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0" yWindow="5985" windowWidth="19230" windowHeight="612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8" r:id="rId7"/>
    <sheet name="目的別歳出決算分析表（住民一人当たりのコスト）" sheetId="19"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20" r:id="rId13"/>
    <sheet name="施設類型別ストック情報分析表①" sheetId="21" r:id="rId14"/>
    <sheet name="施設類型別ストック情報分析表②" sheetId="22" r:id="rId15"/>
    <sheet name="データシート" sheetId="8" state="hidden" r:id="rId16"/>
  </sheets>
  <calcPr calcId="145621"/>
</workbook>
</file>

<file path=xl/calcChain.xml><?xml version="1.0" encoding="utf-8"?>
<calcChain xmlns="http://schemas.openxmlformats.org/spreadsheetml/2006/main">
  <c r="AP32" i="11" l="1"/>
  <c r="V32" i="11"/>
  <c r="Q32" i="11"/>
  <c r="BG34" i="9" l="1"/>
  <c r="AO36"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E38" i="9"/>
  <c r="AM38" i="9"/>
  <c r="U38" i="9"/>
  <c r="C38" i="9"/>
  <c r="BE37" i="9"/>
  <c r="AM37" i="9"/>
  <c r="U37" i="9"/>
  <c r="C37" i="9"/>
  <c r="BE36" i="9"/>
  <c r="BE35" i="9"/>
  <c r="CO34" i="9"/>
  <c r="CO35" i="9" s="1"/>
  <c r="CO36" i="9" s="1"/>
  <c r="CO37" i="9" s="1"/>
  <c r="BW34" i="9"/>
  <c r="BW35" i="9" s="1"/>
  <c r="BW36" i="9" s="1"/>
  <c r="BW37" i="9" s="1"/>
  <c r="BW38" i="9" s="1"/>
  <c r="C34" i="9"/>
  <c r="C35" i="9" l="1"/>
  <c r="C36" i="9" s="1"/>
  <c r="U34" i="9"/>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AM35" i="9" s="1"/>
  <c r="AM36" i="9" s="1"/>
  <c r="BE34" i="9"/>
</calcChain>
</file>

<file path=xl/sharedStrings.xml><?xml version="1.0" encoding="utf-8"?>
<sst xmlns="http://schemas.openxmlformats.org/spreadsheetml/2006/main" count="1016" uniqueCount="560">
  <si>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</si>
  <si>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</si>
  <si>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</si>
  <si>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</si>
  <si>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</si>
  <si>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</si>
  <si>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</si>
  <si>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</si>
  <si>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</si>
  <si>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</si>
  <si>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</si>
  <si>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</si>
  <si>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</si>
  <si>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</si>
  <si>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</si>
  <si>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</si>
  <si>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</si>
  <si>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</si>
  <si>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</si>
  <si>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</si>
  <si>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</si>
  <si>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</si>
  <si>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</si>
  <si>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</si>
  <si>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</si>
  <si>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</si>
  <si>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</si>
  <si>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</si>
  <si>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</si>
  <si>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</si>
  <si>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</si>
  <si>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</si>
  <si>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</si>
  <si>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</si>
  <si>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</si>
  <si>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</si>
  <si>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</si>
  <si>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</si>
  <si>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</si>
  <si>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</si>
  <si>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</si>
  <si>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</si>
  <si>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</si>
  <si>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</si>
  <si>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</si>
  <si>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</si>
  <si>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</si>
  <si>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</si>
  <si>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</si>
  <si>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</si>
  <si>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</si>
  <si>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</si>
  <si>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</si>
  <si>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</si>
  <si>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</si>
  <si>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</si>
  <si>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</si>
  <si>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</si>
  <si>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</si>
  <si>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</si>
  <si>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</si>
  <si>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</si>
  <si>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</si>
  <si>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</si>
  <si>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</si>
  <si>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</si>
  <si>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</si>
  <si>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</si>
  <si>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</si>
  <si>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</si>
  <si>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</si>
  <si>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</si>
  <si>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</si>
  <si>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</si>
  <si>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</si>
  <si>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</si>
  <si>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</si>
  <si>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</si>
  <si>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</si>
  <si>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</si>
  <si>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天童市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</si>
  <si>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</si>
  <si>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</si>
  <si>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</si>
  <si>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</si>
  <si>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</si>
  <si>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</si>
  <si>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</si>
  <si>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</si>
  <si>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</si>
  <si>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</si>
  <si>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</si>
  <si>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</si>
  <si>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</si>
  <si>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</si>
  <si>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</si>
  <si>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</si>
  <si>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</si>
  <si>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</si>
  <si>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</si>
  <si>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</si>
  <si>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</si>
  <si>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</si>
  <si>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</si>
  <si>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</si>
  <si>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</si>
  <si>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</si>
  <si>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</si>
  <si>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</si>
  <si>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</si>
  <si>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</si>
  <si>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</si>
  <si>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</si>
  <si>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</si>
  <si>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</si>
  <si>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</si>
  <si>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</si>
  <si>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</si>
  <si>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</si>
  <si>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</si>
  <si>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</si>
  <si>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</si>
  <si>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</si>
  <si>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</si>
  <si>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</si>
  <si>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</si>
  <si>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</si>
  <si>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</si>
  <si>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</si>
  <si>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</si>
  <si>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</si>
  <si>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</si>
  <si>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</si>
  <si>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8"/>
  </si>
  <si>
    <t>うち日本人(％)</t>
    <phoneticPr fontId="5"/>
  </si>
  <si>
    <t>-0.0</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</si>
  <si>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</si>
  <si>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</si>
  <si>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</si>
  <si>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</si>
  <si>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</si>
  <si>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</si>
  <si>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</si>
  <si>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</si>
  <si>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</si>
  <si>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</si>
  <si>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</si>
  <si>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</si>
  <si>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</si>
  <si>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</si>
  <si>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</si>
  <si>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</si>
  <si>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</si>
  <si>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</si>
  <si>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</si>
  <si>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</si>
  <si>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</si>
  <si>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</si>
  <si>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</si>
  <si>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</si>
  <si>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</si>
  <si>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</si>
  <si>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</si>
  <si>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</si>
  <si>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</si>
  <si>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</si>
  <si>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</si>
  <si>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</si>
  <si>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</si>
  <si>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</si>
  <si>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</si>
  <si>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</si>
  <si>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</si>
  <si>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</si>
  <si>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</si>
  <si>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</si>
  <si>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</si>
  <si>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</si>
  <si>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</si>
  <si>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</si>
  <si>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</si>
  <si>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</si>
  <si>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</si>
  <si>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</si>
  <si>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</si>
  <si>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</si>
  <si>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</si>
  <si>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</si>
  <si>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</si>
  <si>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</si>
  <si>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</si>
  <si>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</si>
  <si>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</si>
  <si>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</si>
  <si>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山形県天童市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</si>
  <si>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</si>
  <si>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</si>
  <si>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</si>
  <si>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</si>
  <si>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</si>
  <si>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</si>
  <si>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</si>
  <si>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</si>
  <si>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</si>
  <si>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</si>
  <si>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</si>
  <si>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</si>
  <si>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</si>
  <si>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</si>
  <si>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</si>
  <si>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</si>
  <si>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</si>
  <si>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</si>
  <si>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</si>
  <si>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</si>
  <si>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</si>
  <si>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</si>
  <si>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</si>
  <si>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</si>
  <si>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</si>
  <si>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</si>
  <si>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</si>
  <si>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</si>
  <si>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</si>
  <si>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</si>
  <si>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</si>
  <si>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</si>
  <si>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</si>
  <si>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</si>
  <si>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</si>
  <si>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</si>
  <si>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</si>
  <si>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</si>
  <si>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</si>
  <si>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</si>
  <si>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</si>
  <si>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</si>
  <si>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</si>
  <si>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</si>
  <si>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</si>
  <si>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</si>
  <si>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</si>
  <si>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</si>
  <si>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</si>
  <si>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</si>
  <si>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</si>
  <si>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</si>
  <si>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</si>
  <si>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</si>
  <si>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</si>
  <si>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</si>
  <si>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</si>
  <si>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</si>
  <si>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</si>
  <si>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</si>
  <si>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</si>
  <si>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</si>
  <si>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</si>
  <si>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</si>
  <si>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</si>
  <si>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</si>
  <si>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</si>
  <si>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</si>
  <si>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</si>
  <si>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</si>
  <si>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</si>
  <si>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</si>
  <si>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</si>
  <si>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</si>
  <si>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</si>
  <si>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</si>
  <si>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</si>
  <si>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</si>
  <si>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</si>
  <si>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</si>
  <si>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</si>
  <si>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</si>
  <si>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</si>
  <si>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</si>
  <si>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</si>
  <si>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</si>
  <si>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</si>
  <si>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</si>
  <si>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</si>
  <si>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</si>
  <si>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</si>
  <si>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</si>
  <si>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</si>
  <si>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</si>
  <si>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</si>
  <si>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</si>
  <si>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</si>
  <si>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</si>
  <si>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</si>
  <si>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</si>
  <si>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</si>
  <si>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</si>
  <si>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</si>
  <si>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</si>
  <si>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</si>
  <si>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</si>
  <si>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</si>
  <si>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</si>
  <si>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</si>
  <si>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</si>
  <si>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</si>
  <si>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</si>
  <si>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</si>
  <si>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</si>
  <si>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</si>
  <si>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</si>
  <si>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</si>
  <si>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</si>
  <si>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</si>
  <si>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</si>
  <si>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</si>
  <si>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宅地造成</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</si>
  <si>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</si>
  <si>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</si>
  <si>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</si>
  <si>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</si>
  <si>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</si>
  <si>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</si>
  <si>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</si>
  <si>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</si>
  <si>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</si>
  <si>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</si>
  <si>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</si>
  <si>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</si>
  <si>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</si>
  <si>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</si>
  <si>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</si>
  <si>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</si>
  <si>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</si>
  <si>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</si>
  <si>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</si>
  <si>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</si>
  <si>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</si>
  <si>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</si>
  <si>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</si>
  <si>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</si>
  <si>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</si>
  <si>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</si>
  <si>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</si>
  <si>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山形県天童市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</si>
  <si>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</si>
  <si>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</si>
  <si>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</si>
  <si>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</si>
  <si>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</si>
  <si>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</si>
  <si>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</si>
  <si>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</si>
  <si>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</si>
  <si>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</si>
  <si>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</si>
  <si>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</si>
  <si>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</si>
  <si>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</si>
  <si>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</si>
  <si>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</si>
  <si>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</si>
  <si>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</si>
  <si>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</si>
  <si>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</si>
  <si>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用地買収特別会計</t>
    <phoneticPr fontId="5"/>
  </si>
  <si>
    <t>市民墓地特別会計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</si>
  <si>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</si>
  <si>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</si>
  <si>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</si>
  <si>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</si>
  <si>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</si>
  <si>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</si>
  <si>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</si>
  <si>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</si>
  <si>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</si>
  <si>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</si>
  <si>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</si>
  <si>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</si>
  <si>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</si>
  <si>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</si>
  <si>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</si>
  <si>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</si>
  <si>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</si>
  <si>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</si>
  <si>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天童市民病院事業会計</t>
    <phoneticPr fontId="5"/>
  </si>
  <si>
    <t>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</si>
  <si>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</si>
  <si>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</si>
  <si>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</si>
  <si>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</si>
  <si>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</si>
  <si>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</si>
  <si>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</si>
  <si>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</si>
  <si>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</si>
  <si>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</si>
  <si>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</si>
  <si>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</si>
  <si>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</si>
  <si>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</si>
  <si>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</si>
  <si>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</si>
  <si>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</si>
  <si>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</si>
  <si>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</si>
  <si>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</si>
  <si>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</si>
  <si>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</si>
  <si>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</si>
  <si>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</si>
  <si>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</si>
  <si>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</si>
  <si>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</si>
  <si>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</si>
  <si>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</si>
  <si>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</si>
  <si>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</si>
  <si>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</si>
  <si>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</si>
  <si>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</si>
  <si>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</si>
  <si>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</si>
  <si>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</si>
  <si>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</si>
  <si>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</si>
  <si>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</si>
  <si>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</si>
  <si>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</si>
  <si>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</si>
  <si>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</si>
  <si>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</si>
  <si>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</si>
  <si>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</si>
  <si>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</si>
  <si>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</si>
  <si>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</si>
  <si>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</si>
  <si>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</si>
  <si>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</si>
  <si>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</si>
  <si>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</si>
  <si>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</si>
  <si>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</si>
  <si>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</si>
  <si>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</si>
  <si>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</si>
  <si>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</si>
  <si>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</si>
  <si>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</si>
  <si>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</si>
  <si>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</si>
  <si>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</si>
  <si>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</si>
  <si>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</si>
  <si>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</si>
  <si>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</si>
  <si>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</si>
  <si>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</si>
  <si>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</si>
  <si>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</si>
  <si>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</si>
  <si>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</si>
  <si>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</si>
  <si>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</si>
  <si>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</si>
  <si>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</si>
  <si>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</si>
  <si>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</si>
  <si>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</si>
  <si>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</si>
  <si>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</si>
  <si>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</si>
  <si>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</si>
  <si>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</si>
  <si>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</si>
  <si>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</si>
  <si>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</si>
  <si>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</si>
  <si>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</si>
  <si>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</si>
  <si>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</si>
  <si>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</si>
  <si>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</si>
  <si>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</si>
  <si>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</si>
  <si>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</si>
  <si>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</si>
  <si>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</si>
  <si>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</si>
  <si>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</si>
  <si>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</si>
  <si>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</si>
  <si>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</si>
  <si>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</si>
  <si>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</si>
  <si>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</si>
  <si>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</si>
  <si>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</si>
  <si>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</si>
  <si>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</si>
  <si>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</si>
  <si>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</si>
  <si>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</si>
  <si>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</si>
  <si>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</si>
  <si>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</si>
  <si>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</si>
  <si>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</si>
  <si>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</si>
  <si>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</si>
  <si>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</si>
  <si>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</si>
  <si>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</si>
  <si>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</si>
  <si>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</si>
  <si>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</si>
  <si>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</si>
  <si>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</si>
  <si>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</si>
  <si>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</si>
  <si>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一般会計</t>
  </si>
  <si>
    <t>水道事業会計</t>
  </si>
  <si>
    <t>公共下水道事業会計</t>
  </si>
  <si>
    <t>天童市民病院事業会計</t>
  </si>
  <si>
    <t>介護保険特別会計</t>
  </si>
  <si>
    <t>国民健康保険特別会計</t>
  </si>
  <si>
    <t>後期高齢者医療特別会計</t>
  </si>
  <si>
    <t>市民墓地特別会計</t>
  </si>
  <si>
    <t>その他会計（赤字）</t>
  </si>
  <si>
    <t>その他会計（黒字）</t>
  </si>
  <si>
    <t>-</t>
    <phoneticPr fontId="2"/>
  </si>
  <si>
    <t>-</t>
    <phoneticPr fontId="2"/>
  </si>
  <si>
    <t>-</t>
    <phoneticPr fontId="2"/>
  </si>
  <si>
    <t>左のうち
一般会計等
繰入見込額</t>
    <phoneticPr fontId="5"/>
  </si>
  <si>
    <t>東根市外二市一町共立衛生処理組合</t>
  </si>
  <si>
    <t>山形県消防補償等組合</t>
  </si>
  <si>
    <t>山形県自治会館管理組合</t>
  </si>
  <si>
    <t>山形県後期高齢者医療広域連合（普通会計分）</t>
  </si>
  <si>
    <t>山形県後期高齢者医療広域連合（事業会計分）</t>
  </si>
  <si>
    <t>スポーツクラブ天童</t>
  </si>
  <si>
    <t>天童ターミナルビル</t>
  </si>
  <si>
    <t>天童市文化・スポーツ振興事業団</t>
  </si>
  <si>
    <t>天童市土地開発公社</t>
  </si>
  <si>
    <t>○</t>
  </si>
  <si>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</si>
  <si>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</si>
  <si>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</si>
  <si>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</si>
  <si>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</si>
  <si>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</si>
  <si>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</si>
  <si>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</si>
  <si>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</si>
  <si>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</si>
  <si>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</si>
  <si>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</si>
  <si>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</si>
  <si>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</si>
  <si>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実質公債費比率は類似団体と比較して低い水準にあり、将来負担比率は類似団体平均を上回ったが、前年度と比べ低くなっている。
　平成23年度まで、起債抑制を行ってきたが、平成24年度以降、起債が増加し、据置期間が終わった地方債の元利償還が増加しているため、今後は、将来負担の縮減を念頭に、起債の抑制等により、財政の健全化に努めていく。</t>
    <rPh sb="1" eb="3">
      <t>ジッシツ</t>
    </rPh>
    <rPh sb="3" eb="6">
      <t>コウサイヒ</t>
    </rPh>
    <rPh sb="6" eb="8">
      <t>ヒリツ</t>
    </rPh>
    <rPh sb="9" eb="11">
      <t>ルイジ</t>
    </rPh>
    <rPh sb="11" eb="13">
      <t>ダンタイ</t>
    </rPh>
    <rPh sb="14" eb="16">
      <t>ヒカク</t>
    </rPh>
    <rPh sb="18" eb="19">
      <t>ヒク</t>
    </rPh>
    <rPh sb="20" eb="22">
      <t>スイジュン</t>
    </rPh>
    <rPh sb="26" eb="28">
      <t>ショウライ</t>
    </rPh>
    <rPh sb="28" eb="30">
      <t>フタン</t>
    </rPh>
    <rPh sb="30" eb="32">
      <t>ヒリツ</t>
    </rPh>
    <rPh sb="33" eb="35">
      <t>ルイジ</t>
    </rPh>
    <rPh sb="35" eb="37">
      <t>ダンタイ</t>
    </rPh>
    <rPh sb="37" eb="39">
      <t>ヘイキン</t>
    </rPh>
    <rPh sb="40" eb="42">
      <t>ウワマワ</t>
    </rPh>
    <rPh sb="46" eb="49">
      <t>ゼンネンド</t>
    </rPh>
    <rPh sb="50" eb="51">
      <t>クラ</t>
    </rPh>
    <rPh sb="52" eb="53">
      <t>ヒク</t>
    </rPh>
    <rPh sb="76" eb="77">
      <t>オコナ</t>
    </rPh>
    <rPh sb="83" eb="85">
      <t>ヘイセイ</t>
    </rPh>
    <rPh sb="87" eb="88">
      <t>ネン</t>
    </rPh>
    <rPh sb="88" eb="89">
      <t>ド</t>
    </rPh>
    <rPh sb="89" eb="91">
      <t>イコウ</t>
    </rPh>
    <rPh sb="92" eb="94">
      <t>キサイ</t>
    </rPh>
    <rPh sb="95" eb="96">
      <t>ゾウ</t>
    </rPh>
    <rPh sb="96" eb="97">
      <t>カ</t>
    </rPh>
    <rPh sb="108" eb="110">
      <t>チホウ</t>
    </rPh>
    <rPh sb="110" eb="111">
      <t>サイ</t>
    </rPh>
    <rPh sb="126" eb="128">
      <t>コンゴ</t>
    </rPh>
    <rPh sb="130" eb="132">
      <t>ショウライ</t>
    </rPh>
    <rPh sb="132" eb="134">
      <t>フタン</t>
    </rPh>
    <rPh sb="135" eb="137">
      <t>シュクゲン</t>
    </rPh>
    <rPh sb="138" eb="140">
      <t>ネントウ</t>
    </rPh>
    <rPh sb="142" eb="144">
      <t>キサイ</t>
    </rPh>
    <rPh sb="145" eb="147">
      <t>ヨクセイ</t>
    </rPh>
    <rPh sb="147" eb="148">
      <t>トウ</t>
    </rPh>
    <rPh sb="152" eb="154">
      <t>ザイセイ</t>
    </rPh>
    <rPh sb="155" eb="158">
      <t>ケンゼンカ</t>
    </rPh>
    <rPh sb="159" eb="160">
      <t>ツト</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</si>
</sst>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2"/>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47569</c:v>
                </c:pt>
                <c:pt idx="1">
                  <c:v>50880</c:v>
                </c:pt>
                <c:pt idx="2">
                  <c:v>63956</c:v>
                </c:pt>
                <c:pt idx="3">
                  <c:v>66255</c:v>
                </c:pt>
                <c:pt idx="4">
                  <c:v>92247</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40239</c:v>
                </c:pt>
                <c:pt idx="1">
                  <c:v>73651</c:v>
                </c:pt>
                <c:pt idx="2">
                  <c:v>82583</c:v>
                </c:pt>
                <c:pt idx="3">
                  <c:v>101737</c:v>
                </c:pt>
                <c:pt idx="4">
                  <c:v>79717</c:v>
                </c:pt>
              </c:numCache>
            </c:numRef>
          </c:val>
          <c:smooth val="0"/>
        </c:ser>
        <c:dLbls>
          <c:showLegendKey val="0"/>
          <c:showVal val="0"/>
          <c:showCatName val="0"/>
          <c:showSerName val="0"/>
          <c:showPercent val="0"/>
          <c:showBubbleSize val="0"/>
        </c:dLbls>
        <c:marker val="1"/>
        <c:smooth val="0"/>
        <c:axId val="104812928"/>
        <c:axId val="104814848"/>
      </c:lineChart>
      <c:catAx>
        <c:axId val="104812928"/>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814848"/>
        <c:crosses val="autoZero"/>
        <c:auto val="1"/>
        <c:lblAlgn val="ctr"/>
        <c:lblOffset val="100"/>
        <c:tickLblSkip val="1"/>
        <c:tickMarkSkip val="1"/>
        <c:noMultiLvlLbl val="0"/>
      </c:catAx>
      <c:valAx>
        <c:axId val="104814848"/>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58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8129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76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4.71</c:v>
                </c:pt>
                <c:pt idx="1">
                  <c:v>5.15</c:v>
                </c:pt>
                <c:pt idx="2">
                  <c:v>4.84</c:v>
                </c:pt>
                <c:pt idx="3">
                  <c:v>8.9</c:v>
                </c:pt>
                <c:pt idx="4">
                  <c:v>12.79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15.82</c:v>
                </c:pt>
                <c:pt idx="1">
                  <c:v>17.62</c:v>
                </c:pt>
                <c:pt idx="2">
                  <c:v>22.53</c:v>
                </c:pt>
                <c:pt idx="3">
                  <c:v>18.78</c:v>
                </c:pt>
                <c:pt idx="4">
                  <c:v>27.56</c:v>
                </c:pt>
              </c:numCache>
            </c:numRef>
          </c:val>
        </c:ser>
        <c:dLbls>
          <c:showLegendKey val="0"/>
          <c:showVal val="0"/>
          <c:showCatName val="0"/>
          <c:showSerName val="0"/>
          <c:showPercent val="0"/>
          <c:showBubbleSize val="0"/>
        </c:dLbls>
        <c:gapWidth val="250"/>
        <c:overlap val="100"/>
        <c:axId val="141606272"/>
        <c:axId val="14161664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2.84</c:v>
                </c:pt>
                <c:pt idx="1">
                  <c:v>2.13</c:v>
                </c:pt>
                <c:pt idx="2">
                  <c:v>4.87</c:v>
                </c:pt>
                <c:pt idx="3">
                  <c:v>0.41</c:v>
                </c:pt>
                <c:pt idx="4">
                  <c:v>15.73</c:v>
                </c:pt>
              </c:numCache>
            </c:numRef>
          </c:val>
          <c:smooth val="0"/>
        </c:ser>
        <c:dLbls>
          <c:showLegendKey val="0"/>
          <c:showVal val="0"/>
          <c:showCatName val="0"/>
          <c:showSerName val="0"/>
          <c:showPercent val="0"/>
          <c:showBubbleSize val="0"/>
        </c:dLbls>
        <c:marker val="1"/>
        <c:smooth val="0"/>
        <c:axId val="141606272"/>
        <c:axId val="141616640"/>
      </c:lineChart>
      <c:catAx>
        <c:axId val="1416062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41616640"/>
        <c:crosses val="autoZero"/>
        <c:auto val="1"/>
        <c:lblAlgn val="ctr"/>
        <c:lblOffset val="100"/>
        <c:tickLblSkip val="1"/>
        <c:tickMarkSkip val="1"/>
        <c:noMultiLvlLbl val="0"/>
      </c:catAx>
      <c:valAx>
        <c:axId val="1416166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16062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35"/>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0.36</c:v>
                </c:pt>
                <c:pt idx="2">
                  <c:v>#N/A</c:v>
                </c:pt>
                <c:pt idx="3">
                  <c:v>0.17</c:v>
                </c:pt>
                <c:pt idx="4">
                  <c:v>#N/A</c:v>
                </c:pt>
                <c:pt idx="5">
                  <c:v>0.04</c:v>
                </c:pt>
                <c:pt idx="6">
                  <c:v>#N/A</c:v>
                </c:pt>
                <c:pt idx="7">
                  <c:v>0.02</c:v>
                </c:pt>
                <c:pt idx="8">
                  <c:v>#N/A</c:v>
                </c:pt>
                <c:pt idx="9">
                  <c:v>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市民墓地特別会計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0.02</c:v>
                </c:pt>
                <c:pt idx="2">
                  <c:v>#N/A</c:v>
                </c:pt>
                <c:pt idx="3">
                  <c:v>0.02</c:v>
                </c:pt>
                <c:pt idx="4">
                  <c:v>#N/A</c:v>
                </c:pt>
                <c:pt idx="5">
                  <c:v>0.03</c:v>
                </c:pt>
                <c:pt idx="6">
                  <c:v>#N/A</c:v>
                </c:pt>
                <c:pt idx="7">
                  <c:v>0.03</c:v>
                </c:pt>
                <c:pt idx="8">
                  <c:v>#N/A</c:v>
                </c:pt>
                <c:pt idx="9">
                  <c:v>0.03</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0.1</c:v>
                </c:pt>
                <c:pt idx="2">
                  <c:v>#N/A</c:v>
                </c:pt>
                <c:pt idx="3">
                  <c:v>0.12</c:v>
                </c:pt>
                <c:pt idx="4">
                  <c:v>#N/A</c:v>
                </c:pt>
                <c:pt idx="5">
                  <c:v>0.09</c:v>
                </c:pt>
                <c:pt idx="6">
                  <c:v>#N/A</c:v>
                </c:pt>
                <c:pt idx="7">
                  <c:v>0.11</c:v>
                </c:pt>
                <c:pt idx="8">
                  <c:v>#N/A</c:v>
                </c:pt>
                <c:pt idx="9">
                  <c:v>0.12</c:v>
                </c:pt>
              </c:numCache>
            </c:numRef>
          </c:val>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2.14</c:v>
                </c:pt>
                <c:pt idx="2">
                  <c:v>#N/A</c:v>
                </c:pt>
                <c:pt idx="3">
                  <c:v>1.88</c:v>
                </c:pt>
                <c:pt idx="4">
                  <c:v>#N/A</c:v>
                </c:pt>
                <c:pt idx="5">
                  <c:v>0.61</c:v>
                </c:pt>
                <c:pt idx="6">
                  <c:v>#N/A</c:v>
                </c:pt>
                <c:pt idx="7">
                  <c:v>0.02</c:v>
                </c:pt>
                <c:pt idx="8">
                  <c:v>#N/A</c:v>
                </c:pt>
                <c:pt idx="9">
                  <c:v>1.21</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0.56000000000000005</c:v>
                </c:pt>
                <c:pt idx="2">
                  <c:v>#N/A</c:v>
                </c:pt>
                <c:pt idx="3">
                  <c:v>0.71</c:v>
                </c:pt>
                <c:pt idx="4">
                  <c:v>#N/A</c:v>
                </c:pt>
                <c:pt idx="5">
                  <c:v>0.83</c:v>
                </c:pt>
                <c:pt idx="6">
                  <c:v>#N/A</c:v>
                </c:pt>
                <c:pt idx="7">
                  <c:v>0.84</c:v>
                </c:pt>
                <c:pt idx="8">
                  <c:v>#N/A</c:v>
                </c:pt>
                <c:pt idx="9">
                  <c:v>1.67</c:v>
                </c:pt>
              </c:numCache>
            </c:numRef>
          </c:val>
        </c:ser>
        <c:ser>
          <c:idx val="6"/>
          <c:order val="6"/>
          <c:tx>
            <c:strRef>
              <c:f>データシート!$A$33</c:f>
              <c:strCache>
                <c:ptCount val="1"/>
                <c:pt idx="0">
                  <c:v>天童市民病院事業会計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1.05</c:v>
                </c:pt>
                <c:pt idx="2">
                  <c:v>#N/A</c:v>
                </c:pt>
                <c:pt idx="3">
                  <c:v>1.25</c:v>
                </c:pt>
                <c:pt idx="4">
                  <c:v>#N/A</c:v>
                </c:pt>
                <c:pt idx="5">
                  <c:v>1.38</c:v>
                </c:pt>
                <c:pt idx="6">
                  <c:v>#N/A</c:v>
                </c:pt>
                <c:pt idx="7">
                  <c:v>1.78</c:v>
                </c:pt>
                <c:pt idx="8">
                  <c:v>#N/A</c:v>
                </c:pt>
                <c:pt idx="9">
                  <c:v>2.15</c:v>
                </c:pt>
              </c:numCache>
            </c:numRef>
          </c:val>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0</c:v>
                </c:pt>
                <c:pt idx="1">
                  <c:v>0</c:v>
                </c:pt>
                <c:pt idx="2">
                  <c:v>#N/A</c:v>
                </c:pt>
                <c:pt idx="3">
                  <c:v>1.98</c:v>
                </c:pt>
                <c:pt idx="4">
                  <c:v>#N/A</c:v>
                </c:pt>
                <c:pt idx="5">
                  <c:v>2.29</c:v>
                </c:pt>
                <c:pt idx="6">
                  <c:v>#N/A</c:v>
                </c:pt>
                <c:pt idx="7">
                  <c:v>2.3199999999999998</c:v>
                </c:pt>
                <c:pt idx="8">
                  <c:v>#N/A</c:v>
                </c:pt>
                <c:pt idx="9">
                  <c:v>2.5099999999999998</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10.050000000000001</c:v>
                </c:pt>
                <c:pt idx="2">
                  <c:v>#N/A</c:v>
                </c:pt>
                <c:pt idx="3">
                  <c:v>10.119999999999999</c:v>
                </c:pt>
                <c:pt idx="4">
                  <c:v>#N/A</c:v>
                </c:pt>
                <c:pt idx="5">
                  <c:v>10.220000000000001</c:v>
                </c:pt>
                <c:pt idx="6">
                  <c:v>#N/A</c:v>
                </c:pt>
                <c:pt idx="7">
                  <c:v>10.37</c:v>
                </c:pt>
                <c:pt idx="8">
                  <c:v>#N/A</c:v>
                </c:pt>
                <c:pt idx="9">
                  <c:v>10.55</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4.62</c:v>
                </c:pt>
                <c:pt idx="2">
                  <c:v>#N/A</c:v>
                </c:pt>
                <c:pt idx="3">
                  <c:v>4.9400000000000004</c:v>
                </c:pt>
                <c:pt idx="4">
                  <c:v>#N/A</c:v>
                </c:pt>
                <c:pt idx="5">
                  <c:v>4.76</c:v>
                </c:pt>
                <c:pt idx="6">
                  <c:v>#N/A</c:v>
                </c:pt>
                <c:pt idx="7">
                  <c:v>8.84</c:v>
                </c:pt>
                <c:pt idx="8">
                  <c:v>#N/A</c:v>
                </c:pt>
                <c:pt idx="9">
                  <c:v>12.72</c:v>
                </c:pt>
              </c:numCache>
            </c:numRef>
          </c:val>
        </c:ser>
        <c:dLbls>
          <c:showLegendKey val="0"/>
          <c:showVal val="0"/>
          <c:showCatName val="0"/>
          <c:showSerName val="0"/>
          <c:showPercent val="0"/>
          <c:showBubbleSize val="0"/>
        </c:dLbls>
        <c:gapWidth val="150"/>
        <c:overlap val="100"/>
        <c:axId val="142374016"/>
        <c:axId val="142375552"/>
      </c:barChart>
      <c:catAx>
        <c:axId val="142374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42375552"/>
        <c:crosses val="autoZero"/>
        <c:auto val="1"/>
        <c:lblAlgn val="ctr"/>
        <c:lblOffset val="100"/>
        <c:tickLblSkip val="1"/>
        <c:tickMarkSkip val="1"/>
        <c:noMultiLvlLbl val="0"/>
      </c:catAx>
      <c:valAx>
        <c:axId val="1423755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23740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08E-2"/>
          <c:y val="8.7976539589442848E-2"/>
          <c:w val="0.90356317136844211"/>
          <c:h val="0.639296187683285"/>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2437</c:v>
                </c:pt>
                <c:pt idx="5">
                  <c:v>2362</c:v>
                </c:pt>
                <c:pt idx="8">
                  <c:v>2263</c:v>
                </c:pt>
                <c:pt idx="11">
                  <c:v>2345</c:v>
                </c:pt>
                <c:pt idx="14">
                  <c:v>2375</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47</c:v>
                </c:pt>
                <c:pt idx="3">
                  <c:v>47</c:v>
                </c:pt>
                <c:pt idx="6">
                  <c:v>41</c:v>
                </c:pt>
                <c:pt idx="9">
                  <c:v>41</c:v>
                </c:pt>
                <c:pt idx="12">
                  <c:v>40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55</c:v>
                </c:pt>
                <c:pt idx="3">
                  <c:v>62</c:v>
                </c:pt>
                <c:pt idx="6">
                  <c:v>80</c:v>
                </c:pt>
                <c:pt idx="9">
                  <c:v>79</c:v>
                </c:pt>
                <c:pt idx="12">
                  <c:v>59</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1055</c:v>
                </c:pt>
                <c:pt idx="3">
                  <c:v>733</c:v>
                </c:pt>
                <c:pt idx="6">
                  <c:v>639</c:v>
                </c:pt>
                <c:pt idx="9">
                  <c:v>577</c:v>
                </c:pt>
                <c:pt idx="12">
                  <c:v>566</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2193</c:v>
                </c:pt>
                <c:pt idx="3">
                  <c:v>2118</c:v>
                </c:pt>
                <c:pt idx="6">
                  <c:v>2017</c:v>
                </c:pt>
                <c:pt idx="9">
                  <c:v>1979</c:v>
                </c:pt>
                <c:pt idx="12">
                  <c:v>2043</c:v>
                </c:pt>
              </c:numCache>
            </c:numRef>
          </c:val>
        </c:ser>
        <c:dLbls>
          <c:showLegendKey val="0"/>
          <c:showVal val="0"/>
          <c:showCatName val="0"/>
          <c:showSerName val="0"/>
          <c:showPercent val="0"/>
          <c:showBubbleSize val="0"/>
        </c:dLbls>
        <c:gapWidth val="100"/>
        <c:overlap val="100"/>
        <c:axId val="104641280"/>
        <c:axId val="1046432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913</c:v>
                </c:pt>
                <c:pt idx="2">
                  <c:v>#N/A</c:v>
                </c:pt>
                <c:pt idx="3">
                  <c:v>#N/A</c:v>
                </c:pt>
                <c:pt idx="4">
                  <c:v>598</c:v>
                </c:pt>
                <c:pt idx="5">
                  <c:v>#N/A</c:v>
                </c:pt>
                <c:pt idx="6">
                  <c:v>#N/A</c:v>
                </c:pt>
                <c:pt idx="7">
                  <c:v>514</c:v>
                </c:pt>
                <c:pt idx="8">
                  <c:v>#N/A</c:v>
                </c:pt>
                <c:pt idx="9">
                  <c:v>#N/A</c:v>
                </c:pt>
                <c:pt idx="10">
                  <c:v>331</c:v>
                </c:pt>
                <c:pt idx="11">
                  <c:v>#N/A</c:v>
                </c:pt>
                <c:pt idx="12">
                  <c:v>#N/A</c:v>
                </c:pt>
                <c:pt idx="13">
                  <c:v>333</c:v>
                </c:pt>
                <c:pt idx="14">
                  <c:v>#N/A</c:v>
                </c:pt>
              </c:numCache>
            </c:numRef>
          </c:val>
          <c:smooth val="0"/>
        </c:ser>
        <c:dLbls>
          <c:showLegendKey val="0"/>
          <c:showVal val="0"/>
          <c:showCatName val="0"/>
          <c:showSerName val="0"/>
          <c:showPercent val="0"/>
          <c:showBubbleSize val="0"/>
        </c:dLbls>
        <c:marker val="1"/>
        <c:smooth val="0"/>
        <c:axId val="104641280"/>
        <c:axId val="104643200"/>
      </c:lineChart>
      <c:catAx>
        <c:axId val="104641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4643200"/>
        <c:crosses val="autoZero"/>
        <c:auto val="1"/>
        <c:lblAlgn val="ctr"/>
        <c:lblOffset val="100"/>
        <c:tickLblSkip val="1"/>
        <c:tickMarkSkip val="1"/>
        <c:noMultiLvlLbl val="0"/>
      </c:catAx>
      <c:valAx>
        <c:axId val="1046432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4641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62E-2"/>
          <c:w val="0.86496884859089618"/>
          <c:h val="0.58918212773855427"/>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22223</c:v>
                </c:pt>
                <c:pt idx="5">
                  <c:v>22682</c:v>
                </c:pt>
                <c:pt idx="8">
                  <c:v>23070</c:v>
                </c:pt>
                <c:pt idx="11">
                  <c:v>23413</c:v>
                </c:pt>
                <c:pt idx="14">
                  <c:v>23490</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4719</c:v>
                </c:pt>
                <c:pt idx="5">
                  <c:v>4304</c:v>
                </c:pt>
                <c:pt idx="8">
                  <c:v>3695</c:v>
                </c:pt>
                <c:pt idx="11">
                  <c:v>2813</c:v>
                </c:pt>
                <c:pt idx="14">
                  <c:v>2349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5181</c:v>
                </c:pt>
                <c:pt idx="5">
                  <c:v>5648</c:v>
                </c:pt>
                <c:pt idx="8">
                  <c:v>6362</c:v>
                </c:pt>
                <c:pt idx="11">
                  <c:v>5171</c:v>
                </c:pt>
                <c:pt idx="14">
                  <c:v>5742</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97</c:v>
                </c:pt>
                <c:pt idx="3">
                  <c:v>86</c:v>
                </c:pt>
                <c:pt idx="6">
                  <c:v>78</c:v>
                </c:pt>
                <c:pt idx="9">
                  <c:v>71</c:v>
                </c:pt>
                <c:pt idx="12">
                  <c:v>38</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4640</c:v>
                </c:pt>
                <c:pt idx="3">
                  <c:v>5033</c:v>
                </c:pt>
                <c:pt idx="6">
                  <c:v>4616</c:v>
                </c:pt>
                <c:pt idx="9">
                  <c:v>4113</c:v>
                </c:pt>
                <c:pt idx="12">
                  <c:v>3742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506</c:v>
                </c:pt>
                <c:pt idx="3">
                  <c:v>487</c:v>
                </c:pt>
                <c:pt idx="6">
                  <c:v>467</c:v>
                </c:pt>
                <c:pt idx="9">
                  <c:v>424</c:v>
                </c:pt>
                <c:pt idx="12">
                  <c:v>345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13958</c:v>
                </c:pt>
                <c:pt idx="3">
                  <c:v>12193</c:v>
                </c:pt>
                <c:pt idx="6">
                  <c:v>10433</c:v>
                </c:pt>
                <c:pt idx="9">
                  <c:v>8356</c:v>
                </c:pt>
                <c:pt idx="12">
                  <c:v>7542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233</c:v>
                </c:pt>
                <c:pt idx="3">
                  <c:v>189</c:v>
                </c:pt>
                <c:pt idx="6">
                  <c:v>826</c:v>
                </c:pt>
                <c:pt idx="9">
                  <c:v>786</c:v>
                </c:pt>
                <c:pt idx="12">
                  <c:v>749</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18146</c:v>
                </c:pt>
                <c:pt idx="3">
                  <c:v>19610</c:v>
                </c:pt>
                <c:pt idx="6">
                  <c:v>20956</c:v>
                </c:pt>
                <c:pt idx="9">
                  <c:v>22822</c:v>
                </c:pt>
                <c:pt idx="12">
                  <c:v>23713</c:v>
                </c:pt>
              </c:numCache>
            </c:numRef>
          </c:val>
        </c:ser>
        <c:dLbls>
          <c:showLegendKey val="0"/>
          <c:showVal val="0"/>
          <c:showCatName val="0"/>
          <c:showSerName val="0"/>
          <c:showPercent val="0"/>
          <c:showBubbleSize val="0"/>
        </c:dLbls>
        <c:gapWidth val="100"/>
        <c:overlap val="100"/>
        <c:axId val="136081792"/>
        <c:axId val="13608371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5455</c:v>
                </c:pt>
                <c:pt idx="2">
                  <c:v>#N/A</c:v>
                </c:pt>
                <c:pt idx="3">
                  <c:v>#N/A</c:v>
                </c:pt>
                <c:pt idx="4">
                  <c:v>4962</c:v>
                </c:pt>
                <c:pt idx="5">
                  <c:v>#N/A</c:v>
                </c:pt>
                <c:pt idx="6">
                  <c:v>#N/A</c:v>
                </c:pt>
                <c:pt idx="7">
                  <c:v>4248</c:v>
                </c:pt>
                <c:pt idx="8">
                  <c:v>#N/A</c:v>
                </c:pt>
                <c:pt idx="9">
                  <c:v>#N/A</c:v>
                </c:pt>
                <c:pt idx="10">
                  <c:v>5174</c:v>
                </c:pt>
                <c:pt idx="11">
                  <c:v>#N/A</c:v>
                </c:pt>
                <c:pt idx="12">
                  <c:v>#N/A</c:v>
                </c:pt>
                <c:pt idx="13">
                  <c:v>4548</c:v>
                </c:pt>
                <c:pt idx="14">
                  <c:v>#N/A</c:v>
                </c:pt>
              </c:numCache>
            </c:numRef>
          </c:val>
          <c:smooth val="0"/>
        </c:ser>
        <c:dLbls>
          <c:showLegendKey val="0"/>
          <c:showVal val="0"/>
          <c:showCatName val="0"/>
          <c:showSerName val="0"/>
          <c:showPercent val="0"/>
          <c:showBubbleSize val="0"/>
        </c:dLbls>
        <c:marker val="1"/>
        <c:smooth val="0"/>
        <c:axId val="136081792"/>
        <c:axId val="136083712"/>
      </c:lineChart>
      <c:catAx>
        <c:axId val="136081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6083712"/>
        <c:crosses val="autoZero"/>
        <c:auto val="1"/>
        <c:lblAlgn val="ctr"/>
        <c:lblOffset val="100"/>
        <c:tickLblSkip val="1"/>
        <c:tickMarkSkip val="1"/>
        <c:noMultiLvlLbl val="0"/>
      </c:catAx>
      <c:valAx>
        <c:axId val="1360837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081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ser>
        <c:dLbls>
          <c:showLegendKey val="0"/>
          <c:showVal val="0"/>
          <c:showCatName val="0"/>
          <c:showSerName val="0"/>
          <c:showPercent val="0"/>
          <c:showBubbleSize val="0"/>
        </c:dLbls>
        <c:axId val="143160064"/>
        <c:axId val="143161984"/>
      </c:scatterChart>
      <c:valAx>
        <c:axId val="143160064"/>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43161984"/>
        <c:crosses val="autoZero"/>
        <c:crossBetween val="midCat"/>
      </c:valAx>
      <c:valAx>
        <c:axId val="143161984"/>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4316006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dLbls>
          <c:xVal>
            <c:numRef>
              <c:f>公会計指標分析・財政指標組合せ分析表!$K$75:$O$75</c:f>
              <c:numCache>
                <c:formatCode>#,##0.0;"▲ "#,##0.0</c:formatCode>
                <c:ptCount val="5"/>
                <c:pt idx="0">
                  <c:v>8.1</c:v>
                </c:pt>
                <c:pt idx="1">
                  <c:v>7.1</c:v>
                </c:pt>
                <c:pt idx="2">
                  <c:v>6.1</c:v>
                </c:pt>
                <c:pt idx="3">
                  <c:v>4.4000000000000004</c:v>
                </c:pt>
                <c:pt idx="4">
                  <c:v>3.5</c:v>
                </c:pt>
              </c:numCache>
            </c:numRef>
          </c:xVal>
          <c:yVal>
            <c:numRef>
              <c:f>公会計指標分析・財政指標組合せ分析表!$K$73:$O$73</c:f>
              <c:numCache>
                <c:formatCode>#,##0.0;"▲ "#,##0.0</c:formatCode>
                <c:ptCount val="5"/>
                <c:pt idx="0">
                  <c:v>50</c:v>
                </c:pt>
                <c:pt idx="1">
                  <c:v>45.8</c:v>
                </c:pt>
                <c:pt idx="2">
                  <c:v>38.700000000000003</c:v>
                </c:pt>
                <c:pt idx="3">
                  <c:v>47.5</c:v>
                </c:pt>
                <c:pt idx="4">
                  <c:v>41</c:v>
                </c:pt>
              </c:numCache>
            </c:numRef>
          </c:yVal>
          <c:smooth val="0"/>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r"/>
              <c:showLegendKey val="0"/>
              <c:showVal val="0"/>
              <c:showCatName val="0"/>
              <c:showSerName val="0"/>
              <c:showPercent val="0"/>
              <c:showBubbleSize val="0"/>
            </c:dLbl>
            <c:dLbl>
              <c:idx val="1"/>
              <c:layout/>
              <c:tx>
                <c:strRef>
                  <c:f>公会計指標分析・財政指標組合せ分析表!$L$72</c:f>
                  <c:strCache>
                    <c:ptCount val="1"/>
                    <c:pt idx="0">
                      <c:v>H24</c:v>
                    </c:pt>
                  </c:strCache>
                </c:strRef>
              </c:tx>
              <c:dLblPos val="r"/>
              <c:showLegendKey val="0"/>
              <c:showVal val="0"/>
              <c:showCatName val="0"/>
              <c:showSerName val="0"/>
              <c:showPercent val="0"/>
              <c:showBubbleSize val="0"/>
            </c:dLbl>
            <c:dLbl>
              <c:idx val="2"/>
              <c:layout/>
              <c:tx>
                <c:strRef>
                  <c:f>公会計指標分析・財政指標組合せ分析表!$M$72</c:f>
                  <c:strCache>
                    <c:ptCount val="1"/>
                    <c:pt idx="0">
                      <c:v>H25</c:v>
                    </c:pt>
                  </c:strCache>
                </c:strRef>
              </c:tx>
              <c:dLblPos val="r"/>
              <c:showLegendKey val="0"/>
              <c:showVal val="0"/>
              <c:showCatName val="0"/>
              <c:showSerName val="0"/>
              <c:showPercent val="0"/>
              <c:showBubbleSize val="0"/>
            </c:dLbl>
            <c:dLbl>
              <c:idx val="3"/>
              <c:layout/>
              <c:tx>
                <c:strRef>
                  <c:f>公会計指標分析・財政指標組合せ分析表!$N$72</c:f>
                  <c:strCache>
                    <c:ptCount val="1"/>
                    <c:pt idx="0">
                      <c:v>H26</c:v>
                    </c:pt>
                  </c:strCache>
                </c:strRef>
              </c:tx>
              <c:dLblPos val="r"/>
              <c:showLegendKey val="0"/>
              <c:showVal val="0"/>
              <c:showCatName val="0"/>
              <c:showSerName val="0"/>
              <c:showPercent val="0"/>
              <c:showBubbleSize val="0"/>
            </c:dLbl>
            <c:dLbl>
              <c:idx val="4"/>
              <c:layout/>
              <c:tx>
                <c:strRef>
                  <c:f>公会計指標分析・財政指標組合せ分析表!$O$72</c:f>
                  <c:strCache>
                    <c:ptCount val="1"/>
                    <c:pt idx="0">
                      <c:v>H27</c:v>
                    </c:pt>
                  </c:strCache>
                </c:strRef>
              </c:tx>
              <c:dLblPos val="r"/>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公会計指標分析・財政指標組合せ分析表!$K$79:$O$79</c:f>
              <c:numCache>
                <c:formatCode>#,##0.0;"▲ "#,##0.0</c:formatCode>
                <c:ptCount val="5"/>
                <c:pt idx="0">
                  <c:v>11.1</c:v>
                </c:pt>
                <c:pt idx="1">
                  <c:v>10.3</c:v>
                </c:pt>
                <c:pt idx="2">
                  <c:v>9.6</c:v>
                </c:pt>
                <c:pt idx="3">
                  <c:v>8.8000000000000007</c:v>
                </c:pt>
                <c:pt idx="4">
                  <c:v>9</c:v>
                </c:pt>
              </c:numCache>
            </c:numRef>
          </c:xVal>
          <c:yVal>
            <c:numRef>
              <c:f>公会計指標分析・財政指標組合せ分析表!$K$77:$O$77</c:f>
              <c:numCache>
                <c:formatCode>#,##0.0;"▲ "#,##0.0</c:formatCode>
                <c:ptCount val="5"/>
                <c:pt idx="0">
                  <c:v>69.2</c:v>
                </c:pt>
                <c:pt idx="1">
                  <c:v>58.2</c:v>
                </c:pt>
                <c:pt idx="2">
                  <c:v>50.3</c:v>
                </c:pt>
                <c:pt idx="3">
                  <c:v>45.9</c:v>
                </c:pt>
                <c:pt idx="4">
                  <c:v>39</c:v>
                </c:pt>
              </c:numCache>
            </c:numRef>
          </c:yVal>
          <c:smooth val="0"/>
        </c:ser>
        <c:dLbls>
          <c:showLegendKey val="0"/>
          <c:showVal val="0"/>
          <c:showCatName val="0"/>
          <c:showSerName val="0"/>
          <c:showPercent val="0"/>
          <c:showBubbleSize val="0"/>
        </c:dLbls>
        <c:axId val="143183232"/>
        <c:axId val="142632448"/>
      </c:scatterChart>
      <c:valAx>
        <c:axId val="143183232"/>
        <c:scaling>
          <c:orientation val="minMax"/>
          <c:max val="11.799999999999999"/>
          <c:min val="3"/>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42632448"/>
        <c:crosses val="autoZero"/>
        <c:crossBetween val="midCat"/>
      </c:valAx>
      <c:valAx>
        <c:axId val="142632448"/>
        <c:scaling>
          <c:orientation val="minMax"/>
          <c:max val="75"/>
          <c:min val="3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43183232"/>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62,136
61,827
113.01
28,845,863
27,069,085
1,672,086
13,076,393
23,712,820</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3.5
41.0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[0.64]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17/78</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en-US" sz="1300">
              <a:latin typeface="ＭＳ Ｐゴシック"/>
            </a:rPr>
            <a:t>　</a:t>
          </a:r>
          <a:r>
            <a:rPr lang="ja-JP" altLang="ja-JP" sz="1300" b="0" i="0">
              <a:solidFill>
                <a:schemeClr val="dk1"/>
              </a:solidFill>
              <a:effectLst/>
              <a:latin typeface="+mn-lt"/>
              <a:ea typeface="+mn-ea"/>
              <a:cs typeface="+mn-cs"/>
            </a:rPr>
            <a:t>平成</a:t>
          </a:r>
          <a:r>
            <a:rPr lang="en-US" altLang="ja-JP" sz="1300" b="0" i="0">
              <a:solidFill>
                <a:schemeClr val="dk1"/>
              </a:solidFill>
              <a:effectLst/>
              <a:latin typeface="+mn-lt"/>
              <a:ea typeface="+mn-ea"/>
              <a:cs typeface="+mn-cs"/>
            </a:rPr>
            <a:t>27</a:t>
          </a:r>
          <a:r>
            <a:rPr lang="ja-JP" altLang="ja-JP" sz="1300" b="0" i="0">
              <a:solidFill>
                <a:schemeClr val="dk1"/>
              </a:solidFill>
              <a:effectLst/>
              <a:latin typeface="+mn-lt"/>
              <a:ea typeface="+mn-ea"/>
              <a:cs typeface="+mn-cs"/>
            </a:rPr>
            <a:t>年度については</a:t>
          </a:r>
          <a:r>
            <a:rPr lang="en-US" altLang="ja-JP" sz="1300" b="0" i="0">
              <a:solidFill>
                <a:schemeClr val="dk1"/>
              </a:solidFill>
              <a:effectLst/>
              <a:latin typeface="+mn-lt"/>
              <a:ea typeface="+mn-ea"/>
              <a:cs typeface="+mn-cs"/>
            </a:rPr>
            <a:t>0.64</a:t>
          </a:r>
          <a:r>
            <a:rPr lang="ja-JP" altLang="ja-JP" sz="1300" b="0" i="0">
              <a:solidFill>
                <a:schemeClr val="dk1"/>
              </a:solidFill>
              <a:effectLst/>
              <a:latin typeface="+mn-lt"/>
              <a:ea typeface="+mn-ea"/>
              <a:cs typeface="+mn-cs"/>
            </a:rPr>
            <a:t>と</a:t>
          </a:r>
          <a:r>
            <a:rPr lang="ja-JP" altLang="ja-JP" sz="1300" b="0" i="0" baseline="0">
              <a:solidFill>
                <a:schemeClr val="dk1"/>
              </a:solidFill>
              <a:effectLst/>
              <a:latin typeface="+mn-lt"/>
              <a:ea typeface="+mn-ea"/>
              <a:cs typeface="+mn-cs"/>
            </a:rPr>
            <a:t>、</a:t>
          </a:r>
          <a:r>
            <a:rPr lang="ja-JP" altLang="ja-JP" sz="1300" b="0" i="0">
              <a:solidFill>
                <a:schemeClr val="dk1"/>
              </a:solidFill>
              <a:effectLst/>
              <a:latin typeface="+mn-lt"/>
              <a:ea typeface="+mn-ea"/>
              <a:cs typeface="+mn-cs"/>
            </a:rPr>
            <a:t>平成</a:t>
          </a:r>
          <a:r>
            <a:rPr lang="en-US" altLang="ja-JP" sz="1300" b="0" i="0">
              <a:solidFill>
                <a:schemeClr val="dk1"/>
              </a:solidFill>
              <a:effectLst/>
              <a:latin typeface="+mn-lt"/>
              <a:ea typeface="+mn-ea"/>
              <a:cs typeface="+mn-cs"/>
            </a:rPr>
            <a:t>23</a:t>
          </a:r>
          <a:r>
            <a:rPr lang="ja-JP" altLang="ja-JP" sz="1300" b="0" i="0">
              <a:solidFill>
                <a:schemeClr val="dk1"/>
              </a:solidFill>
              <a:effectLst/>
              <a:latin typeface="+mn-lt"/>
              <a:ea typeface="+mn-ea"/>
              <a:cs typeface="+mn-cs"/>
            </a:rPr>
            <a:t>年度から横ばいで推移して</a:t>
          </a:r>
          <a:r>
            <a:rPr lang="ja-JP" altLang="ja-JP" sz="1300" b="0" i="0" baseline="0">
              <a:solidFill>
                <a:schemeClr val="dk1"/>
              </a:solidFill>
              <a:effectLst/>
              <a:latin typeface="+mn-lt"/>
              <a:ea typeface="+mn-ea"/>
              <a:cs typeface="+mn-cs"/>
            </a:rPr>
            <a:t>いるが、</a:t>
          </a:r>
          <a:r>
            <a:rPr lang="ja-JP" altLang="ja-JP" sz="1300" b="0" i="0">
              <a:solidFill>
                <a:schemeClr val="dk1"/>
              </a:solidFill>
              <a:effectLst/>
              <a:latin typeface="+mn-lt"/>
              <a:ea typeface="+mn-ea"/>
              <a:cs typeface="+mn-cs"/>
            </a:rPr>
            <a:t>平成</a:t>
          </a:r>
          <a:r>
            <a:rPr lang="en-US" altLang="ja-JP" sz="1300" b="0" i="0">
              <a:solidFill>
                <a:schemeClr val="dk1"/>
              </a:solidFill>
              <a:effectLst/>
              <a:latin typeface="+mn-lt"/>
              <a:ea typeface="+mn-ea"/>
              <a:cs typeface="+mn-cs"/>
            </a:rPr>
            <a:t>27</a:t>
          </a:r>
          <a:r>
            <a:rPr lang="ja-JP" altLang="ja-JP" sz="1300" b="0" i="0">
              <a:solidFill>
                <a:schemeClr val="dk1"/>
              </a:solidFill>
              <a:effectLst/>
              <a:latin typeface="+mn-lt"/>
              <a:ea typeface="+mn-ea"/>
              <a:cs typeface="+mn-cs"/>
            </a:rPr>
            <a:t>年度の単年度で見ると、平成</a:t>
          </a:r>
          <a:r>
            <a:rPr lang="en-US" altLang="ja-JP" sz="1300" b="0" i="0">
              <a:solidFill>
                <a:schemeClr val="dk1"/>
              </a:solidFill>
              <a:effectLst/>
              <a:latin typeface="+mn-lt"/>
              <a:ea typeface="+mn-ea"/>
              <a:cs typeface="+mn-cs"/>
            </a:rPr>
            <a:t>26</a:t>
          </a:r>
          <a:r>
            <a:rPr lang="ja-JP" altLang="ja-JP" sz="1300" b="0" i="0">
              <a:solidFill>
                <a:schemeClr val="dk1"/>
              </a:solidFill>
              <a:effectLst/>
              <a:latin typeface="+mn-lt"/>
              <a:ea typeface="+mn-ea"/>
              <a:cs typeface="+mn-cs"/>
            </a:rPr>
            <a:t>年度に比べ</a:t>
          </a:r>
          <a:r>
            <a:rPr lang="en-US" altLang="ja-JP" sz="1300" b="0" i="0">
              <a:solidFill>
                <a:schemeClr val="dk1"/>
              </a:solidFill>
              <a:effectLst/>
              <a:latin typeface="+mn-lt"/>
              <a:ea typeface="+mn-ea"/>
              <a:cs typeface="+mn-cs"/>
            </a:rPr>
            <a:t>0.008</a:t>
          </a:r>
          <a:r>
            <a:rPr lang="ja-JP" altLang="ja-JP" sz="1300" b="0" i="0">
              <a:solidFill>
                <a:schemeClr val="dk1"/>
              </a:solidFill>
              <a:effectLst/>
              <a:latin typeface="+mn-lt"/>
              <a:ea typeface="+mn-ea"/>
              <a:cs typeface="+mn-cs"/>
            </a:rPr>
            <a:t>ポイント回復している。</a:t>
          </a:r>
          <a:r>
            <a:rPr lang="ja-JP" altLang="ja-JP" sz="1300" b="0" i="0" baseline="0">
              <a:solidFill>
                <a:schemeClr val="dk1"/>
              </a:solidFill>
              <a:effectLst/>
              <a:latin typeface="+mn-lt"/>
              <a:ea typeface="+mn-ea"/>
              <a:cs typeface="+mn-cs"/>
            </a:rPr>
            <a:t>これは、</a:t>
          </a:r>
          <a:r>
            <a:rPr lang="ja-JP" altLang="en-US" sz="1300" b="0" i="0" baseline="0">
              <a:solidFill>
                <a:schemeClr val="dk1"/>
              </a:solidFill>
              <a:effectLst/>
              <a:latin typeface="+mn-lt"/>
              <a:ea typeface="+mn-ea"/>
              <a:cs typeface="+mn-cs"/>
            </a:rPr>
            <a:t>市民税の</a:t>
          </a:r>
          <a:r>
            <a:rPr lang="ja-JP" altLang="ja-JP" sz="1300">
              <a:solidFill>
                <a:schemeClr val="dk1"/>
              </a:solidFill>
              <a:effectLst/>
              <a:latin typeface="+mn-lt"/>
              <a:ea typeface="+mn-ea"/>
              <a:cs typeface="+mn-cs"/>
            </a:rPr>
            <a:t>増及び地方消費税交付金等の増加により</a:t>
          </a:r>
          <a:r>
            <a:rPr lang="ja-JP" altLang="ja-JP" sz="1300" b="0" i="0" baseline="0">
              <a:solidFill>
                <a:schemeClr val="dk1"/>
              </a:solidFill>
              <a:effectLst/>
              <a:latin typeface="+mn-lt"/>
              <a:ea typeface="+mn-ea"/>
              <a:cs typeface="+mn-cs"/>
            </a:rPr>
            <a:t>、基準財政収入額が</a:t>
          </a:r>
          <a:r>
            <a:rPr lang="en-US" altLang="ja-JP" sz="1300" b="0" i="0" baseline="0">
              <a:solidFill>
                <a:schemeClr val="dk1"/>
              </a:solidFill>
              <a:effectLst/>
              <a:latin typeface="+mn-lt"/>
              <a:ea typeface="+mn-ea"/>
              <a:cs typeface="+mn-cs"/>
            </a:rPr>
            <a:t>4.2</a:t>
          </a:r>
          <a:r>
            <a:rPr lang="ja-JP" altLang="ja-JP" sz="1300" b="0" i="0" baseline="0">
              <a:solidFill>
                <a:schemeClr val="dk1"/>
              </a:solidFill>
              <a:effectLst/>
              <a:latin typeface="+mn-lt"/>
              <a:ea typeface="+mn-ea"/>
              <a:cs typeface="+mn-cs"/>
            </a:rPr>
            <a:t>ポイント増加したことによる。</a:t>
          </a:r>
          <a:endParaRPr lang="ja-JP" altLang="ja-JP" sz="1300">
            <a:effectLst/>
          </a:endParaRPr>
        </a:p>
        <a:p>
          <a:r>
            <a:rPr lang="ja-JP" altLang="ja-JP" sz="130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今後も、徹底した経費節減に努め、市税の課税客体等の把握や収納対策の強化を図り、さらなる自主財源確保の取り組みを進める。</a:t>
          </a:r>
          <a:endParaRPr lang="ja-JP" altLang="ja-JP" sz="1300">
            <a:effectLst/>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28575</xdr:rowOff>
    </xdr:from>
    <xdr:to>
      <xdr:col>7</xdr:col>
      <xdr:colOff>152400</xdr:colOff>
      <xdr:row>44</xdr:row>
      <xdr:rowOff>144992</xdr:rowOff>
    </xdr:to>
    <xdr:cxnSp macro="">
      <xdr:nvCxnSpPr>
        <xdr:cNvPr id="63" name="直線コネクタ 62"/>
        <xdr:cNvCxnSpPr/>
      </xdr:nvCxnSpPr>
      <xdr:spPr>
        <a:xfrm flipV="1">
          <a:off x="4953000" y="6200775"/>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117069</xdr:rowOff>
    </xdr:from>
    <xdr:ext cx="762000" cy="259045"/>
    <xdr:sp macro="" textlink="">
      <xdr:nvSpPr>
        <xdr:cNvPr id="64" name="財政力最小値テキスト"/>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0.25</a:t>
          </a:r>
          <a:endParaRPr kumimoji="1" lang="ja-JP" altLang="en-US" sz="1000" b="1">
            <a:latin typeface="ＭＳ Ｐゴシック"/>
          </a:endParaRPr>
        </a:p>
      </xdr:txBody>
    </xdr:sp>
    <xdr:clientData/>
  </xdr:oneCellAnchor>
  <xdr:twoCellAnchor>
    <xdr:from>
      <xdr:col>7</xdr:col>
      <xdr:colOff>63500</xdr:colOff>
      <xdr:row>44</xdr:row>
      <xdr:rowOff>144992</xdr:rowOff>
    </xdr:from>
    <xdr:to>
      <xdr:col>7</xdr:col>
      <xdr:colOff>241300</xdr:colOff>
      <xdr:row>44</xdr:row>
      <xdr:rowOff>144992</xdr:rowOff>
    </xdr:to>
    <xdr:cxnSp macro="">
      <xdr:nvCxnSpPr>
        <xdr:cNvPr id="65" name="直線コネクタ 64"/>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114952</xdr:rowOff>
    </xdr:from>
    <xdr:ext cx="762000" cy="259045"/>
    <xdr:sp macro="" textlink="">
      <xdr:nvSpPr>
        <xdr:cNvPr id="66" name="財政力最大値テキスト"/>
        <xdr:cNvSpPr txBox="1"/>
      </xdr:nvSpPr>
      <xdr:spPr>
        <a:xfrm>
          <a:off x="5041900" y="594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0.99</a:t>
          </a:r>
          <a:endParaRPr kumimoji="1" lang="ja-JP" altLang="en-US" sz="1000" b="1">
            <a:latin typeface="ＭＳ Ｐゴシック"/>
          </a:endParaRPr>
        </a:p>
      </xdr:txBody>
    </xdr:sp>
    <xdr:clientData/>
  </xdr:oneCellAnchor>
  <xdr:twoCellAnchor>
    <xdr:from>
      <xdr:col>7</xdr:col>
      <xdr:colOff>63500</xdr:colOff>
      <xdr:row>36</xdr:row>
      <xdr:rowOff>28575</xdr:rowOff>
    </xdr:from>
    <xdr:to>
      <xdr:col>7</xdr:col>
      <xdr:colOff>241300</xdr:colOff>
      <xdr:row>36</xdr:row>
      <xdr:rowOff>28575</xdr:rowOff>
    </xdr:to>
    <xdr:cxnSp macro="">
      <xdr:nvCxnSpPr>
        <xdr:cNvPr id="67" name="直線コネクタ 66"/>
        <xdr:cNvCxnSpPr/>
      </xdr:nvCxnSpPr>
      <xdr:spPr>
        <a:xfrm>
          <a:off x="4864100" y="620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40</xdr:row>
      <xdr:rowOff>46567</xdr:rowOff>
    </xdr:from>
    <xdr:to>
      <xdr:col>7</xdr:col>
      <xdr:colOff>152400</xdr:colOff>
      <xdr:row>40</xdr:row>
      <xdr:rowOff>66675</xdr:rowOff>
    </xdr:to>
    <xdr:cxnSp macro="">
      <xdr:nvCxnSpPr>
        <xdr:cNvPr id="68" name="直線コネクタ 67"/>
        <xdr:cNvCxnSpPr/>
      </xdr:nvCxnSpPr>
      <xdr:spPr>
        <a:xfrm flipV="1">
          <a:off x="4114800" y="69045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17585</xdr:rowOff>
    </xdr:from>
    <xdr:ext cx="762000" cy="259045"/>
    <xdr:sp macro="" textlink="">
      <xdr:nvSpPr>
        <xdr:cNvPr id="69" name="財政力平均値テキスト"/>
        <xdr:cNvSpPr txBox="1"/>
      </xdr:nvSpPr>
      <xdr:spPr>
        <a:xfrm>
          <a:off x="5041900" y="7047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0.53</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45508</xdr:rowOff>
    </xdr:from>
    <xdr:to>
      <xdr:col>7</xdr:col>
      <xdr:colOff>203200</xdr:colOff>
      <xdr:row>41</xdr:row>
      <xdr:rowOff>147108</xdr:rowOff>
    </xdr:to>
    <xdr:sp macro="" textlink="">
      <xdr:nvSpPr>
        <xdr:cNvPr id="70" name="フローチャート : 判断 69"/>
        <xdr:cNvSpPr/>
      </xdr:nvSpPr>
      <xdr:spPr>
        <a:xfrm>
          <a:off x="49022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40</xdr:row>
      <xdr:rowOff>66675</xdr:rowOff>
    </xdr:from>
    <xdr:to>
      <xdr:col>6</xdr:col>
      <xdr:colOff>0</xdr:colOff>
      <xdr:row>40</xdr:row>
      <xdr:rowOff>86783</xdr:rowOff>
    </xdr:to>
    <xdr:cxnSp macro="">
      <xdr:nvCxnSpPr>
        <xdr:cNvPr id="71" name="直線コネクタ 70"/>
        <xdr:cNvCxnSpPr/>
      </xdr:nvCxnSpPr>
      <xdr:spPr>
        <a:xfrm flipV="1">
          <a:off x="3225800" y="69246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40</xdr:row>
      <xdr:rowOff>15875</xdr:rowOff>
    </xdr:from>
    <xdr:to>
      <xdr:col>6</xdr:col>
      <xdr:colOff>50800</xdr:colOff>
      <xdr:row>40</xdr:row>
      <xdr:rowOff>117475</xdr:rowOff>
    </xdr:to>
    <xdr:sp macro="" textlink="">
      <xdr:nvSpPr>
        <xdr:cNvPr id="72" name="フローチャート : 判断 71"/>
        <xdr:cNvSpPr/>
      </xdr:nvSpPr>
      <xdr:spPr>
        <a:xfrm>
          <a:off x="4064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102252</xdr:rowOff>
    </xdr:from>
    <xdr:ext cx="736600" cy="259045"/>
    <xdr:sp macro="" textlink="">
      <xdr:nvSpPr>
        <xdr:cNvPr id="73" name="テキスト ボックス 72"/>
        <xdr:cNvSpPr txBox="1"/>
      </xdr:nvSpPr>
      <xdr:spPr>
        <a:xfrm>
          <a:off x="3733800" y="696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3</xdr:col>
      <xdr:colOff>279400</xdr:colOff>
      <xdr:row>40</xdr:row>
      <xdr:rowOff>86783</xdr:rowOff>
    </xdr:from>
    <xdr:to>
      <xdr:col>4</xdr:col>
      <xdr:colOff>482600</xdr:colOff>
      <xdr:row>40</xdr:row>
      <xdr:rowOff>86783</xdr:rowOff>
    </xdr:to>
    <xdr:cxnSp macro="">
      <xdr:nvCxnSpPr>
        <xdr:cNvPr id="74" name="直線コネクタ 73"/>
        <xdr:cNvCxnSpPr/>
      </xdr:nvCxnSpPr>
      <xdr:spPr>
        <a:xfrm>
          <a:off x="2336800" y="6944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40</xdr:row>
      <xdr:rowOff>15875</xdr:rowOff>
    </xdr:from>
    <xdr:to>
      <xdr:col>4</xdr:col>
      <xdr:colOff>533400</xdr:colOff>
      <xdr:row>40</xdr:row>
      <xdr:rowOff>117475</xdr:rowOff>
    </xdr:to>
    <xdr:sp macro="" textlink="">
      <xdr:nvSpPr>
        <xdr:cNvPr id="75" name="フローチャート : 判断 74"/>
        <xdr:cNvSpPr/>
      </xdr:nvSpPr>
      <xdr:spPr>
        <a:xfrm>
          <a:off x="3175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38</xdr:row>
      <xdr:rowOff>127652</xdr:rowOff>
    </xdr:from>
    <xdr:ext cx="762000" cy="259045"/>
    <xdr:sp macro="" textlink="">
      <xdr:nvSpPr>
        <xdr:cNvPr id="76" name="テキスト ボックス 75"/>
        <xdr:cNvSpPr txBox="1"/>
      </xdr:nvSpPr>
      <xdr:spPr>
        <a:xfrm>
          <a:off x="2844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40</xdr:row>
      <xdr:rowOff>66675</xdr:rowOff>
    </xdr:from>
    <xdr:to>
      <xdr:col>3</xdr:col>
      <xdr:colOff>279400</xdr:colOff>
      <xdr:row>40</xdr:row>
      <xdr:rowOff>86783</xdr:rowOff>
    </xdr:to>
    <xdr:cxnSp macro="">
      <xdr:nvCxnSpPr>
        <xdr:cNvPr id="77" name="直線コネクタ 76"/>
        <xdr:cNvCxnSpPr/>
      </xdr:nvCxnSpPr>
      <xdr:spPr>
        <a:xfrm>
          <a:off x="1447800" y="69246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40</xdr:row>
      <xdr:rowOff>15875</xdr:rowOff>
    </xdr:from>
    <xdr:to>
      <xdr:col>3</xdr:col>
      <xdr:colOff>330200</xdr:colOff>
      <xdr:row>40</xdr:row>
      <xdr:rowOff>117475</xdr:rowOff>
    </xdr:to>
    <xdr:sp macro="" textlink="">
      <xdr:nvSpPr>
        <xdr:cNvPr id="78" name="フローチャート : 判断 77"/>
        <xdr:cNvSpPr/>
      </xdr:nvSpPr>
      <xdr:spPr>
        <a:xfrm>
          <a:off x="2286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38</xdr:row>
      <xdr:rowOff>127652</xdr:rowOff>
    </xdr:from>
    <xdr:ext cx="762000" cy="259045"/>
    <xdr:sp macro="" textlink="">
      <xdr:nvSpPr>
        <xdr:cNvPr id="79" name="テキスト ボックス 78"/>
        <xdr:cNvSpPr txBox="1"/>
      </xdr:nvSpPr>
      <xdr:spPr>
        <a:xfrm>
          <a:off x="1955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39</xdr:row>
      <xdr:rowOff>147108</xdr:rowOff>
    </xdr:from>
    <xdr:to>
      <xdr:col>2</xdr:col>
      <xdr:colOff>127000</xdr:colOff>
      <xdr:row>40</xdr:row>
      <xdr:rowOff>77258</xdr:rowOff>
    </xdr:to>
    <xdr:sp macro="" textlink="">
      <xdr:nvSpPr>
        <xdr:cNvPr id="80" name="フローチャート : 判断 79"/>
        <xdr:cNvSpPr/>
      </xdr:nvSpPr>
      <xdr:spPr>
        <a:xfrm>
          <a:off x="13970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38</xdr:row>
      <xdr:rowOff>87435</xdr:rowOff>
    </xdr:from>
    <xdr:ext cx="762000" cy="259045"/>
    <xdr:sp macro="" textlink="">
      <xdr:nvSpPr>
        <xdr:cNvPr id="81" name="テキスト ボックス 80"/>
        <xdr:cNvSpPr txBox="1"/>
      </xdr:nvSpPr>
      <xdr:spPr>
        <a:xfrm>
          <a:off x="1066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39</xdr:row>
      <xdr:rowOff>167217</xdr:rowOff>
    </xdr:from>
    <xdr:to>
      <xdr:col>7</xdr:col>
      <xdr:colOff>203200</xdr:colOff>
      <xdr:row>40</xdr:row>
      <xdr:rowOff>97367</xdr:rowOff>
    </xdr:to>
    <xdr:sp macro="" textlink="">
      <xdr:nvSpPr>
        <xdr:cNvPr id="87" name="円/楕円 86"/>
        <xdr:cNvSpPr/>
      </xdr:nvSpPr>
      <xdr:spPr>
        <a:xfrm>
          <a:off x="4902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39</xdr:row>
      <xdr:rowOff>12294</xdr:rowOff>
    </xdr:from>
    <xdr:ext cx="762000" cy="259045"/>
    <xdr:sp macro="" textlink="">
      <xdr:nvSpPr>
        <xdr:cNvPr id="88" name="財政力該当値テキスト"/>
        <xdr:cNvSpPr txBox="1"/>
      </xdr:nvSpPr>
      <xdr:spPr>
        <a:xfrm>
          <a:off x="5041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0.64</a:t>
          </a:r>
          <a:endParaRPr kumimoji="1" lang="ja-JP" altLang="en-US" sz="1000" b="1">
            <a:solidFill>
              <a:srgbClr val="FF0000"/>
            </a:solidFill>
            <a:latin typeface="ＭＳ Ｐゴシック"/>
          </a:endParaRPr>
        </a:p>
      </xdr:txBody>
    </xdr:sp>
    <xdr:clientData/>
  </xdr:oneCellAnchor>
  <xdr:twoCellAnchor>
    <xdr:from>
      <xdr:col>5</xdr:col>
      <xdr:colOff>635000</xdr:colOff>
      <xdr:row>40</xdr:row>
      <xdr:rowOff>15875</xdr:rowOff>
    </xdr:from>
    <xdr:to>
      <xdr:col>6</xdr:col>
      <xdr:colOff>50800</xdr:colOff>
      <xdr:row>40</xdr:row>
      <xdr:rowOff>117475</xdr:rowOff>
    </xdr:to>
    <xdr:sp macro="" textlink="">
      <xdr:nvSpPr>
        <xdr:cNvPr id="89" name="円/楕円 88"/>
        <xdr:cNvSpPr/>
      </xdr:nvSpPr>
      <xdr:spPr>
        <a:xfrm>
          <a:off x="4064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38</xdr:row>
      <xdr:rowOff>127652</xdr:rowOff>
    </xdr:from>
    <xdr:ext cx="736600" cy="259045"/>
    <xdr:sp macro="" textlink="">
      <xdr:nvSpPr>
        <xdr:cNvPr id="90" name="テキスト ボックス 89"/>
        <xdr:cNvSpPr txBox="1"/>
      </xdr:nvSpPr>
      <xdr:spPr>
        <a:xfrm>
          <a:off x="3733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0.63</a:t>
          </a:r>
          <a:endParaRPr kumimoji="1" lang="ja-JP" altLang="en-US" sz="1000" b="1">
            <a:solidFill>
              <a:srgbClr val="FF0000"/>
            </a:solidFill>
            <a:latin typeface="ＭＳ Ｐゴシック"/>
          </a:endParaRPr>
        </a:p>
      </xdr:txBody>
    </xdr:sp>
    <xdr:clientData/>
  </xdr:oneCellAnchor>
  <xdr:twoCellAnchor>
    <xdr:from>
      <xdr:col>4</xdr:col>
      <xdr:colOff>431800</xdr:colOff>
      <xdr:row>40</xdr:row>
      <xdr:rowOff>35983</xdr:rowOff>
    </xdr:from>
    <xdr:to>
      <xdr:col>4</xdr:col>
      <xdr:colOff>533400</xdr:colOff>
      <xdr:row>40</xdr:row>
      <xdr:rowOff>137583</xdr:rowOff>
    </xdr:to>
    <xdr:sp macro="" textlink="">
      <xdr:nvSpPr>
        <xdr:cNvPr id="91" name="円/楕円 90"/>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122360</xdr:rowOff>
    </xdr:from>
    <xdr:ext cx="762000" cy="259045"/>
    <xdr:sp macro="" textlink="">
      <xdr:nvSpPr>
        <xdr:cNvPr id="92" name="テキスト ボックス 91"/>
        <xdr:cNvSpPr txBox="1"/>
      </xdr:nvSpPr>
      <xdr:spPr>
        <a:xfrm>
          <a:off x="2844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0.62</a:t>
          </a:r>
          <a:endParaRPr kumimoji="1" lang="ja-JP" altLang="en-US" sz="1000" b="1">
            <a:solidFill>
              <a:srgbClr val="FF0000"/>
            </a:solidFill>
            <a:latin typeface="ＭＳ Ｐゴシック"/>
          </a:endParaRPr>
        </a:p>
      </xdr:txBody>
    </xdr:sp>
    <xdr:clientData/>
  </xdr:oneCellAnchor>
  <xdr:twoCellAnchor>
    <xdr:from>
      <xdr:col>3</xdr:col>
      <xdr:colOff>228600</xdr:colOff>
      <xdr:row>40</xdr:row>
      <xdr:rowOff>35983</xdr:rowOff>
    </xdr:from>
    <xdr:to>
      <xdr:col>3</xdr:col>
      <xdr:colOff>330200</xdr:colOff>
      <xdr:row>40</xdr:row>
      <xdr:rowOff>137583</xdr:rowOff>
    </xdr:to>
    <xdr:sp macro="" textlink="">
      <xdr:nvSpPr>
        <xdr:cNvPr id="93" name="円/楕円 92"/>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122360</xdr:rowOff>
    </xdr:from>
    <xdr:ext cx="762000" cy="259045"/>
    <xdr:sp macro="" textlink="">
      <xdr:nvSpPr>
        <xdr:cNvPr id="94" name="テキスト ボックス 93"/>
        <xdr:cNvSpPr txBox="1"/>
      </xdr:nvSpPr>
      <xdr:spPr>
        <a:xfrm>
          <a:off x="1955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0.62</a:t>
          </a:r>
          <a:endParaRPr kumimoji="1" lang="ja-JP" altLang="en-US" sz="1000" b="1">
            <a:solidFill>
              <a:srgbClr val="FF0000"/>
            </a:solidFill>
            <a:latin typeface="ＭＳ Ｐゴシック"/>
          </a:endParaRPr>
        </a:p>
      </xdr:txBody>
    </xdr:sp>
    <xdr:clientData/>
  </xdr:oneCellAnchor>
  <xdr:twoCellAnchor>
    <xdr:from>
      <xdr:col>2</xdr:col>
      <xdr:colOff>25400</xdr:colOff>
      <xdr:row>40</xdr:row>
      <xdr:rowOff>15875</xdr:rowOff>
    </xdr:from>
    <xdr:to>
      <xdr:col>2</xdr:col>
      <xdr:colOff>127000</xdr:colOff>
      <xdr:row>40</xdr:row>
      <xdr:rowOff>117475</xdr:rowOff>
    </xdr:to>
    <xdr:sp macro="" textlink="">
      <xdr:nvSpPr>
        <xdr:cNvPr id="95" name="円/楕円 94"/>
        <xdr:cNvSpPr/>
      </xdr:nvSpPr>
      <xdr:spPr>
        <a:xfrm>
          <a:off x="1397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102252</xdr:rowOff>
    </xdr:from>
    <xdr:ext cx="762000" cy="259045"/>
    <xdr:sp macro="" textlink="">
      <xdr:nvSpPr>
        <xdr:cNvPr id="96" name="テキスト ボックス 95"/>
        <xdr:cNvSpPr txBox="1"/>
      </xdr:nvSpPr>
      <xdr:spPr>
        <a:xfrm>
          <a:off x="10668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0.63</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[81.9%]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年度については、消費税交付金の増等により、前年度対比で</a:t>
          </a:r>
          <a:r>
            <a:rPr kumimoji="1" lang="en-US" altLang="ja-JP" sz="1300">
              <a:latin typeface="ＭＳ Ｐゴシック"/>
            </a:rPr>
            <a:t>3.6</a:t>
          </a:r>
          <a:r>
            <a:rPr kumimoji="1" lang="ja-JP" altLang="en-US" sz="1300">
              <a:latin typeface="ＭＳ Ｐゴシック"/>
            </a:rPr>
            <a:t>ポイント減少し、類似団体より</a:t>
          </a:r>
          <a:r>
            <a:rPr kumimoji="1" lang="en-US" altLang="ja-JP" sz="1300">
              <a:latin typeface="ＭＳ Ｐゴシック"/>
            </a:rPr>
            <a:t>6.8</a:t>
          </a:r>
          <a:r>
            <a:rPr kumimoji="1" lang="ja-JP" altLang="en-US" sz="1300">
              <a:latin typeface="ＭＳ Ｐゴシック"/>
            </a:rPr>
            <a:t>ポイント下回っている。</a:t>
          </a:r>
        </a:p>
        <a:p>
          <a:r>
            <a:rPr kumimoji="1" lang="ja-JP" altLang="en-US" sz="1300">
              <a:latin typeface="ＭＳ Ｐゴシック"/>
            </a:rPr>
            <a:t>　今後も、定員管理等による歳出削減や起債の抑制を行うとともに、市税徴収率の向上等による歳入確保に取り組み、財政構造の弾力性の確保に努める。</a:t>
          </a:r>
        </a:p>
        <a:p>
          <a:endParaRPr kumimoji="1" lang="en-US" altLang="ja-JP" sz="1300">
            <a:latin typeface="ＭＳ Ｐゴシック"/>
          </a:endParaRPr>
        </a:p>
        <a:p>
          <a:endParaRPr kumimoji="1" lang="en-US" altLang="ja-JP" sz="1300">
            <a:latin typeface="ＭＳ Ｐゴシック"/>
          </a:endParaRPr>
        </a:p>
        <a:p>
          <a:endParaRPr kumimoji="1" lang="en-US" altLang="ja-JP" sz="1300">
            <a:latin typeface="ＭＳ Ｐゴシック"/>
          </a:endParaRPr>
        </a:p>
        <a:p>
          <a:endParaRPr kumimoji="1" lang="en-US" altLang="ja-JP" sz="1300">
            <a:latin typeface="ＭＳ Ｐゴシック"/>
          </a:endParaRPr>
        </a:p>
        <a:p>
          <a:endParaRPr kumimoji="1" lang="en-US" altLang="ja-JP" sz="1300">
            <a:latin typeface="ＭＳ Ｐゴシック"/>
          </a:endParaRPr>
        </a:p>
        <a:p>
          <a:endParaRPr kumimoji="1" lang="en-US" altLang="ja-JP" sz="1300">
            <a:latin typeface="ＭＳ Ｐゴシック"/>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168366</xdr:rowOff>
    </xdr:from>
    <xdr:to>
      <xdr:col>7</xdr:col>
      <xdr:colOff>152400</xdr:colOff>
      <xdr:row>66</xdr:row>
      <xdr:rowOff>99785</xdr:rowOff>
    </xdr:to>
    <xdr:cxnSp macro="">
      <xdr:nvCxnSpPr>
        <xdr:cNvPr id="128" name="直線コネクタ 127"/>
        <xdr:cNvCxnSpPr/>
      </xdr:nvCxnSpPr>
      <xdr:spPr>
        <a:xfrm flipV="1">
          <a:off x="4953000" y="10112466"/>
          <a:ext cx="0" cy="13030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71862</xdr:rowOff>
    </xdr:from>
    <xdr:ext cx="762000" cy="259045"/>
    <xdr:sp macro="" textlink="">
      <xdr:nvSpPr>
        <xdr:cNvPr id="129" name="財政構造の弾力性最小値テキスト"/>
        <xdr:cNvSpPr txBox="1"/>
      </xdr:nvSpPr>
      <xdr:spPr>
        <a:xfrm>
          <a:off x="5041900" y="1138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96.5</a:t>
          </a:r>
          <a:endParaRPr kumimoji="1" lang="ja-JP" altLang="en-US" sz="1000" b="1">
            <a:latin typeface="ＭＳ Ｐゴシック"/>
          </a:endParaRPr>
        </a:p>
      </xdr:txBody>
    </xdr:sp>
    <xdr:clientData/>
  </xdr:oneCellAnchor>
  <xdr:twoCellAnchor>
    <xdr:from>
      <xdr:col>7</xdr:col>
      <xdr:colOff>63500</xdr:colOff>
      <xdr:row>66</xdr:row>
      <xdr:rowOff>99785</xdr:rowOff>
    </xdr:from>
    <xdr:to>
      <xdr:col>7</xdr:col>
      <xdr:colOff>241300</xdr:colOff>
      <xdr:row>66</xdr:row>
      <xdr:rowOff>99785</xdr:rowOff>
    </xdr:to>
    <xdr:cxnSp macro="">
      <xdr:nvCxnSpPr>
        <xdr:cNvPr id="130" name="直線コネクタ 129"/>
        <xdr:cNvCxnSpPr/>
      </xdr:nvCxnSpPr>
      <xdr:spPr>
        <a:xfrm>
          <a:off x="4864100" y="1141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83293</xdr:rowOff>
    </xdr:from>
    <xdr:ext cx="762000" cy="259045"/>
    <xdr:sp macro="" textlink="">
      <xdr:nvSpPr>
        <xdr:cNvPr id="131" name="財政構造の弾力性最大値テキスト"/>
        <xdr:cNvSpPr txBox="1"/>
      </xdr:nvSpPr>
      <xdr:spPr>
        <a:xfrm>
          <a:off x="5041900" y="985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77.6</a:t>
          </a:r>
          <a:endParaRPr kumimoji="1" lang="ja-JP" altLang="en-US" sz="1000" b="1">
            <a:latin typeface="ＭＳ Ｐゴシック"/>
          </a:endParaRPr>
        </a:p>
      </xdr:txBody>
    </xdr:sp>
    <xdr:clientData/>
  </xdr:oneCellAnchor>
  <xdr:twoCellAnchor>
    <xdr:from>
      <xdr:col>7</xdr:col>
      <xdr:colOff>63500</xdr:colOff>
      <xdr:row>58</xdr:row>
      <xdr:rowOff>168366</xdr:rowOff>
    </xdr:from>
    <xdr:to>
      <xdr:col>7</xdr:col>
      <xdr:colOff>241300</xdr:colOff>
      <xdr:row>58</xdr:row>
      <xdr:rowOff>168366</xdr:rowOff>
    </xdr:to>
    <xdr:cxnSp macro="">
      <xdr:nvCxnSpPr>
        <xdr:cNvPr id="132" name="直線コネクタ 131"/>
        <xdr:cNvCxnSpPr/>
      </xdr:nvCxnSpPr>
      <xdr:spPr>
        <a:xfrm>
          <a:off x="4864100" y="1011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121920</xdr:rowOff>
    </xdr:from>
    <xdr:to>
      <xdr:col>7</xdr:col>
      <xdr:colOff>152400</xdr:colOff>
      <xdr:row>62</xdr:row>
      <xdr:rowOff>27215</xdr:rowOff>
    </xdr:to>
    <xdr:cxnSp macro="">
      <xdr:nvCxnSpPr>
        <xdr:cNvPr id="133" name="直線コネクタ 132"/>
        <xdr:cNvCxnSpPr/>
      </xdr:nvCxnSpPr>
      <xdr:spPr>
        <a:xfrm flipV="1">
          <a:off x="4114800" y="10408920"/>
          <a:ext cx="838200" cy="24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169108</xdr:rowOff>
    </xdr:from>
    <xdr:ext cx="762000" cy="259045"/>
    <xdr:sp macro="" textlink="">
      <xdr:nvSpPr>
        <xdr:cNvPr id="134" name="財政構造の弾力性平均値テキスト"/>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25581</xdr:rowOff>
    </xdr:from>
    <xdr:to>
      <xdr:col>7</xdr:col>
      <xdr:colOff>203200</xdr:colOff>
      <xdr:row>63</xdr:row>
      <xdr:rowOff>127181</xdr:rowOff>
    </xdr:to>
    <xdr:sp macro="" textlink="">
      <xdr:nvSpPr>
        <xdr:cNvPr id="135" name="フローチャート : 判断 134"/>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27215</xdr:rowOff>
    </xdr:from>
    <xdr:to>
      <xdr:col>6</xdr:col>
      <xdr:colOff>0</xdr:colOff>
      <xdr:row>62</xdr:row>
      <xdr:rowOff>151312</xdr:rowOff>
    </xdr:to>
    <xdr:cxnSp macro="">
      <xdr:nvCxnSpPr>
        <xdr:cNvPr id="136" name="直線コネクタ 135"/>
        <xdr:cNvCxnSpPr/>
      </xdr:nvCxnSpPr>
      <xdr:spPr>
        <a:xfrm flipV="1">
          <a:off x="3225800" y="10657115"/>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64</xdr:row>
      <xdr:rowOff>5806</xdr:rowOff>
    </xdr:from>
    <xdr:to>
      <xdr:col>6</xdr:col>
      <xdr:colOff>50800</xdr:colOff>
      <xdr:row>64</xdr:row>
      <xdr:rowOff>107406</xdr:rowOff>
    </xdr:to>
    <xdr:sp macro="" textlink="">
      <xdr:nvSpPr>
        <xdr:cNvPr id="137" name="フローチャート : 判断 136"/>
        <xdr:cNvSpPr/>
      </xdr:nvSpPr>
      <xdr:spPr>
        <a:xfrm>
          <a:off x="4064000" y="1097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92183</xdr:rowOff>
    </xdr:from>
    <xdr:ext cx="736600" cy="259045"/>
    <xdr:sp macro="" textlink="">
      <xdr:nvSpPr>
        <xdr:cNvPr id="138" name="テキスト ボックス 137"/>
        <xdr:cNvSpPr txBox="1"/>
      </xdr:nvSpPr>
      <xdr:spPr>
        <a:xfrm>
          <a:off x="3733800" y="11064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116840</xdr:rowOff>
    </xdr:from>
    <xdr:to>
      <xdr:col>4</xdr:col>
      <xdr:colOff>482600</xdr:colOff>
      <xdr:row>62</xdr:row>
      <xdr:rowOff>151312</xdr:rowOff>
    </xdr:to>
    <xdr:cxnSp macro="">
      <xdr:nvCxnSpPr>
        <xdr:cNvPr id="139" name="直線コネクタ 138"/>
        <xdr:cNvCxnSpPr/>
      </xdr:nvCxnSpPr>
      <xdr:spPr>
        <a:xfrm>
          <a:off x="2336800" y="1074674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87630</xdr:rowOff>
    </xdr:from>
    <xdr:to>
      <xdr:col>4</xdr:col>
      <xdr:colOff>533400</xdr:colOff>
      <xdr:row>64</xdr:row>
      <xdr:rowOff>17780</xdr:rowOff>
    </xdr:to>
    <xdr:sp macro="" textlink="">
      <xdr:nvSpPr>
        <xdr:cNvPr id="140" name="フローチャート : 判断 139"/>
        <xdr:cNvSpPr/>
      </xdr:nvSpPr>
      <xdr:spPr>
        <a:xfrm>
          <a:off x="3175000" y="1088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2557</xdr:rowOff>
    </xdr:from>
    <xdr:ext cx="762000" cy="259045"/>
    <xdr:sp macro="" textlink="">
      <xdr:nvSpPr>
        <xdr:cNvPr id="141" name="テキスト ボックス 140"/>
        <xdr:cNvSpPr txBox="1"/>
      </xdr:nvSpPr>
      <xdr:spPr>
        <a:xfrm>
          <a:off x="2844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76200</xdr:colOff>
      <xdr:row>62</xdr:row>
      <xdr:rowOff>116840</xdr:rowOff>
    </xdr:from>
    <xdr:to>
      <xdr:col>3</xdr:col>
      <xdr:colOff>279400</xdr:colOff>
      <xdr:row>63</xdr:row>
      <xdr:rowOff>14333</xdr:rowOff>
    </xdr:to>
    <xdr:cxnSp macro="">
      <xdr:nvCxnSpPr>
        <xdr:cNvPr id="142" name="直線コネクタ 141"/>
        <xdr:cNvCxnSpPr/>
      </xdr:nvCxnSpPr>
      <xdr:spPr>
        <a:xfrm flipV="1">
          <a:off x="1447800" y="1074674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128996</xdr:rowOff>
    </xdr:from>
    <xdr:to>
      <xdr:col>3</xdr:col>
      <xdr:colOff>330200</xdr:colOff>
      <xdr:row>64</xdr:row>
      <xdr:rowOff>59146</xdr:rowOff>
    </xdr:to>
    <xdr:sp macro="" textlink="">
      <xdr:nvSpPr>
        <xdr:cNvPr id="143" name="フローチャート : 判断 142"/>
        <xdr:cNvSpPr/>
      </xdr:nvSpPr>
      <xdr:spPr>
        <a:xfrm>
          <a:off x="2286000" y="1093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43923</xdr:rowOff>
    </xdr:from>
    <xdr:ext cx="762000" cy="259045"/>
    <xdr:sp macro="" textlink="">
      <xdr:nvSpPr>
        <xdr:cNvPr id="144" name="テキスト ボックス 143"/>
        <xdr:cNvSpPr txBox="1"/>
      </xdr:nvSpPr>
      <xdr:spPr>
        <a:xfrm>
          <a:off x="1955800" y="1101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87630</xdr:rowOff>
    </xdr:from>
    <xdr:to>
      <xdr:col>2</xdr:col>
      <xdr:colOff>127000</xdr:colOff>
      <xdr:row>64</xdr:row>
      <xdr:rowOff>17780</xdr:rowOff>
    </xdr:to>
    <xdr:sp macro="" textlink="">
      <xdr:nvSpPr>
        <xdr:cNvPr id="145" name="フローチャート : 判断 144"/>
        <xdr:cNvSpPr/>
      </xdr:nvSpPr>
      <xdr:spPr>
        <a:xfrm>
          <a:off x="1397000" y="1088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2557</xdr:rowOff>
    </xdr:from>
    <xdr:ext cx="762000" cy="259045"/>
    <xdr:sp macro="" textlink="">
      <xdr:nvSpPr>
        <xdr:cNvPr id="146" name="テキスト ボックス 145"/>
        <xdr:cNvSpPr txBox="1"/>
      </xdr:nvSpPr>
      <xdr:spPr>
        <a:xfrm>
          <a:off x="1066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60</xdr:row>
      <xdr:rowOff>71120</xdr:rowOff>
    </xdr:from>
    <xdr:to>
      <xdr:col>7</xdr:col>
      <xdr:colOff>203200</xdr:colOff>
      <xdr:row>61</xdr:row>
      <xdr:rowOff>1270</xdr:rowOff>
    </xdr:to>
    <xdr:sp macro="" textlink="">
      <xdr:nvSpPr>
        <xdr:cNvPr id="152" name="円/楕円 151"/>
        <xdr:cNvSpPr/>
      </xdr:nvSpPr>
      <xdr:spPr>
        <a:xfrm>
          <a:off x="49022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87647</xdr:rowOff>
    </xdr:from>
    <xdr:ext cx="762000" cy="259045"/>
    <xdr:sp macro="" textlink="">
      <xdr:nvSpPr>
        <xdr:cNvPr id="153" name="財政構造の弾力性該当値テキスト"/>
        <xdr:cNvSpPr txBox="1"/>
      </xdr:nvSpPr>
      <xdr:spPr>
        <a:xfrm>
          <a:off x="5041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81.9</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147865</xdr:rowOff>
    </xdr:from>
    <xdr:to>
      <xdr:col>6</xdr:col>
      <xdr:colOff>50800</xdr:colOff>
      <xdr:row>62</xdr:row>
      <xdr:rowOff>78015</xdr:rowOff>
    </xdr:to>
    <xdr:sp macro="" textlink="">
      <xdr:nvSpPr>
        <xdr:cNvPr id="154" name="円/楕円 153"/>
        <xdr:cNvSpPr/>
      </xdr:nvSpPr>
      <xdr:spPr>
        <a:xfrm>
          <a:off x="4064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88192</xdr:rowOff>
    </xdr:from>
    <xdr:ext cx="736600" cy="259045"/>
    <xdr:sp macro="" textlink="">
      <xdr:nvSpPr>
        <xdr:cNvPr id="155" name="テキスト ボックス 154"/>
        <xdr:cNvSpPr txBox="1"/>
      </xdr:nvSpPr>
      <xdr:spPr>
        <a:xfrm>
          <a:off x="3733800" y="10375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85.5</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100512</xdr:rowOff>
    </xdr:from>
    <xdr:to>
      <xdr:col>4</xdr:col>
      <xdr:colOff>533400</xdr:colOff>
      <xdr:row>63</xdr:row>
      <xdr:rowOff>30662</xdr:rowOff>
    </xdr:to>
    <xdr:sp macro="" textlink="">
      <xdr:nvSpPr>
        <xdr:cNvPr id="156" name="円/楕円 155"/>
        <xdr:cNvSpPr/>
      </xdr:nvSpPr>
      <xdr:spPr>
        <a:xfrm>
          <a:off x="3175000" y="1073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40839</xdr:rowOff>
    </xdr:from>
    <xdr:ext cx="762000" cy="259045"/>
    <xdr:sp macro="" textlink="">
      <xdr:nvSpPr>
        <xdr:cNvPr id="157" name="テキスト ボックス 156"/>
        <xdr:cNvSpPr txBox="1"/>
      </xdr:nvSpPr>
      <xdr:spPr>
        <a:xfrm>
          <a:off x="2844800" y="10499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87.3</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66040</xdr:rowOff>
    </xdr:from>
    <xdr:to>
      <xdr:col>3</xdr:col>
      <xdr:colOff>330200</xdr:colOff>
      <xdr:row>62</xdr:row>
      <xdr:rowOff>167640</xdr:rowOff>
    </xdr:to>
    <xdr:sp macro="" textlink="">
      <xdr:nvSpPr>
        <xdr:cNvPr id="158" name="円/楕円 157"/>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6367</xdr:rowOff>
    </xdr:from>
    <xdr:ext cx="762000" cy="259045"/>
    <xdr:sp macro="" textlink="">
      <xdr:nvSpPr>
        <xdr:cNvPr id="159" name="テキスト ボックス 158"/>
        <xdr:cNvSpPr txBox="1"/>
      </xdr:nvSpPr>
      <xdr:spPr>
        <a:xfrm>
          <a:off x="1955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86.8</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134983</xdr:rowOff>
    </xdr:from>
    <xdr:to>
      <xdr:col>2</xdr:col>
      <xdr:colOff>127000</xdr:colOff>
      <xdr:row>63</xdr:row>
      <xdr:rowOff>65133</xdr:rowOff>
    </xdr:to>
    <xdr:sp macro="" textlink="">
      <xdr:nvSpPr>
        <xdr:cNvPr id="160" name="円/楕円 159"/>
        <xdr:cNvSpPr/>
      </xdr:nvSpPr>
      <xdr:spPr>
        <a:xfrm>
          <a:off x="1397000" y="10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75310</xdr:rowOff>
    </xdr:from>
    <xdr:ext cx="762000" cy="259045"/>
    <xdr:sp macro="" textlink="">
      <xdr:nvSpPr>
        <xdr:cNvPr id="161" name="テキスト ボックス 160"/>
        <xdr:cNvSpPr txBox="1"/>
      </xdr:nvSpPr>
      <xdr:spPr>
        <a:xfrm>
          <a:off x="1066800" y="1053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[110,686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21/78</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年度については、期末勤勉手当の改定による人件費の増加、</a:t>
          </a:r>
          <a:r>
            <a:rPr kumimoji="1" lang="ja-JP" altLang="ja-JP" sz="1300">
              <a:solidFill>
                <a:schemeClr val="dk1"/>
              </a:solidFill>
              <a:effectLst/>
              <a:latin typeface="+mn-lt"/>
              <a:ea typeface="+mn-ea"/>
              <a:cs typeface="+mn-cs"/>
            </a:rPr>
            <a:t>ふるさと納税</a:t>
          </a:r>
          <a:r>
            <a:rPr kumimoji="1" lang="ja-JP" altLang="en-US" sz="1300">
              <a:latin typeface="ＭＳ Ｐゴシック"/>
            </a:rPr>
            <a:t>に係る物件費の増等により前年を上回ったが、類似団体平均については下回った状態を維持している。</a:t>
          </a:r>
        </a:p>
        <a:p>
          <a:r>
            <a:rPr kumimoji="1" lang="ja-JP" altLang="en-US" sz="1300">
              <a:latin typeface="ＭＳ Ｐゴシック"/>
            </a:rPr>
            <a:t>　今後も、定員適正化やコスト削減に取り組み、人件費・物件費等の削減を図る。</a:t>
          </a: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128012</xdr:rowOff>
    </xdr:from>
    <xdr:to>
      <xdr:col>7</xdr:col>
      <xdr:colOff>152400</xdr:colOff>
      <xdr:row>88</xdr:row>
      <xdr:rowOff>131415</xdr:rowOff>
    </xdr:to>
    <xdr:cxnSp macro="">
      <xdr:nvCxnSpPr>
        <xdr:cNvPr id="192" name="直線コネクタ 191"/>
        <xdr:cNvCxnSpPr/>
      </xdr:nvCxnSpPr>
      <xdr:spPr>
        <a:xfrm flipV="1">
          <a:off x="4953000" y="13844012"/>
          <a:ext cx="0" cy="13750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103492</xdr:rowOff>
    </xdr:from>
    <xdr:ext cx="762000" cy="259045"/>
    <xdr:sp macro="" textlink="">
      <xdr:nvSpPr>
        <xdr:cNvPr id="193" name="人件費・物件費等の状況最小値テキスト"/>
        <xdr:cNvSpPr txBox="1"/>
      </xdr:nvSpPr>
      <xdr:spPr>
        <a:xfrm>
          <a:off x="5041900" y="1519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1,284,369</a:t>
          </a:r>
          <a:endParaRPr kumimoji="1" lang="ja-JP" altLang="en-US" sz="1000" b="1">
            <a:latin typeface="ＭＳ Ｐゴシック"/>
          </a:endParaRPr>
        </a:p>
      </xdr:txBody>
    </xdr:sp>
    <xdr:clientData/>
  </xdr:oneCellAnchor>
  <xdr:twoCellAnchor>
    <xdr:from>
      <xdr:col>7</xdr:col>
      <xdr:colOff>63500</xdr:colOff>
      <xdr:row>88</xdr:row>
      <xdr:rowOff>131415</xdr:rowOff>
    </xdr:from>
    <xdr:to>
      <xdr:col>7</xdr:col>
      <xdr:colOff>241300</xdr:colOff>
      <xdr:row>88</xdr:row>
      <xdr:rowOff>131415</xdr:rowOff>
    </xdr:to>
    <xdr:cxnSp macro="">
      <xdr:nvCxnSpPr>
        <xdr:cNvPr id="194" name="直線コネクタ 193"/>
        <xdr:cNvCxnSpPr/>
      </xdr:nvCxnSpPr>
      <xdr:spPr>
        <a:xfrm>
          <a:off x="4864100" y="15219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42939</xdr:rowOff>
    </xdr:from>
    <xdr:ext cx="762000" cy="259045"/>
    <xdr:sp macro="" textlink="">
      <xdr:nvSpPr>
        <xdr:cNvPr id="195" name="人件費・物件費等の状況最大値テキスト"/>
        <xdr:cNvSpPr txBox="1"/>
      </xdr:nvSpPr>
      <xdr:spPr>
        <a:xfrm>
          <a:off x="5041900" y="1358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87,723</a:t>
          </a:r>
          <a:endParaRPr kumimoji="1" lang="ja-JP" altLang="en-US" sz="1000" b="1">
            <a:latin typeface="ＭＳ Ｐゴシック"/>
          </a:endParaRPr>
        </a:p>
      </xdr:txBody>
    </xdr:sp>
    <xdr:clientData/>
  </xdr:oneCellAnchor>
  <xdr:twoCellAnchor>
    <xdr:from>
      <xdr:col>7</xdr:col>
      <xdr:colOff>63500</xdr:colOff>
      <xdr:row>80</xdr:row>
      <xdr:rowOff>128012</xdr:rowOff>
    </xdr:from>
    <xdr:to>
      <xdr:col>7</xdr:col>
      <xdr:colOff>241300</xdr:colOff>
      <xdr:row>80</xdr:row>
      <xdr:rowOff>128012</xdr:rowOff>
    </xdr:to>
    <xdr:cxnSp macro="">
      <xdr:nvCxnSpPr>
        <xdr:cNvPr id="196" name="直線コネクタ 195"/>
        <xdr:cNvCxnSpPr/>
      </xdr:nvCxnSpPr>
      <xdr:spPr>
        <a:xfrm>
          <a:off x="4864100" y="1384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80</xdr:row>
      <xdr:rowOff>147926</xdr:rowOff>
    </xdr:from>
    <xdr:to>
      <xdr:col>7</xdr:col>
      <xdr:colOff>152400</xdr:colOff>
      <xdr:row>80</xdr:row>
      <xdr:rowOff>154398</xdr:rowOff>
    </xdr:to>
    <xdr:cxnSp macro="">
      <xdr:nvCxnSpPr>
        <xdr:cNvPr id="197" name="直線コネクタ 196"/>
        <xdr:cNvCxnSpPr/>
      </xdr:nvCxnSpPr>
      <xdr:spPr>
        <a:xfrm>
          <a:off x="4114800" y="13863926"/>
          <a:ext cx="838200" cy="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139175</xdr:rowOff>
    </xdr:from>
    <xdr:ext cx="762000" cy="259045"/>
    <xdr:sp macro="" textlink="">
      <xdr:nvSpPr>
        <xdr:cNvPr id="198" name="人件費・物件費等の状況平均値テキスト"/>
        <xdr:cNvSpPr txBox="1"/>
      </xdr:nvSpPr>
      <xdr:spPr>
        <a:xfrm>
          <a:off x="5041900" y="138551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145,045</a:t>
          </a:r>
          <a:endParaRPr kumimoji="1" lang="ja-JP" altLang="en-US" sz="1000" b="1">
            <a:solidFill>
              <a:srgbClr val="000080"/>
            </a:solidFill>
            <a:latin typeface="ＭＳ Ｐゴシック"/>
          </a:endParaRPr>
        </a:p>
      </xdr:txBody>
    </xdr:sp>
    <xdr:clientData/>
  </xdr:oneCellAnchor>
  <xdr:twoCellAnchor>
    <xdr:from>
      <xdr:col>7</xdr:col>
      <xdr:colOff>101600</xdr:colOff>
      <xdr:row>80</xdr:row>
      <xdr:rowOff>143078</xdr:rowOff>
    </xdr:from>
    <xdr:to>
      <xdr:col>7</xdr:col>
      <xdr:colOff>203200</xdr:colOff>
      <xdr:row>81</xdr:row>
      <xdr:rowOff>73228</xdr:rowOff>
    </xdr:to>
    <xdr:sp macro="" textlink="">
      <xdr:nvSpPr>
        <xdr:cNvPr id="199" name="フローチャート : 判断 198"/>
        <xdr:cNvSpPr/>
      </xdr:nvSpPr>
      <xdr:spPr>
        <a:xfrm>
          <a:off x="4902200" y="1385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80</xdr:row>
      <xdr:rowOff>140667</xdr:rowOff>
    </xdr:from>
    <xdr:to>
      <xdr:col>6</xdr:col>
      <xdr:colOff>0</xdr:colOff>
      <xdr:row>80</xdr:row>
      <xdr:rowOff>147926</xdr:rowOff>
    </xdr:to>
    <xdr:cxnSp macro="">
      <xdr:nvCxnSpPr>
        <xdr:cNvPr id="200" name="直線コネクタ 199"/>
        <xdr:cNvCxnSpPr/>
      </xdr:nvCxnSpPr>
      <xdr:spPr>
        <a:xfrm>
          <a:off x="3225800" y="13856667"/>
          <a:ext cx="889000" cy="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80</xdr:row>
      <xdr:rowOff>115807</xdr:rowOff>
    </xdr:from>
    <xdr:to>
      <xdr:col>6</xdr:col>
      <xdr:colOff>50800</xdr:colOff>
      <xdr:row>81</xdr:row>
      <xdr:rowOff>45957</xdr:rowOff>
    </xdr:to>
    <xdr:sp macro="" textlink="">
      <xdr:nvSpPr>
        <xdr:cNvPr id="201" name="フローチャート : 判断 200"/>
        <xdr:cNvSpPr/>
      </xdr:nvSpPr>
      <xdr:spPr>
        <a:xfrm>
          <a:off x="4064000" y="13831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30734</xdr:rowOff>
    </xdr:from>
    <xdr:ext cx="736600" cy="259045"/>
    <xdr:sp macro="" textlink="">
      <xdr:nvSpPr>
        <xdr:cNvPr id="202" name="テキスト ボックス 201"/>
        <xdr:cNvSpPr txBox="1"/>
      </xdr:nvSpPr>
      <xdr:spPr>
        <a:xfrm>
          <a:off x="3733800" y="13918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121,312</a:t>
          </a:r>
          <a:endParaRPr kumimoji="1" lang="ja-JP" altLang="en-US" sz="1000" b="1">
            <a:solidFill>
              <a:srgbClr val="000080"/>
            </a:solidFill>
            <a:latin typeface="ＭＳ Ｐゴシック"/>
          </a:endParaRPr>
        </a:p>
      </xdr:txBody>
    </xdr:sp>
    <xdr:clientData/>
  </xdr:oneCellAnchor>
  <xdr:twoCellAnchor>
    <xdr:from>
      <xdr:col>3</xdr:col>
      <xdr:colOff>279400</xdr:colOff>
      <xdr:row>80</xdr:row>
      <xdr:rowOff>140667</xdr:rowOff>
    </xdr:from>
    <xdr:to>
      <xdr:col>4</xdr:col>
      <xdr:colOff>482600</xdr:colOff>
      <xdr:row>80</xdr:row>
      <xdr:rowOff>143340</xdr:rowOff>
    </xdr:to>
    <xdr:cxnSp macro="">
      <xdr:nvCxnSpPr>
        <xdr:cNvPr id="203" name="直線コネクタ 202"/>
        <xdr:cNvCxnSpPr/>
      </xdr:nvCxnSpPr>
      <xdr:spPr>
        <a:xfrm flipV="1">
          <a:off x="2336800" y="13856667"/>
          <a:ext cx="889000" cy="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80</xdr:row>
      <xdr:rowOff>114675</xdr:rowOff>
    </xdr:from>
    <xdr:to>
      <xdr:col>4</xdr:col>
      <xdr:colOff>533400</xdr:colOff>
      <xdr:row>81</xdr:row>
      <xdr:rowOff>44825</xdr:rowOff>
    </xdr:to>
    <xdr:sp macro="" textlink="">
      <xdr:nvSpPr>
        <xdr:cNvPr id="204" name="フローチャート : 判断 203"/>
        <xdr:cNvSpPr/>
      </xdr:nvSpPr>
      <xdr:spPr>
        <a:xfrm>
          <a:off x="3175000" y="1383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29602</xdr:rowOff>
    </xdr:from>
    <xdr:ext cx="762000" cy="259045"/>
    <xdr:sp macro="" textlink="">
      <xdr:nvSpPr>
        <xdr:cNvPr id="205" name="テキスト ボックス 204"/>
        <xdr:cNvSpPr txBox="1"/>
      </xdr:nvSpPr>
      <xdr:spPr>
        <a:xfrm>
          <a:off x="2844800" y="13917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120,327</a:t>
          </a:r>
          <a:endParaRPr kumimoji="1" lang="ja-JP" altLang="en-US" sz="1000" b="1">
            <a:solidFill>
              <a:srgbClr val="000080"/>
            </a:solidFill>
            <a:latin typeface="ＭＳ Ｐゴシック"/>
          </a:endParaRPr>
        </a:p>
      </xdr:txBody>
    </xdr:sp>
    <xdr:clientData/>
  </xdr:oneCellAnchor>
  <xdr:twoCellAnchor>
    <xdr:from>
      <xdr:col>2</xdr:col>
      <xdr:colOff>76200</xdr:colOff>
      <xdr:row>80</xdr:row>
      <xdr:rowOff>143340</xdr:rowOff>
    </xdr:from>
    <xdr:to>
      <xdr:col>3</xdr:col>
      <xdr:colOff>279400</xdr:colOff>
      <xdr:row>80</xdr:row>
      <xdr:rowOff>145752</xdr:rowOff>
    </xdr:to>
    <xdr:cxnSp macro="">
      <xdr:nvCxnSpPr>
        <xdr:cNvPr id="206" name="直線コネクタ 205"/>
        <xdr:cNvCxnSpPr/>
      </xdr:nvCxnSpPr>
      <xdr:spPr>
        <a:xfrm flipV="1">
          <a:off x="1447800" y="13859340"/>
          <a:ext cx="889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80</xdr:row>
      <xdr:rowOff>112943</xdr:rowOff>
    </xdr:from>
    <xdr:to>
      <xdr:col>3</xdr:col>
      <xdr:colOff>330200</xdr:colOff>
      <xdr:row>81</xdr:row>
      <xdr:rowOff>43093</xdr:rowOff>
    </xdr:to>
    <xdr:sp macro="" textlink="">
      <xdr:nvSpPr>
        <xdr:cNvPr id="207" name="フローチャート : 判断 206"/>
        <xdr:cNvSpPr/>
      </xdr:nvSpPr>
      <xdr:spPr>
        <a:xfrm>
          <a:off x="2286000" y="1382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27870</xdr:rowOff>
    </xdr:from>
    <xdr:ext cx="762000" cy="259045"/>
    <xdr:sp macro="" textlink="">
      <xdr:nvSpPr>
        <xdr:cNvPr id="208" name="テキスト ボックス 207"/>
        <xdr:cNvSpPr txBox="1"/>
      </xdr:nvSpPr>
      <xdr:spPr>
        <a:xfrm>
          <a:off x="1955800" y="13915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118,819</a:t>
          </a:r>
          <a:endParaRPr kumimoji="1" lang="ja-JP" altLang="en-US" sz="1000" b="1">
            <a:solidFill>
              <a:srgbClr val="000080"/>
            </a:solidFill>
            <a:latin typeface="ＭＳ Ｐゴシック"/>
          </a:endParaRPr>
        </a:p>
      </xdr:txBody>
    </xdr:sp>
    <xdr:clientData/>
  </xdr:oneCellAnchor>
  <xdr:twoCellAnchor>
    <xdr:from>
      <xdr:col>2</xdr:col>
      <xdr:colOff>25400</xdr:colOff>
      <xdr:row>80</xdr:row>
      <xdr:rowOff>114347</xdr:rowOff>
    </xdr:from>
    <xdr:to>
      <xdr:col>2</xdr:col>
      <xdr:colOff>127000</xdr:colOff>
      <xdr:row>81</xdr:row>
      <xdr:rowOff>44497</xdr:rowOff>
    </xdr:to>
    <xdr:sp macro="" textlink="">
      <xdr:nvSpPr>
        <xdr:cNvPr id="209" name="フローチャート : 判断 208"/>
        <xdr:cNvSpPr/>
      </xdr:nvSpPr>
      <xdr:spPr>
        <a:xfrm>
          <a:off x="1397000" y="1383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29274</xdr:rowOff>
    </xdr:from>
    <xdr:ext cx="762000" cy="259045"/>
    <xdr:sp macro="" textlink="">
      <xdr:nvSpPr>
        <xdr:cNvPr id="210" name="テキスト ボックス 209"/>
        <xdr:cNvSpPr txBox="1"/>
      </xdr:nvSpPr>
      <xdr:spPr>
        <a:xfrm>
          <a:off x="1066800" y="13916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120,040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80</xdr:row>
      <xdr:rowOff>103598</xdr:rowOff>
    </xdr:from>
    <xdr:to>
      <xdr:col>7</xdr:col>
      <xdr:colOff>203200</xdr:colOff>
      <xdr:row>81</xdr:row>
      <xdr:rowOff>33748</xdr:rowOff>
    </xdr:to>
    <xdr:sp macro="" textlink="">
      <xdr:nvSpPr>
        <xdr:cNvPr id="216" name="円/楕円 215"/>
        <xdr:cNvSpPr/>
      </xdr:nvSpPr>
      <xdr:spPr>
        <a:xfrm>
          <a:off x="4902200" y="1381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24875</xdr:rowOff>
    </xdr:from>
    <xdr:ext cx="762000" cy="259045"/>
    <xdr:sp macro="" textlink="">
      <xdr:nvSpPr>
        <xdr:cNvPr id="217" name="人件費・物件費等の状況該当値テキスト"/>
        <xdr:cNvSpPr txBox="1"/>
      </xdr:nvSpPr>
      <xdr:spPr>
        <a:xfrm>
          <a:off x="5041900" y="13740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110,686</a:t>
          </a:r>
          <a:endParaRPr kumimoji="1" lang="ja-JP" altLang="en-US" sz="1000" b="1">
            <a:solidFill>
              <a:srgbClr val="FF0000"/>
            </a:solidFill>
            <a:latin typeface="ＭＳ Ｐゴシック"/>
          </a:endParaRPr>
        </a:p>
      </xdr:txBody>
    </xdr:sp>
    <xdr:clientData/>
  </xdr:oneCellAnchor>
  <xdr:twoCellAnchor>
    <xdr:from>
      <xdr:col>5</xdr:col>
      <xdr:colOff>635000</xdr:colOff>
      <xdr:row>80</xdr:row>
      <xdr:rowOff>97126</xdr:rowOff>
    </xdr:from>
    <xdr:to>
      <xdr:col>6</xdr:col>
      <xdr:colOff>50800</xdr:colOff>
      <xdr:row>81</xdr:row>
      <xdr:rowOff>27276</xdr:rowOff>
    </xdr:to>
    <xdr:sp macro="" textlink="">
      <xdr:nvSpPr>
        <xdr:cNvPr id="218" name="円/楕円 217"/>
        <xdr:cNvSpPr/>
      </xdr:nvSpPr>
      <xdr:spPr>
        <a:xfrm>
          <a:off x="4064000" y="1381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37453</xdr:rowOff>
    </xdr:from>
    <xdr:ext cx="736600" cy="259045"/>
    <xdr:sp macro="" textlink="">
      <xdr:nvSpPr>
        <xdr:cNvPr id="219" name="テキスト ボックス 218"/>
        <xdr:cNvSpPr txBox="1"/>
      </xdr:nvSpPr>
      <xdr:spPr>
        <a:xfrm>
          <a:off x="3733800" y="13582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105,053</a:t>
          </a:r>
          <a:endParaRPr kumimoji="1" lang="ja-JP" altLang="en-US" sz="1000" b="1">
            <a:solidFill>
              <a:srgbClr val="FF0000"/>
            </a:solidFill>
            <a:latin typeface="ＭＳ Ｐゴシック"/>
          </a:endParaRPr>
        </a:p>
      </xdr:txBody>
    </xdr:sp>
    <xdr:clientData/>
  </xdr:oneCellAnchor>
  <xdr:twoCellAnchor>
    <xdr:from>
      <xdr:col>4</xdr:col>
      <xdr:colOff>431800</xdr:colOff>
      <xdr:row>80</xdr:row>
      <xdr:rowOff>89867</xdr:rowOff>
    </xdr:from>
    <xdr:to>
      <xdr:col>4</xdr:col>
      <xdr:colOff>533400</xdr:colOff>
      <xdr:row>81</xdr:row>
      <xdr:rowOff>20017</xdr:rowOff>
    </xdr:to>
    <xdr:sp macro="" textlink="">
      <xdr:nvSpPr>
        <xdr:cNvPr id="220" name="円/楕円 219"/>
        <xdr:cNvSpPr/>
      </xdr:nvSpPr>
      <xdr:spPr>
        <a:xfrm>
          <a:off x="3175000" y="1380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30194</xdr:rowOff>
    </xdr:from>
    <xdr:ext cx="762000" cy="259045"/>
    <xdr:sp macro="" textlink="">
      <xdr:nvSpPr>
        <xdr:cNvPr id="221" name="テキスト ボックス 220"/>
        <xdr:cNvSpPr txBox="1"/>
      </xdr:nvSpPr>
      <xdr:spPr>
        <a:xfrm>
          <a:off x="2844800" y="13574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98,736</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92540</xdr:rowOff>
    </xdr:from>
    <xdr:to>
      <xdr:col>3</xdr:col>
      <xdr:colOff>330200</xdr:colOff>
      <xdr:row>81</xdr:row>
      <xdr:rowOff>22690</xdr:rowOff>
    </xdr:to>
    <xdr:sp macro="" textlink="">
      <xdr:nvSpPr>
        <xdr:cNvPr id="222" name="円/楕円 221"/>
        <xdr:cNvSpPr/>
      </xdr:nvSpPr>
      <xdr:spPr>
        <a:xfrm>
          <a:off x="2286000" y="138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32867</xdr:rowOff>
    </xdr:from>
    <xdr:ext cx="762000" cy="259045"/>
    <xdr:sp macro="" textlink="">
      <xdr:nvSpPr>
        <xdr:cNvPr id="223" name="テキスト ボックス 222"/>
        <xdr:cNvSpPr txBox="1"/>
      </xdr:nvSpPr>
      <xdr:spPr>
        <a:xfrm>
          <a:off x="1955800" y="1357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101,062</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94952</xdr:rowOff>
    </xdr:from>
    <xdr:to>
      <xdr:col>2</xdr:col>
      <xdr:colOff>127000</xdr:colOff>
      <xdr:row>81</xdr:row>
      <xdr:rowOff>25102</xdr:rowOff>
    </xdr:to>
    <xdr:sp macro="" textlink="">
      <xdr:nvSpPr>
        <xdr:cNvPr id="224" name="円/楕円 223"/>
        <xdr:cNvSpPr/>
      </xdr:nvSpPr>
      <xdr:spPr>
        <a:xfrm>
          <a:off x="1397000" y="1381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35279</xdr:rowOff>
    </xdr:from>
    <xdr:ext cx="762000" cy="259045"/>
    <xdr:sp macro="" textlink="">
      <xdr:nvSpPr>
        <xdr:cNvPr id="225" name="テキスト ボックス 224"/>
        <xdr:cNvSpPr txBox="1"/>
      </xdr:nvSpPr>
      <xdr:spPr>
        <a:xfrm>
          <a:off x="1066800" y="1357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103,162</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57/78</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平成</a:t>
          </a:r>
          <a:r>
            <a:rPr lang="en-US" altLang="ja-JP" sz="1300" b="0" i="0" baseline="0">
              <a:solidFill>
                <a:schemeClr val="dk1"/>
              </a:solidFill>
              <a:effectLst/>
              <a:latin typeface="+mn-lt"/>
              <a:ea typeface="+mn-ea"/>
              <a:cs typeface="+mn-cs"/>
            </a:rPr>
            <a:t>27</a:t>
          </a:r>
          <a:r>
            <a:rPr lang="ja-JP" altLang="ja-JP" sz="1300" b="0" i="0" baseline="0">
              <a:solidFill>
                <a:schemeClr val="dk1"/>
              </a:solidFill>
              <a:effectLst/>
              <a:latin typeface="+mn-lt"/>
              <a:ea typeface="+mn-ea"/>
              <a:cs typeface="+mn-cs"/>
            </a:rPr>
            <a:t>年度は、</a:t>
          </a:r>
          <a:r>
            <a:rPr lang="ja-JP" altLang="ja-JP" sz="1300">
              <a:solidFill>
                <a:schemeClr val="dk1"/>
              </a:solidFill>
              <a:effectLst/>
              <a:latin typeface="+mn-lt"/>
              <a:ea typeface="+mn-ea"/>
              <a:cs typeface="+mn-cs"/>
            </a:rPr>
            <a:t>人事院勧告に基づく県人事委員会勧告に準拠した給料表の引き上げを行い</a:t>
          </a:r>
          <a:r>
            <a:rPr lang="ja-JP" altLang="ja-JP" sz="1300" b="0" i="0" baseline="0">
              <a:solidFill>
                <a:schemeClr val="dk1"/>
              </a:solidFill>
              <a:effectLst/>
              <a:latin typeface="+mn-lt"/>
              <a:ea typeface="+mn-ea"/>
              <a:cs typeface="+mn-cs"/>
            </a:rPr>
            <a:t>、昨年度と比較して</a:t>
          </a:r>
          <a:r>
            <a:rPr lang="en-US" altLang="ja-JP" sz="1300" b="0" i="0" baseline="0">
              <a:solidFill>
                <a:schemeClr val="dk1"/>
              </a:solidFill>
              <a:effectLst/>
              <a:latin typeface="+mn-lt"/>
              <a:ea typeface="+mn-ea"/>
              <a:cs typeface="+mn-cs"/>
            </a:rPr>
            <a:t>1.4</a:t>
          </a:r>
          <a:r>
            <a:rPr lang="ja-JP" altLang="ja-JP" sz="1300" b="0" i="0" baseline="0">
              <a:solidFill>
                <a:schemeClr val="dk1"/>
              </a:solidFill>
              <a:effectLst/>
              <a:latin typeface="+mn-lt"/>
              <a:ea typeface="+mn-ea"/>
              <a:cs typeface="+mn-cs"/>
            </a:rPr>
            <a:t>ポイント上昇した。</a:t>
          </a:r>
          <a:endParaRPr lang="ja-JP" altLang="ja-JP" sz="1300">
            <a:effectLst/>
          </a:endParaRPr>
        </a:p>
        <a:p>
          <a:pPr rtl="0"/>
          <a:r>
            <a:rPr lang="ja-JP" altLang="ja-JP" sz="1300" b="0" i="0" baseline="0">
              <a:solidFill>
                <a:schemeClr val="dk1"/>
              </a:solidFill>
              <a:effectLst/>
              <a:latin typeface="+mn-lt"/>
              <a:ea typeface="+mn-ea"/>
              <a:cs typeface="+mn-cs"/>
            </a:rPr>
            <a:t>　</a:t>
          </a:r>
          <a:r>
            <a:rPr lang="ja-JP" altLang="ja-JP" sz="1300">
              <a:solidFill>
                <a:schemeClr val="dk1"/>
              </a:solidFill>
              <a:effectLst/>
              <a:latin typeface="+mn-lt"/>
              <a:ea typeface="+mn-ea"/>
              <a:cs typeface="+mn-cs"/>
            </a:rPr>
            <a:t>今後も国及び県の勧告並びに他市等の状況を参考にしながら給与水準の適正化に努める。</a:t>
          </a:r>
          <a:endParaRPr lang="ja-JP" altLang="ja-JP" sz="13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79375</xdr:rowOff>
    </xdr:from>
    <xdr:to>
      <xdr:col>26</xdr:col>
      <xdr:colOff>76200</xdr:colOff>
      <xdr:row>90</xdr:row>
      <xdr:rowOff>79375</xdr:rowOff>
    </xdr:to>
    <xdr:cxnSp macro="">
      <xdr:nvCxnSpPr>
        <xdr:cNvPr id="241" name="直線コネクタ 240"/>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108602</xdr:rowOff>
    </xdr:from>
    <xdr:ext cx="762000" cy="259045"/>
    <xdr:sp macro="" textlink="">
      <xdr:nvSpPr>
        <xdr:cNvPr id="242" name="テキスト ボックス 241"/>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120650</xdr:rowOff>
    </xdr:from>
    <xdr:to>
      <xdr:col>26</xdr:col>
      <xdr:colOff>76200</xdr:colOff>
      <xdr:row>88</xdr:row>
      <xdr:rowOff>120650</xdr:rowOff>
    </xdr:to>
    <xdr:cxnSp macro="">
      <xdr:nvCxnSpPr>
        <xdr:cNvPr id="243" name="直線コネクタ 242"/>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149877</xdr:rowOff>
    </xdr:from>
    <xdr:ext cx="762000" cy="259045"/>
    <xdr:sp macro="" textlink="">
      <xdr:nvSpPr>
        <xdr:cNvPr id="244" name="テキスト ボックス 243"/>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161925</xdr:rowOff>
    </xdr:from>
    <xdr:to>
      <xdr:col>26</xdr:col>
      <xdr:colOff>76200</xdr:colOff>
      <xdr:row>86</xdr:row>
      <xdr:rowOff>161925</xdr:rowOff>
    </xdr:to>
    <xdr:cxnSp macro="">
      <xdr:nvCxnSpPr>
        <xdr:cNvPr id="245" name="直線コネクタ 244"/>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19702</xdr:rowOff>
    </xdr:from>
    <xdr:ext cx="762000" cy="259045"/>
    <xdr:sp macro="" textlink="">
      <xdr:nvSpPr>
        <xdr:cNvPr id="246" name="テキスト ボックス 245"/>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83</xdr:row>
      <xdr:rowOff>73025</xdr:rowOff>
    </xdr:from>
    <xdr:to>
      <xdr:col>26</xdr:col>
      <xdr:colOff>76200</xdr:colOff>
      <xdr:row>83</xdr:row>
      <xdr:rowOff>73025</xdr:rowOff>
    </xdr:to>
    <xdr:cxnSp macro="">
      <xdr:nvCxnSpPr>
        <xdr:cNvPr id="249" name="直線コネクタ 248"/>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102252</xdr:rowOff>
    </xdr:from>
    <xdr:ext cx="762000" cy="259045"/>
    <xdr:sp macro="" textlink="">
      <xdr:nvSpPr>
        <xdr:cNvPr id="250" name="テキスト ボックス 249"/>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81</xdr:row>
      <xdr:rowOff>114300</xdr:rowOff>
    </xdr:from>
    <xdr:to>
      <xdr:col>26</xdr:col>
      <xdr:colOff>76200</xdr:colOff>
      <xdr:row>81</xdr:row>
      <xdr:rowOff>114300</xdr:rowOff>
    </xdr:to>
    <xdr:cxnSp macro="">
      <xdr:nvCxnSpPr>
        <xdr:cNvPr id="251" name="直線コネクタ 250"/>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143527</xdr:rowOff>
    </xdr:from>
    <xdr:ext cx="762000" cy="259045"/>
    <xdr:sp macro="" textlink="">
      <xdr:nvSpPr>
        <xdr:cNvPr id="252" name="テキスト ボックス 251"/>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79</xdr:row>
      <xdr:rowOff>155575</xdr:rowOff>
    </xdr:from>
    <xdr:to>
      <xdr:col>26</xdr:col>
      <xdr:colOff>76200</xdr:colOff>
      <xdr:row>79</xdr:row>
      <xdr:rowOff>155575</xdr:rowOff>
    </xdr:to>
    <xdr:cxnSp macro="">
      <xdr:nvCxnSpPr>
        <xdr:cNvPr id="253" name="直線コネクタ 252"/>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13352</xdr:rowOff>
    </xdr:from>
    <xdr:ext cx="762000" cy="259045"/>
    <xdr:sp macro="" textlink="">
      <xdr:nvSpPr>
        <xdr:cNvPr id="254" name="テキスト ボックス 253"/>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165100</xdr:rowOff>
    </xdr:from>
    <xdr:to>
      <xdr:col>24</xdr:col>
      <xdr:colOff>558800</xdr:colOff>
      <xdr:row>87</xdr:row>
      <xdr:rowOff>30691</xdr:rowOff>
    </xdr:to>
    <xdr:cxnSp macro="">
      <xdr:nvCxnSpPr>
        <xdr:cNvPr id="258" name="直線コネクタ 257"/>
        <xdr:cNvCxnSpPr/>
      </xdr:nvCxnSpPr>
      <xdr:spPr>
        <a:xfrm flipV="1">
          <a:off x="17018000" y="13881100"/>
          <a:ext cx="0" cy="10657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2768</xdr:rowOff>
    </xdr:from>
    <xdr:ext cx="762000" cy="259045"/>
    <xdr:sp macro="" textlink="">
      <xdr:nvSpPr>
        <xdr:cNvPr id="259" name="給与水準   （国との比較）最小値テキスト"/>
        <xdr:cNvSpPr txBox="1"/>
      </xdr:nvSpPr>
      <xdr:spPr>
        <a:xfrm>
          <a:off x="17106900" y="1491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102.4</a:t>
          </a:r>
          <a:endParaRPr kumimoji="1" lang="ja-JP" altLang="en-US" sz="1000" b="1">
            <a:latin typeface="ＭＳ Ｐゴシック"/>
          </a:endParaRPr>
        </a:p>
      </xdr:txBody>
    </xdr:sp>
    <xdr:clientData/>
  </xdr:oneCellAnchor>
  <xdr:twoCellAnchor>
    <xdr:from>
      <xdr:col>24</xdr:col>
      <xdr:colOff>469900</xdr:colOff>
      <xdr:row>87</xdr:row>
      <xdr:rowOff>30691</xdr:rowOff>
    </xdr:from>
    <xdr:to>
      <xdr:col>24</xdr:col>
      <xdr:colOff>647700</xdr:colOff>
      <xdr:row>87</xdr:row>
      <xdr:rowOff>30691</xdr:rowOff>
    </xdr:to>
    <xdr:cxnSp macro="">
      <xdr:nvCxnSpPr>
        <xdr:cNvPr id="260" name="直線コネクタ 259"/>
        <xdr:cNvCxnSpPr/>
      </xdr:nvCxnSpPr>
      <xdr:spPr>
        <a:xfrm>
          <a:off x="16929100" y="14946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80027</xdr:rowOff>
    </xdr:from>
    <xdr:ext cx="762000" cy="259045"/>
    <xdr:sp macro="" textlink="">
      <xdr:nvSpPr>
        <xdr:cNvPr id="261"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91.8</a:t>
          </a:r>
          <a:endParaRPr kumimoji="1" lang="ja-JP" altLang="en-US" sz="1000" b="1">
            <a:latin typeface="ＭＳ Ｐゴシック"/>
          </a:endParaRPr>
        </a:p>
      </xdr:txBody>
    </xdr:sp>
    <xdr:clientData/>
  </xdr:oneCellAnchor>
  <xdr:twoCellAnchor>
    <xdr:from>
      <xdr:col>24</xdr:col>
      <xdr:colOff>469900</xdr:colOff>
      <xdr:row>80</xdr:row>
      <xdr:rowOff>165100</xdr:rowOff>
    </xdr:from>
    <xdr:to>
      <xdr:col>24</xdr:col>
      <xdr:colOff>647700</xdr:colOff>
      <xdr:row>80</xdr:row>
      <xdr:rowOff>165100</xdr:rowOff>
    </xdr:to>
    <xdr:cxnSp macro="">
      <xdr:nvCxnSpPr>
        <xdr:cNvPr id="262" name="直線コネクタ 261"/>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11641</xdr:rowOff>
    </xdr:from>
    <xdr:to>
      <xdr:col>24</xdr:col>
      <xdr:colOff>558800</xdr:colOff>
      <xdr:row>85</xdr:row>
      <xdr:rowOff>152400</xdr:rowOff>
    </xdr:to>
    <xdr:cxnSp macro="">
      <xdr:nvCxnSpPr>
        <xdr:cNvPr id="263" name="直線コネクタ 262"/>
        <xdr:cNvCxnSpPr/>
      </xdr:nvCxnSpPr>
      <xdr:spPr>
        <a:xfrm>
          <a:off x="16179800" y="14584891"/>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98548</xdr:rowOff>
    </xdr:from>
    <xdr:ext cx="762000" cy="259045"/>
    <xdr:sp macro="" textlink="">
      <xdr:nvSpPr>
        <xdr:cNvPr id="264" name="給与水準   （国との比較）平均値テキスト"/>
        <xdr:cNvSpPr txBox="1"/>
      </xdr:nvSpPr>
      <xdr:spPr>
        <a:xfrm>
          <a:off x="17106900" y="143288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98.3</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82021</xdr:rowOff>
    </xdr:from>
    <xdr:to>
      <xdr:col>24</xdr:col>
      <xdr:colOff>609600</xdr:colOff>
      <xdr:row>85</xdr:row>
      <xdr:rowOff>12171</xdr:rowOff>
    </xdr:to>
    <xdr:sp macro="" textlink="">
      <xdr:nvSpPr>
        <xdr:cNvPr id="265" name="フローチャート : 判断 264"/>
        <xdr:cNvSpPr/>
      </xdr:nvSpPr>
      <xdr:spPr>
        <a:xfrm>
          <a:off x="16967200" y="14483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82550</xdr:rowOff>
    </xdr:from>
    <xdr:to>
      <xdr:col>23</xdr:col>
      <xdr:colOff>406400</xdr:colOff>
      <xdr:row>85</xdr:row>
      <xdr:rowOff>11641</xdr:rowOff>
    </xdr:to>
    <xdr:cxnSp macro="">
      <xdr:nvCxnSpPr>
        <xdr:cNvPr id="266" name="直線コネクタ 265"/>
        <xdr:cNvCxnSpPr/>
      </xdr:nvCxnSpPr>
      <xdr:spPr>
        <a:xfrm>
          <a:off x="15290800" y="1448435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61913</xdr:rowOff>
    </xdr:from>
    <xdr:to>
      <xdr:col>23</xdr:col>
      <xdr:colOff>457200</xdr:colOff>
      <xdr:row>84</xdr:row>
      <xdr:rowOff>163513</xdr:rowOff>
    </xdr:to>
    <xdr:sp macro="" textlink="">
      <xdr:nvSpPr>
        <xdr:cNvPr id="267" name="フローチャート : 判断 266"/>
        <xdr:cNvSpPr/>
      </xdr:nvSpPr>
      <xdr:spPr>
        <a:xfrm>
          <a:off x="16129000" y="1446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2240</xdr:rowOff>
    </xdr:from>
    <xdr:ext cx="736600" cy="259045"/>
    <xdr:sp macro="" textlink="">
      <xdr:nvSpPr>
        <xdr:cNvPr id="268" name="テキスト ボックス 267"/>
        <xdr:cNvSpPr txBox="1"/>
      </xdr:nvSpPr>
      <xdr:spPr>
        <a:xfrm>
          <a:off x="15798800" y="14232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82550</xdr:rowOff>
    </xdr:from>
    <xdr:to>
      <xdr:col>22</xdr:col>
      <xdr:colOff>203200</xdr:colOff>
      <xdr:row>88</xdr:row>
      <xdr:rowOff>140759</xdr:rowOff>
    </xdr:to>
    <xdr:cxnSp macro="">
      <xdr:nvCxnSpPr>
        <xdr:cNvPr id="269" name="直線コネクタ 268"/>
        <xdr:cNvCxnSpPr/>
      </xdr:nvCxnSpPr>
      <xdr:spPr>
        <a:xfrm flipV="1">
          <a:off x="14401800" y="14484350"/>
          <a:ext cx="889000" cy="74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61913</xdr:rowOff>
    </xdr:from>
    <xdr:to>
      <xdr:col>22</xdr:col>
      <xdr:colOff>254000</xdr:colOff>
      <xdr:row>84</xdr:row>
      <xdr:rowOff>163513</xdr:rowOff>
    </xdr:to>
    <xdr:sp macro="" textlink="">
      <xdr:nvSpPr>
        <xdr:cNvPr id="270" name="フローチャート : 判断 269"/>
        <xdr:cNvSpPr/>
      </xdr:nvSpPr>
      <xdr:spPr>
        <a:xfrm>
          <a:off x="15240000" y="1446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148290</xdr:rowOff>
    </xdr:from>
    <xdr:ext cx="762000" cy="259045"/>
    <xdr:sp macro="" textlink="">
      <xdr:nvSpPr>
        <xdr:cNvPr id="271" name="テキスト ボックス 270"/>
        <xdr:cNvSpPr txBox="1"/>
      </xdr:nvSpPr>
      <xdr:spPr>
        <a:xfrm>
          <a:off x="14909800" y="1455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140759</xdr:rowOff>
    </xdr:from>
    <xdr:to>
      <xdr:col>21</xdr:col>
      <xdr:colOff>0</xdr:colOff>
      <xdr:row>88</xdr:row>
      <xdr:rowOff>150813</xdr:rowOff>
    </xdr:to>
    <xdr:cxnSp macro="">
      <xdr:nvCxnSpPr>
        <xdr:cNvPr id="272" name="直線コネクタ 271"/>
        <xdr:cNvCxnSpPr/>
      </xdr:nvCxnSpPr>
      <xdr:spPr>
        <a:xfrm flipV="1">
          <a:off x="13512800" y="1522835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170391</xdr:rowOff>
    </xdr:from>
    <xdr:to>
      <xdr:col>21</xdr:col>
      <xdr:colOff>50800</xdr:colOff>
      <xdr:row>89</xdr:row>
      <xdr:rowOff>100541</xdr:rowOff>
    </xdr:to>
    <xdr:sp macro="" textlink="">
      <xdr:nvSpPr>
        <xdr:cNvPr id="273" name="フローチャート : 判断 272"/>
        <xdr:cNvSpPr/>
      </xdr:nvSpPr>
      <xdr:spPr>
        <a:xfrm>
          <a:off x="14351000" y="1525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85318</xdr:rowOff>
    </xdr:from>
    <xdr:ext cx="762000" cy="259045"/>
    <xdr:sp macro="" textlink="">
      <xdr:nvSpPr>
        <xdr:cNvPr id="274" name="テキスト ボックス 273"/>
        <xdr:cNvSpPr txBox="1"/>
      </xdr:nvSpPr>
      <xdr:spPr>
        <a:xfrm>
          <a:off x="14020800" y="1534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170391</xdr:rowOff>
    </xdr:from>
    <xdr:to>
      <xdr:col>19</xdr:col>
      <xdr:colOff>533400</xdr:colOff>
      <xdr:row>89</xdr:row>
      <xdr:rowOff>100541</xdr:rowOff>
    </xdr:to>
    <xdr:sp macro="" textlink="">
      <xdr:nvSpPr>
        <xdr:cNvPr id="275" name="フローチャート : 判断 274"/>
        <xdr:cNvSpPr/>
      </xdr:nvSpPr>
      <xdr:spPr>
        <a:xfrm>
          <a:off x="13462000" y="1525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85318</xdr:rowOff>
    </xdr:from>
    <xdr:ext cx="762000" cy="259045"/>
    <xdr:sp macro="" textlink="">
      <xdr:nvSpPr>
        <xdr:cNvPr id="276" name="テキスト ボックス 275"/>
        <xdr:cNvSpPr txBox="1"/>
      </xdr:nvSpPr>
      <xdr:spPr>
        <a:xfrm>
          <a:off x="13131800" y="1534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101600</xdr:rowOff>
    </xdr:from>
    <xdr:to>
      <xdr:col>24</xdr:col>
      <xdr:colOff>609600</xdr:colOff>
      <xdr:row>86</xdr:row>
      <xdr:rowOff>31750</xdr:rowOff>
    </xdr:to>
    <xdr:sp macro="" textlink="">
      <xdr:nvSpPr>
        <xdr:cNvPr id="282" name="円/楕円 281"/>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73677</xdr:rowOff>
    </xdr:from>
    <xdr:ext cx="762000" cy="259045"/>
    <xdr:sp macro="" textlink="">
      <xdr:nvSpPr>
        <xdr:cNvPr id="283" name="給与水準   （国との比較）該当値テキスト"/>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100.2</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132291</xdr:rowOff>
    </xdr:from>
    <xdr:to>
      <xdr:col>23</xdr:col>
      <xdr:colOff>457200</xdr:colOff>
      <xdr:row>85</xdr:row>
      <xdr:rowOff>62441</xdr:rowOff>
    </xdr:to>
    <xdr:sp macro="" textlink="">
      <xdr:nvSpPr>
        <xdr:cNvPr id="284" name="円/楕円 283"/>
        <xdr:cNvSpPr/>
      </xdr:nvSpPr>
      <xdr:spPr>
        <a:xfrm>
          <a:off x="16129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47218</xdr:rowOff>
    </xdr:from>
    <xdr:ext cx="736600" cy="259045"/>
    <xdr:sp macro="" textlink="">
      <xdr:nvSpPr>
        <xdr:cNvPr id="285" name="テキスト ボックス 284"/>
        <xdr:cNvSpPr txBox="1"/>
      </xdr:nvSpPr>
      <xdr:spPr>
        <a:xfrm>
          <a:off x="15798800" y="14620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98.8</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31750</xdr:rowOff>
    </xdr:from>
    <xdr:to>
      <xdr:col>22</xdr:col>
      <xdr:colOff>254000</xdr:colOff>
      <xdr:row>84</xdr:row>
      <xdr:rowOff>133350</xdr:rowOff>
    </xdr:to>
    <xdr:sp macro="" textlink="">
      <xdr:nvSpPr>
        <xdr:cNvPr id="286" name="円/楕円 285"/>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143527</xdr:rowOff>
    </xdr:from>
    <xdr:ext cx="762000" cy="259045"/>
    <xdr:sp macro="" textlink="">
      <xdr:nvSpPr>
        <xdr:cNvPr id="287" name="テキスト ボックス 286"/>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97.8</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89959</xdr:rowOff>
    </xdr:from>
    <xdr:to>
      <xdr:col>21</xdr:col>
      <xdr:colOff>50800</xdr:colOff>
      <xdr:row>89</xdr:row>
      <xdr:rowOff>20109</xdr:rowOff>
    </xdr:to>
    <xdr:sp macro="" textlink="">
      <xdr:nvSpPr>
        <xdr:cNvPr id="288" name="円/楕円 287"/>
        <xdr:cNvSpPr/>
      </xdr:nvSpPr>
      <xdr:spPr>
        <a:xfrm>
          <a:off x="14351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30286</xdr:rowOff>
    </xdr:from>
    <xdr:ext cx="762000" cy="259045"/>
    <xdr:sp macro="" textlink="">
      <xdr:nvSpPr>
        <xdr:cNvPr id="289" name="テキスト ボックス 288"/>
        <xdr:cNvSpPr txBox="1"/>
      </xdr:nvSpPr>
      <xdr:spPr>
        <a:xfrm>
          <a:off x="14020800" y="14946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105.2</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100013</xdr:rowOff>
    </xdr:from>
    <xdr:to>
      <xdr:col>19</xdr:col>
      <xdr:colOff>533400</xdr:colOff>
      <xdr:row>89</xdr:row>
      <xdr:rowOff>30163</xdr:rowOff>
    </xdr:to>
    <xdr:sp macro="" textlink="">
      <xdr:nvSpPr>
        <xdr:cNvPr id="290" name="円/楕円 289"/>
        <xdr:cNvSpPr/>
      </xdr:nvSpPr>
      <xdr:spPr>
        <a:xfrm>
          <a:off x="13462000" y="1518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40340</xdr:rowOff>
    </xdr:from>
    <xdr:ext cx="762000" cy="259045"/>
    <xdr:sp macro="" textlink="">
      <xdr:nvSpPr>
        <xdr:cNvPr id="291" name="テキスト ボックス 290"/>
        <xdr:cNvSpPr txBox="1"/>
      </xdr:nvSpPr>
      <xdr:spPr>
        <a:xfrm>
          <a:off x="13131800" y="14956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105.3</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93" name="テキスト ボックス 292"/>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94" name="テキスト ボックス 293"/>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[6.29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これまで同様類似団体と比較して少ない職員で運営している。平成</a:t>
          </a:r>
          <a:r>
            <a:rPr lang="en-US" altLang="ja-JP" sz="1300" b="0" i="0" baseline="0">
              <a:solidFill>
                <a:schemeClr val="dk1"/>
              </a:solidFill>
              <a:effectLst/>
              <a:latin typeface="+mn-lt"/>
              <a:ea typeface="+mn-ea"/>
              <a:cs typeface="+mn-cs"/>
            </a:rPr>
            <a:t>25</a:t>
          </a:r>
          <a:r>
            <a:rPr lang="ja-JP" altLang="ja-JP" sz="1300" b="0" i="0" baseline="0">
              <a:solidFill>
                <a:schemeClr val="dk1"/>
              </a:solidFill>
              <a:effectLst/>
              <a:latin typeface="+mn-lt"/>
              <a:ea typeface="+mn-ea"/>
              <a:cs typeface="+mn-cs"/>
            </a:rPr>
            <a:t>年度から、現在の庁舎建設時に採用した職員の大量退職期を迎えているが、平成</a:t>
          </a:r>
          <a:r>
            <a:rPr lang="en-US" altLang="ja-JP" sz="1300" b="0" i="0" baseline="0">
              <a:solidFill>
                <a:schemeClr val="dk1"/>
              </a:solidFill>
              <a:effectLst/>
              <a:latin typeface="+mn-lt"/>
              <a:ea typeface="+mn-ea"/>
              <a:cs typeface="+mn-cs"/>
            </a:rPr>
            <a:t>23</a:t>
          </a:r>
          <a:r>
            <a:rPr lang="ja-JP" altLang="ja-JP" sz="1300" b="0" i="0" baseline="0">
              <a:solidFill>
                <a:schemeClr val="dk1"/>
              </a:solidFill>
              <a:effectLst/>
              <a:latin typeface="+mn-lt"/>
              <a:ea typeface="+mn-ea"/>
              <a:cs typeface="+mn-cs"/>
            </a:rPr>
            <a:t>年度から、前倒しで採用を行っているため、職員数としてはここ数年ほぼ横ばいで推移している。</a:t>
          </a:r>
          <a:endParaRPr lang="ja-JP" altLang="ja-JP" sz="1300">
            <a:effectLst/>
          </a:endParaRPr>
        </a:p>
        <a:p>
          <a:r>
            <a:rPr lang="ja-JP" altLang="ja-JP" sz="1300" b="0" i="0" baseline="0">
              <a:solidFill>
                <a:schemeClr val="dk1"/>
              </a:solidFill>
              <a:effectLst/>
              <a:latin typeface="+mn-lt"/>
              <a:ea typeface="+mn-ea"/>
              <a:cs typeface="+mn-cs"/>
            </a:rPr>
            <a:t>　今後は、社会情勢の変化や住民ニーズに即して、事務事業の見直しや効率的な組織運営を行い、適切な定員管理に努める。</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8" name="直線コネクタ 307"/>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9" name="テキスト ボックス 308"/>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10" name="直線コネクタ 309"/>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11" name="テキスト ボックス 310"/>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12" name="直線コネクタ 311"/>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13" name="テキスト ボックス 312"/>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14" name="直線コネクタ 313"/>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15" name="テキスト ボックス 314"/>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6" name="直線コネクタ 315"/>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7" name="テキスト ボックス 316"/>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8" name="直線コネクタ 317"/>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9" name="テキスト ボックス 318"/>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20" name="直線コネクタ 31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21" name="テキスト ボックス 32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2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21046</xdr:rowOff>
    </xdr:from>
    <xdr:to>
      <xdr:col>24</xdr:col>
      <xdr:colOff>558800</xdr:colOff>
      <xdr:row>66</xdr:row>
      <xdr:rowOff>118170</xdr:rowOff>
    </xdr:to>
    <xdr:cxnSp macro="">
      <xdr:nvCxnSpPr>
        <xdr:cNvPr id="323" name="直線コネクタ 322"/>
        <xdr:cNvCxnSpPr/>
      </xdr:nvCxnSpPr>
      <xdr:spPr>
        <a:xfrm flipV="1">
          <a:off x="17018000" y="10136596"/>
          <a:ext cx="0" cy="12972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90247</xdr:rowOff>
    </xdr:from>
    <xdr:ext cx="762000" cy="259045"/>
    <xdr:sp macro="" textlink="">
      <xdr:nvSpPr>
        <xdr:cNvPr id="324" name="定員管理の状況最小値テキスト"/>
        <xdr:cNvSpPr txBox="1"/>
      </xdr:nvSpPr>
      <xdr:spPr>
        <a:xfrm>
          <a:off x="17106900" y="11405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16.06</a:t>
          </a:r>
          <a:endParaRPr kumimoji="1" lang="ja-JP" altLang="en-US" sz="1000" b="1">
            <a:latin typeface="ＭＳ Ｐゴシック"/>
          </a:endParaRPr>
        </a:p>
      </xdr:txBody>
    </xdr:sp>
    <xdr:clientData/>
  </xdr:oneCellAnchor>
  <xdr:twoCellAnchor>
    <xdr:from>
      <xdr:col>24</xdr:col>
      <xdr:colOff>469900</xdr:colOff>
      <xdr:row>66</xdr:row>
      <xdr:rowOff>118170</xdr:rowOff>
    </xdr:from>
    <xdr:to>
      <xdr:col>24</xdr:col>
      <xdr:colOff>647700</xdr:colOff>
      <xdr:row>66</xdr:row>
      <xdr:rowOff>118170</xdr:rowOff>
    </xdr:to>
    <xdr:cxnSp macro="">
      <xdr:nvCxnSpPr>
        <xdr:cNvPr id="325" name="直線コネクタ 324"/>
        <xdr:cNvCxnSpPr/>
      </xdr:nvCxnSpPr>
      <xdr:spPr>
        <a:xfrm>
          <a:off x="16929100" y="11433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107423</xdr:rowOff>
    </xdr:from>
    <xdr:ext cx="762000" cy="259045"/>
    <xdr:sp macro="" textlink="">
      <xdr:nvSpPr>
        <xdr:cNvPr id="326" name="定員管理の状況最大値テキスト"/>
        <xdr:cNvSpPr txBox="1"/>
      </xdr:nvSpPr>
      <xdr:spPr>
        <a:xfrm>
          <a:off x="17106900" y="988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4.77</a:t>
          </a:r>
          <a:endParaRPr kumimoji="1" lang="ja-JP" altLang="en-US" sz="1000" b="1">
            <a:latin typeface="ＭＳ Ｐゴシック"/>
          </a:endParaRPr>
        </a:p>
      </xdr:txBody>
    </xdr:sp>
    <xdr:clientData/>
  </xdr:oneCellAnchor>
  <xdr:twoCellAnchor>
    <xdr:from>
      <xdr:col>24</xdr:col>
      <xdr:colOff>469900</xdr:colOff>
      <xdr:row>59</xdr:row>
      <xdr:rowOff>21046</xdr:rowOff>
    </xdr:from>
    <xdr:to>
      <xdr:col>24</xdr:col>
      <xdr:colOff>647700</xdr:colOff>
      <xdr:row>59</xdr:row>
      <xdr:rowOff>21046</xdr:rowOff>
    </xdr:to>
    <xdr:cxnSp macro="">
      <xdr:nvCxnSpPr>
        <xdr:cNvPr id="327" name="直線コネクタ 326"/>
        <xdr:cNvCxnSpPr/>
      </xdr:nvCxnSpPr>
      <xdr:spPr>
        <a:xfrm>
          <a:off x="16929100" y="1013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24251</xdr:rowOff>
    </xdr:from>
    <xdr:to>
      <xdr:col>24</xdr:col>
      <xdr:colOff>558800</xdr:colOff>
      <xdr:row>60</xdr:row>
      <xdr:rowOff>24251</xdr:rowOff>
    </xdr:to>
    <xdr:cxnSp macro="">
      <xdr:nvCxnSpPr>
        <xdr:cNvPr id="328" name="直線コネクタ 327"/>
        <xdr:cNvCxnSpPr/>
      </xdr:nvCxnSpPr>
      <xdr:spPr>
        <a:xfrm>
          <a:off x="16179800" y="1031125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137419</xdr:rowOff>
    </xdr:from>
    <xdr:ext cx="762000" cy="259045"/>
    <xdr:sp macro="" textlink="">
      <xdr:nvSpPr>
        <xdr:cNvPr id="329" name="定員管理の状況平均値テキスト"/>
        <xdr:cNvSpPr txBox="1"/>
      </xdr:nvSpPr>
      <xdr:spPr>
        <a:xfrm>
          <a:off x="17106900" y="104244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7.96</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165342</xdr:rowOff>
    </xdr:from>
    <xdr:to>
      <xdr:col>24</xdr:col>
      <xdr:colOff>609600</xdr:colOff>
      <xdr:row>61</xdr:row>
      <xdr:rowOff>95492</xdr:rowOff>
    </xdr:to>
    <xdr:sp macro="" textlink="">
      <xdr:nvSpPr>
        <xdr:cNvPr id="330" name="フローチャート : 判断 329"/>
        <xdr:cNvSpPr/>
      </xdr:nvSpPr>
      <xdr:spPr>
        <a:xfrm>
          <a:off x="16967200" y="1045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21953</xdr:rowOff>
    </xdr:from>
    <xdr:to>
      <xdr:col>23</xdr:col>
      <xdr:colOff>406400</xdr:colOff>
      <xdr:row>60</xdr:row>
      <xdr:rowOff>24251</xdr:rowOff>
    </xdr:to>
    <xdr:cxnSp macro="">
      <xdr:nvCxnSpPr>
        <xdr:cNvPr id="331" name="直線コネクタ 330"/>
        <xdr:cNvCxnSpPr/>
      </xdr:nvCxnSpPr>
      <xdr:spPr>
        <a:xfrm>
          <a:off x="15290800" y="10308953"/>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69971</xdr:rowOff>
    </xdr:from>
    <xdr:to>
      <xdr:col>23</xdr:col>
      <xdr:colOff>457200</xdr:colOff>
      <xdr:row>61</xdr:row>
      <xdr:rowOff>121</xdr:rowOff>
    </xdr:to>
    <xdr:sp macro="" textlink="">
      <xdr:nvSpPr>
        <xdr:cNvPr id="332" name="フローチャート : 判断 331"/>
        <xdr:cNvSpPr/>
      </xdr:nvSpPr>
      <xdr:spPr>
        <a:xfrm>
          <a:off x="16129000" y="1035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156348</xdr:rowOff>
    </xdr:from>
    <xdr:ext cx="736600" cy="259045"/>
    <xdr:sp macro="" textlink="">
      <xdr:nvSpPr>
        <xdr:cNvPr id="333" name="テキスト ボックス 332"/>
        <xdr:cNvSpPr txBox="1"/>
      </xdr:nvSpPr>
      <xdr:spPr>
        <a:xfrm>
          <a:off x="15798800" y="1044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21953</xdr:rowOff>
    </xdr:from>
    <xdr:to>
      <xdr:col>22</xdr:col>
      <xdr:colOff>203200</xdr:colOff>
      <xdr:row>60</xdr:row>
      <xdr:rowOff>28847</xdr:rowOff>
    </xdr:to>
    <xdr:cxnSp macro="">
      <xdr:nvCxnSpPr>
        <xdr:cNvPr id="334" name="直線コネクタ 333"/>
        <xdr:cNvCxnSpPr/>
      </xdr:nvCxnSpPr>
      <xdr:spPr>
        <a:xfrm flipV="1">
          <a:off x="14401800" y="1030895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74567</xdr:rowOff>
    </xdr:from>
    <xdr:to>
      <xdr:col>22</xdr:col>
      <xdr:colOff>254000</xdr:colOff>
      <xdr:row>61</xdr:row>
      <xdr:rowOff>4717</xdr:rowOff>
    </xdr:to>
    <xdr:sp macro="" textlink="">
      <xdr:nvSpPr>
        <xdr:cNvPr id="335" name="フローチャート : 判断 334"/>
        <xdr:cNvSpPr/>
      </xdr:nvSpPr>
      <xdr:spPr>
        <a:xfrm>
          <a:off x="15240000" y="1036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160944</xdr:rowOff>
    </xdr:from>
    <xdr:ext cx="762000" cy="259045"/>
    <xdr:sp macro="" textlink="">
      <xdr:nvSpPr>
        <xdr:cNvPr id="336" name="テキスト ボックス 335"/>
        <xdr:cNvSpPr txBox="1"/>
      </xdr:nvSpPr>
      <xdr:spPr>
        <a:xfrm>
          <a:off x="14909800" y="104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7.17</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28847</xdr:rowOff>
    </xdr:from>
    <xdr:to>
      <xdr:col>21</xdr:col>
      <xdr:colOff>0</xdr:colOff>
      <xdr:row>60</xdr:row>
      <xdr:rowOff>31145</xdr:rowOff>
    </xdr:to>
    <xdr:cxnSp macro="">
      <xdr:nvCxnSpPr>
        <xdr:cNvPr id="337" name="直線コネクタ 336"/>
        <xdr:cNvCxnSpPr/>
      </xdr:nvCxnSpPr>
      <xdr:spPr>
        <a:xfrm flipV="1">
          <a:off x="13512800" y="10315847"/>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83759</xdr:rowOff>
    </xdr:from>
    <xdr:to>
      <xdr:col>21</xdr:col>
      <xdr:colOff>50800</xdr:colOff>
      <xdr:row>61</xdr:row>
      <xdr:rowOff>13909</xdr:rowOff>
    </xdr:to>
    <xdr:sp macro="" textlink="">
      <xdr:nvSpPr>
        <xdr:cNvPr id="338" name="フローチャート : 判断 337"/>
        <xdr:cNvSpPr/>
      </xdr:nvSpPr>
      <xdr:spPr>
        <a:xfrm>
          <a:off x="14351000" y="103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170136</xdr:rowOff>
    </xdr:from>
    <xdr:ext cx="762000" cy="259045"/>
    <xdr:sp macro="" textlink="">
      <xdr:nvSpPr>
        <xdr:cNvPr id="339" name="テキスト ボックス 338"/>
        <xdr:cNvSpPr txBox="1"/>
      </xdr:nvSpPr>
      <xdr:spPr>
        <a:xfrm>
          <a:off x="14020800" y="10457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97548</xdr:rowOff>
    </xdr:from>
    <xdr:to>
      <xdr:col>19</xdr:col>
      <xdr:colOff>533400</xdr:colOff>
      <xdr:row>61</xdr:row>
      <xdr:rowOff>27698</xdr:rowOff>
    </xdr:to>
    <xdr:sp macro="" textlink="">
      <xdr:nvSpPr>
        <xdr:cNvPr id="340" name="フローチャート : 判断 339"/>
        <xdr:cNvSpPr/>
      </xdr:nvSpPr>
      <xdr:spPr>
        <a:xfrm>
          <a:off x="13462000" y="103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12475</xdr:rowOff>
    </xdr:from>
    <xdr:ext cx="762000" cy="259045"/>
    <xdr:sp macro="" textlink="">
      <xdr:nvSpPr>
        <xdr:cNvPr id="341" name="テキスト ボックス 340"/>
        <xdr:cNvSpPr txBox="1"/>
      </xdr:nvSpPr>
      <xdr:spPr>
        <a:xfrm>
          <a:off x="13131800" y="1047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42" name="テキスト ボックス 34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43" name="テキスト ボックス 34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44" name="テキスト ボックス 34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5" name="テキスト ボックス 34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6" name="テキスト ボックス 34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59</xdr:row>
      <xdr:rowOff>144901</xdr:rowOff>
    </xdr:from>
    <xdr:to>
      <xdr:col>24</xdr:col>
      <xdr:colOff>609600</xdr:colOff>
      <xdr:row>60</xdr:row>
      <xdr:rowOff>75051</xdr:rowOff>
    </xdr:to>
    <xdr:sp macro="" textlink="">
      <xdr:nvSpPr>
        <xdr:cNvPr id="347" name="円/楕円 346"/>
        <xdr:cNvSpPr/>
      </xdr:nvSpPr>
      <xdr:spPr>
        <a:xfrm>
          <a:off x="169672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161428</xdr:rowOff>
    </xdr:from>
    <xdr:ext cx="762000" cy="259045"/>
    <xdr:sp macro="" textlink="">
      <xdr:nvSpPr>
        <xdr:cNvPr id="348" name="定員管理の状況該当値テキスト"/>
        <xdr:cNvSpPr txBox="1"/>
      </xdr:nvSpPr>
      <xdr:spPr>
        <a:xfrm>
          <a:off x="17106900" y="1010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6.29</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144901</xdr:rowOff>
    </xdr:from>
    <xdr:to>
      <xdr:col>23</xdr:col>
      <xdr:colOff>457200</xdr:colOff>
      <xdr:row>60</xdr:row>
      <xdr:rowOff>75051</xdr:rowOff>
    </xdr:to>
    <xdr:sp macro="" textlink="">
      <xdr:nvSpPr>
        <xdr:cNvPr id="349" name="円/楕円 348"/>
        <xdr:cNvSpPr/>
      </xdr:nvSpPr>
      <xdr:spPr>
        <a:xfrm>
          <a:off x="16129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85228</xdr:rowOff>
    </xdr:from>
    <xdr:ext cx="736600" cy="259045"/>
    <xdr:sp macro="" textlink="">
      <xdr:nvSpPr>
        <xdr:cNvPr id="350" name="テキスト ボックス 349"/>
        <xdr:cNvSpPr txBox="1"/>
      </xdr:nvSpPr>
      <xdr:spPr>
        <a:xfrm>
          <a:off x="15798800" y="10029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6.29</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142603</xdr:rowOff>
    </xdr:from>
    <xdr:to>
      <xdr:col>22</xdr:col>
      <xdr:colOff>254000</xdr:colOff>
      <xdr:row>60</xdr:row>
      <xdr:rowOff>72753</xdr:rowOff>
    </xdr:to>
    <xdr:sp macro="" textlink="">
      <xdr:nvSpPr>
        <xdr:cNvPr id="351" name="円/楕円 350"/>
        <xdr:cNvSpPr/>
      </xdr:nvSpPr>
      <xdr:spPr>
        <a:xfrm>
          <a:off x="15240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82930</xdr:rowOff>
    </xdr:from>
    <xdr:ext cx="762000" cy="259045"/>
    <xdr:sp macro="" textlink="">
      <xdr:nvSpPr>
        <xdr:cNvPr id="352" name="テキスト ボックス 351"/>
        <xdr:cNvSpPr txBox="1"/>
      </xdr:nvSpPr>
      <xdr:spPr>
        <a:xfrm>
          <a:off x="14909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6.27</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149497</xdr:rowOff>
    </xdr:from>
    <xdr:to>
      <xdr:col>21</xdr:col>
      <xdr:colOff>50800</xdr:colOff>
      <xdr:row>60</xdr:row>
      <xdr:rowOff>79647</xdr:rowOff>
    </xdr:to>
    <xdr:sp macro="" textlink="">
      <xdr:nvSpPr>
        <xdr:cNvPr id="353" name="円/楕円 352"/>
        <xdr:cNvSpPr/>
      </xdr:nvSpPr>
      <xdr:spPr>
        <a:xfrm>
          <a:off x="1435100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89824</xdr:rowOff>
    </xdr:from>
    <xdr:ext cx="762000" cy="259045"/>
    <xdr:sp macro="" textlink="">
      <xdr:nvSpPr>
        <xdr:cNvPr id="354" name="テキスト ボックス 353"/>
        <xdr:cNvSpPr txBox="1"/>
      </xdr:nvSpPr>
      <xdr:spPr>
        <a:xfrm>
          <a:off x="14020800" y="10033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6.33</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151795</xdr:rowOff>
    </xdr:from>
    <xdr:to>
      <xdr:col>19</xdr:col>
      <xdr:colOff>533400</xdr:colOff>
      <xdr:row>60</xdr:row>
      <xdr:rowOff>81945</xdr:rowOff>
    </xdr:to>
    <xdr:sp macro="" textlink="">
      <xdr:nvSpPr>
        <xdr:cNvPr id="355" name="円/楕円 354"/>
        <xdr:cNvSpPr/>
      </xdr:nvSpPr>
      <xdr:spPr>
        <a:xfrm>
          <a:off x="13462000" y="1026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92122</xdr:rowOff>
    </xdr:from>
    <xdr:ext cx="762000" cy="259045"/>
    <xdr:sp macro="" textlink="">
      <xdr:nvSpPr>
        <xdr:cNvPr id="356" name="テキスト ボックス 355"/>
        <xdr:cNvSpPr txBox="1"/>
      </xdr:nvSpPr>
      <xdr:spPr>
        <a:xfrm>
          <a:off x="13131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7" name="正方形/長方形 35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8" name="テキスト ボックス 35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9" name="テキスト ボックス 35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[3.5%]</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60" name="正方形/長方形 35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61" name="正方形/長方形 36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62" name="正方形/長方形 36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63" name="正方形/長方形 36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64" name="正方形/長方形 36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5" name="正方形/長方形 36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6" name="正方形/長方形 36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7" name="正方形/長方形 36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8" name="正方形/長方形 36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9" name="テキスト ボックス 36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年度においては、平成</a:t>
          </a:r>
          <a:r>
            <a:rPr kumimoji="1" lang="en-US" altLang="ja-JP" sz="1300">
              <a:latin typeface="ＭＳ Ｐゴシック"/>
            </a:rPr>
            <a:t>24</a:t>
          </a:r>
          <a:r>
            <a:rPr kumimoji="1" lang="ja-JP" altLang="en-US" sz="1300">
              <a:latin typeface="ＭＳ Ｐゴシック"/>
            </a:rPr>
            <a:t>年度からの起債の増加による長期債元利償還金等の増があるものの、都市計画事業費の減少等に伴い、元利償還に充当する財源が増加したことにより、</a:t>
          </a:r>
          <a:r>
            <a:rPr kumimoji="1" lang="en-US" altLang="ja-JP" sz="1300">
              <a:latin typeface="ＭＳ Ｐゴシック"/>
            </a:rPr>
            <a:t>0.9</a:t>
          </a:r>
          <a:r>
            <a:rPr kumimoji="1" lang="ja-JP" altLang="en-US" sz="1300">
              <a:latin typeface="ＭＳ Ｐゴシック"/>
            </a:rPr>
            <a:t>ポイント改善し</a:t>
          </a:r>
          <a:r>
            <a:rPr kumimoji="1" lang="en-US" altLang="ja-JP" sz="1300">
              <a:latin typeface="ＭＳ Ｐゴシック"/>
            </a:rPr>
            <a:t>3.5</a:t>
          </a:r>
          <a:r>
            <a:rPr kumimoji="1" lang="ja-JP" altLang="en-US" sz="1300">
              <a:latin typeface="ＭＳ Ｐゴシック"/>
            </a:rPr>
            <a:t>％となった。</a:t>
          </a:r>
        </a:p>
        <a:p>
          <a:r>
            <a:rPr kumimoji="1" lang="ja-JP" altLang="en-US" sz="1300">
              <a:latin typeface="ＭＳ Ｐゴシック"/>
            </a:rPr>
            <a:t>　平成</a:t>
          </a:r>
          <a:r>
            <a:rPr kumimoji="1" lang="en-US" altLang="ja-JP" sz="1300">
              <a:latin typeface="ＭＳ Ｐゴシック"/>
            </a:rPr>
            <a:t>23</a:t>
          </a:r>
          <a:r>
            <a:rPr kumimoji="1" lang="ja-JP" altLang="en-US" sz="1300">
              <a:latin typeface="ＭＳ Ｐゴシック"/>
            </a:rPr>
            <a:t>年度までの起債抑制策により類似団体平均を下回っているが、今後も、据置期間が終わった起債の元利償還の増加が見込まれるため、普通建設事業の厳選と計画的な実施とともに、起債発行及び公債費の抑制に努めていく。</a:t>
          </a:r>
        </a:p>
      </xdr:txBody>
    </xdr:sp>
    <xdr:clientData/>
  </xdr:twoCellAnchor>
  <xdr:oneCellAnchor>
    <xdr:from>
      <xdr:col>18</xdr:col>
      <xdr:colOff>444500</xdr:colOff>
      <xdr:row>32</xdr:row>
      <xdr:rowOff>101600</xdr:rowOff>
    </xdr:from>
    <xdr:ext cx="298543" cy="225703"/>
    <xdr:sp macro="" textlink="">
      <xdr:nvSpPr>
        <xdr:cNvPr id="370" name="テキスト ボックス 36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71" name="直線コネクタ 37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72" name="テキスト ボックス 37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73" name="直線コネクタ 372"/>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74" name="テキスト ボックス 373"/>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75" name="直線コネクタ 374"/>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76" name="テキスト ボックス 375"/>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77" name="直線コネクタ 376"/>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78" name="テキスト ボックス 377"/>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9" name="直線コネクタ 378"/>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80" name="テキスト ボックス 379"/>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81" name="直線コネクタ 380"/>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82" name="テキスト ボックス 381"/>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83" name="直線コネクタ 382"/>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84" name="直線コネクタ 38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8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157843</xdr:rowOff>
    </xdr:from>
    <xdr:to>
      <xdr:col>24</xdr:col>
      <xdr:colOff>558800</xdr:colOff>
      <xdr:row>44</xdr:row>
      <xdr:rowOff>47897</xdr:rowOff>
    </xdr:to>
    <xdr:cxnSp macro="">
      <xdr:nvCxnSpPr>
        <xdr:cNvPr id="386" name="直線コネクタ 385"/>
        <xdr:cNvCxnSpPr/>
      </xdr:nvCxnSpPr>
      <xdr:spPr>
        <a:xfrm flipV="1">
          <a:off x="17018000" y="6330043"/>
          <a:ext cx="0" cy="12616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19974</xdr:rowOff>
    </xdr:from>
    <xdr:ext cx="762000" cy="259045"/>
    <xdr:sp macro="" textlink="">
      <xdr:nvSpPr>
        <xdr:cNvPr id="387" name="公債費負担の状況最小値テキスト"/>
        <xdr:cNvSpPr txBox="1"/>
      </xdr:nvSpPr>
      <xdr:spPr>
        <a:xfrm>
          <a:off x="17106900" y="756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16.3</a:t>
          </a:r>
          <a:endParaRPr kumimoji="1" lang="ja-JP" altLang="en-US" sz="1000" b="1">
            <a:latin typeface="ＭＳ Ｐゴシック"/>
          </a:endParaRPr>
        </a:p>
      </xdr:txBody>
    </xdr:sp>
    <xdr:clientData/>
  </xdr:oneCellAnchor>
  <xdr:twoCellAnchor>
    <xdr:from>
      <xdr:col>24</xdr:col>
      <xdr:colOff>469900</xdr:colOff>
      <xdr:row>44</xdr:row>
      <xdr:rowOff>47897</xdr:rowOff>
    </xdr:from>
    <xdr:to>
      <xdr:col>24</xdr:col>
      <xdr:colOff>647700</xdr:colOff>
      <xdr:row>44</xdr:row>
      <xdr:rowOff>47897</xdr:rowOff>
    </xdr:to>
    <xdr:cxnSp macro="">
      <xdr:nvCxnSpPr>
        <xdr:cNvPr id="388" name="直線コネクタ 387"/>
        <xdr:cNvCxnSpPr/>
      </xdr:nvCxnSpPr>
      <xdr:spPr>
        <a:xfrm>
          <a:off x="16929100" y="759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72770</xdr:rowOff>
    </xdr:from>
    <xdr:ext cx="762000" cy="259045"/>
    <xdr:sp macro="" textlink="">
      <xdr:nvSpPr>
        <xdr:cNvPr id="389" name="公債費負担の状況最大値テキスト"/>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24</xdr:col>
      <xdr:colOff>469900</xdr:colOff>
      <xdr:row>36</xdr:row>
      <xdr:rowOff>157843</xdr:rowOff>
    </xdr:from>
    <xdr:to>
      <xdr:col>24</xdr:col>
      <xdr:colOff>647700</xdr:colOff>
      <xdr:row>36</xdr:row>
      <xdr:rowOff>157843</xdr:rowOff>
    </xdr:to>
    <xdr:cxnSp macro="">
      <xdr:nvCxnSpPr>
        <xdr:cNvPr id="390" name="直線コネクタ 389"/>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22678</xdr:rowOff>
    </xdr:from>
    <xdr:to>
      <xdr:col>24</xdr:col>
      <xdr:colOff>558800</xdr:colOff>
      <xdr:row>39</xdr:row>
      <xdr:rowOff>84727</xdr:rowOff>
    </xdr:to>
    <xdr:cxnSp macro="">
      <xdr:nvCxnSpPr>
        <xdr:cNvPr id="391" name="直線コネクタ 390"/>
        <xdr:cNvCxnSpPr/>
      </xdr:nvCxnSpPr>
      <xdr:spPr>
        <a:xfrm flipV="1">
          <a:off x="16179800" y="6709228"/>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151692</xdr:rowOff>
    </xdr:from>
    <xdr:ext cx="762000" cy="259045"/>
    <xdr:sp macro="" textlink="">
      <xdr:nvSpPr>
        <xdr:cNvPr id="392" name="公債費負担の状況平均値テキスト"/>
        <xdr:cNvSpPr txBox="1"/>
      </xdr:nvSpPr>
      <xdr:spPr>
        <a:xfrm>
          <a:off x="17106900" y="7009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8165</xdr:rowOff>
    </xdr:from>
    <xdr:to>
      <xdr:col>24</xdr:col>
      <xdr:colOff>609600</xdr:colOff>
      <xdr:row>41</xdr:row>
      <xdr:rowOff>109765</xdr:rowOff>
    </xdr:to>
    <xdr:sp macro="" textlink="">
      <xdr:nvSpPr>
        <xdr:cNvPr id="393" name="フローチャート : 判断 392"/>
        <xdr:cNvSpPr/>
      </xdr:nvSpPr>
      <xdr:spPr>
        <a:xfrm>
          <a:off x="16967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84727</xdr:rowOff>
    </xdr:from>
    <xdr:to>
      <xdr:col>23</xdr:col>
      <xdr:colOff>406400</xdr:colOff>
      <xdr:row>40</xdr:row>
      <xdr:rowOff>30480</xdr:rowOff>
    </xdr:to>
    <xdr:cxnSp macro="">
      <xdr:nvCxnSpPr>
        <xdr:cNvPr id="394" name="直線コネクタ 393"/>
        <xdr:cNvCxnSpPr/>
      </xdr:nvCxnSpPr>
      <xdr:spPr>
        <a:xfrm flipV="1">
          <a:off x="15290800" y="6771277"/>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165826</xdr:rowOff>
    </xdr:from>
    <xdr:to>
      <xdr:col>23</xdr:col>
      <xdr:colOff>457200</xdr:colOff>
      <xdr:row>41</xdr:row>
      <xdr:rowOff>95976</xdr:rowOff>
    </xdr:to>
    <xdr:sp macro="" textlink="">
      <xdr:nvSpPr>
        <xdr:cNvPr id="395" name="フローチャート : 判断 394"/>
        <xdr:cNvSpPr/>
      </xdr:nvSpPr>
      <xdr:spPr>
        <a:xfrm>
          <a:off x="16129000" y="702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80753</xdr:rowOff>
    </xdr:from>
    <xdr:ext cx="736600" cy="259045"/>
    <xdr:sp macro="" textlink="">
      <xdr:nvSpPr>
        <xdr:cNvPr id="396" name="テキスト ボックス 395"/>
        <xdr:cNvSpPr txBox="1"/>
      </xdr:nvSpPr>
      <xdr:spPr>
        <a:xfrm>
          <a:off x="15798800" y="7110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30480</xdr:rowOff>
    </xdr:from>
    <xdr:to>
      <xdr:col>22</xdr:col>
      <xdr:colOff>203200</xdr:colOff>
      <xdr:row>40</xdr:row>
      <xdr:rowOff>99423</xdr:rowOff>
    </xdr:to>
    <xdr:cxnSp macro="">
      <xdr:nvCxnSpPr>
        <xdr:cNvPr id="397" name="直線コネクタ 396"/>
        <xdr:cNvCxnSpPr/>
      </xdr:nvCxnSpPr>
      <xdr:spPr>
        <a:xfrm flipV="1">
          <a:off x="14401800" y="688848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49530</xdr:rowOff>
    </xdr:from>
    <xdr:to>
      <xdr:col>22</xdr:col>
      <xdr:colOff>254000</xdr:colOff>
      <xdr:row>41</xdr:row>
      <xdr:rowOff>151130</xdr:rowOff>
    </xdr:to>
    <xdr:sp macro="" textlink="">
      <xdr:nvSpPr>
        <xdr:cNvPr id="398" name="フローチャート : 判断 397"/>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135907</xdr:rowOff>
    </xdr:from>
    <xdr:ext cx="762000" cy="259045"/>
    <xdr:sp macro="" textlink="">
      <xdr:nvSpPr>
        <xdr:cNvPr id="399" name="テキスト ボックス 398"/>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99423</xdr:rowOff>
    </xdr:from>
    <xdr:to>
      <xdr:col>21</xdr:col>
      <xdr:colOff>0</xdr:colOff>
      <xdr:row>40</xdr:row>
      <xdr:rowOff>168366</xdr:rowOff>
    </xdr:to>
    <xdr:cxnSp macro="">
      <xdr:nvCxnSpPr>
        <xdr:cNvPr id="400" name="直線コネクタ 399"/>
        <xdr:cNvCxnSpPr/>
      </xdr:nvCxnSpPr>
      <xdr:spPr>
        <a:xfrm flipV="1">
          <a:off x="13512800" y="695742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97790</xdr:rowOff>
    </xdr:from>
    <xdr:to>
      <xdr:col>21</xdr:col>
      <xdr:colOff>50800</xdr:colOff>
      <xdr:row>42</xdr:row>
      <xdr:rowOff>27940</xdr:rowOff>
    </xdr:to>
    <xdr:sp macro="" textlink="">
      <xdr:nvSpPr>
        <xdr:cNvPr id="401" name="フローチャート : 判断 400"/>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12717</xdr:rowOff>
    </xdr:from>
    <xdr:ext cx="762000" cy="259045"/>
    <xdr:sp macro="" textlink="">
      <xdr:nvSpPr>
        <xdr:cNvPr id="402" name="テキスト ボックス 401"/>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152944</xdr:rowOff>
    </xdr:from>
    <xdr:to>
      <xdr:col>19</xdr:col>
      <xdr:colOff>533400</xdr:colOff>
      <xdr:row>42</xdr:row>
      <xdr:rowOff>83094</xdr:rowOff>
    </xdr:to>
    <xdr:sp macro="" textlink="">
      <xdr:nvSpPr>
        <xdr:cNvPr id="403" name="フローチャート : 判断 402"/>
        <xdr:cNvSpPr/>
      </xdr:nvSpPr>
      <xdr:spPr>
        <a:xfrm>
          <a:off x="13462000" y="7182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67871</xdr:rowOff>
    </xdr:from>
    <xdr:ext cx="762000" cy="259045"/>
    <xdr:sp macro="" textlink="">
      <xdr:nvSpPr>
        <xdr:cNvPr id="404" name="テキスト ボックス 403"/>
        <xdr:cNvSpPr txBox="1"/>
      </xdr:nvSpPr>
      <xdr:spPr>
        <a:xfrm>
          <a:off x="13131800" y="726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405" name="テキスト ボックス 40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6" name="テキスト ボックス 40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7" name="テキスト ボックス 40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8" name="テキスト ボックス 40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9" name="テキスト ボックス 40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38</xdr:row>
      <xdr:rowOff>143328</xdr:rowOff>
    </xdr:from>
    <xdr:to>
      <xdr:col>24</xdr:col>
      <xdr:colOff>609600</xdr:colOff>
      <xdr:row>39</xdr:row>
      <xdr:rowOff>73478</xdr:rowOff>
    </xdr:to>
    <xdr:sp macro="" textlink="">
      <xdr:nvSpPr>
        <xdr:cNvPr id="410" name="円/楕円 409"/>
        <xdr:cNvSpPr/>
      </xdr:nvSpPr>
      <xdr:spPr>
        <a:xfrm>
          <a:off x="16967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37</xdr:row>
      <xdr:rowOff>159855</xdr:rowOff>
    </xdr:from>
    <xdr:ext cx="762000" cy="259045"/>
    <xdr:sp macro="" textlink="">
      <xdr:nvSpPr>
        <xdr:cNvPr id="411" name="公債費負担の状況該当値テキスト"/>
        <xdr:cNvSpPr txBox="1"/>
      </xdr:nvSpPr>
      <xdr:spPr>
        <a:xfrm>
          <a:off x="17106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33927</xdr:rowOff>
    </xdr:from>
    <xdr:to>
      <xdr:col>23</xdr:col>
      <xdr:colOff>457200</xdr:colOff>
      <xdr:row>39</xdr:row>
      <xdr:rowOff>135527</xdr:rowOff>
    </xdr:to>
    <xdr:sp macro="" textlink="">
      <xdr:nvSpPr>
        <xdr:cNvPr id="412" name="円/楕円 411"/>
        <xdr:cNvSpPr/>
      </xdr:nvSpPr>
      <xdr:spPr>
        <a:xfrm>
          <a:off x="16129000" y="672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145704</xdr:rowOff>
    </xdr:from>
    <xdr:ext cx="736600" cy="259045"/>
    <xdr:sp macro="" textlink="">
      <xdr:nvSpPr>
        <xdr:cNvPr id="413" name="テキスト ボックス 412"/>
        <xdr:cNvSpPr txBox="1"/>
      </xdr:nvSpPr>
      <xdr:spPr>
        <a:xfrm>
          <a:off x="15798800" y="6489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151130</xdr:rowOff>
    </xdr:from>
    <xdr:to>
      <xdr:col>22</xdr:col>
      <xdr:colOff>254000</xdr:colOff>
      <xdr:row>40</xdr:row>
      <xdr:rowOff>81280</xdr:rowOff>
    </xdr:to>
    <xdr:sp macro="" textlink="">
      <xdr:nvSpPr>
        <xdr:cNvPr id="414" name="円/楕円 413"/>
        <xdr:cNvSpPr/>
      </xdr:nvSpPr>
      <xdr:spPr>
        <a:xfrm>
          <a:off x="15240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91457</xdr:rowOff>
    </xdr:from>
    <xdr:ext cx="762000" cy="259045"/>
    <xdr:sp macro="" textlink="">
      <xdr:nvSpPr>
        <xdr:cNvPr id="415" name="テキスト ボックス 414"/>
        <xdr:cNvSpPr txBox="1"/>
      </xdr:nvSpPr>
      <xdr:spPr>
        <a:xfrm>
          <a:off x="14909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48623</xdr:rowOff>
    </xdr:from>
    <xdr:to>
      <xdr:col>21</xdr:col>
      <xdr:colOff>50800</xdr:colOff>
      <xdr:row>40</xdr:row>
      <xdr:rowOff>150223</xdr:rowOff>
    </xdr:to>
    <xdr:sp macro="" textlink="">
      <xdr:nvSpPr>
        <xdr:cNvPr id="416" name="円/楕円 415"/>
        <xdr:cNvSpPr/>
      </xdr:nvSpPr>
      <xdr:spPr>
        <a:xfrm>
          <a:off x="14351000" y="690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160400</xdr:rowOff>
    </xdr:from>
    <xdr:ext cx="762000" cy="259045"/>
    <xdr:sp macro="" textlink="">
      <xdr:nvSpPr>
        <xdr:cNvPr id="417" name="テキスト ボックス 416"/>
        <xdr:cNvSpPr txBox="1"/>
      </xdr:nvSpPr>
      <xdr:spPr>
        <a:xfrm>
          <a:off x="14020800" y="667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19</xdr:col>
      <xdr:colOff>431800</xdr:colOff>
      <xdr:row>40</xdr:row>
      <xdr:rowOff>117566</xdr:rowOff>
    </xdr:from>
    <xdr:to>
      <xdr:col>19</xdr:col>
      <xdr:colOff>533400</xdr:colOff>
      <xdr:row>41</xdr:row>
      <xdr:rowOff>47716</xdr:rowOff>
    </xdr:to>
    <xdr:sp macro="" textlink="">
      <xdr:nvSpPr>
        <xdr:cNvPr id="418" name="円/楕円 417"/>
        <xdr:cNvSpPr/>
      </xdr:nvSpPr>
      <xdr:spPr>
        <a:xfrm>
          <a:off x="13462000" y="697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57893</xdr:rowOff>
    </xdr:from>
    <xdr:ext cx="762000" cy="259045"/>
    <xdr:sp macro="" textlink="">
      <xdr:nvSpPr>
        <xdr:cNvPr id="419" name="テキスト ボックス 418"/>
        <xdr:cNvSpPr txBox="1"/>
      </xdr:nvSpPr>
      <xdr:spPr>
        <a:xfrm>
          <a:off x="13131800" y="6744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20" name="正方形/長方形 41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21" name="テキスト ボックス 42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22" name="テキスト ボックス 42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[41.0%]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23" name="正方形/長方形 42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24" name="正方形/長方形 42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43/78</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25" name="正方形/長方形 42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6" name="正方形/長方形 42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7" name="正方形/長方形 42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8" name="正方形/長方形 42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9" name="正方形/長方形 42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30" name="正方形/長方形 42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31" name="正方形/長方形 43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32" name="テキスト ボックス 43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においては、普通建設事業の実施による地方債発行により、一般会計では地方債現在高が増加したものの、公営企業においては償還額が新規借入を大きく上回るため、繰入見込額が減少している。また、充当可能基金が増加し、結果として</a:t>
          </a:r>
          <a:r>
            <a:rPr kumimoji="1" lang="en-US" altLang="ja-JP" sz="1300">
              <a:latin typeface="ＭＳ Ｐゴシック"/>
            </a:rPr>
            <a:t>6.5</a:t>
          </a:r>
          <a:r>
            <a:rPr kumimoji="1" lang="ja-JP" altLang="en-US" sz="1300">
              <a:latin typeface="ＭＳ Ｐゴシック"/>
            </a:rPr>
            <a:t>ポイント減少したものの、類似団体平均を上回った。</a:t>
          </a:r>
        </a:p>
        <a:p>
          <a:r>
            <a:rPr kumimoji="1" lang="ja-JP" altLang="en-US" sz="1300">
              <a:latin typeface="ＭＳ Ｐゴシック"/>
            </a:rPr>
            <a:t>　今後は、地方債発行の抑制等将来負担の縮減を念頭に置きながら、財政の健全化に努めていく。</a:t>
          </a:r>
        </a:p>
      </xdr:txBody>
    </xdr:sp>
    <xdr:clientData/>
  </xdr:twoCellAnchor>
  <xdr:oneCellAnchor>
    <xdr:from>
      <xdr:col>18</xdr:col>
      <xdr:colOff>444500</xdr:colOff>
      <xdr:row>10</xdr:row>
      <xdr:rowOff>63500</xdr:rowOff>
    </xdr:from>
    <xdr:ext cx="298543" cy="225703"/>
    <xdr:sp macro="" textlink="">
      <xdr:nvSpPr>
        <xdr:cNvPr id="433" name="テキスト ボックス 43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34" name="直線コネクタ 43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35" name="テキスト ボックス 43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36" name="直線コネクタ 43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37" name="テキスト ボックス 43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38" name="直線コネクタ 43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39" name="テキスト ボックス 43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40" name="直線コネクタ 43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41" name="テキスト ボックス 44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42" name="直線コネクタ 44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43" name="テキスト ボックス 44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44" name="直線コネクタ 44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45" name="テキスト ボックス 44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6" name="直線コネクタ 44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124714</xdr:rowOff>
    </xdr:to>
    <xdr:cxnSp macro="">
      <xdr:nvCxnSpPr>
        <xdr:cNvPr id="448" name="直線コネクタ 447"/>
        <xdr:cNvCxnSpPr/>
      </xdr:nvCxnSpPr>
      <xdr:spPr>
        <a:xfrm flipV="1">
          <a:off x="17018000" y="2370667"/>
          <a:ext cx="0" cy="1354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96791</xdr:rowOff>
    </xdr:from>
    <xdr:ext cx="762000" cy="259045"/>
    <xdr:sp macro="" textlink="">
      <xdr:nvSpPr>
        <xdr:cNvPr id="449" name="将来負担の状況最小値テキスト"/>
        <xdr:cNvSpPr txBox="1"/>
      </xdr:nvSpPr>
      <xdr:spPr>
        <a:xfrm>
          <a:off x="17106900" y="369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168.4</a:t>
          </a:r>
          <a:endParaRPr kumimoji="1" lang="ja-JP" altLang="en-US" sz="1000" b="1">
            <a:latin typeface="ＭＳ Ｐゴシック"/>
          </a:endParaRPr>
        </a:p>
      </xdr:txBody>
    </xdr:sp>
    <xdr:clientData/>
  </xdr:oneCellAnchor>
  <xdr:twoCellAnchor>
    <xdr:from>
      <xdr:col>24</xdr:col>
      <xdr:colOff>469900</xdr:colOff>
      <xdr:row>21</xdr:row>
      <xdr:rowOff>124714</xdr:rowOff>
    </xdr:from>
    <xdr:to>
      <xdr:col>24</xdr:col>
      <xdr:colOff>647700</xdr:colOff>
      <xdr:row>21</xdr:row>
      <xdr:rowOff>124714</xdr:rowOff>
    </xdr:to>
    <xdr:cxnSp macro="">
      <xdr:nvCxnSpPr>
        <xdr:cNvPr id="450" name="直線コネクタ 449"/>
        <xdr:cNvCxnSpPr/>
      </xdr:nvCxnSpPr>
      <xdr:spPr>
        <a:xfrm>
          <a:off x="16929100" y="3725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5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52" name="直線コネクタ 45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128693</xdr:rowOff>
    </xdr:from>
    <xdr:to>
      <xdr:col>24</xdr:col>
      <xdr:colOff>558800</xdr:colOff>
      <xdr:row>16</xdr:row>
      <xdr:rowOff>9525</xdr:rowOff>
    </xdr:to>
    <xdr:cxnSp macro="">
      <xdr:nvCxnSpPr>
        <xdr:cNvPr id="453" name="直線コネクタ 452"/>
        <xdr:cNvCxnSpPr/>
      </xdr:nvCxnSpPr>
      <xdr:spPr>
        <a:xfrm flipV="1">
          <a:off x="16179800" y="2700443"/>
          <a:ext cx="8382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78334</xdr:rowOff>
    </xdr:from>
    <xdr:ext cx="762000" cy="259045"/>
    <xdr:sp macro="" textlink="">
      <xdr:nvSpPr>
        <xdr:cNvPr id="454" name="将来負担の状況平均値テキスト"/>
        <xdr:cNvSpPr txBox="1"/>
      </xdr:nvSpPr>
      <xdr:spPr>
        <a:xfrm>
          <a:off x="17106900" y="2478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39.0</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61807</xdr:rowOff>
    </xdr:from>
    <xdr:to>
      <xdr:col>24</xdr:col>
      <xdr:colOff>609600</xdr:colOff>
      <xdr:row>15</xdr:row>
      <xdr:rowOff>163407</xdr:rowOff>
    </xdr:to>
    <xdr:sp macro="" textlink="">
      <xdr:nvSpPr>
        <xdr:cNvPr id="455" name="フローチャート : 判断 454"/>
        <xdr:cNvSpPr/>
      </xdr:nvSpPr>
      <xdr:spPr>
        <a:xfrm>
          <a:off x="16967200" y="2633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110194</xdr:rowOff>
    </xdr:from>
    <xdr:to>
      <xdr:col>23</xdr:col>
      <xdr:colOff>406400</xdr:colOff>
      <xdr:row>16</xdr:row>
      <xdr:rowOff>9525</xdr:rowOff>
    </xdr:to>
    <xdr:cxnSp macro="">
      <xdr:nvCxnSpPr>
        <xdr:cNvPr id="456" name="直線コネクタ 455"/>
        <xdr:cNvCxnSpPr/>
      </xdr:nvCxnSpPr>
      <xdr:spPr>
        <a:xfrm>
          <a:off x="15290800" y="2681944"/>
          <a:ext cx="889000" cy="7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117306</xdr:rowOff>
    </xdr:from>
    <xdr:to>
      <xdr:col>23</xdr:col>
      <xdr:colOff>457200</xdr:colOff>
      <xdr:row>16</xdr:row>
      <xdr:rowOff>47456</xdr:rowOff>
    </xdr:to>
    <xdr:sp macro="" textlink="">
      <xdr:nvSpPr>
        <xdr:cNvPr id="457" name="フローチャート : 判断 456"/>
        <xdr:cNvSpPr/>
      </xdr:nvSpPr>
      <xdr:spPr>
        <a:xfrm>
          <a:off x="16129000" y="26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57633</xdr:rowOff>
    </xdr:from>
    <xdr:ext cx="736600" cy="259045"/>
    <xdr:sp macro="" textlink="">
      <xdr:nvSpPr>
        <xdr:cNvPr id="458" name="テキスト ボックス 457"/>
        <xdr:cNvSpPr txBox="1"/>
      </xdr:nvSpPr>
      <xdr:spPr>
        <a:xfrm>
          <a:off x="15798800" y="245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45.9</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110194</xdr:rowOff>
    </xdr:from>
    <xdr:to>
      <xdr:col>22</xdr:col>
      <xdr:colOff>203200</xdr:colOff>
      <xdr:row>15</xdr:row>
      <xdr:rowOff>167301</xdr:rowOff>
    </xdr:to>
    <xdr:cxnSp macro="">
      <xdr:nvCxnSpPr>
        <xdr:cNvPr id="459" name="直線コネクタ 458"/>
        <xdr:cNvCxnSpPr/>
      </xdr:nvCxnSpPr>
      <xdr:spPr>
        <a:xfrm flipV="1">
          <a:off x="14401800" y="2681944"/>
          <a:ext cx="889000" cy="5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152696</xdr:rowOff>
    </xdr:from>
    <xdr:to>
      <xdr:col>22</xdr:col>
      <xdr:colOff>254000</xdr:colOff>
      <xdr:row>16</xdr:row>
      <xdr:rowOff>82846</xdr:rowOff>
    </xdr:to>
    <xdr:sp macro="" textlink="">
      <xdr:nvSpPr>
        <xdr:cNvPr id="460" name="フローチャート : 判断 459"/>
        <xdr:cNvSpPr/>
      </xdr:nvSpPr>
      <xdr:spPr>
        <a:xfrm>
          <a:off x="15240000" y="272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67623</xdr:rowOff>
    </xdr:from>
    <xdr:ext cx="762000" cy="259045"/>
    <xdr:sp macro="" textlink="">
      <xdr:nvSpPr>
        <xdr:cNvPr id="461" name="テキスト ボックス 460"/>
        <xdr:cNvSpPr txBox="1"/>
      </xdr:nvSpPr>
      <xdr:spPr>
        <a:xfrm>
          <a:off x="14909800" y="2810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167301</xdr:rowOff>
    </xdr:from>
    <xdr:to>
      <xdr:col>21</xdr:col>
      <xdr:colOff>0</xdr:colOff>
      <xdr:row>16</xdr:row>
      <xdr:rowOff>29633</xdr:rowOff>
    </xdr:to>
    <xdr:cxnSp macro="">
      <xdr:nvCxnSpPr>
        <xdr:cNvPr id="462" name="直線コネクタ 461"/>
        <xdr:cNvCxnSpPr/>
      </xdr:nvCxnSpPr>
      <xdr:spPr>
        <a:xfrm flipV="1">
          <a:off x="13512800" y="2739051"/>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44789</xdr:rowOff>
    </xdr:from>
    <xdr:to>
      <xdr:col>21</xdr:col>
      <xdr:colOff>50800</xdr:colOff>
      <xdr:row>16</xdr:row>
      <xdr:rowOff>146389</xdr:rowOff>
    </xdr:to>
    <xdr:sp macro="" textlink="">
      <xdr:nvSpPr>
        <xdr:cNvPr id="463" name="フローチャート : 判断 462"/>
        <xdr:cNvSpPr/>
      </xdr:nvSpPr>
      <xdr:spPr>
        <a:xfrm>
          <a:off x="14351000" y="278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131166</xdr:rowOff>
    </xdr:from>
    <xdr:ext cx="762000" cy="259045"/>
    <xdr:sp macro="" textlink="">
      <xdr:nvSpPr>
        <xdr:cNvPr id="464" name="テキスト ボックス 463"/>
        <xdr:cNvSpPr txBox="1"/>
      </xdr:nvSpPr>
      <xdr:spPr>
        <a:xfrm>
          <a:off x="14020800" y="2874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133265</xdr:rowOff>
    </xdr:from>
    <xdr:to>
      <xdr:col>19</xdr:col>
      <xdr:colOff>533400</xdr:colOff>
      <xdr:row>17</xdr:row>
      <xdr:rowOff>63415</xdr:rowOff>
    </xdr:to>
    <xdr:sp macro="" textlink="">
      <xdr:nvSpPr>
        <xdr:cNvPr id="465" name="フローチャート : 判断 464"/>
        <xdr:cNvSpPr/>
      </xdr:nvSpPr>
      <xdr:spPr>
        <a:xfrm>
          <a:off x="13462000" y="2876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48192</xdr:rowOff>
    </xdr:from>
    <xdr:ext cx="762000" cy="259045"/>
    <xdr:sp macro="" textlink="">
      <xdr:nvSpPr>
        <xdr:cNvPr id="466" name="テキスト ボックス 465"/>
        <xdr:cNvSpPr txBox="1"/>
      </xdr:nvSpPr>
      <xdr:spPr>
        <a:xfrm>
          <a:off x="13131800" y="2962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7" name="テキスト ボックス 46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8" name="テキスト ボックス 46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9" name="テキスト ボックス 46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70" name="テキスト ボックス 46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71" name="テキスト ボックス 47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15</xdr:row>
      <xdr:rowOff>77893</xdr:rowOff>
    </xdr:from>
    <xdr:to>
      <xdr:col>24</xdr:col>
      <xdr:colOff>609600</xdr:colOff>
      <xdr:row>16</xdr:row>
      <xdr:rowOff>8043</xdr:rowOff>
    </xdr:to>
    <xdr:sp macro="" textlink="">
      <xdr:nvSpPr>
        <xdr:cNvPr id="472" name="円/楕円 471"/>
        <xdr:cNvSpPr/>
      </xdr:nvSpPr>
      <xdr:spPr>
        <a:xfrm>
          <a:off x="16967200" y="26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49970</xdr:rowOff>
    </xdr:from>
    <xdr:ext cx="762000" cy="259045"/>
    <xdr:sp macro="" textlink="">
      <xdr:nvSpPr>
        <xdr:cNvPr id="473" name="将来負担の状況該当値テキスト"/>
        <xdr:cNvSpPr txBox="1"/>
      </xdr:nvSpPr>
      <xdr:spPr>
        <a:xfrm>
          <a:off x="17106900" y="262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41.0</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130175</xdr:rowOff>
    </xdr:from>
    <xdr:to>
      <xdr:col>23</xdr:col>
      <xdr:colOff>457200</xdr:colOff>
      <xdr:row>16</xdr:row>
      <xdr:rowOff>60325</xdr:rowOff>
    </xdr:to>
    <xdr:sp macro="" textlink="">
      <xdr:nvSpPr>
        <xdr:cNvPr id="474" name="円/楕円 473"/>
        <xdr:cNvSpPr/>
      </xdr:nvSpPr>
      <xdr:spPr>
        <a:xfrm>
          <a:off x="16129000" y="270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45102</xdr:rowOff>
    </xdr:from>
    <xdr:ext cx="736600" cy="259045"/>
    <xdr:sp macro="" textlink="">
      <xdr:nvSpPr>
        <xdr:cNvPr id="475" name="テキスト ボックス 474"/>
        <xdr:cNvSpPr txBox="1"/>
      </xdr:nvSpPr>
      <xdr:spPr>
        <a:xfrm>
          <a:off x="15798800" y="2788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47.5</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59394</xdr:rowOff>
    </xdr:from>
    <xdr:to>
      <xdr:col>22</xdr:col>
      <xdr:colOff>254000</xdr:colOff>
      <xdr:row>15</xdr:row>
      <xdr:rowOff>160994</xdr:rowOff>
    </xdr:to>
    <xdr:sp macro="" textlink="">
      <xdr:nvSpPr>
        <xdr:cNvPr id="476" name="円/楕円 475"/>
        <xdr:cNvSpPr/>
      </xdr:nvSpPr>
      <xdr:spPr>
        <a:xfrm>
          <a:off x="15240000" y="26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171171</xdr:rowOff>
    </xdr:from>
    <xdr:ext cx="762000" cy="259045"/>
    <xdr:sp macro="" textlink="">
      <xdr:nvSpPr>
        <xdr:cNvPr id="477" name="テキスト ボックス 476"/>
        <xdr:cNvSpPr txBox="1"/>
      </xdr:nvSpPr>
      <xdr:spPr>
        <a:xfrm>
          <a:off x="14909800" y="240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38.7</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116501</xdr:rowOff>
    </xdr:from>
    <xdr:to>
      <xdr:col>21</xdr:col>
      <xdr:colOff>50800</xdr:colOff>
      <xdr:row>16</xdr:row>
      <xdr:rowOff>46651</xdr:rowOff>
    </xdr:to>
    <xdr:sp macro="" textlink="">
      <xdr:nvSpPr>
        <xdr:cNvPr id="478" name="円/楕円 477"/>
        <xdr:cNvSpPr/>
      </xdr:nvSpPr>
      <xdr:spPr>
        <a:xfrm>
          <a:off x="14351000" y="268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56828</xdr:rowOff>
    </xdr:from>
    <xdr:ext cx="762000" cy="259045"/>
    <xdr:sp macro="" textlink="">
      <xdr:nvSpPr>
        <xdr:cNvPr id="479" name="テキスト ボックス 478"/>
        <xdr:cNvSpPr txBox="1"/>
      </xdr:nvSpPr>
      <xdr:spPr>
        <a:xfrm>
          <a:off x="14020800" y="2457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45.8</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150283</xdr:rowOff>
    </xdr:from>
    <xdr:to>
      <xdr:col>19</xdr:col>
      <xdr:colOff>533400</xdr:colOff>
      <xdr:row>16</xdr:row>
      <xdr:rowOff>80433</xdr:rowOff>
    </xdr:to>
    <xdr:sp macro="" textlink="">
      <xdr:nvSpPr>
        <xdr:cNvPr id="480" name="円/楕円 479"/>
        <xdr:cNvSpPr/>
      </xdr:nvSpPr>
      <xdr:spPr>
        <a:xfrm>
          <a:off x="13462000" y="272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90610</xdr:rowOff>
    </xdr:from>
    <xdr:ext cx="762000" cy="259045"/>
    <xdr:sp macro="" textlink="">
      <xdr:nvSpPr>
        <xdr:cNvPr id="481" name="テキスト ボックス 480"/>
        <xdr:cNvSpPr txBox="1"/>
      </xdr:nvSpPr>
      <xdr:spPr>
        <a:xfrm>
          <a:off x="13131800" y="249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50.0</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62,136
61,827
113.01
28,845,863
27,069,085
1,672,086
13,076,393
23,712,820</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3.5
41.0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24/78</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年度については、期末勤勉手当の改定等により、人件費総額は増加したものの、地方消費税交付金の増等の歳入の増により、前年より</a:t>
          </a:r>
          <a:r>
            <a:rPr kumimoji="1" lang="en-US" altLang="ja-JP" sz="1300">
              <a:latin typeface="ＭＳ Ｐゴシック"/>
            </a:rPr>
            <a:t>0.9</a:t>
          </a:r>
          <a:r>
            <a:rPr kumimoji="1" lang="ja-JP" altLang="en-US" sz="1300">
              <a:latin typeface="ＭＳ Ｐゴシック"/>
            </a:rPr>
            <a:t>ポイントの減少となった。また、昨年度に引き続き、類似団体平均を下回っている。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85090</xdr:rowOff>
    </xdr:from>
    <xdr:to>
      <xdr:col>7</xdr:col>
      <xdr:colOff>15875</xdr:colOff>
      <xdr:row>40</xdr:row>
      <xdr:rowOff>127000</xdr:rowOff>
    </xdr:to>
    <xdr:cxnSp macro="">
      <xdr:nvCxnSpPr>
        <xdr:cNvPr id="61" name="直線コネクタ 60"/>
        <xdr:cNvCxnSpPr/>
      </xdr:nvCxnSpPr>
      <xdr:spPr>
        <a:xfrm flipV="1">
          <a:off x="4826000" y="574294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99077</xdr:rowOff>
    </xdr:from>
    <xdr:ext cx="762000" cy="259045"/>
    <xdr:sp macro="" textlink="">
      <xdr:nvSpPr>
        <xdr:cNvPr id="62" name="人件費最小値テキスト"/>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32.5</a:t>
          </a:r>
          <a:endParaRPr kumimoji="1" lang="ja-JP" altLang="en-US" sz="1000" b="1">
            <a:latin typeface="ＭＳ Ｐゴシック"/>
          </a:endParaRPr>
        </a:p>
      </xdr:txBody>
    </xdr:sp>
    <xdr:clientData/>
  </xdr:oneCellAnchor>
  <xdr:twoCellAnchor>
    <xdr:from>
      <xdr:col>6</xdr:col>
      <xdr:colOff>612775</xdr:colOff>
      <xdr:row>40</xdr:row>
      <xdr:rowOff>127000</xdr:rowOff>
    </xdr:from>
    <xdr:to>
      <xdr:col>7</xdr:col>
      <xdr:colOff>104775</xdr:colOff>
      <xdr:row>40</xdr:row>
      <xdr:rowOff>127000</xdr:rowOff>
    </xdr:to>
    <xdr:cxnSp macro="">
      <xdr:nvCxnSpPr>
        <xdr:cNvPr id="63" name="直線コネクタ 62"/>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17</xdr:rowOff>
    </xdr:from>
    <xdr:ext cx="762000" cy="259045"/>
    <xdr:sp macro="" textlink="">
      <xdr:nvSpPr>
        <xdr:cNvPr id="64" name="人件費最大値テキスト"/>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6</xdr:col>
      <xdr:colOff>612775</xdr:colOff>
      <xdr:row>33</xdr:row>
      <xdr:rowOff>85090</xdr:rowOff>
    </xdr:from>
    <xdr:to>
      <xdr:col>7</xdr:col>
      <xdr:colOff>104775</xdr:colOff>
      <xdr:row>33</xdr:row>
      <xdr:rowOff>85090</xdr:rowOff>
    </xdr:to>
    <xdr:cxnSp macro="">
      <xdr:nvCxnSpPr>
        <xdr:cNvPr id="65" name="直線コネクタ 64"/>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27940</xdr:rowOff>
    </xdr:from>
    <xdr:to>
      <xdr:col>7</xdr:col>
      <xdr:colOff>15875</xdr:colOff>
      <xdr:row>36</xdr:row>
      <xdr:rowOff>96520</xdr:rowOff>
    </xdr:to>
    <xdr:cxnSp macro="">
      <xdr:nvCxnSpPr>
        <xdr:cNvPr id="66" name="直線コネクタ 65"/>
        <xdr:cNvCxnSpPr/>
      </xdr:nvCxnSpPr>
      <xdr:spPr>
        <a:xfrm flipV="1">
          <a:off x="3987800" y="62001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33037</xdr:rowOff>
    </xdr:from>
    <xdr:ext cx="762000" cy="259045"/>
    <xdr:sp macro="" textlink="">
      <xdr:nvSpPr>
        <xdr:cNvPr id="67" name="人件費平均値テキスト"/>
        <xdr:cNvSpPr txBox="1"/>
      </xdr:nvSpPr>
      <xdr:spPr>
        <a:xfrm>
          <a:off x="4914900" y="6205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60960</xdr:rowOff>
    </xdr:from>
    <xdr:to>
      <xdr:col>7</xdr:col>
      <xdr:colOff>66675</xdr:colOff>
      <xdr:row>36</xdr:row>
      <xdr:rowOff>162560</xdr:rowOff>
    </xdr:to>
    <xdr:sp macro="" textlink="">
      <xdr:nvSpPr>
        <xdr:cNvPr id="68" name="フローチャート : 判断 67"/>
        <xdr:cNvSpPr/>
      </xdr:nvSpPr>
      <xdr:spPr>
        <a:xfrm>
          <a:off x="47752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96520</xdr:rowOff>
    </xdr:from>
    <xdr:to>
      <xdr:col>5</xdr:col>
      <xdr:colOff>549275</xdr:colOff>
      <xdr:row>36</xdr:row>
      <xdr:rowOff>165100</xdr:rowOff>
    </xdr:to>
    <xdr:cxnSp macro="">
      <xdr:nvCxnSpPr>
        <xdr:cNvPr id="69" name="直線コネクタ 68"/>
        <xdr:cNvCxnSpPr/>
      </xdr:nvCxnSpPr>
      <xdr:spPr>
        <a:xfrm flipV="1">
          <a:off x="3098800" y="6268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129540</xdr:rowOff>
    </xdr:from>
    <xdr:to>
      <xdr:col>5</xdr:col>
      <xdr:colOff>600075</xdr:colOff>
      <xdr:row>37</xdr:row>
      <xdr:rowOff>59690</xdr:rowOff>
    </xdr:to>
    <xdr:sp macro="" textlink="">
      <xdr:nvSpPr>
        <xdr:cNvPr id="70" name="フローチャート : 判断 69"/>
        <xdr:cNvSpPr/>
      </xdr:nvSpPr>
      <xdr:spPr>
        <a:xfrm>
          <a:off x="3937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44467</xdr:rowOff>
    </xdr:from>
    <xdr:ext cx="736600" cy="259045"/>
    <xdr:sp macro="" textlink="">
      <xdr:nvSpPr>
        <xdr:cNvPr id="71" name="テキスト ボックス 70"/>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165100</xdr:rowOff>
    </xdr:from>
    <xdr:to>
      <xdr:col>4</xdr:col>
      <xdr:colOff>346075</xdr:colOff>
      <xdr:row>37</xdr:row>
      <xdr:rowOff>31750</xdr:rowOff>
    </xdr:to>
    <xdr:cxnSp macro="">
      <xdr:nvCxnSpPr>
        <xdr:cNvPr id="72" name="直線コネクタ 71"/>
        <xdr:cNvCxnSpPr/>
      </xdr:nvCxnSpPr>
      <xdr:spPr>
        <a:xfrm flipV="1">
          <a:off x="2209800" y="6337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121920</xdr:rowOff>
    </xdr:from>
    <xdr:to>
      <xdr:col>4</xdr:col>
      <xdr:colOff>396875</xdr:colOff>
      <xdr:row>37</xdr:row>
      <xdr:rowOff>52070</xdr:rowOff>
    </xdr:to>
    <xdr:sp macro="" textlink="">
      <xdr:nvSpPr>
        <xdr:cNvPr id="73" name="フローチャート : 判断 72"/>
        <xdr:cNvSpPr/>
      </xdr:nvSpPr>
      <xdr:spPr>
        <a:xfrm>
          <a:off x="304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36847</xdr:rowOff>
    </xdr:from>
    <xdr:ext cx="762000" cy="259045"/>
    <xdr:sp macro="" textlink="">
      <xdr:nvSpPr>
        <xdr:cNvPr id="74" name="テキスト ボックス 73"/>
        <xdr:cNvSpPr txBox="1"/>
      </xdr:nvSpPr>
      <xdr:spPr>
        <a:xfrm>
          <a:off x="2717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31750</xdr:rowOff>
    </xdr:from>
    <xdr:to>
      <xdr:col>3</xdr:col>
      <xdr:colOff>142875</xdr:colOff>
      <xdr:row>37</xdr:row>
      <xdr:rowOff>92710</xdr:rowOff>
    </xdr:to>
    <xdr:cxnSp macro="">
      <xdr:nvCxnSpPr>
        <xdr:cNvPr id="75" name="直線コネクタ 74"/>
        <xdr:cNvCxnSpPr/>
      </xdr:nvCxnSpPr>
      <xdr:spPr>
        <a:xfrm flipV="1">
          <a:off x="1320800" y="63754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19050</xdr:rowOff>
    </xdr:from>
    <xdr:to>
      <xdr:col>3</xdr:col>
      <xdr:colOff>193675</xdr:colOff>
      <xdr:row>37</xdr:row>
      <xdr:rowOff>120650</xdr:rowOff>
    </xdr:to>
    <xdr:sp macro="" textlink="">
      <xdr:nvSpPr>
        <xdr:cNvPr id="76" name="フローチャート : 判断 75"/>
        <xdr:cNvSpPr/>
      </xdr:nvSpPr>
      <xdr:spPr>
        <a:xfrm>
          <a:off x="2159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105427</xdr:rowOff>
    </xdr:from>
    <xdr:ext cx="762000" cy="259045"/>
    <xdr:sp macro="" textlink="">
      <xdr:nvSpPr>
        <xdr:cNvPr id="77" name="テキスト ボックス 76"/>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57150</xdr:rowOff>
    </xdr:from>
    <xdr:to>
      <xdr:col>1</xdr:col>
      <xdr:colOff>676275</xdr:colOff>
      <xdr:row>37</xdr:row>
      <xdr:rowOff>158750</xdr:rowOff>
    </xdr:to>
    <xdr:sp macro="" textlink="">
      <xdr:nvSpPr>
        <xdr:cNvPr id="78" name="フローチャート : 判断 77"/>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143527</xdr:rowOff>
    </xdr:from>
    <xdr:ext cx="762000" cy="259045"/>
    <xdr:sp macro="" textlink="">
      <xdr:nvSpPr>
        <xdr:cNvPr id="79" name="テキスト ボックス 78"/>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35</xdr:row>
      <xdr:rowOff>148590</xdr:rowOff>
    </xdr:from>
    <xdr:to>
      <xdr:col>7</xdr:col>
      <xdr:colOff>66675</xdr:colOff>
      <xdr:row>36</xdr:row>
      <xdr:rowOff>78740</xdr:rowOff>
    </xdr:to>
    <xdr:sp macro="" textlink="">
      <xdr:nvSpPr>
        <xdr:cNvPr id="85" name="円/楕円 84"/>
        <xdr:cNvSpPr/>
      </xdr:nvSpPr>
      <xdr:spPr>
        <a:xfrm>
          <a:off x="47752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165117</xdr:rowOff>
    </xdr:from>
    <xdr:ext cx="762000" cy="259045"/>
    <xdr:sp macro="" textlink="">
      <xdr:nvSpPr>
        <xdr:cNvPr id="86" name="人件費該当値テキスト"/>
        <xdr:cNvSpPr txBox="1"/>
      </xdr:nvSpPr>
      <xdr:spPr>
        <a:xfrm>
          <a:off x="49149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45720</xdr:rowOff>
    </xdr:from>
    <xdr:to>
      <xdr:col>5</xdr:col>
      <xdr:colOff>600075</xdr:colOff>
      <xdr:row>36</xdr:row>
      <xdr:rowOff>147320</xdr:rowOff>
    </xdr:to>
    <xdr:sp macro="" textlink="">
      <xdr:nvSpPr>
        <xdr:cNvPr id="87" name="円/楕円 86"/>
        <xdr:cNvSpPr/>
      </xdr:nvSpPr>
      <xdr:spPr>
        <a:xfrm>
          <a:off x="3937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157497</xdr:rowOff>
    </xdr:from>
    <xdr:ext cx="736600" cy="259045"/>
    <xdr:sp macro="" textlink="">
      <xdr:nvSpPr>
        <xdr:cNvPr id="88" name="テキスト ボックス 87"/>
        <xdr:cNvSpPr txBox="1"/>
      </xdr:nvSpPr>
      <xdr:spPr>
        <a:xfrm>
          <a:off x="3606800" y="598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114300</xdr:rowOff>
    </xdr:from>
    <xdr:to>
      <xdr:col>4</xdr:col>
      <xdr:colOff>396875</xdr:colOff>
      <xdr:row>37</xdr:row>
      <xdr:rowOff>44450</xdr:rowOff>
    </xdr:to>
    <xdr:sp macro="" textlink="">
      <xdr:nvSpPr>
        <xdr:cNvPr id="89" name="円/楕円 88"/>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54627</xdr:rowOff>
    </xdr:from>
    <xdr:ext cx="762000" cy="259045"/>
    <xdr:sp macro="" textlink="">
      <xdr:nvSpPr>
        <xdr:cNvPr id="90" name="テキスト ボックス 89"/>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152400</xdr:rowOff>
    </xdr:from>
    <xdr:to>
      <xdr:col>3</xdr:col>
      <xdr:colOff>193675</xdr:colOff>
      <xdr:row>37</xdr:row>
      <xdr:rowOff>82550</xdr:rowOff>
    </xdr:to>
    <xdr:sp macro="" textlink="">
      <xdr:nvSpPr>
        <xdr:cNvPr id="91" name="円/楕円 90"/>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92727</xdr:rowOff>
    </xdr:from>
    <xdr:ext cx="762000" cy="259045"/>
    <xdr:sp macro="" textlink="">
      <xdr:nvSpPr>
        <xdr:cNvPr id="92" name="テキスト ボックス 91"/>
        <xdr:cNvSpPr txBox="1"/>
      </xdr:nvSpPr>
      <xdr:spPr>
        <a:xfrm>
          <a:off x="1828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41910</xdr:rowOff>
    </xdr:from>
    <xdr:to>
      <xdr:col>1</xdr:col>
      <xdr:colOff>676275</xdr:colOff>
      <xdr:row>37</xdr:row>
      <xdr:rowOff>143510</xdr:rowOff>
    </xdr:to>
    <xdr:sp macro="" textlink="">
      <xdr:nvSpPr>
        <xdr:cNvPr id="93" name="円/楕円 92"/>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153687</xdr:rowOff>
    </xdr:from>
    <xdr:ext cx="762000" cy="259045"/>
    <xdr:sp macro="" textlink="">
      <xdr:nvSpPr>
        <xdr:cNvPr id="94" name="テキスト ボックス 93"/>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25.3</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29/78</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年度においては、光熱水費等の歳出の減及び</a:t>
          </a:r>
          <a:r>
            <a:rPr kumimoji="1" lang="ja-JP" altLang="ja-JP" sz="1300">
              <a:solidFill>
                <a:schemeClr val="dk1"/>
              </a:solidFill>
              <a:effectLst/>
              <a:latin typeface="+mn-lt"/>
              <a:ea typeface="+mn-ea"/>
              <a:cs typeface="+mn-cs"/>
            </a:rPr>
            <a:t>地方消費税交付金等の歳入の増</a:t>
          </a:r>
          <a:r>
            <a:rPr kumimoji="1" lang="ja-JP" altLang="en-US" sz="1300">
              <a:solidFill>
                <a:schemeClr val="dk1"/>
              </a:solidFill>
              <a:effectLst/>
              <a:latin typeface="+mn-lt"/>
              <a:ea typeface="+mn-ea"/>
              <a:cs typeface="+mn-cs"/>
            </a:rPr>
            <a:t>等</a:t>
          </a:r>
          <a:r>
            <a:rPr kumimoji="1" lang="ja-JP" altLang="en-US" sz="1300">
              <a:latin typeface="ＭＳ Ｐゴシック"/>
            </a:rPr>
            <a:t>により、</a:t>
          </a:r>
          <a:r>
            <a:rPr kumimoji="1" lang="en-US" altLang="ja-JP" sz="1300">
              <a:latin typeface="ＭＳ Ｐゴシック"/>
            </a:rPr>
            <a:t>1.9</a:t>
          </a:r>
          <a:r>
            <a:rPr kumimoji="1" lang="ja-JP" altLang="en-US" sz="1300">
              <a:latin typeface="ＭＳ Ｐゴシック"/>
            </a:rPr>
            <a:t>ポイントの減少となり、類似団体平均より</a:t>
          </a:r>
          <a:r>
            <a:rPr kumimoji="1" lang="en-US" altLang="ja-JP" sz="1300">
              <a:latin typeface="ＭＳ Ｐゴシック"/>
            </a:rPr>
            <a:t>0.7</a:t>
          </a:r>
          <a:r>
            <a:rPr kumimoji="1" lang="ja-JP" altLang="en-US" sz="1300">
              <a:latin typeface="ＭＳ Ｐゴシック"/>
            </a:rPr>
            <a:t>ポイント低い値となった。</a:t>
          </a:r>
        </a:p>
        <a:p>
          <a:r>
            <a:rPr kumimoji="1" lang="ja-JP" altLang="en-US" sz="1300">
              <a:latin typeface="ＭＳ Ｐゴシック"/>
            </a:rPr>
            <a:t>　引き続き経常経費の見直しに努め、可能な限りコストの削減を図っていく。</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76200</xdr:rowOff>
    </xdr:from>
    <xdr:to>
      <xdr:col>24</xdr:col>
      <xdr:colOff>31750</xdr:colOff>
      <xdr:row>20</xdr:row>
      <xdr:rowOff>152400</xdr:rowOff>
    </xdr:to>
    <xdr:cxnSp macro="">
      <xdr:nvCxnSpPr>
        <xdr:cNvPr id="122" name="直線コネクタ 121"/>
        <xdr:cNvCxnSpPr/>
      </xdr:nvCxnSpPr>
      <xdr:spPr>
        <a:xfrm flipV="1">
          <a:off x="16510000" y="21336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124477</xdr:rowOff>
    </xdr:from>
    <xdr:ext cx="762000" cy="259045"/>
    <xdr:sp macro="" textlink="">
      <xdr:nvSpPr>
        <xdr:cNvPr id="123" name="物件費最小値テキスト"/>
        <xdr:cNvSpPr txBox="1"/>
      </xdr:nvSpPr>
      <xdr:spPr>
        <a:xfrm>
          <a:off x="16598900" y="355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19.7</a:t>
          </a:r>
          <a:endParaRPr kumimoji="1" lang="ja-JP" altLang="en-US" sz="1000" b="1">
            <a:latin typeface="ＭＳ Ｐゴシック"/>
          </a:endParaRPr>
        </a:p>
      </xdr:txBody>
    </xdr:sp>
    <xdr:clientData/>
  </xdr:oneCellAnchor>
  <xdr:twoCellAnchor>
    <xdr:from>
      <xdr:col>23</xdr:col>
      <xdr:colOff>628650</xdr:colOff>
      <xdr:row>20</xdr:row>
      <xdr:rowOff>152400</xdr:rowOff>
    </xdr:from>
    <xdr:to>
      <xdr:col>24</xdr:col>
      <xdr:colOff>120650</xdr:colOff>
      <xdr:row>20</xdr:row>
      <xdr:rowOff>152400</xdr:rowOff>
    </xdr:to>
    <xdr:cxnSp macro="">
      <xdr:nvCxnSpPr>
        <xdr:cNvPr id="124" name="直線コネクタ 123"/>
        <xdr:cNvCxnSpPr/>
      </xdr:nvCxnSpPr>
      <xdr:spPr>
        <a:xfrm>
          <a:off x="16421100" y="358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162577</xdr:rowOff>
    </xdr:from>
    <xdr:ext cx="762000" cy="259045"/>
    <xdr:sp macro="" textlink="">
      <xdr:nvSpPr>
        <xdr:cNvPr id="125" name="物件費最大値テキスト"/>
        <xdr:cNvSpPr txBox="1"/>
      </xdr:nvSpPr>
      <xdr:spPr>
        <a:xfrm>
          <a:off x="16598900" y="187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a:t>
          </a:r>
          <a:endParaRPr kumimoji="1" lang="ja-JP" altLang="en-US" sz="1000" b="1">
            <a:latin typeface="ＭＳ Ｐゴシック"/>
          </a:endParaRPr>
        </a:p>
      </xdr:txBody>
    </xdr:sp>
    <xdr:clientData/>
  </xdr:oneCellAnchor>
  <xdr:twoCellAnchor>
    <xdr:from>
      <xdr:col>23</xdr:col>
      <xdr:colOff>628650</xdr:colOff>
      <xdr:row>12</xdr:row>
      <xdr:rowOff>76200</xdr:rowOff>
    </xdr:from>
    <xdr:to>
      <xdr:col>24</xdr:col>
      <xdr:colOff>120650</xdr:colOff>
      <xdr:row>12</xdr:row>
      <xdr:rowOff>76200</xdr:rowOff>
    </xdr:to>
    <xdr:cxnSp macro="">
      <xdr:nvCxnSpPr>
        <xdr:cNvPr id="126" name="直線コネクタ 125"/>
        <xdr:cNvCxnSpPr/>
      </xdr:nvCxnSpPr>
      <xdr:spPr>
        <a:xfrm>
          <a:off x="16421100" y="21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133350</xdr:rowOff>
    </xdr:from>
    <xdr:to>
      <xdr:col>24</xdr:col>
      <xdr:colOff>31750</xdr:colOff>
      <xdr:row>17</xdr:row>
      <xdr:rowOff>31750</xdr:rowOff>
    </xdr:to>
    <xdr:cxnSp macro="">
      <xdr:nvCxnSpPr>
        <xdr:cNvPr id="127" name="直線コネクタ 126"/>
        <xdr:cNvCxnSpPr/>
      </xdr:nvCxnSpPr>
      <xdr:spPr>
        <a:xfrm flipV="1">
          <a:off x="15671800" y="270510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143527</xdr:rowOff>
    </xdr:from>
    <xdr:ext cx="762000" cy="259045"/>
    <xdr:sp macro="" textlink="">
      <xdr:nvSpPr>
        <xdr:cNvPr id="128" name="物件費平均値テキスト"/>
        <xdr:cNvSpPr txBox="1"/>
      </xdr:nvSpPr>
      <xdr:spPr>
        <a:xfrm>
          <a:off x="16598900" y="2715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0</xdr:rowOff>
    </xdr:from>
    <xdr:to>
      <xdr:col>24</xdr:col>
      <xdr:colOff>82550</xdr:colOff>
      <xdr:row>16</xdr:row>
      <xdr:rowOff>101600</xdr:rowOff>
    </xdr:to>
    <xdr:sp macro="" textlink="">
      <xdr:nvSpPr>
        <xdr:cNvPr id="129" name="フローチャート : 判断 128"/>
        <xdr:cNvSpPr/>
      </xdr:nvSpPr>
      <xdr:spPr>
        <a:xfrm>
          <a:off x="164592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152400</xdr:rowOff>
    </xdr:from>
    <xdr:to>
      <xdr:col>22</xdr:col>
      <xdr:colOff>565150</xdr:colOff>
      <xdr:row>17</xdr:row>
      <xdr:rowOff>31750</xdr:rowOff>
    </xdr:to>
    <xdr:cxnSp macro="">
      <xdr:nvCxnSpPr>
        <xdr:cNvPr id="130" name="直線コネクタ 129"/>
        <xdr:cNvCxnSpPr/>
      </xdr:nvCxnSpPr>
      <xdr:spPr>
        <a:xfrm>
          <a:off x="14782800" y="2895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139700</xdr:rowOff>
    </xdr:from>
    <xdr:to>
      <xdr:col>22</xdr:col>
      <xdr:colOff>615950</xdr:colOff>
      <xdr:row>17</xdr:row>
      <xdr:rowOff>69850</xdr:rowOff>
    </xdr:to>
    <xdr:sp macro="" textlink="">
      <xdr:nvSpPr>
        <xdr:cNvPr id="131" name="フローチャート : 判断 130"/>
        <xdr:cNvSpPr/>
      </xdr:nvSpPr>
      <xdr:spPr>
        <a:xfrm>
          <a:off x="15621000" y="288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80027</xdr:rowOff>
    </xdr:from>
    <xdr:ext cx="736600" cy="259045"/>
    <xdr:sp macro="" textlink="">
      <xdr:nvSpPr>
        <xdr:cNvPr id="132" name="テキスト ボックス 131"/>
        <xdr:cNvSpPr txBox="1"/>
      </xdr:nvSpPr>
      <xdr:spPr>
        <a:xfrm>
          <a:off x="15290800" y="265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76200</xdr:rowOff>
    </xdr:from>
    <xdr:to>
      <xdr:col>21</xdr:col>
      <xdr:colOff>361950</xdr:colOff>
      <xdr:row>16</xdr:row>
      <xdr:rowOff>152400</xdr:rowOff>
    </xdr:to>
    <xdr:cxnSp macro="">
      <xdr:nvCxnSpPr>
        <xdr:cNvPr id="133" name="直線コネクタ 132"/>
        <xdr:cNvCxnSpPr/>
      </xdr:nvCxnSpPr>
      <xdr:spPr>
        <a:xfrm>
          <a:off x="13893800" y="2819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50800</xdr:rowOff>
    </xdr:from>
    <xdr:to>
      <xdr:col>21</xdr:col>
      <xdr:colOff>412750</xdr:colOff>
      <xdr:row>16</xdr:row>
      <xdr:rowOff>152400</xdr:rowOff>
    </xdr:to>
    <xdr:sp macro="" textlink="">
      <xdr:nvSpPr>
        <xdr:cNvPr id="134" name="フローチャート : 判断 133"/>
        <xdr:cNvSpPr/>
      </xdr:nvSpPr>
      <xdr:spPr>
        <a:xfrm>
          <a:off x="14732000" y="279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162577</xdr:rowOff>
    </xdr:from>
    <xdr:ext cx="762000" cy="259045"/>
    <xdr:sp macro="" textlink="">
      <xdr:nvSpPr>
        <xdr:cNvPr id="135" name="テキスト ボックス 134"/>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12700</xdr:rowOff>
    </xdr:from>
    <xdr:to>
      <xdr:col>20</xdr:col>
      <xdr:colOff>158750</xdr:colOff>
      <xdr:row>16</xdr:row>
      <xdr:rowOff>76200</xdr:rowOff>
    </xdr:to>
    <xdr:cxnSp macro="">
      <xdr:nvCxnSpPr>
        <xdr:cNvPr id="136" name="直線コネクタ 135"/>
        <xdr:cNvCxnSpPr/>
      </xdr:nvCxnSpPr>
      <xdr:spPr>
        <a:xfrm>
          <a:off x="13004800" y="2755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0</xdr:rowOff>
    </xdr:from>
    <xdr:to>
      <xdr:col>20</xdr:col>
      <xdr:colOff>209550</xdr:colOff>
      <xdr:row>16</xdr:row>
      <xdr:rowOff>101600</xdr:rowOff>
    </xdr:to>
    <xdr:sp macro="" textlink="">
      <xdr:nvSpPr>
        <xdr:cNvPr id="137" name="フローチャート : 判断 136"/>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111777</xdr:rowOff>
    </xdr:from>
    <xdr:ext cx="762000" cy="259045"/>
    <xdr:sp macro="" textlink="">
      <xdr:nvSpPr>
        <xdr:cNvPr id="138" name="テキスト ボックス 137"/>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133350</xdr:rowOff>
    </xdr:from>
    <xdr:to>
      <xdr:col>19</xdr:col>
      <xdr:colOff>6350</xdr:colOff>
      <xdr:row>16</xdr:row>
      <xdr:rowOff>63500</xdr:rowOff>
    </xdr:to>
    <xdr:sp macro="" textlink="">
      <xdr:nvSpPr>
        <xdr:cNvPr id="139" name="フローチャート : 判断 138"/>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73677</xdr:rowOff>
    </xdr:from>
    <xdr:ext cx="762000" cy="259045"/>
    <xdr:sp macro="" textlink="">
      <xdr:nvSpPr>
        <xdr:cNvPr id="140" name="テキスト ボックス 139"/>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82550</xdr:rowOff>
    </xdr:from>
    <xdr:to>
      <xdr:col>24</xdr:col>
      <xdr:colOff>82550</xdr:colOff>
      <xdr:row>16</xdr:row>
      <xdr:rowOff>12700</xdr:rowOff>
    </xdr:to>
    <xdr:sp macro="" textlink="">
      <xdr:nvSpPr>
        <xdr:cNvPr id="146" name="円/楕円 145"/>
        <xdr:cNvSpPr/>
      </xdr:nvSpPr>
      <xdr:spPr>
        <a:xfrm>
          <a:off x="164592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99077</xdr:rowOff>
    </xdr:from>
    <xdr:ext cx="762000" cy="259045"/>
    <xdr:sp macro="" textlink="">
      <xdr:nvSpPr>
        <xdr:cNvPr id="147" name="物件費該当値テキスト"/>
        <xdr:cNvSpPr txBox="1"/>
      </xdr:nvSpPr>
      <xdr:spPr>
        <a:xfrm>
          <a:off x="16598900" y="249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152400</xdr:rowOff>
    </xdr:from>
    <xdr:to>
      <xdr:col>22</xdr:col>
      <xdr:colOff>615950</xdr:colOff>
      <xdr:row>17</xdr:row>
      <xdr:rowOff>82550</xdr:rowOff>
    </xdr:to>
    <xdr:sp macro="" textlink="">
      <xdr:nvSpPr>
        <xdr:cNvPr id="148" name="円/楕円 147"/>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67327</xdr:rowOff>
    </xdr:from>
    <xdr:ext cx="736600" cy="259045"/>
    <xdr:sp macro="" textlink="">
      <xdr:nvSpPr>
        <xdr:cNvPr id="149" name="テキスト ボックス 148"/>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101600</xdr:rowOff>
    </xdr:from>
    <xdr:to>
      <xdr:col>21</xdr:col>
      <xdr:colOff>412750</xdr:colOff>
      <xdr:row>17</xdr:row>
      <xdr:rowOff>31750</xdr:rowOff>
    </xdr:to>
    <xdr:sp macro="" textlink="">
      <xdr:nvSpPr>
        <xdr:cNvPr id="150" name="円/楕円 149"/>
        <xdr:cNvSpPr/>
      </xdr:nvSpPr>
      <xdr:spPr>
        <a:xfrm>
          <a:off x="14732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16527</xdr:rowOff>
    </xdr:from>
    <xdr:ext cx="762000" cy="259045"/>
    <xdr:sp macro="" textlink="">
      <xdr:nvSpPr>
        <xdr:cNvPr id="151" name="テキスト ボックス 150"/>
        <xdr:cNvSpPr txBox="1"/>
      </xdr:nvSpPr>
      <xdr:spPr>
        <a:xfrm>
          <a:off x="14401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25400</xdr:rowOff>
    </xdr:from>
    <xdr:to>
      <xdr:col>20</xdr:col>
      <xdr:colOff>209550</xdr:colOff>
      <xdr:row>16</xdr:row>
      <xdr:rowOff>127000</xdr:rowOff>
    </xdr:to>
    <xdr:sp macro="" textlink="">
      <xdr:nvSpPr>
        <xdr:cNvPr id="152" name="円/楕円 151"/>
        <xdr:cNvSpPr/>
      </xdr:nvSpPr>
      <xdr:spPr>
        <a:xfrm>
          <a:off x="13843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111777</xdr:rowOff>
    </xdr:from>
    <xdr:ext cx="762000" cy="259045"/>
    <xdr:sp macro="" textlink="">
      <xdr:nvSpPr>
        <xdr:cNvPr id="153" name="テキスト ボックス 152"/>
        <xdr:cNvSpPr txBox="1"/>
      </xdr:nvSpPr>
      <xdr:spPr>
        <a:xfrm>
          <a:off x="13512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133350</xdr:rowOff>
    </xdr:from>
    <xdr:to>
      <xdr:col>19</xdr:col>
      <xdr:colOff>6350</xdr:colOff>
      <xdr:row>16</xdr:row>
      <xdr:rowOff>63500</xdr:rowOff>
    </xdr:to>
    <xdr:sp macro="" textlink="">
      <xdr:nvSpPr>
        <xdr:cNvPr id="154" name="円/楕円 153"/>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48277</xdr:rowOff>
    </xdr:from>
    <xdr:ext cx="762000" cy="259045"/>
    <xdr:sp macro="" textlink="">
      <xdr:nvSpPr>
        <xdr:cNvPr id="155" name="テキスト ボックス 154"/>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16/78</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年度については、前年より</a:t>
          </a:r>
          <a:r>
            <a:rPr kumimoji="1" lang="en-US" altLang="ja-JP" sz="1300">
              <a:latin typeface="ＭＳ Ｐゴシック"/>
            </a:rPr>
            <a:t>0.3</a:t>
          </a:r>
          <a:r>
            <a:rPr kumimoji="1" lang="ja-JP" altLang="en-US" sz="1300">
              <a:latin typeface="ＭＳ Ｐゴシック"/>
            </a:rPr>
            <a:t>ポイント減少しているものの、保育委託料、自立支援給付費等の増により、扶助費総額としては年々増加しており、今後も生活困窮者の増加や高齢化が進むことにより扶助費の増加が見込まれる。また、昨年度に引き続き、類似団体平均を下回っている。</a:t>
          </a: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23585</xdr:rowOff>
    </xdr:from>
    <xdr:to>
      <xdr:col>7</xdr:col>
      <xdr:colOff>15875</xdr:colOff>
      <xdr:row>60</xdr:row>
      <xdr:rowOff>165100</xdr:rowOff>
    </xdr:to>
    <xdr:cxnSp macro="">
      <xdr:nvCxnSpPr>
        <xdr:cNvPr id="185" name="直線コネクタ 184"/>
        <xdr:cNvCxnSpPr/>
      </xdr:nvCxnSpPr>
      <xdr:spPr>
        <a:xfrm flipV="1">
          <a:off x="4826000" y="8938985"/>
          <a:ext cx="0" cy="151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137177</xdr:rowOff>
    </xdr:from>
    <xdr:ext cx="762000" cy="259045"/>
    <xdr:sp macro="" textlink="">
      <xdr:nvSpPr>
        <xdr:cNvPr id="186" name="扶助費最小値テキスト"/>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19.1</a:t>
          </a:r>
          <a:endParaRPr kumimoji="1" lang="ja-JP" altLang="en-US" sz="1000" b="1">
            <a:latin typeface="ＭＳ Ｐゴシック"/>
          </a:endParaRPr>
        </a:p>
      </xdr:txBody>
    </xdr:sp>
    <xdr:clientData/>
  </xdr:oneCellAnchor>
  <xdr:twoCellAnchor>
    <xdr:from>
      <xdr:col>6</xdr:col>
      <xdr:colOff>612775</xdr:colOff>
      <xdr:row>60</xdr:row>
      <xdr:rowOff>165100</xdr:rowOff>
    </xdr:from>
    <xdr:to>
      <xdr:col>7</xdr:col>
      <xdr:colOff>104775</xdr:colOff>
      <xdr:row>60</xdr:row>
      <xdr:rowOff>165100</xdr:rowOff>
    </xdr:to>
    <xdr:cxnSp macro="">
      <xdr:nvCxnSpPr>
        <xdr:cNvPr id="187" name="直線コネクタ 186"/>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109962</xdr:rowOff>
    </xdr:from>
    <xdr:ext cx="762000" cy="259045"/>
    <xdr:sp macro="" textlink="">
      <xdr:nvSpPr>
        <xdr:cNvPr id="188" name="扶助費最大値テキスト"/>
        <xdr:cNvSpPr txBox="1"/>
      </xdr:nvSpPr>
      <xdr:spPr>
        <a:xfrm>
          <a:off x="4914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a:t>
          </a:r>
          <a:endParaRPr kumimoji="1" lang="ja-JP" altLang="en-US" sz="1000" b="1">
            <a:latin typeface="ＭＳ Ｐゴシック"/>
          </a:endParaRPr>
        </a:p>
      </xdr:txBody>
    </xdr:sp>
    <xdr:clientData/>
  </xdr:oneCellAnchor>
  <xdr:twoCellAnchor>
    <xdr:from>
      <xdr:col>6</xdr:col>
      <xdr:colOff>612775</xdr:colOff>
      <xdr:row>52</xdr:row>
      <xdr:rowOff>23585</xdr:rowOff>
    </xdr:from>
    <xdr:to>
      <xdr:col>7</xdr:col>
      <xdr:colOff>104775</xdr:colOff>
      <xdr:row>52</xdr:row>
      <xdr:rowOff>23585</xdr:rowOff>
    </xdr:to>
    <xdr:cxnSp macro="">
      <xdr:nvCxnSpPr>
        <xdr:cNvPr id="189" name="直線コネクタ 188"/>
        <xdr:cNvCxnSpPr/>
      </xdr:nvCxnSpPr>
      <xdr:spPr>
        <a:xfrm>
          <a:off x="4737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113393</xdr:rowOff>
    </xdr:from>
    <xdr:to>
      <xdr:col>7</xdr:col>
      <xdr:colOff>15875</xdr:colOff>
      <xdr:row>53</xdr:row>
      <xdr:rowOff>146050</xdr:rowOff>
    </xdr:to>
    <xdr:cxnSp macro="">
      <xdr:nvCxnSpPr>
        <xdr:cNvPr id="190" name="直線コネクタ 189"/>
        <xdr:cNvCxnSpPr/>
      </xdr:nvCxnSpPr>
      <xdr:spPr>
        <a:xfrm flipV="1">
          <a:off x="3987800" y="92002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91820</xdr:rowOff>
    </xdr:from>
    <xdr:ext cx="762000" cy="259045"/>
    <xdr:sp macro="" textlink="">
      <xdr:nvSpPr>
        <xdr:cNvPr id="191" name="扶助費平均値テキスト"/>
        <xdr:cNvSpPr txBox="1"/>
      </xdr:nvSpPr>
      <xdr:spPr>
        <a:xfrm>
          <a:off x="4914900" y="9350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6</xdr:col>
      <xdr:colOff>650875</xdr:colOff>
      <xdr:row>54</xdr:row>
      <xdr:rowOff>119743</xdr:rowOff>
    </xdr:from>
    <xdr:to>
      <xdr:col>7</xdr:col>
      <xdr:colOff>66675</xdr:colOff>
      <xdr:row>55</xdr:row>
      <xdr:rowOff>49893</xdr:rowOff>
    </xdr:to>
    <xdr:sp macro="" textlink="">
      <xdr:nvSpPr>
        <xdr:cNvPr id="192" name="フローチャート : 判断 191"/>
        <xdr:cNvSpPr/>
      </xdr:nvSpPr>
      <xdr:spPr>
        <a:xfrm>
          <a:off x="47752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146050</xdr:rowOff>
    </xdr:from>
    <xdr:to>
      <xdr:col>5</xdr:col>
      <xdr:colOff>549275</xdr:colOff>
      <xdr:row>54</xdr:row>
      <xdr:rowOff>7257</xdr:rowOff>
    </xdr:to>
    <xdr:cxnSp macro="">
      <xdr:nvCxnSpPr>
        <xdr:cNvPr id="193" name="直線コネクタ 192"/>
        <xdr:cNvCxnSpPr/>
      </xdr:nvCxnSpPr>
      <xdr:spPr>
        <a:xfrm flipV="1">
          <a:off x="3098800" y="92329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54</xdr:row>
      <xdr:rowOff>163285</xdr:rowOff>
    </xdr:from>
    <xdr:to>
      <xdr:col>5</xdr:col>
      <xdr:colOff>600075</xdr:colOff>
      <xdr:row>55</xdr:row>
      <xdr:rowOff>93435</xdr:rowOff>
    </xdr:to>
    <xdr:sp macro="" textlink="">
      <xdr:nvSpPr>
        <xdr:cNvPr id="194" name="フローチャート : 判断 193"/>
        <xdr:cNvSpPr/>
      </xdr:nvSpPr>
      <xdr:spPr>
        <a:xfrm>
          <a:off x="3937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78212</xdr:rowOff>
    </xdr:from>
    <xdr:ext cx="736600" cy="259045"/>
    <xdr:sp macro="" textlink="">
      <xdr:nvSpPr>
        <xdr:cNvPr id="195" name="テキスト ボックス 194"/>
        <xdr:cNvSpPr txBox="1"/>
      </xdr:nvSpPr>
      <xdr:spPr>
        <a:xfrm>
          <a:off x="3606800" y="9507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167822</xdr:rowOff>
    </xdr:from>
    <xdr:to>
      <xdr:col>4</xdr:col>
      <xdr:colOff>346075</xdr:colOff>
      <xdr:row>54</xdr:row>
      <xdr:rowOff>7257</xdr:rowOff>
    </xdr:to>
    <xdr:cxnSp macro="">
      <xdr:nvCxnSpPr>
        <xdr:cNvPr id="196" name="直線コネクタ 195"/>
        <xdr:cNvCxnSpPr/>
      </xdr:nvCxnSpPr>
      <xdr:spPr>
        <a:xfrm>
          <a:off x="2209800" y="92546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119743</xdr:rowOff>
    </xdr:from>
    <xdr:to>
      <xdr:col>4</xdr:col>
      <xdr:colOff>396875</xdr:colOff>
      <xdr:row>55</xdr:row>
      <xdr:rowOff>49893</xdr:rowOff>
    </xdr:to>
    <xdr:sp macro="" textlink="">
      <xdr:nvSpPr>
        <xdr:cNvPr id="197" name="フローチャート : 判断 196"/>
        <xdr:cNvSpPr/>
      </xdr:nvSpPr>
      <xdr:spPr>
        <a:xfrm>
          <a:off x="30480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34670</xdr:rowOff>
    </xdr:from>
    <xdr:ext cx="762000" cy="259045"/>
    <xdr:sp macro="" textlink="">
      <xdr:nvSpPr>
        <xdr:cNvPr id="198" name="テキスト ボックス 197"/>
        <xdr:cNvSpPr txBox="1"/>
      </xdr:nvSpPr>
      <xdr:spPr>
        <a:xfrm>
          <a:off x="2717800" y="946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102507</xdr:rowOff>
    </xdr:from>
    <xdr:to>
      <xdr:col>3</xdr:col>
      <xdr:colOff>142875</xdr:colOff>
      <xdr:row>53</xdr:row>
      <xdr:rowOff>167822</xdr:rowOff>
    </xdr:to>
    <xdr:cxnSp macro="">
      <xdr:nvCxnSpPr>
        <xdr:cNvPr id="199" name="直線コネクタ 198"/>
        <xdr:cNvCxnSpPr/>
      </xdr:nvCxnSpPr>
      <xdr:spPr>
        <a:xfrm>
          <a:off x="1320800" y="91893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97972</xdr:rowOff>
    </xdr:from>
    <xdr:to>
      <xdr:col>3</xdr:col>
      <xdr:colOff>193675</xdr:colOff>
      <xdr:row>55</xdr:row>
      <xdr:rowOff>28122</xdr:rowOff>
    </xdr:to>
    <xdr:sp macro="" textlink="">
      <xdr:nvSpPr>
        <xdr:cNvPr id="200" name="フローチャート : 判断 199"/>
        <xdr:cNvSpPr/>
      </xdr:nvSpPr>
      <xdr:spPr>
        <a:xfrm>
          <a:off x="2159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12899</xdr:rowOff>
    </xdr:from>
    <xdr:ext cx="762000" cy="259045"/>
    <xdr:sp macro="" textlink="">
      <xdr:nvSpPr>
        <xdr:cNvPr id="201" name="テキスト ボックス 200"/>
        <xdr:cNvSpPr txBox="1"/>
      </xdr:nvSpPr>
      <xdr:spPr>
        <a:xfrm>
          <a:off x="1828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43543</xdr:rowOff>
    </xdr:from>
    <xdr:to>
      <xdr:col>1</xdr:col>
      <xdr:colOff>676275</xdr:colOff>
      <xdr:row>54</xdr:row>
      <xdr:rowOff>145143</xdr:rowOff>
    </xdr:to>
    <xdr:sp macro="" textlink="">
      <xdr:nvSpPr>
        <xdr:cNvPr id="202" name="フローチャート : 判断 201"/>
        <xdr:cNvSpPr/>
      </xdr:nvSpPr>
      <xdr:spPr>
        <a:xfrm>
          <a:off x="1270000" y="930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129920</xdr:rowOff>
    </xdr:from>
    <xdr:ext cx="762000" cy="259045"/>
    <xdr:sp macro="" textlink="">
      <xdr:nvSpPr>
        <xdr:cNvPr id="203" name="テキスト ボックス 202"/>
        <xdr:cNvSpPr txBox="1"/>
      </xdr:nvSpPr>
      <xdr:spPr>
        <a:xfrm>
          <a:off x="939800" y="938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53</xdr:row>
      <xdr:rowOff>62593</xdr:rowOff>
    </xdr:from>
    <xdr:to>
      <xdr:col>7</xdr:col>
      <xdr:colOff>66675</xdr:colOff>
      <xdr:row>53</xdr:row>
      <xdr:rowOff>164193</xdr:rowOff>
    </xdr:to>
    <xdr:sp macro="" textlink="">
      <xdr:nvSpPr>
        <xdr:cNvPr id="209" name="円/楕円 208"/>
        <xdr:cNvSpPr/>
      </xdr:nvSpPr>
      <xdr:spPr>
        <a:xfrm>
          <a:off x="4775200" y="914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79120</xdr:rowOff>
    </xdr:from>
    <xdr:ext cx="762000" cy="259045"/>
    <xdr:sp macro="" textlink="">
      <xdr:nvSpPr>
        <xdr:cNvPr id="210" name="扶助費該当値テキスト"/>
        <xdr:cNvSpPr txBox="1"/>
      </xdr:nvSpPr>
      <xdr:spPr>
        <a:xfrm>
          <a:off x="49149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95250</xdr:rowOff>
    </xdr:from>
    <xdr:to>
      <xdr:col>5</xdr:col>
      <xdr:colOff>600075</xdr:colOff>
      <xdr:row>54</xdr:row>
      <xdr:rowOff>25400</xdr:rowOff>
    </xdr:to>
    <xdr:sp macro="" textlink="">
      <xdr:nvSpPr>
        <xdr:cNvPr id="211" name="円/楕円 210"/>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35577</xdr:rowOff>
    </xdr:from>
    <xdr:ext cx="736600" cy="259045"/>
    <xdr:sp macro="" textlink="">
      <xdr:nvSpPr>
        <xdr:cNvPr id="212" name="テキスト ボックス 211"/>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127907</xdr:rowOff>
    </xdr:from>
    <xdr:to>
      <xdr:col>4</xdr:col>
      <xdr:colOff>396875</xdr:colOff>
      <xdr:row>54</xdr:row>
      <xdr:rowOff>58057</xdr:rowOff>
    </xdr:to>
    <xdr:sp macro="" textlink="">
      <xdr:nvSpPr>
        <xdr:cNvPr id="213" name="円/楕円 212"/>
        <xdr:cNvSpPr/>
      </xdr:nvSpPr>
      <xdr:spPr>
        <a:xfrm>
          <a:off x="3048000" y="921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68234</xdr:rowOff>
    </xdr:from>
    <xdr:ext cx="762000" cy="259045"/>
    <xdr:sp macro="" textlink="">
      <xdr:nvSpPr>
        <xdr:cNvPr id="214" name="テキスト ボックス 213"/>
        <xdr:cNvSpPr txBox="1"/>
      </xdr:nvSpPr>
      <xdr:spPr>
        <a:xfrm>
          <a:off x="2717800" y="898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117022</xdr:rowOff>
    </xdr:from>
    <xdr:to>
      <xdr:col>3</xdr:col>
      <xdr:colOff>193675</xdr:colOff>
      <xdr:row>54</xdr:row>
      <xdr:rowOff>47172</xdr:rowOff>
    </xdr:to>
    <xdr:sp macro="" textlink="">
      <xdr:nvSpPr>
        <xdr:cNvPr id="215" name="円/楕円 214"/>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57349</xdr:rowOff>
    </xdr:from>
    <xdr:ext cx="762000" cy="259045"/>
    <xdr:sp macro="" textlink="">
      <xdr:nvSpPr>
        <xdr:cNvPr id="216" name="テキスト ボックス 215"/>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51707</xdr:rowOff>
    </xdr:from>
    <xdr:to>
      <xdr:col>1</xdr:col>
      <xdr:colOff>676275</xdr:colOff>
      <xdr:row>53</xdr:row>
      <xdr:rowOff>153307</xdr:rowOff>
    </xdr:to>
    <xdr:sp macro="" textlink="">
      <xdr:nvSpPr>
        <xdr:cNvPr id="217" name="円/楕円 216"/>
        <xdr:cNvSpPr/>
      </xdr:nvSpPr>
      <xdr:spPr>
        <a:xfrm>
          <a:off x="1270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163484</xdr:rowOff>
    </xdr:from>
    <xdr:ext cx="762000" cy="259045"/>
    <xdr:sp macro="" textlink="">
      <xdr:nvSpPr>
        <xdr:cNvPr id="218" name="テキスト ボックス 217"/>
        <xdr:cNvSpPr txBox="1"/>
      </xdr:nvSpPr>
      <xdr:spPr>
        <a:xfrm>
          <a:off x="939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44/78</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国民健康保険特別会計、介護保険特別会計、後期高齢者医療特別会計等社会保障関連の特別会計への繰出が増加傾向にあるものの、</a:t>
          </a:r>
          <a:r>
            <a:rPr kumimoji="1" lang="ja-JP" altLang="ja-JP" sz="1300">
              <a:solidFill>
                <a:schemeClr val="dk1"/>
              </a:solidFill>
              <a:effectLst/>
              <a:latin typeface="+mn-lt"/>
              <a:ea typeface="+mn-ea"/>
              <a:cs typeface="+mn-cs"/>
            </a:rPr>
            <a:t>消費税交付金の増等</a:t>
          </a:r>
          <a:r>
            <a:rPr kumimoji="1" lang="ja-JP" altLang="en-US" sz="1300">
              <a:solidFill>
                <a:schemeClr val="dk1"/>
              </a:solidFill>
              <a:effectLst/>
              <a:latin typeface="+mn-lt"/>
              <a:ea typeface="+mn-ea"/>
              <a:cs typeface="+mn-cs"/>
            </a:rPr>
            <a:t>により</a:t>
          </a:r>
          <a:r>
            <a:rPr kumimoji="1" lang="ja-JP" altLang="en-US" sz="1300">
              <a:latin typeface="ＭＳ Ｐゴシック"/>
            </a:rPr>
            <a:t>、前年対比で</a:t>
          </a:r>
          <a:r>
            <a:rPr kumimoji="1" lang="en-US" altLang="ja-JP" sz="1300">
              <a:latin typeface="ＭＳ Ｐゴシック"/>
            </a:rPr>
            <a:t>1.0</a:t>
          </a:r>
          <a:r>
            <a:rPr kumimoji="1" lang="ja-JP" altLang="en-US" sz="1300">
              <a:latin typeface="ＭＳ Ｐゴシック"/>
            </a:rPr>
            <a:t>ポイント減少した。類似団体平均と比較して低い水準にある。</a:t>
          </a:r>
        </a:p>
        <a:p>
          <a:r>
            <a:rPr kumimoji="1" lang="ja-JP" altLang="en-US" sz="1300">
              <a:latin typeface="ＭＳ Ｐゴシック"/>
            </a:rPr>
            <a:t>　今後も、高齢化に伴い、社会保障関連特別会計への繰出金の増加が予想される。</a:t>
          </a: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66040</xdr:rowOff>
    </xdr:from>
    <xdr:to>
      <xdr:col>24</xdr:col>
      <xdr:colOff>31750</xdr:colOff>
      <xdr:row>61</xdr:row>
      <xdr:rowOff>39370</xdr:rowOff>
    </xdr:to>
    <xdr:cxnSp macro="">
      <xdr:nvCxnSpPr>
        <xdr:cNvPr id="246" name="直線コネクタ 245"/>
        <xdr:cNvCxnSpPr/>
      </xdr:nvCxnSpPr>
      <xdr:spPr>
        <a:xfrm flipV="1">
          <a:off x="16510000" y="932434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11447</xdr:rowOff>
    </xdr:from>
    <xdr:ext cx="762000" cy="259045"/>
    <xdr:sp macro="" textlink="">
      <xdr:nvSpPr>
        <xdr:cNvPr id="247" name="その他最小値テキスト"/>
        <xdr:cNvSpPr txBox="1"/>
      </xdr:nvSpPr>
      <xdr:spPr>
        <a:xfrm>
          <a:off x="16598900" y="1046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61</xdr:row>
      <xdr:rowOff>39370</xdr:rowOff>
    </xdr:from>
    <xdr:to>
      <xdr:col>24</xdr:col>
      <xdr:colOff>120650</xdr:colOff>
      <xdr:row>61</xdr:row>
      <xdr:rowOff>39370</xdr:rowOff>
    </xdr:to>
    <xdr:cxnSp macro="">
      <xdr:nvCxnSpPr>
        <xdr:cNvPr id="248" name="直線コネクタ 247"/>
        <xdr:cNvCxnSpPr/>
      </xdr:nvCxnSpPr>
      <xdr:spPr>
        <a:xfrm>
          <a:off x="16421100" y="1049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152417</xdr:rowOff>
    </xdr:from>
    <xdr:ext cx="762000" cy="259045"/>
    <xdr:sp macro="" textlink="">
      <xdr:nvSpPr>
        <xdr:cNvPr id="249" name="その他最大値テキスト"/>
        <xdr:cNvSpPr txBox="1"/>
      </xdr:nvSpPr>
      <xdr:spPr>
        <a:xfrm>
          <a:off x="16598900" y="906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a:t>
          </a:r>
          <a:endParaRPr kumimoji="1" lang="ja-JP" altLang="en-US" sz="1000" b="1">
            <a:latin typeface="ＭＳ Ｐゴシック"/>
          </a:endParaRPr>
        </a:p>
      </xdr:txBody>
    </xdr:sp>
    <xdr:clientData/>
  </xdr:oneCellAnchor>
  <xdr:twoCellAnchor>
    <xdr:from>
      <xdr:col>23</xdr:col>
      <xdr:colOff>628650</xdr:colOff>
      <xdr:row>54</xdr:row>
      <xdr:rowOff>66040</xdr:rowOff>
    </xdr:from>
    <xdr:to>
      <xdr:col>24</xdr:col>
      <xdr:colOff>120650</xdr:colOff>
      <xdr:row>54</xdr:row>
      <xdr:rowOff>66040</xdr:rowOff>
    </xdr:to>
    <xdr:cxnSp macro="">
      <xdr:nvCxnSpPr>
        <xdr:cNvPr id="250" name="直線コネクタ 249"/>
        <xdr:cNvCxnSpPr/>
      </xdr:nvCxnSpPr>
      <xdr:spPr>
        <a:xfrm>
          <a:off x="16421100" y="932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62230</xdr:rowOff>
    </xdr:from>
    <xdr:to>
      <xdr:col>24</xdr:col>
      <xdr:colOff>31750</xdr:colOff>
      <xdr:row>57</xdr:row>
      <xdr:rowOff>138430</xdr:rowOff>
    </xdr:to>
    <xdr:cxnSp macro="">
      <xdr:nvCxnSpPr>
        <xdr:cNvPr id="251" name="直線コネクタ 250"/>
        <xdr:cNvCxnSpPr/>
      </xdr:nvCxnSpPr>
      <xdr:spPr>
        <a:xfrm flipV="1">
          <a:off x="15671800" y="98348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57</xdr:row>
      <xdr:rowOff>6367</xdr:rowOff>
    </xdr:from>
    <xdr:ext cx="762000" cy="259045"/>
    <xdr:sp macro="" textlink="">
      <xdr:nvSpPr>
        <xdr:cNvPr id="252" name="その他平均値テキスト"/>
        <xdr:cNvSpPr txBox="1"/>
      </xdr:nvSpPr>
      <xdr:spPr>
        <a:xfrm>
          <a:off x="16598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34290</xdr:rowOff>
    </xdr:from>
    <xdr:to>
      <xdr:col>24</xdr:col>
      <xdr:colOff>82550</xdr:colOff>
      <xdr:row>57</xdr:row>
      <xdr:rowOff>135890</xdr:rowOff>
    </xdr:to>
    <xdr:sp macro="" textlink="">
      <xdr:nvSpPr>
        <xdr:cNvPr id="253" name="フローチャート : 判断 252"/>
        <xdr:cNvSpPr/>
      </xdr:nvSpPr>
      <xdr:spPr>
        <a:xfrm>
          <a:off x="16459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138430</xdr:rowOff>
    </xdr:from>
    <xdr:to>
      <xdr:col>22</xdr:col>
      <xdr:colOff>565150</xdr:colOff>
      <xdr:row>57</xdr:row>
      <xdr:rowOff>153670</xdr:rowOff>
    </xdr:to>
    <xdr:cxnSp macro="">
      <xdr:nvCxnSpPr>
        <xdr:cNvPr id="254" name="直線コネクタ 253"/>
        <xdr:cNvCxnSpPr/>
      </xdr:nvCxnSpPr>
      <xdr:spPr>
        <a:xfrm flipV="1">
          <a:off x="14782800" y="9911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129540</xdr:rowOff>
    </xdr:from>
    <xdr:to>
      <xdr:col>22</xdr:col>
      <xdr:colOff>615950</xdr:colOff>
      <xdr:row>57</xdr:row>
      <xdr:rowOff>59690</xdr:rowOff>
    </xdr:to>
    <xdr:sp macro="" textlink="">
      <xdr:nvSpPr>
        <xdr:cNvPr id="255" name="フローチャート : 判断 254"/>
        <xdr:cNvSpPr/>
      </xdr:nvSpPr>
      <xdr:spPr>
        <a:xfrm>
          <a:off x="15621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69867</xdr:rowOff>
    </xdr:from>
    <xdr:ext cx="736600" cy="259045"/>
    <xdr:sp macro="" textlink="">
      <xdr:nvSpPr>
        <xdr:cNvPr id="256" name="テキスト ボックス 255"/>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62230</xdr:rowOff>
    </xdr:from>
    <xdr:to>
      <xdr:col>21</xdr:col>
      <xdr:colOff>361950</xdr:colOff>
      <xdr:row>57</xdr:row>
      <xdr:rowOff>153670</xdr:rowOff>
    </xdr:to>
    <xdr:cxnSp macro="">
      <xdr:nvCxnSpPr>
        <xdr:cNvPr id="257" name="直線コネクタ 256"/>
        <xdr:cNvCxnSpPr/>
      </xdr:nvCxnSpPr>
      <xdr:spPr>
        <a:xfrm>
          <a:off x="13893800" y="98348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114300</xdr:rowOff>
    </xdr:from>
    <xdr:to>
      <xdr:col>21</xdr:col>
      <xdr:colOff>412750</xdr:colOff>
      <xdr:row>57</xdr:row>
      <xdr:rowOff>44450</xdr:rowOff>
    </xdr:to>
    <xdr:sp macro="" textlink="">
      <xdr:nvSpPr>
        <xdr:cNvPr id="258" name="フローチャート : 判断 257"/>
        <xdr:cNvSpPr/>
      </xdr:nvSpPr>
      <xdr:spPr>
        <a:xfrm>
          <a:off x="14732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54627</xdr:rowOff>
    </xdr:from>
    <xdr:ext cx="762000" cy="259045"/>
    <xdr:sp macro="" textlink="">
      <xdr:nvSpPr>
        <xdr:cNvPr id="259" name="テキスト ボックス 258"/>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62230</xdr:rowOff>
    </xdr:from>
    <xdr:to>
      <xdr:col>20</xdr:col>
      <xdr:colOff>158750</xdr:colOff>
      <xdr:row>59</xdr:row>
      <xdr:rowOff>39370</xdr:rowOff>
    </xdr:to>
    <xdr:cxnSp macro="">
      <xdr:nvCxnSpPr>
        <xdr:cNvPr id="260" name="直線コネクタ 259"/>
        <xdr:cNvCxnSpPr/>
      </xdr:nvCxnSpPr>
      <xdr:spPr>
        <a:xfrm flipV="1">
          <a:off x="13004800" y="983488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114300</xdr:rowOff>
    </xdr:from>
    <xdr:to>
      <xdr:col>20</xdr:col>
      <xdr:colOff>209550</xdr:colOff>
      <xdr:row>57</xdr:row>
      <xdr:rowOff>44450</xdr:rowOff>
    </xdr:to>
    <xdr:sp macro="" textlink="">
      <xdr:nvSpPr>
        <xdr:cNvPr id="261" name="フローチャート : 判断 260"/>
        <xdr:cNvSpPr/>
      </xdr:nvSpPr>
      <xdr:spPr>
        <a:xfrm>
          <a:off x="13843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54627</xdr:rowOff>
    </xdr:from>
    <xdr:ext cx="762000" cy="259045"/>
    <xdr:sp macro="" textlink="">
      <xdr:nvSpPr>
        <xdr:cNvPr id="262" name="テキスト ボックス 261"/>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76200</xdr:rowOff>
    </xdr:from>
    <xdr:to>
      <xdr:col>19</xdr:col>
      <xdr:colOff>6350</xdr:colOff>
      <xdr:row>57</xdr:row>
      <xdr:rowOff>6350</xdr:rowOff>
    </xdr:to>
    <xdr:sp macro="" textlink="">
      <xdr:nvSpPr>
        <xdr:cNvPr id="263" name="フローチャート : 判断 262"/>
        <xdr:cNvSpPr/>
      </xdr:nvSpPr>
      <xdr:spPr>
        <a:xfrm>
          <a:off x="12954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16527</xdr:rowOff>
    </xdr:from>
    <xdr:ext cx="762000" cy="259045"/>
    <xdr:sp macro="" textlink="">
      <xdr:nvSpPr>
        <xdr:cNvPr id="264" name="テキスト ボックス 263"/>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57</xdr:row>
      <xdr:rowOff>11430</xdr:rowOff>
    </xdr:from>
    <xdr:to>
      <xdr:col>24</xdr:col>
      <xdr:colOff>82550</xdr:colOff>
      <xdr:row>57</xdr:row>
      <xdr:rowOff>113030</xdr:rowOff>
    </xdr:to>
    <xdr:sp macro="" textlink="">
      <xdr:nvSpPr>
        <xdr:cNvPr id="270" name="円/楕円 269"/>
        <xdr:cNvSpPr/>
      </xdr:nvSpPr>
      <xdr:spPr>
        <a:xfrm>
          <a:off x="164592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56</xdr:row>
      <xdr:rowOff>27957</xdr:rowOff>
    </xdr:from>
    <xdr:ext cx="762000" cy="259045"/>
    <xdr:sp macro="" textlink="">
      <xdr:nvSpPr>
        <xdr:cNvPr id="271" name="その他該当値テキスト"/>
        <xdr:cNvSpPr txBox="1"/>
      </xdr:nvSpPr>
      <xdr:spPr>
        <a:xfrm>
          <a:off x="165989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87630</xdr:rowOff>
    </xdr:from>
    <xdr:to>
      <xdr:col>22</xdr:col>
      <xdr:colOff>615950</xdr:colOff>
      <xdr:row>58</xdr:row>
      <xdr:rowOff>17780</xdr:rowOff>
    </xdr:to>
    <xdr:sp macro="" textlink="">
      <xdr:nvSpPr>
        <xdr:cNvPr id="272" name="円/楕円 271"/>
        <xdr:cNvSpPr/>
      </xdr:nvSpPr>
      <xdr:spPr>
        <a:xfrm>
          <a:off x="15621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2557</xdr:rowOff>
    </xdr:from>
    <xdr:ext cx="736600" cy="259045"/>
    <xdr:sp macro="" textlink="">
      <xdr:nvSpPr>
        <xdr:cNvPr id="273" name="テキスト ボックス 272"/>
        <xdr:cNvSpPr txBox="1"/>
      </xdr:nvSpPr>
      <xdr:spPr>
        <a:xfrm>
          <a:off x="15290800" y="994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102870</xdr:rowOff>
    </xdr:from>
    <xdr:to>
      <xdr:col>21</xdr:col>
      <xdr:colOff>412750</xdr:colOff>
      <xdr:row>58</xdr:row>
      <xdr:rowOff>33020</xdr:rowOff>
    </xdr:to>
    <xdr:sp macro="" textlink="">
      <xdr:nvSpPr>
        <xdr:cNvPr id="274" name="円/楕円 273"/>
        <xdr:cNvSpPr/>
      </xdr:nvSpPr>
      <xdr:spPr>
        <a:xfrm>
          <a:off x="14732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17797</xdr:rowOff>
    </xdr:from>
    <xdr:ext cx="762000" cy="259045"/>
    <xdr:sp macro="" textlink="">
      <xdr:nvSpPr>
        <xdr:cNvPr id="275" name="テキスト ボックス 274"/>
        <xdr:cNvSpPr txBox="1"/>
      </xdr:nvSpPr>
      <xdr:spPr>
        <a:xfrm>
          <a:off x="144018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11430</xdr:rowOff>
    </xdr:from>
    <xdr:to>
      <xdr:col>20</xdr:col>
      <xdr:colOff>209550</xdr:colOff>
      <xdr:row>57</xdr:row>
      <xdr:rowOff>113030</xdr:rowOff>
    </xdr:to>
    <xdr:sp macro="" textlink="">
      <xdr:nvSpPr>
        <xdr:cNvPr id="276" name="円/楕円 275"/>
        <xdr:cNvSpPr/>
      </xdr:nvSpPr>
      <xdr:spPr>
        <a:xfrm>
          <a:off x="13843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97807</xdr:rowOff>
    </xdr:from>
    <xdr:ext cx="762000" cy="259045"/>
    <xdr:sp macro="" textlink="">
      <xdr:nvSpPr>
        <xdr:cNvPr id="277" name="テキスト ボックス 276"/>
        <xdr:cNvSpPr txBox="1"/>
      </xdr:nvSpPr>
      <xdr:spPr>
        <a:xfrm>
          <a:off x="13512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160020</xdr:rowOff>
    </xdr:from>
    <xdr:to>
      <xdr:col>19</xdr:col>
      <xdr:colOff>6350</xdr:colOff>
      <xdr:row>59</xdr:row>
      <xdr:rowOff>90170</xdr:rowOff>
    </xdr:to>
    <xdr:sp macro="" textlink="">
      <xdr:nvSpPr>
        <xdr:cNvPr id="278" name="円/楕円 277"/>
        <xdr:cNvSpPr/>
      </xdr:nvSpPr>
      <xdr:spPr>
        <a:xfrm>
          <a:off x="12954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74947</xdr:rowOff>
    </xdr:from>
    <xdr:ext cx="762000" cy="259045"/>
    <xdr:sp macro="" textlink="">
      <xdr:nvSpPr>
        <xdr:cNvPr id="279" name="テキスト ボックス 278"/>
        <xdr:cNvSpPr txBox="1"/>
      </xdr:nvSpPr>
      <xdr:spPr>
        <a:xfrm>
          <a:off x="12623800" y="1019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47/78</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年度においては、認可外保育施設すこやか保育事業費補助金等の増により、前年度より</a:t>
          </a:r>
          <a:r>
            <a:rPr kumimoji="1" lang="en-US" altLang="ja-JP" sz="1300">
              <a:latin typeface="ＭＳ Ｐゴシック"/>
            </a:rPr>
            <a:t>0.6</a:t>
          </a:r>
          <a:r>
            <a:rPr kumimoji="1" lang="ja-JP" altLang="en-US" sz="1300">
              <a:latin typeface="ＭＳ Ｐゴシック"/>
            </a:rPr>
            <a:t>ポイント高い</a:t>
          </a:r>
          <a:r>
            <a:rPr kumimoji="1" lang="en-US" altLang="ja-JP" sz="1300">
              <a:latin typeface="ＭＳ Ｐゴシック"/>
            </a:rPr>
            <a:t>9.9</a:t>
          </a:r>
          <a:r>
            <a:rPr kumimoji="1" lang="ja-JP" altLang="en-US" sz="1300">
              <a:latin typeface="ＭＳ Ｐゴシック"/>
            </a:rPr>
            <a:t>％となった。</a:t>
          </a:r>
        </a:p>
        <a:p>
          <a:r>
            <a:rPr kumimoji="1" lang="ja-JP" altLang="en-US" sz="1300">
              <a:latin typeface="ＭＳ Ｐゴシック"/>
            </a:rPr>
            <a:t>　補助費等に係る経常収支比率は類似団体平均を</a:t>
          </a:r>
          <a:r>
            <a:rPr kumimoji="1" lang="en-US" altLang="ja-JP" sz="1300">
              <a:latin typeface="ＭＳ Ｐゴシック"/>
            </a:rPr>
            <a:t>0.6</a:t>
          </a:r>
          <a:r>
            <a:rPr kumimoji="1" lang="ja-JP" altLang="en-US" sz="1300">
              <a:latin typeface="ＭＳ Ｐゴシック"/>
            </a:rPr>
            <a:t>ポイント上回っている。</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124714</xdr:rowOff>
    </xdr:from>
    <xdr:to>
      <xdr:col>24</xdr:col>
      <xdr:colOff>31750</xdr:colOff>
      <xdr:row>39</xdr:row>
      <xdr:rowOff>78994</xdr:rowOff>
    </xdr:to>
    <xdr:cxnSp macro="">
      <xdr:nvCxnSpPr>
        <xdr:cNvPr id="304" name="直線コネクタ 303"/>
        <xdr:cNvCxnSpPr/>
      </xdr:nvCxnSpPr>
      <xdr:spPr>
        <a:xfrm flipV="1">
          <a:off x="16510000" y="578256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51071</xdr:rowOff>
    </xdr:from>
    <xdr:ext cx="762000" cy="259045"/>
    <xdr:sp macro="" textlink="">
      <xdr:nvSpPr>
        <xdr:cNvPr id="305" name="補助費等最小値テキスト"/>
        <xdr:cNvSpPr txBox="1"/>
      </xdr:nvSpPr>
      <xdr:spPr>
        <a:xfrm>
          <a:off x="16598900" y="673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22.7</a:t>
          </a:r>
          <a:endParaRPr kumimoji="1" lang="ja-JP" altLang="en-US" sz="1000" b="1">
            <a:latin typeface="ＭＳ Ｐゴシック"/>
          </a:endParaRPr>
        </a:p>
      </xdr:txBody>
    </xdr:sp>
    <xdr:clientData/>
  </xdr:oneCellAnchor>
  <xdr:twoCellAnchor>
    <xdr:from>
      <xdr:col>23</xdr:col>
      <xdr:colOff>628650</xdr:colOff>
      <xdr:row>39</xdr:row>
      <xdr:rowOff>78994</xdr:rowOff>
    </xdr:from>
    <xdr:to>
      <xdr:col>24</xdr:col>
      <xdr:colOff>120650</xdr:colOff>
      <xdr:row>39</xdr:row>
      <xdr:rowOff>78994</xdr:rowOff>
    </xdr:to>
    <xdr:cxnSp macro="">
      <xdr:nvCxnSpPr>
        <xdr:cNvPr id="306" name="直線コネクタ 305"/>
        <xdr:cNvCxnSpPr/>
      </xdr:nvCxnSpPr>
      <xdr:spPr>
        <a:xfrm>
          <a:off x="16421100" y="6765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39641</xdr:rowOff>
    </xdr:from>
    <xdr:ext cx="762000" cy="259045"/>
    <xdr:sp macro="" textlink="">
      <xdr:nvSpPr>
        <xdr:cNvPr id="307" name="補助費等最大値テキスト"/>
        <xdr:cNvSpPr txBox="1"/>
      </xdr:nvSpPr>
      <xdr:spPr>
        <a:xfrm>
          <a:off x="16598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23</xdr:col>
      <xdr:colOff>628650</xdr:colOff>
      <xdr:row>33</xdr:row>
      <xdr:rowOff>124714</xdr:rowOff>
    </xdr:from>
    <xdr:to>
      <xdr:col>24</xdr:col>
      <xdr:colOff>120650</xdr:colOff>
      <xdr:row>33</xdr:row>
      <xdr:rowOff>124714</xdr:rowOff>
    </xdr:to>
    <xdr:cxnSp macro="">
      <xdr:nvCxnSpPr>
        <xdr:cNvPr id="308" name="直線コネクタ 307"/>
        <xdr:cNvCxnSpPr/>
      </xdr:nvCxnSpPr>
      <xdr:spPr>
        <a:xfrm>
          <a:off x="16421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152146</xdr:rowOff>
    </xdr:from>
    <xdr:to>
      <xdr:col>24</xdr:col>
      <xdr:colOff>31750</xdr:colOff>
      <xdr:row>36</xdr:row>
      <xdr:rowOff>8128</xdr:rowOff>
    </xdr:to>
    <xdr:cxnSp macro="">
      <xdr:nvCxnSpPr>
        <xdr:cNvPr id="309" name="直線コネクタ 308"/>
        <xdr:cNvCxnSpPr/>
      </xdr:nvCxnSpPr>
      <xdr:spPr>
        <a:xfrm>
          <a:off x="15671800" y="61528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34</xdr:row>
      <xdr:rowOff>117873</xdr:rowOff>
    </xdr:from>
    <xdr:ext cx="762000" cy="259045"/>
    <xdr:sp macro="" textlink="">
      <xdr:nvSpPr>
        <xdr:cNvPr id="310" name="補助費等平均値テキスト"/>
        <xdr:cNvSpPr txBox="1"/>
      </xdr:nvSpPr>
      <xdr:spPr>
        <a:xfrm>
          <a:off x="16598900" y="59471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101346</xdr:rowOff>
    </xdr:from>
    <xdr:to>
      <xdr:col>24</xdr:col>
      <xdr:colOff>82550</xdr:colOff>
      <xdr:row>36</xdr:row>
      <xdr:rowOff>31496</xdr:rowOff>
    </xdr:to>
    <xdr:sp macro="" textlink="">
      <xdr:nvSpPr>
        <xdr:cNvPr id="311" name="フローチャート : 判断 310"/>
        <xdr:cNvSpPr/>
      </xdr:nvSpPr>
      <xdr:spPr>
        <a:xfrm>
          <a:off x="16459200" y="610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152146</xdr:rowOff>
    </xdr:from>
    <xdr:to>
      <xdr:col>22</xdr:col>
      <xdr:colOff>565150</xdr:colOff>
      <xdr:row>35</xdr:row>
      <xdr:rowOff>170434</xdr:rowOff>
    </xdr:to>
    <xdr:cxnSp macro="">
      <xdr:nvCxnSpPr>
        <xdr:cNvPr id="312" name="直線コネクタ 311"/>
        <xdr:cNvCxnSpPr/>
      </xdr:nvCxnSpPr>
      <xdr:spPr>
        <a:xfrm flipV="1">
          <a:off x="14782800" y="61528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147066</xdr:rowOff>
    </xdr:from>
    <xdr:to>
      <xdr:col>22</xdr:col>
      <xdr:colOff>615950</xdr:colOff>
      <xdr:row>36</xdr:row>
      <xdr:rowOff>77216</xdr:rowOff>
    </xdr:to>
    <xdr:sp macro="" textlink="">
      <xdr:nvSpPr>
        <xdr:cNvPr id="313" name="フローチャート : 判断 312"/>
        <xdr:cNvSpPr/>
      </xdr:nvSpPr>
      <xdr:spPr>
        <a:xfrm>
          <a:off x="156210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61993</xdr:rowOff>
    </xdr:from>
    <xdr:ext cx="736600" cy="259045"/>
    <xdr:sp macro="" textlink="">
      <xdr:nvSpPr>
        <xdr:cNvPr id="314" name="テキスト ボックス 313"/>
        <xdr:cNvSpPr txBox="1"/>
      </xdr:nvSpPr>
      <xdr:spPr>
        <a:xfrm>
          <a:off x="15290800" y="6234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170434</xdr:rowOff>
    </xdr:from>
    <xdr:to>
      <xdr:col>21</xdr:col>
      <xdr:colOff>361950</xdr:colOff>
      <xdr:row>36</xdr:row>
      <xdr:rowOff>21844</xdr:rowOff>
    </xdr:to>
    <xdr:cxnSp macro="">
      <xdr:nvCxnSpPr>
        <xdr:cNvPr id="315" name="直線コネクタ 314"/>
        <xdr:cNvCxnSpPr/>
      </xdr:nvCxnSpPr>
      <xdr:spPr>
        <a:xfrm flipV="1">
          <a:off x="13893800" y="61711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147066</xdr:rowOff>
    </xdr:from>
    <xdr:to>
      <xdr:col>21</xdr:col>
      <xdr:colOff>412750</xdr:colOff>
      <xdr:row>36</xdr:row>
      <xdr:rowOff>77216</xdr:rowOff>
    </xdr:to>
    <xdr:sp macro="" textlink="">
      <xdr:nvSpPr>
        <xdr:cNvPr id="316" name="フローチャート : 判断 315"/>
        <xdr:cNvSpPr/>
      </xdr:nvSpPr>
      <xdr:spPr>
        <a:xfrm>
          <a:off x="147320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61993</xdr:rowOff>
    </xdr:from>
    <xdr:ext cx="762000" cy="259045"/>
    <xdr:sp macro="" textlink="">
      <xdr:nvSpPr>
        <xdr:cNvPr id="317" name="テキスト ボックス 316"/>
        <xdr:cNvSpPr txBox="1"/>
      </xdr:nvSpPr>
      <xdr:spPr>
        <a:xfrm>
          <a:off x="144018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51562</xdr:rowOff>
    </xdr:from>
    <xdr:to>
      <xdr:col>20</xdr:col>
      <xdr:colOff>158750</xdr:colOff>
      <xdr:row>36</xdr:row>
      <xdr:rowOff>21844</xdr:rowOff>
    </xdr:to>
    <xdr:cxnSp macro="">
      <xdr:nvCxnSpPr>
        <xdr:cNvPr id="318" name="直線コネクタ 317"/>
        <xdr:cNvCxnSpPr/>
      </xdr:nvCxnSpPr>
      <xdr:spPr>
        <a:xfrm>
          <a:off x="13004800" y="6052312"/>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151638</xdr:rowOff>
    </xdr:from>
    <xdr:to>
      <xdr:col>20</xdr:col>
      <xdr:colOff>209550</xdr:colOff>
      <xdr:row>36</xdr:row>
      <xdr:rowOff>81788</xdr:rowOff>
    </xdr:to>
    <xdr:sp macro="" textlink="">
      <xdr:nvSpPr>
        <xdr:cNvPr id="319" name="フローチャート : 判断 318"/>
        <xdr:cNvSpPr/>
      </xdr:nvSpPr>
      <xdr:spPr>
        <a:xfrm>
          <a:off x="13843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66565</xdr:rowOff>
    </xdr:from>
    <xdr:ext cx="762000" cy="259045"/>
    <xdr:sp macro="" textlink="">
      <xdr:nvSpPr>
        <xdr:cNvPr id="320" name="テキスト ボックス 319"/>
        <xdr:cNvSpPr txBox="1"/>
      </xdr:nvSpPr>
      <xdr:spPr>
        <a:xfrm>
          <a:off x="135128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147066</xdr:rowOff>
    </xdr:from>
    <xdr:to>
      <xdr:col>19</xdr:col>
      <xdr:colOff>6350</xdr:colOff>
      <xdr:row>36</xdr:row>
      <xdr:rowOff>77216</xdr:rowOff>
    </xdr:to>
    <xdr:sp macro="" textlink="">
      <xdr:nvSpPr>
        <xdr:cNvPr id="321" name="フローチャート : 判断 320"/>
        <xdr:cNvSpPr/>
      </xdr:nvSpPr>
      <xdr:spPr>
        <a:xfrm>
          <a:off x="129540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61993</xdr:rowOff>
    </xdr:from>
    <xdr:ext cx="762000" cy="259045"/>
    <xdr:sp macro="" textlink="">
      <xdr:nvSpPr>
        <xdr:cNvPr id="322" name="テキスト ボックス 321"/>
        <xdr:cNvSpPr txBox="1"/>
      </xdr:nvSpPr>
      <xdr:spPr>
        <a:xfrm>
          <a:off x="126238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35</xdr:row>
      <xdr:rowOff>128778</xdr:rowOff>
    </xdr:from>
    <xdr:to>
      <xdr:col>24</xdr:col>
      <xdr:colOff>82550</xdr:colOff>
      <xdr:row>36</xdr:row>
      <xdr:rowOff>58928</xdr:rowOff>
    </xdr:to>
    <xdr:sp macro="" textlink="">
      <xdr:nvSpPr>
        <xdr:cNvPr id="328" name="円/楕円 327"/>
        <xdr:cNvSpPr/>
      </xdr:nvSpPr>
      <xdr:spPr>
        <a:xfrm>
          <a:off x="164592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100855</xdr:rowOff>
    </xdr:from>
    <xdr:ext cx="762000" cy="259045"/>
    <xdr:sp macro="" textlink="">
      <xdr:nvSpPr>
        <xdr:cNvPr id="329" name="補助費等該当値テキスト"/>
        <xdr:cNvSpPr txBox="1"/>
      </xdr:nvSpPr>
      <xdr:spPr>
        <a:xfrm>
          <a:off x="165989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101346</xdr:rowOff>
    </xdr:from>
    <xdr:to>
      <xdr:col>22</xdr:col>
      <xdr:colOff>615950</xdr:colOff>
      <xdr:row>36</xdr:row>
      <xdr:rowOff>31496</xdr:rowOff>
    </xdr:to>
    <xdr:sp macro="" textlink="">
      <xdr:nvSpPr>
        <xdr:cNvPr id="330" name="円/楕円 329"/>
        <xdr:cNvSpPr/>
      </xdr:nvSpPr>
      <xdr:spPr>
        <a:xfrm>
          <a:off x="15621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41673</xdr:rowOff>
    </xdr:from>
    <xdr:ext cx="736600" cy="259045"/>
    <xdr:sp macro="" textlink="">
      <xdr:nvSpPr>
        <xdr:cNvPr id="331" name="テキスト ボックス 330"/>
        <xdr:cNvSpPr txBox="1"/>
      </xdr:nvSpPr>
      <xdr:spPr>
        <a:xfrm>
          <a:off x="15290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119634</xdr:rowOff>
    </xdr:from>
    <xdr:to>
      <xdr:col>21</xdr:col>
      <xdr:colOff>412750</xdr:colOff>
      <xdr:row>36</xdr:row>
      <xdr:rowOff>49784</xdr:rowOff>
    </xdr:to>
    <xdr:sp macro="" textlink="">
      <xdr:nvSpPr>
        <xdr:cNvPr id="332" name="円/楕円 331"/>
        <xdr:cNvSpPr/>
      </xdr:nvSpPr>
      <xdr:spPr>
        <a:xfrm>
          <a:off x="14732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59961</xdr:rowOff>
    </xdr:from>
    <xdr:ext cx="762000" cy="259045"/>
    <xdr:sp macro="" textlink="">
      <xdr:nvSpPr>
        <xdr:cNvPr id="333" name="テキスト ボックス 332"/>
        <xdr:cNvSpPr txBox="1"/>
      </xdr:nvSpPr>
      <xdr:spPr>
        <a:xfrm>
          <a:off x="14401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142494</xdr:rowOff>
    </xdr:from>
    <xdr:to>
      <xdr:col>20</xdr:col>
      <xdr:colOff>209550</xdr:colOff>
      <xdr:row>36</xdr:row>
      <xdr:rowOff>72644</xdr:rowOff>
    </xdr:to>
    <xdr:sp macro="" textlink="">
      <xdr:nvSpPr>
        <xdr:cNvPr id="334" name="円/楕円 333"/>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82821</xdr:rowOff>
    </xdr:from>
    <xdr:ext cx="762000" cy="259045"/>
    <xdr:sp macro="" textlink="">
      <xdr:nvSpPr>
        <xdr:cNvPr id="335" name="テキスト ボックス 334"/>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762</xdr:rowOff>
    </xdr:from>
    <xdr:to>
      <xdr:col>19</xdr:col>
      <xdr:colOff>6350</xdr:colOff>
      <xdr:row>35</xdr:row>
      <xdr:rowOff>102362</xdr:rowOff>
    </xdr:to>
    <xdr:sp macro="" textlink="">
      <xdr:nvSpPr>
        <xdr:cNvPr id="336" name="円/楕円 335"/>
        <xdr:cNvSpPr/>
      </xdr:nvSpPr>
      <xdr:spPr>
        <a:xfrm>
          <a:off x="12954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112539</xdr:rowOff>
    </xdr:from>
    <xdr:ext cx="762000" cy="259045"/>
    <xdr:sp macro="" textlink="">
      <xdr:nvSpPr>
        <xdr:cNvPr id="337" name="テキスト ボックス 336"/>
        <xdr:cNvSpPr txBox="1"/>
      </xdr:nvSpPr>
      <xdr:spPr>
        <a:xfrm>
          <a:off x="12623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20/78</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年度においては、平成</a:t>
          </a:r>
          <a:r>
            <a:rPr kumimoji="1" lang="en-US" altLang="ja-JP" sz="1300">
              <a:latin typeface="ＭＳ Ｐゴシック"/>
            </a:rPr>
            <a:t>26</a:t>
          </a:r>
          <a:r>
            <a:rPr kumimoji="1" lang="ja-JP" altLang="en-US" sz="1300">
              <a:latin typeface="ＭＳ Ｐゴシック"/>
            </a:rPr>
            <a:t>年度に引き続き起債の大規模発行を行ったものの、償還までに据置期間があること、また、平成</a:t>
          </a:r>
          <a:r>
            <a:rPr kumimoji="1" lang="en-US" altLang="ja-JP" sz="1300">
              <a:latin typeface="ＭＳ Ｐゴシック"/>
            </a:rPr>
            <a:t>23</a:t>
          </a:r>
          <a:r>
            <a:rPr kumimoji="1" lang="ja-JP" altLang="en-US" sz="1300">
              <a:latin typeface="ＭＳ Ｐゴシック"/>
            </a:rPr>
            <a:t>年度までの起債の抑制等により前年度対比で</a:t>
          </a:r>
          <a:r>
            <a:rPr kumimoji="1" lang="en-US" altLang="ja-JP" sz="1300">
              <a:latin typeface="ＭＳ Ｐゴシック"/>
            </a:rPr>
            <a:t>0.1</a:t>
          </a:r>
          <a:r>
            <a:rPr kumimoji="1" lang="ja-JP" altLang="en-US" sz="1300">
              <a:latin typeface="ＭＳ Ｐゴシック"/>
            </a:rPr>
            <a:t>ポイントの減少となり、類似団体平均を</a:t>
          </a:r>
          <a:r>
            <a:rPr kumimoji="1" lang="en-US" altLang="ja-JP" sz="1300">
              <a:latin typeface="ＭＳ Ｐゴシック"/>
            </a:rPr>
            <a:t>3.2</a:t>
          </a:r>
          <a:r>
            <a:rPr kumimoji="1" lang="ja-JP" altLang="en-US" sz="1300">
              <a:latin typeface="ＭＳ Ｐゴシック"/>
            </a:rPr>
            <a:t>ポイント下回る水準である。</a:t>
          </a:r>
        </a:p>
        <a:p>
          <a:r>
            <a:rPr kumimoji="1" lang="ja-JP" altLang="en-US" sz="1300">
              <a:latin typeface="ＭＳ Ｐゴシック"/>
            </a:rPr>
            <a:t>　今後は、据置期間が終わった起債の元利償還の増加が見込まれるが、普通建設事業の厳選と計画的な実施とともに、起債発行及び公債費の抑制に努めていく。</a:t>
          </a: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1" name="テキスト ボックス 360"/>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122428</xdr:rowOff>
    </xdr:from>
    <xdr:to>
      <xdr:col>7</xdr:col>
      <xdr:colOff>15875</xdr:colOff>
      <xdr:row>81</xdr:row>
      <xdr:rowOff>143002</xdr:rowOff>
    </xdr:to>
    <xdr:cxnSp macro="">
      <xdr:nvCxnSpPr>
        <xdr:cNvPr id="363" name="直線コネクタ 362"/>
        <xdr:cNvCxnSpPr/>
      </xdr:nvCxnSpPr>
      <xdr:spPr>
        <a:xfrm flipV="1">
          <a:off x="4826000" y="12466828"/>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115079</xdr:rowOff>
    </xdr:from>
    <xdr:ext cx="762000" cy="259045"/>
    <xdr:sp macro="" textlink="">
      <xdr:nvSpPr>
        <xdr:cNvPr id="364" name="公債費最小値テキスト"/>
        <xdr:cNvSpPr txBox="1"/>
      </xdr:nvSpPr>
      <xdr:spPr>
        <a:xfrm>
          <a:off x="4914900" y="1400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25.8</a:t>
          </a:r>
          <a:endParaRPr kumimoji="1" lang="ja-JP" altLang="en-US" sz="1000" b="1">
            <a:latin typeface="ＭＳ Ｐゴシック"/>
          </a:endParaRPr>
        </a:p>
      </xdr:txBody>
    </xdr:sp>
    <xdr:clientData/>
  </xdr:oneCellAnchor>
  <xdr:twoCellAnchor>
    <xdr:from>
      <xdr:col>6</xdr:col>
      <xdr:colOff>612775</xdr:colOff>
      <xdr:row>81</xdr:row>
      <xdr:rowOff>143002</xdr:rowOff>
    </xdr:from>
    <xdr:to>
      <xdr:col>7</xdr:col>
      <xdr:colOff>104775</xdr:colOff>
      <xdr:row>81</xdr:row>
      <xdr:rowOff>143002</xdr:rowOff>
    </xdr:to>
    <xdr:cxnSp macro="">
      <xdr:nvCxnSpPr>
        <xdr:cNvPr id="365" name="直線コネクタ 364"/>
        <xdr:cNvCxnSpPr/>
      </xdr:nvCxnSpPr>
      <xdr:spPr>
        <a:xfrm>
          <a:off x="4737100" y="14030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37355</xdr:rowOff>
    </xdr:from>
    <xdr:ext cx="762000" cy="259045"/>
    <xdr:sp macro="" textlink="">
      <xdr:nvSpPr>
        <xdr:cNvPr id="366" name="公債費最大値テキスト"/>
        <xdr:cNvSpPr txBox="1"/>
      </xdr:nvSpPr>
      <xdr:spPr>
        <a:xfrm>
          <a:off x="4914900" y="1221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a:t>
          </a:r>
          <a:endParaRPr kumimoji="1" lang="ja-JP" altLang="en-US" sz="1000" b="1">
            <a:latin typeface="ＭＳ Ｐゴシック"/>
          </a:endParaRPr>
        </a:p>
      </xdr:txBody>
    </xdr:sp>
    <xdr:clientData/>
  </xdr:oneCellAnchor>
  <xdr:twoCellAnchor>
    <xdr:from>
      <xdr:col>6</xdr:col>
      <xdr:colOff>612775</xdr:colOff>
      <xdr:row>72</xdr:row>
      <xdr:rowOff>122428</xdr:rowOff>
    </xdr:from>
    <xdr:to>
      <xdr:col>7</xdr:col>
      <xdr:colOff>104775</xdr:colOff>
      <xdr:row>72</xdr:row>
      <xdr:rowOff>122428</xdr:rowOff>
    </xdr:to>
    <xdr:cxnSp macro="">
      <xdr:nvCxnSpPr>
        <xdr:cNvPr id="367" name="直線コネクタ 366"/>
        <xdr:cNvCxnSpPr/>
      </xdr:nvCxnSpPr>
      <xdr:spPr>
        <a:xfrm>
          <a:off x="4737100" y="1246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75</xdr:row>
      <xdr:rowOff>138430</xdr:rowOff>
    </xdr:from>
    <xdr:to>
      <xdr:col>7</xdr:col>
      <xdr:colOff>15875</xdr:colOff>
      <xdr:row>75</xdr:row>
      <xdr:rowOff>147574</xdr:rowOff>
    </xdr:to>
    <xdr:cxnSp macro="">
      <xdr:nvCxnSpPr>
        <xdr:cNvPr id="368" name="直線コネクタ 367"/>
        <xdr:cNvCxnSpPr/>
      </xdr:nvCxnSpPr>
      <xdr:spPr>
        <a:xfrm flipV="1">
          <a:off x="3987800" y="129971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9414</xdr:rowOff>
    </xdr:from>
    <xdr:ext cx="762000" cy="259045"/>
    <xdr:sp macro="" textlink="">
      <xdr:nvSpPr>
        <xdr:cNvPr id="369" name="公債費平均値テキスト"/>
        <xdr:cNvSpPr txBox="1"/>
      </xdr:nvSpPr>
      <xdr:spPr>
        <a:xfrm>
          <a:off x="4914900" y="13211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17.7</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37337</xdr:rowOff>
    </xdr:from>
    <xdr:to>
      <xdr:col>7</xdr:col>
      <xdr:colOff>66675</xdr:colOff>
      <xdr:row>77</xdr:row>
      <xdr:rowOff>138937</xdr:rowOff>
    </xdr:to>
    <xdr:sp macro="" textlink="">
      <xdr:nvSpPr>
        <xdr:cNvPr id="370" name="フローチャート : 判断 369"/>
        <xdr:cNvSpPr/>
      </xdr:nvSpPr>
      <xdr:spPr>
        <a:xfrm>
          <a:off x="4775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75</xdr:row>
      <xdr:rowOff>147574</xdr:rowOff>
    </xdr:from>
    <xdr:to>
      <xdr:col>5</xdr:col>
      <xdr:colOff>549275</xdr:colOff>
      <xdr:row>76</xdr:row>
      <xdr:rowOff>12700</xdr:rowOff>
    </xdr:to>
    <xdr:cxnSp macro="">
      <xdr:nvCxnSpPr>
        <xdr:cNvPr id="371" name="直線コネクタ 370"/>
        <xdr:cNvCxnSpPr/>
      </xdr:nvCxnSpPr>
      <xdr:spPr>
        <a:xfrm flipV="1">
          <a:off x="3098800" y="130063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19050</xdr:rowOff>
    </xdr:from>
    <xdr:to>
      <xdr:col>5</xdr:col>
      <xdr:colOff>600075</xdr:colOff>
      <xdr:row>77</xdr:row>
      <xdr:rowOff>120650</xdr:rowOff>
    </xdr:to>
    <xdr:sp macro="" textlink="">
      <xdr:nvSpPr>
        <xdr:cNvPr id="372" name="フローチャート : 判断 371"/>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105427</xdr:rowOff>
    </xdr:from>
    <xdr:ext cx="736600" cy="259045"/>
    <xdr:sp macro="" textlink="">
      <xdr:nvSpPr>
        <xdr:cNvPr id="373" name="テキスト ボックス 372"/>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12700</xdr:rowOff>
    </xdr:from>
    <xdr:to>
      <xdr:col>4</xdr:col>
      <xdr:colOff>346075</xdr:colOff>
      <xdr:row>76</xdr:row>
      <xdr:rowOff>49276</xdr:rowOff>
    </xdr:to>
    <xdr:cxnSp macro="">
      <xdr:nvCxnSpPr>
        <xdr:cNvPr id="374" name="直線コネクタ 373"/>
        <xdr:cNvCxnSpPr/>
      </xdr:nvCxnSpPr>
      <xdr:spPr>
        <a:xfrm flipV="1">
          <a:off x="2209800" y="130429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28194</xdr:rowOff>
    </xdr:from>
    <xdr:to>
      <xdr:col>4</xdr:col>
      <xdr:colOff>396875</xdr:colOff>
      <xdr:row>77</xdr:row>
      <xdr:rowOff>129794</xdr:rowOff>
    </xdr:to>
    <xdr:sp macro="" textlink="">
      <xdr:nvSpPr>
        <xdr:cNvPr id="375" name="フローチャート : 判断 374"/>
        <xdr:cNvSpPr/>
      </xdr:nvSpPr>
      <xdr:spPr>
        <a:xfrm>
          <a:off x="3048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114571</xdr:rowOff>
    </xdr:from>
    <xdr:ext cx="762000" cy="259045"/>
    <xdr:sp macro="" textlink="">
      <xdr:nvSpPr>
        <xdr:cNvPr id="376" name="テキスト ボックス 375"/>
        <xdr:cNvSpPr txBox="1"/>
      </xdr:nvSpPr>
      <xdr:spPr>
        <a:xfrm>
          <a:off x="2717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49276</xdr:rowOff>
    </xdr:from>
    <xdr:to>
      <xdr:col>3</xdr:col>
      <xdr:colOff>142875</xdr:colOff>
      <xdr:row>76</xdr:row>
      <xdr:rowOff>67563</xdr:rowOff>
    </xdr:to>
    <xdr:cxnSp macro="">
      <xdr:nvCxnSpPr>
        <xdr:cNvPr id="377" name="直線コネクタ 376"/>
        <xdr:cNvCxnSpPr/>
      </xdr:nvCxnSpPr>
      <xdr:spPr>
        <a:xfrm flipV="1">
          <a:off x="1320800" y="13079476"/>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46482</xdr:rowOff>
    </xdr:from>
    <xdr:to>
      <xdr:col>3</xdr:col>
      <xdr:colOff>193675</xdr:colOff>
      <xdr:row>77</xdr:row>
      <xdr:rowOff>148082</xdr:rowOff>
    </xdr:to>
    <xdr:sp macro="" textlink="">
      <xdr:nvSpPr>
        <xdr:cNvPr id="378" name="フローチャート : 判断 377"/>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132859</xdr:rowOff>
    </xdr:from>
    <xdr:ext cx="762000" cy="259045"/>
    <xdr:sp macro="" textlink="">
      <xdr:nvSpPr>
        <xdr:cNvPr id="379" name="テキスト ボックス 378"/>
        <xdr:cNvSpPr txBox="1"/>
      </xdr:nvSpPr>
      <xdr:spPr>
        <a:xfrm>
          <a:off x="1828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73913</xdr:rowOff>
    </xdr:from>
    <xdr:to>
      <xdr:col>1</xdr:col>
      <xdr:colOff>676275</xdr:colOff>
      <xdr:row>78</xdr:row>
      <xdr:rowOff>4063</xdr:rowOff>
    </xdr:to>
    <xdr:sp macro="" textlink="">
      <xdr:nvSpPr>
        <xdr:cNvPr id="380" name="フローチャート : 判断 379"/>
        <xdr:cNvSpPr/>
      </xdr:nvSpPr>
      <xdr:spPr>
        <a:xfrm>
          <a:off x="1270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160290</xdr:rowOff>
    </xdr:from>
    <xdr:ext cx="762000" cy="259045"/>
    <xdr:sp macro="" textlink="">
      <xdr:nvSpPr>
        <xdr:cNvPr id="381" name="テキスト ボックス 380"/>
        <xdr:cNvSpPr txBox="1"/>
      </xdr:nvSpPr>
      <xdr:spPr>
        <a:xfrm>
          <a:off x="939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2" name="テキスト ボックス 38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3" name="テキスト ボックス 38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4" name="テキスト ボックス 38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5" name="テキスト ボックス 38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6" name="テキスト ボックス 38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75</xdr:row>
      <xdr:rowOff>87630</xdr:rowOff>
    </xdr:from>
    <xdr:to>
      <xdr:col>7</xdr:col>
      <xdr:colOff>66675</xdr:colOff>
      <xdr:row>76</xdr:row>
      <xdr:rowOff>17780</xdr:rowOff>
    </xdr:to>
    <xdr:sp macro="" textlink="">
      <xdr:nvSpPr>
        <xdr:cNvPr id="387" name="円/楕円 386"/>
        <xdr:cNvSpPr/>
      </xdr:nvSpPr>
      <xdr:spPr>
        <a:xfrm>
          <a:off x="4775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74</xdr:row>
      <xdr:rowOff>104157</xdr:rowOff>
    </xdr:from>
    <xdr:ext cx="762000" cy="259045"/>
    <xdr:sp macro="" textlink="">
      <xdr:nvSpPr>
        <xdr:cNvPr id="388" name="公債費該当値テキスト"/>
        <xdr:cNvSpPr txBox="1"/>
      </xdr:nvSpPr>
      <xdr:spPr>
        <a:xfrm>
          <a:off x="4914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5</xdr:col>
      <xdr:colOff>498475</xdr:colOff>
      <xdr:row>75</xdr:row>
      <xdr:rowOff>96774</xdr:rowOff>
    </xdr:from>
    <xdr:to>
      <xdr:col>5</xdr:col>
      <xdr:colOff>600075</xdr:colOff>
      <xdr:row>76</xdr:row>
      <xdr:rowOff>26924</xdr:rowOff>
    </xdr:to>
    <xdr:sp macro="" textlink="">
      <xdr:nvSpPr>
        <xdr:cNvPr id="389" name="円/楕円 388"/>
        <xdr:cNvSpPr/>
      </xdr:nvSpPr>
      <xdr:spPr>
        <a:xfrm>
          <a:off x="3937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37101</xdr:rowOff>
    </xdr:from>
    <xdr:ext cx="736600" cy="259045"/>
    <xdr:sp macro="" textlink="">
      <xdr:nvSpPr>
        <xdr:cNvPr id="390" name="テキスト ボックス 389"/>
        <xdr:cNvSpPr txBox="1"/>
      </xdr:nvSpPr>
      <xdr:spPr>
        <a:xfrm>
          <a:off x="3606800" y="12724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4</xdr:col>
      <xdr:colOff>295275</xdr:colOff>
      <xdr:row>75</xdr:row>
      <xdr:rowOff>133350</xdr:rowOff>
    </xdr:from>
    <xdr:to>
      <xdr:col>4</xdr:col>
      <xdr:colOff>396875</xdr:colOff>
      <xdr:row>76</xdr:row>
      <xdr:rowOff>63500</xdr:rowOff>
    </xdr:to>
    <xdr:sp macro="" textlink="">
      <xdr:nvSpPr>
        <xdr:cNvPr id="391" name="円/楕円 390"/>
        <xdr:cNvSpPr/>
      </xdr:nvSpPr>
      <xdr:spPr>
        <a:xfrm>
          <a:off x="3048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74</xdr:row>
      <xdr:rowOff>73677</xdr:rowOff>
    </xdr:from>
    <xdr:ext cx="762000" cy="259045"/>
    <xdr:sp macro="" textlink="">
      <xdr:nvSpPr>
        <xdr:cNvPr id="392" name="テキスト ボックス 391"/>
        <xdr:cNvSpPr txBox="1"/>
      </xdr:nvSpPr>
      <xdr:spPr>
        <a:xfrm>
          <a:off x="2717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3</xdr:col>
      <xdr:colOff>92075</xdr:colOff>
      <xdr:row>75</xdr:row>
      <xdr:rowOff>169926</xdr:rowOff>
    </xdr:from>
    <xdr:to>
      <xdr:col>3</xdr:col>
      <xdr:colOff>193675</xdr:colOff>
      <xdr:row>76</xdr:row>
      <xdr:rowOff>100076</xdr:rowOff>
    </xdr:to>
    <xdr:sp macro="" textlink="">
      <xdr:nvSpPr>
        <xdr:cNvPr id="393" name="円/楕円 392"/>
        <xdr:cNvSpPr/>
      </xdr:nvSpPr>
      <xdr:spPr>
        <a:xfrm>
          <a:off x="2159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74</xdr:row>
      <xdr:rowOff>110253</xdr:rowOff>
    </xdr:from>
    <xdr:ext cx="762000" cy="259045"/>
    <xdr:sp macro="" textlink="">
      <xdr:nvSpPr>
        <xdr:cNvPr id="394" name="テキスト ボックス 393"/>
        <xdr:cNvSpPr txBox="1"/>
      </xdr:nvSpPr>
      <xdr:spPr>
        <a:xfrm>
          <a:off x="1828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16763</xdr:rowOff>
    </xdr:from>
    <xdr:to>
      <xdr:col>1</xdr:col>
      <xdr:colOff>676275</xdr:colOff>
      <xdr:row>76</xdr:row>
      <xdr:rowOff>118363</xdr:rowOff>
    </xdr:to>
    <xdr:sp macro="" textlink="">
      <xdr:nvSpPr>
        <xdr:cNvPr id="395" name="円/楕円 394"/>
        <xdr:cNvSpPr/>
      </xdr:nvSpPr>
      <xdr:spPr>
        <a:xfrm>
          <a:off x="1270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74</xdr:row>
      <xdr:rowOff>128541</xdr:rowOff>
    </xdr:from>
    <xdr:ext cx="762000" cy="259045"/>
    <xdr:sp macro="" textlink="">
      <xdr:nvSpPr>
        <xdr:cNvPr id="396" name="テキスト ボックス 395"/>
        <xdr:cNvSpPr txBox="1"/>
      </xdr:nvSpPr>
      <xdr:spPr>
        <a:xfrm>
          <a:off x="939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年度においては、公債費を除いた経常収支比率では、前年度から</a:t>
          </a:r>
          <a:r>
            <a:rPr kumimoji="1" lang="en-US" altLang="ja-JP" sz="1300">
              <a:latin typeface="ＭＳ Ｐゴシック"/>
            </a:rPr>
            <a:t>3.5</a:t>
          </a:r>
          <a:r>
            <a:rPr kumimoji="1" lang="ja-JP" altLang="en-US" sz="1300">
              <a:latin typeface="ＭＳ Ｐゴシック"/>
            </a:rPr>
            <a:t>ポイント減少し、類似団体平均を</a:t>
          </a:r>
          <a:r>
            <a:rPr kumimoji="1" lang="en-US" altLang="ja-JP" sz="1300">
              <a:latin typeface="ＭＳ Ｐゴシック"/>
            </a:rPr>
            <a:t>3.6</a:t>
          </a:r>
          <a:r>
            <a:rPr kumimoji="1" lang="ja-JP" altLang="en-US" sz="1300">
              <a:latin typeface="ＭＳ Ｐゴシック"/>
            </a:rPr>
            <a:t>ポイント下回っている。主に、物件費の減が経常収支比率の回復の要因となっている。</a:t>
          </a:r>
        </a:p>
        <a:p>
          <a:r>
            <a:rPr kumimoji="1" lang="ja-JP" altLang="en-US" sz="1300">
              <a:latin typeface="ＭＳ Ｐゴシック"/>
            </a:rPr>
            <a:t>　今後も引き続き、公債費の抑制に併せて人件費等の義務的経費の抑制に努める。</a:t>
          </a:r>
        </a:p>
        <a:p>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08" name="テキスト ボックス 40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9" name="直線コネクタ 40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0" name="テキスト ボックス 40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127000</xdr:rowOff>
    </xdr:from>
    <xdr:to>
      <xdr:col>24</xdr:col>
      <xdr:colOff>590550</xdr:colOff>
      <xdr:row>80</xdr:row>
      <xdr:rowOff>127000</xdr:rowOff>
    </xdr:to>
    <xdr:cxnSp macro="">
      <xdr:nvCxnSpPr>
        <xdr:cNvPr id="411" name="直線コネクタ 410"/>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156227</xdr:rowOff>
    </xdr:from>
    <xdr:ext cx="508000" cy="259045"/>
    <xdr:sp macro="" textlink="">
      <xdr:nvSpPr>
        <xdr:cNvPr id="412" name="テキスト ボックス 411"/>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3" name="直線コネクタ 412"/>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4" name="テキスト ボックス 413"/>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74</xdr:row>
      <xdr:rowOff>12700</xdr:rowOff>
    </xdr:from>
    <xdr:to>
      <xdr:col>24</xdr:col>
      <xdr:colOff>590550</xdr:colOff>
      <xdr:row>74</xdr:row>
      <xdr:rowOff>12700</xdr:rowOff>
    </xdr:to>
    <xdr:cxnSp macro="">
      <xdr:nvCxnSpPr>
        <xdr:cNvPr id="415" name="直線コネクタ 414"/>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41927</xdr:rowOff>
    </xdr:from>
    <xdr:ext cx="508000" cy="259045"/>
    <xdr:sp macro="" textlink="">
      <xdr:nvSpPr>
        <xdr:cNvPr id="416" name="テキスト ボックス 415"/>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6985</xdr:rowOff>
    </xdr:from>
    <xdr:to>
      <xdr:col>24</xdr:col>
      <xdr:colOff>31750</xdr:colOff>
      <xdr:row>81</xdr:row>
      <xdr:rowOff>81280</xdr:rowOff>
    </xdr:to>
    <xdr:cxnSp macro="">
      <xdr:nvCxnSpPr>
        <xdr:cNvPr id="420" name="直線コネクタ 419"/>
        <xdr:cNvCxnSpPr/>
      </xdr:nvCxnSpPr>
      <xdr:spPr>
        <a:xfrm flipV="1">
          <a:off x="16510000" y="1269428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53357</xdr:rowOff>
    </xdr:from>
    <xdr:ext cx="762000" cy="259045"/>
    <xdr:sp macro="" textlink="">
      <xdr:nvSpPr>
        <xdr:cNvPr id="421" name="公債費以外最小値テキスト"/>
        <xdr:cNvSpPr txBox="1"/>
      </xdr:nvSpPr>
      <xdr:spPr>
        <a:xfrm>
          <a:off x="16598900" y="1394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82.2</a:t>
          </a:r>
          <a:endParaRPr kumimoji="1" lang="ja-JP" altLang="en-US" sz="1000" b="1">
            <a:latin typeface="ＭＳ Ｐゴシック"/>
          </a:endParaRPr>
        </a:p>
      </xdr:txBody>
    </xdr:sp>
    <xdr:clientData/>
  </xdr:oneCellAnchor>
  <xdr:twoCellAnchor>
    <xdr:from>
      <xdr:col>23</xdr:col>
      <xdr:colOff>628650</xdr:colOff>
      <xdr:row>81</xdr:row>
      <xdr:rowOff>81280</xdr:rowOff>
    </xdr:from>
    <xdr:to>
      <xdr:col>24</xdr:col>
      <xdr:colOff>120650</xdr:colOff>
      <xdr:row>81</xdr:row>
      <xdr:rowOff>81280</xdr:rowOff>
    </xdr:to>
    <xdr:cxnSp macro="">
      <xdr:nvCxnSpPr>
        <xdr:cNvPr id="422" name="直線コネクタ 421"/>
        <xdr:cNvCxnSpPr/>
      </xdr:nvCxnSpPr>
      <xdr:spPr>
        <a:xfrm>
          <a:off x="16421100" y="13968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93362</xdr:rowOff>
    </xdr:from>
    <xdr:ext cx="762000" cy="259045"/>
    <xdr:sp macro="" textlink="">
      <xdr:nvSpPr>
        <xdr:cNvPr id="423" name="公債費以外最大値テキスト"/>
        <xdr:cNvSpPr txBox="1"/>
      </xdr:nvSpPr>
      <xdr:spPr>
        <a:xfrm>
          <a:off x="16598900" y="1243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59.9</a:t>
          </a:r>
          <a:endParaRPr kumimoji="1" lang="ja-JP" altLang="en-US" sz="1000" b="1">
            <a:latin typeface="ＭＳ Ｐゴシック"/>
          </a:endParaRPr>
        </a:p>
      </xdr:txBody>
    </xdr:sp>
    <xdr:clientData/>
  </xdr:oneCellAnchor>
  <xdr:twoCellAnchor>
    <xdr:from>
      <xdr:col>23</xdr:col>
      <xdr:colOff>628650</xdr:colOff>
      <xdr:row>74</xdr:row>
      <xdr:rowOff>6985</xdr:rowOff>
    </xdr:from>
    <xdr:to>
      <xdr:col>24</xdr:col>
      <xdr:colOff>120650</xdr:colOff>
      <xdr:row>74</xdr:row>
      <xdr:rowOff>6985</xdr:rowOff>
    </xdr:to>
    <xdr:cxnSp macro="">
      <xdr:nvCxnSpPr>
        <xdr:cNvPr id="424" name="直線コネクタ 423"/>
        <xdr:cNvCxnSpPr/>
      </xdr:nvCxnSpPr>
      <xdr:spPr>
        <a:xfrm>
          <a:off x="16421100" y="12694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92711</xdr:rowOff>
    </xdr:from>
    <xdr:to>
      <xdr:col>24</xdr:col>
      <xdr:colOff>31750</xdr:colOff>
      <xdr:row>77</xdr:row>
      <xdr:rowOff>121286</xdr:rowOff>
    </xdr:to>
    <xdr:cxnSp macro="">
      <xdr:nvCxnSpPr>
        <xdr:cNvPr id="425" name="直線コネクタ 424"/>
        <xdr:cNvCxnSpPr/>
      </xdr:nvCxnSpPr>
      <xdr:spPr>
        <a:xfrm flipV="1">
          <a:off x="15671800" y="13122911"/>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48277</xdr:rowOff>
    </xdr:from>
    <xdr:ext cx="762000" cy="259045"/>
    <xdr:sp macro="" textlink="">
      <xdr:nvSpPr>
        <xdr:cNvPr id="426" name="公債費以外平均値テキスト"/>
        <xdr:cNvSpPr txBox="1"/>
      </xdr:nvSpPr>
      <xdr:spPr>
        <a:xfrm>
          <a:off x="16598900" y="1324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76200</xdr:rowOff>
    </xdr:from>
    <xdr:to>
      <xdr:col>24</xdr:col>
      <xdr:colOff>82550</xdr:colOff>
      <xdr:row>78</xdr:row>
      <xdr:rowOff>6350</xdr:rowOff>
    </xdr:to>
    <xdr:sp macro="" textlink="">
      <xdr:nvSpPr>
        <xdr:cNvPr id="427" name="フローチャート : 判断 426"/>
        <xdr:cNvSpPr/>
      </xdr:nvSpPr>
      <xdr:spPr>
        <a:xfrm>
          <a:off x="164592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121286</xdr:rowOff>
    </xdr:from>
    <xdr:to>
      <xdr:col>22</xdr:col>
      <xdr:colOff>565150</xdr:colOff>
      <xdr:row>78</xdr:row>
      <xdr:rowOff>29845</xdr:rowOff>
    </xdr:to>
    <xdr:cxnSp macro="">
      <xdr:nvCxnSpPr>
        <xdr:cNvPr id="428" name="直線コネクタ 427"/>
        <xdr:cNvCxnSpPr/>
      </xdr:nvCxnSpPr>
      <xdr:spPr>
        <a:xfrm flipV="1">
          <a:off x="14782800" y="13322936"/>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41911</xdr:rowOff>
    </xdr:from>
    <xdr:to>
      <xdr:col>22</xdr:col>
      <xdr:colOff>615950</xdr:colOff>
      <xdr:row>78</xdr:row>
      <xdr:rowOff>143511</xdr:rowOff>
    </xdr:to>
    <xdr:sp macro="" textlink="">
      <xdr:nvSpPr>
        <xdr:cNvPr id="429" name="フローチャート : 判断 428"/>
        <xdr:cNvSpPr/>
      </xdr:nvSpPr>
      <xdr:spPr>
        <a:xfrm>
          <a:off x="15621000" y="13415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128288</xdr:rowOff>
    </xdr:from>
    <xdr:ext cx="736600" cy="259045"/>
    <xdr:sp macro="" textlink="">
      <xdr:nvSpPr>
        <xdr:cNvPr id="430" name="テキスト ボックス 429"/>
        <xdr:cNvSpPr txBox="1"/>
      </xdr:nvSpPr>
      <xdr:spPr>
        <a:xfrm>
          <a:off x="15290800" y="13501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149861</xdr:rowOff>
    </xdr:from>
    <xdr:to>
      <xdr:col>21</xdr:col>
      <xdr:colOff>361950</xdr:colOff>
      <xdr:row>78</xdr:row>
      <xdr:rowOff>29845</xdr:rowOff>
    </xdr:to>
    <xdr:cxnSp macro="">
      <xdr:nvCxnSpPr>
        <xdr:cNvPr id="431" name="直線コネクタ 430"/>
        <xdr:cNvCxnSpPr/>
      </xdr:nvCxnSpPr>
      <xdr:spPr>
        <a:xfrm>
          <a:off x="13893800" y="133515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133350</xdr:rowOff>
    </xdr:from>
    <xdr:to>
      <xdr:col>21</xdr:col>
      <xdr:colOff>412750</xdr:colOff>
      <xdr:row>78</xdr:row>
      <xdr:rowOff>63500</xdr:rowOff>
    </xdr:to>
    <xdr:sp macro="" textlink="">
      <xdr:nvSpPr>
        <xdr:cNvPr id="432" name="フローチャート : 判断 431"/>
        <xdr:cNvSpPr/>
      </xdr:nvSpPr>
      <xdr:spPr>
        <a:xfrm>
          <a:off x="14732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73677</xdr:rowOff>
    </xdr:from>
    <xdr:ext cx="762000" cy="259045"/>
    <xdr:sp macro="" textlink="">
      <xdr:nvSpPr>
        <xdr:cNvPr id="433" name="テキスト ボックス 432"/>
        <xdr:cNvSpPr txBox="1"/>
      </xdr:nvSpPr>
      <xdr:spPr>
        <a:xfrm>
          <a:off x="14401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72.0</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149861</xdr:rowOff>
    </xdr:from>
    <xdr:to>
      <xdr:col>20</xdr:col>
      <xdr:colOff>158750</xdr:colOff>
      <xdr:row>78</xdr:row>
      <xdr:rowOff>24130</xdr:rowOff>
    </xdr:to>
    <xdr:cxnSp macro="">
      <xdr:nvCxnSpPr>
        <xdr:cNvPr id="434" name="直線コネクタ 433"/>
        <xdr:cNvCxnSpPr/>
      </xdr:nvCxnSpPr>
      <xdr:spPr>
        <a:xfrm flipV="1">
          <a:off x="13004800" y="133515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156211</xdr:rowOff>
    </xdr:from>
    <xdr:to>
      <xdr:col>20</xdr:col>
      <xdr:colOff>209550</xdr:colOff>
      <xdr:row>78</xdr:row>
      <xdr:rowOff>86361</xdr:rowOff>
    </xdr:to>
    <xdr:sp macro="" textlink="">
      <xdr:nvSpPr>
        <xdr:cNvPr id="435" name="フローチャート : 判断 434"/>
        <xdr:cNvSpPr/>
      </xdr:nvSpPr>
      <xdr:spPr>
        <a:xfrm>
          <a:off x="13843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71138</xdr:rowOff>
    </xdr:from>
    <xdr:ext cx="762000" cy="259045"/>
    <xdr:sp macro="" textlink="">
      <xdr:nvSpPr>
        <xdr:cNvPr id="436" name="テキスト ボックス 435"/>
        <xdr:cNvSpPr txBox="1"/>
      </xdr:nvSpPr>
      <xdr:spPr>
        <a:xfrm>
          <a:off x="13512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72.4</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104775</xdr:rowOff>
    </xdr:from>
    <xdr:to>
      <xdr:col>19</xdr:col>
      <xdr:colOff>6350</xdr:colOff>
      <xdr:row>78</xdr:row>
      <xdr:rowOff>34925</xdr:rowOff>
    </xdr:to>
    <xdr:sp macro="" textlink="">
      <xdr:nvSpPr>
        <xdr:cNvPr id="437" name="フローチャート : 判断 436"/>
        <xdr:cNvSpPr/>
      </xdr:nvSpPr>
      <xdr:spPr>
        <a:xfrm>
          <a:off x="12954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45102</xdr:rowOff>
    </xdr:from>
    <xdr:ext cx="762000" cy="259045"/>
    <xdr:sp macro="" textlink="">
      <xdr:nvSpPr>
        <xdr:cNvPr id="438" name="テキスト ボックス 437"/>
        <xdr:cNvSpPr txBox="1"/>
      </xdr:nvSpPr>
      <xdr:spPr>
        <a:xfrm>
          <a:off x="12623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76</xdr:row>
      <xdr:rowOff>41911</xdr:rowOff>
    </xdr:from>
    <xdr:to>
      <xdr:col>24</xdr:col>
      <xdr:colOff>82550</xdr:colOff>
      <xdr:row>76</xdr:row>
      <xdr:rowOff>143511</xdr:rowOff>
    </xdr:to>
    <xdr:sp macro="" textlink="">
      <xdr:nvSpPr>
        <xdr:cNvPr id="444" name="円/楕円 443"/>
        <xdr:cNvSpPr/>
      </xdr:nvSpPr>
      <xdr:spPr>
        <a:xfrm>
          <a:off x="164592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58437</xdr:rowOff>
    </xdr:from>
    <xdr:ext cx="762000" cy="259045"/>
    <xdr:sp macro="" textlink="">
      <xdr:nvSpPr>
        <xdr:cNvPr id="445" name="公債費以外該当値テキスト"/>
        <xdr:cNvSpPr txBox="1"/>
      </xdr:nvSpPr>
      <xdr:spPr>
        <a:xfrm>
          <a:off x="165989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70486</xdr:rowOff>
    </xdr:from>
    <xdr:to>
      <xdr:col>22</xdr:col>
      <xdr:colOff>615950</xdr:colOff>
      <xdr:row>78</xdr:row>
      <xdr:rowOff>636</xdr:rowOff>
    </xdr:to>
    <xdr:sp macro="" textlink="">
      <xdr:nvSpPr>
        <xdr:cNvPr id="446" name="円/楕円 445"/>
        <xdr:cNvSpPr/>
      </xdr:nvSpPr>
      <xdr:spPr>
        <a:xfrm>
          <a:off x="15621000" y="1327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10813</xdr:rowOff>
    </xdr:from>
    <xdr:ext cx="736600" cy="259045"/>
    <xdr:sp macro="" textlink="">
      <xdr:nvSpPr>
        <xdr:cNvPr id="447" name="テキスト ボックス 446"/>
        <xdr:cNvSpPr txBox="1"/>
      </xdr:nvSpPr>
      <xdr:spPr>
        <a:xfrm>
          <a:off x="15290800" y="13041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70.9</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150495</xdr:rowOff>
    </xdr:from>
    <xdr:to>
      <xdr:col>21</xdr:col>
      <xdr:colOff>412750</xdr:colOff>
      <xdr:row>78</xdr:row>
      <xdr:rowOff>80645</xdr:rowOff>
    </xdr:to>
    <xdr:sp macro="" textlink="">
      <xdr:nvSpPr>
        <xdr:cNvPr id="448" name="円/楕円 447"/>
        <xdr:cNvSpPr/>
      </xdr:nvSpPr>
      <xdr:spPr>
        <a:xfrm>
          <a:off x="147320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65422</xdr:rowOff>
    </xdr:from>
    <xdr:ext cx="762000" cy="259045"/>
    <xdr:sp macro="" textlink="">
      <xdr:nvSpPr>
        <xdr:cNvPr id="449" name="テキスト ボックス 448"/>
        <xdr:cNvSpPr txBox="1"/>
      </xdr:nvSpPr>
      <xdr:spPr>
        <a:xfrm>
          <a:off x="14401800" y="13438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72.3</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99061</xdr:rowOff>
    </xdr:from>
    <xdr:to>
      <xdr:col>20</xdr:col>
      <xdr:colOff>209550</xdr:colOff>
      <xdr:row>78</xdr:row>
      <xdr:rowOff>29211</xdr:rowOff>
    </xdr:to>
    <xdr:sp macro="" textlink="">
      <xdr:nvSpPr>
        <xdr:cNvPr id="450" name="円/楕円 449"/>
        <xdr:cNvSpPr/>
      </xdr:nvSpPr>
      <xdr:spPr>
        <a:xfrm>
          <a:off x="13843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39388</xdr:rowOff>
    </xdr:from>
    <xdr:ext cx="762000" cy="259045"/>
    <xdr:sp macro="" textlink="">
      <xdr:nvSpPr>
        <xdr:cNvPr id="451" name="テキスト ボックス 450"/>
        <xdr:cNvSpPr txBox="1"/>
      </xdr:nvSpPr>
      <xdr:spPr>
        <a:xfrm>
          <a:off x="13512800" y="13069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71.4</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144780</xdr:rowOff>
    </xdr:from>
    <xdr:to>
      <xdr:col>19</xdr:col>
      <xdr:colOff>6350</xdr:colOff>
      <xdr:row>78</xdr:row>
      <xdr:rowOff>74930</xdr:rowOff>
    </xdr:to>
    <xdr:sp macro="" textlink="">
      <xdr:nvSpPr>
        <xdr:cNvPr id="452" name="円/楕円 451"/>
        <xdr:cNvSpPr/>
      </xdr:nvSpPr>
      <xdr:spPr>
        <a:xfrm>
          <a:off x="12954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59707</xdr:rowOff>
    </xdr:from>
    <xdr:ext cx="762000" cy="259045"/>
    <xdr:sp macro="" textlink="">
      <xdr:nvSpPr>
        <xdr:cNvPr id="453" name="テキスト ボックス 452"/>
        <xdr:cNvSpPr txBox="1"/>
      </xdr:nvSpPr>
      <xdr:spPr>
        <a:xfrm>
          <a:off x="126238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72.2</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山形県天童市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38379</xdr:rowOff>
    </xdr:from>
    <xdr:to>
      <xdr:col>4</xdr:col>
      <xdr:colOff>1117600</xdr:colOff>
      <xdr:row>19</xdr:row>
      <xdr:rowOff>88606</xdr:rowOff>
    </xdr:to>
    <xdr:cxnSp macro="">
      <xdr:nvCxnSpPr>
        <xdr:cNvPr id="47" name="直線コネクタ 46"/>
        <xdr:cNvCxnSpPr/>
      </xdr:nvCxnSpPr>
      <xdr:spPr bwMode="auto">
        <a:xfrm flipV="1">
          <a:off x="5651500" y="2143404"/>
          <a:ext cx="0" cy="125037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60683</xdr:rowOff>
    </xdr:from>
    <xdr:ext cx="762000" cy="259045"/>
    <xdr:sp macro="" textlink="">
      <xdr:nvSpPr>
        <xdr:cNvPr id="48" name="人口1人当たり決算額の推移最小値テキスト130"/>
        <xdr:cNvSpPr txBox="1"/>
      </xdr:nvSpPr>
      <xdr:spPr>
        <a:xfrm>
          <a:off x="5740400" y="3365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53,268</a:t>
          </a:r>
          <a:endParaRPr kumimoji="1" lang="ja-JP" altLang="en-US" sz="1000" b="1">
            <a:latin typeface="ＭＳ Ｐゴシック"/>
          </a:endParaRPr>
        </a:p>
      </xdr:txBody>
    </xdr:sp>
    <xdr:clientData/>
  </xdr:oneCellAnchor>
  <xdr:twoCellAnchor>
    <xdr:from>
      <xdr:col>4</xdr:col>
      <xdr:colOff>1028700</xdr:colOff>
      <xdr:row>19</xdr:row>
      <xdr:rowOff>88606</xdr:rowOff>
    </xdr:from>
    <xdr:to>
      <xdr:col>5</xdr:col>
      <xdr:colOff>73025</xdr:colOff>
      <xdr:row>19</xdr:row>
      <xdr:rowOff>88606</xdr:rowOff>
    </xdr:to>
    <xdr:cxnSp macro="">
      <xdr:nvCxnSpPr>
        <xdr:cNvPr id="49" name="直線コネクタ 48"/>
        <xdr:cNvCxnSpPr/>
      </xdr:nvCxnSpPr>
      <xdr:spPr bwMode="auto">
        <a:xfrm>
          <a:off x="5562600" y="33937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124756</xdr:rowOff>
    </xdr:from>
    <xdr:ext cx="762000" cy="259045"/>
    <xdr:sp macro="" textlink="">
      <xdr:nvSpPr>
        <xdr:cNvPr id="50" name="人口1人当たり決算額の推移最大値テキスト130"/>
        <xdr:cNvSpPr txBox="1"/>
      </xdr:nvSpPr>
      <xdr:spPr>
        <a:xfrm>
          <a:off x="5740400" y="188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129,844</a:t>
          </a:r>
          <a:endParaRPr kumimoji="1" lang="ja-JP" altLang="en-US" sz="1000" b="1">
            <a:latin typeface="ＭＳ Ｐゴシック"/>
          </a:endParaRPr>
        </a:p>
      </xdr:txBody>
    </xdr:sp>
    <xdr:clientData/>
  </xdr:oneCellAnchor>
  <xdr:twoCellAnchor>
    <xdr:from>
      <xdr:col>4</xdr:col>
      <xdr:colOff>1028700</xdr:colOff>
      <xdr:row>12</xdr:row>
      <xdr:rowOff>38379</xdr:rowOff>
    </xdr:from>
    <xdr:to>
      <xdr:col>5</xdr:col>
      <xdr:colOff>73025</xdr:colOff>
      <xdr:row>12</xdr:row>
      <xdr:rowOff>38379</xdr:rowOff>
    </xdr:to>
    <xdr:cxnSp macro="">
      <xdr:nvCxnSpPr>
        <xdr:cNvPr id="51" name="直線コネクタ 50"/>
        <xdr:cNvCxnSpPr/>
      </xdr:nvCxnSpPr>
      <xdr:spPr bwMode="auto">
        <a:xfrm>
          <a:off x="5562600" y="21434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131436</xdr:rowOff>
    </xdr:from>
    <xdr:to>
      <xdr:col>4</xdr:col>
      <xdr:colOff>1117600</xdr:colOff>
      <xdr:row>18</xdr:row>
      <xdr:rowOff>143862</xdr:rowOff>
    </xdr:to>
    <xdr:cxnSp macro="">
      <xdr:nvCxnSpPr>
        <xdr:cNvPr id="52" name="直線コネクタ 51"/>
        <xdr:cNvCxnSpPr/>
      </xdr:nvCxnSpPr>
      <xdr:spPr bwMode="auto">
        <a:xfrm>
          <a:off x="5003800" y="3265161"/>
          <a:ext cx="647700" cy="12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106013</xdr:rowOff>
    </xdr:from>
    <xdr:ext cx="762000" cy="259045"/>
    <xdr:sp macro="" textlink="">
      <xdr:nvSpPr>
        <xdr:cNvPr id="53" name="人口1人当たり決算額の推移平均値テキスト130"/>
        <xdr:cNvSpPr txBox="1"/>
      </xdr:nvSpPr>
      <xdr:spPr>
        <a:xfrm>
          <a:off x="5740400" y="2725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81,603</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89486</xdr:rowOff>
    </xdr:from>
    <xdr:to>
      <xdr:col>5</xdr:col>
      <xdr:colOff>34925</xdr:colOff>
      <xdr:row>17</xdr:row>
      <xdr:rowOff>19636</xdr:rowOff>
    </xdr:to>
    <xdr:sp macro="" textlink="">
      <xdr:nvSpPr>
        <xdr:cNvPr id="54" name="フローチャート : 判断 53"/>
        <xdr:cNvSpPr/>
      </xdr:nvSpPr>
      <xdr:spPr bwMode="auto">
        <a:xfrm>
          <a:off x="5600700" y="28803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131436</xdr:rowOff>
    </xdr:from>
    <xdr:to>
      <xdr:col>4</xdr:col>
      <xdr:colOff>469900</xdr:colOff>
      <xdr:row>19</xdr:row>
      <xdr:rowOff>2130</xdr:rowOff>
    </xdr:to>
    <xdr:cxnSp macro="">
      <xdr:nvCxnSpPr>
        <xdr:cNvPr id="55" name="直線コネクタ 54"/>
        <xdr:cNvCxnSpPr/>
      </xdr:nvCxnSpPr>
      <xdr:spPr bwMode="auto">
        <a:xfrm flipV="1">
          <a:off x="4305300" y="3265161"/>
          <a:ext cx="698500" cy="42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47326</xdr:rowOff>
    </xdr:from>
    <xdr:to>
      <xdr:col>4</xdr:col>
      <xdr:colOff>520700</xdr:colOff>
      <xdr:row>17</xdr:row>
      <xdr:rowOff>148926</xdr:rowOff>
    </xdr:to>
    <xdr:sp macro="" textlink="">
      <xdr:nvSpPr>
        <xdr:cNvPr id="56" name="フローチャート : 判断 55"/>
        <xdr:cNvSpPr/>
      </xdr:nvSpPr>
      <xdr:spPr bwMode="auto">
        <a:xfrm>
          <a:off x="4953000" y="3009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159103</xdr:rowOff>
    </xdr:from>
    <xdr:ext cx="736600" cy="259045"/>
    <xdr:sp macro="" textlink="">
      <xdr:nvSpPr>
        <xdr:cNvPr id="57" name="テキスト ボックス 56"/>
        <xdr:cNvSpPr txBox="1"/>
      </xdr:nvSpPr>
      <xdr:spPr>
        <a:xfrm>
          <a:off x="4622800" y="2778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73,685</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141184</xdr:rowOff>
    </xdr:from>
    <xdr:to>
      <xdr:col>3</xdr:col>
      <xdr:colOff>904875</xdr:colOff>
      <xdr:row>19</xdr:row>
      <xdr:rowOff>2130</xdr:rowOff>
    </xdr:to>
    <xdr:cxnSp macro="">
      <xdr:nvCxnSpPr>
        <xdr:cNvPr id="58" name="直線コネクタ 57"/>
        <xdr:cNvCxnSpPr/>
      </xdr:nvCxnSpPr>
      <xdr:spPr bwMode="auto">
        <a:xfrm>
          <a:off x="3606800" y="3274909"/>
          <a:ext cx="698500" cy="32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69728</xdr:rowOff>
    </xdr:from>
    <xdr:to>
      <xdr:col>3</xdr:col>
      <xdr:colOff>955675</xdr:colOff>
      <xdr:row>17</xdr:row>
      <xdr:rowOff>171328</xdr:rowOff>
    </xdr:to>
    <xdr:sp macro="" textlink="">
      <xdr:nvSpPr>
        <xdr:cNvPr id="59" name="フローチャート : 判断 58"/>
        <xdr:cNvSpPr/>
      </xdr:nvSpPr>
      <xdr:spPr bwMode="auto">
        <a:xfrm>
          <a:off x="4254500" y="3032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10055</xdr:rowOff>
    </xdr:from>
    <xdr:ext cx="762000" cy="259045"/>
    <xdr:sp macro="" textlink="">
      <xdr:nvSpPr>
        <xdr:cNvPr id="60" name="テキスト ボックス 59"/>
        <xdr:cNvSpPr txBox="1"/>
      </xdr:nvSpPr>
      <xdr:spPr>
        <a:xfrm>
          <a:off x="3924300" y="2800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72,313</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141184</xdr:rowOff>
    </xdr:from>
    <xdr:to>
      <xdr:col>3</xdr:col>
      <xdr:colOff>206375</xdr:colOff>
      <xdr:row>18</xdr:row>
      <xdr:rowOff>146083</xdr:rowOff>
    </xdr:to>
    <xdr:cxnSp macro="">
      <xdr:nvCxnSpPr>
        <xdr:cNvPr id="61" name="直線コネクタ 60"/>
        <xdr:cNvCxnSpPr/>
      </xdr:nvCxnSpPr>
      <xdr:spPr bwMode="auto">
        <a:xfrm flipV="1">
          <a:off x="2908300" y="3274909"/>
          <a:ext cx="698500" cy="4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37986</xdr:rowOff>
    </xdr:from>
    <xdr:to>
      <xdr:col>3</xdr:col>
      <xdr:colOff>257175</xdr:colOff>
      <xdr:row>17</xdr:row>
      <xdr:rowOff>139586</xdr:rowOff>
    </xdr:to>
    <xdr:sp macro="" textlink="">
      <xdr:nvSpPr>
        <xdr:cNvPr id="62" name="フローチャート : 判断 61"/>
        <xdr:cNvSpPr/>
      </xdr:nvSpPr>
      <xdr:spPr bwMode="auto">
        <a:xfrm>
          <a:off x="3556000" y="30002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149763</xdr:rowOff>
    </xdr:from>
    <xdr:ext cx="762000" cy="259045"/>
    <xdr:sp macro="" textlink="">
      <xdr:nvSpPr>
        <xdr:cNvPr id="63" name="テキスト ボックス 62"/>
        <xdr:cNvSpPr txBox="1"/>
      </xdr:nvSpPr>
      <xdr:spPr>
        <a:xfrm>
          <a:off x="3225800" y="2769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74,257</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234</xdr:rowOff>
    </xdr:from>
    <xdr:to>
      <xdr:col>2</xdr:col>
      <xdr:colOff>692150</xdr:colOff>
      <xdr:row>17</xdr:row>
      <xdr:rowOff>101834</xdr:rowOff>
    </xdr:to>
    <xdr:sp macro="" textlink="">
      <xdr:nvSpPr>
        <xdr:cNvPr id="64" name="フローチャート : 判断 63"/>
        <xdr:cNvSpPr/>
      </xdr:nvSpPr>
      <xdr:spPr bwMode="auto">
        <a:xfrm>
          <a:off x="2857500" y="29625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112011</xdr:rowOff>
    </xdr:from>
    <xdr:ext cx="762000" cy="259045"/>
    <xdr:sp macro="" textlink="">
      <xdr:nvSpPr>
        <xdr:cNvPr id="65" name="テキスト ボックス 64"/>
        <xdr:cNvSpPr txBox="1"/>
      </xdr:nvSpPr>
      <xdr:spPr>
        <a:xfrm>
          <a:off x="2527300" y="273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76,569</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93062</xdr:rowOff>
    </xdr:from>
    <xdr:to>
      <xdr:col>5</xdr:col>
      <xdr:colOff>34925</xdr:colOff>
      <xdr:row>19</xdr:row>
      <xdr:rowOff>23212</xdr:rowOff>
    </xdr:to>
    <xdr:sp macro="" textlink="">
      <xdr:nvSpPr>
        <xdr:cNvPr id="71" name="円/楕円 70"/>
        <xdr:cNvSpPr/>
      </xdr:nvSpPr>
      <xdr:spPr bwMode="auto">
        <a:xfrm>
          <a:off x="5600700" y="3226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1639</xdr:rowOff>
    </xdr:from>
    <xdr:ext cx="762000" cy="259045"/>
    <xdr:sp macro="" textlink="">
      <xdr:nvSpPr>
        <xdr:cNvPr id="72" name="人口1人当たり決算額の推移該当値テキスト130"/>
        <xdr:cNvSpPr txBox="1"/>
      </xdr:nvSpPr>
      <xdr:spPr>
        <a:xfrm>
          <a:off x="5740400" y="313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60,384</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80636</xdr:rowOff>
    </xdr:from>
    <xdr:to>
      <xdr:col>4</xdr:col>
      <xdr:colOff>520700</xdr:colOff>
      <xdr:row>19</xdr:row>
      <xdr:rowOff>10786</xdr:rowOff>
    </xdr:to>
    <xdr:sp macro="" textlink="">
      <xdr:nvSpPr>
        <xdr:cNvPr id="73" name="円/楕円 72"/>
        <xdr:cNvSpPr/>
      </xdr:nvSpPr>
      <xdr:spPr bwMode="auto">
        <a:xfrm>
          <a:off x="4953000" y="3214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167013</xdr:rowOff>
    </xdr:from>
    <xdr:ext cx="736600" cy="259045"/>
    <xdr:sp macro="" textlink="">
      <xdr:nvSpPr>
        <xdr:cNvPr id="74" name="テキスト ボックス 73"/>
        <xdr:cNvSpPr txBox="1"/>
      </xdr:nvSpPr>
      <xdr:spPr>
        <a:xfrm>
          <a:off x="4622800" y="3300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61,145</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122780</xdr:rowOff>
    </xdr:from>
    <xdr:to>
      <xdr:col>3</xdr:col>
      <xdr:colOff>955675</xdr:colOff>
      <xdr:row>19</xdr:row>
      <xdr:rowOff>52930</xdr:rowOff>
    </xdr:to>
    <xdr:sp macro="" textlink="">
      <xdr:nvSpPr>
        <xdr:cNvPr id="75" name="円/楕円 74"/>
        <xdr:cNvSpPr/>
      </xdr:nvSpPr>
      <xdr:spPr bwMode="auto">
        <a:xfrm>
          <a:off x="4254500" y="3256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37707</xdr:rowOff>
    </xdr:from>
    <xdr:ext cx="762000" cy="259045"/>
    <xdr:sp macro="" textlink="">
      <xdr:nvSpPr>
        <xdr:cNvPr id="76" name="テキスト ボックス 75"/>
        <xdr:cNvSpPr txBox="1"/>
      </xdr:nvSpPr>
      <xdr:spPr>
        <a:xfrm>
          <a:off x="3924300" y="334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58,564</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90384</xdr:rowOff>
    </xdr:from>
    <xdr:to>
      <xdr:col>3</xdr:col>
      <xdr:colOff>257175</xdr:colOff>
      <xdr:row>19</xdr:row>
      <xdr:rowOff>20534</xdr:rowOff>
    </xdr:to>
    <xdr:sp macro="" textlink="">
      <xdr:nvSpPr>
        <xdr:cNvPr id="77" name="円/楕円 76"/>
        <xdr:cNvSpPr/>
      </xdr:nvSpPr>
      <xdr:spPr bwMode="auto">
        <a:xfrm>
          <a:off x="3556000" y="3224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5311</xdr:rowOff>
    </xdr:from>
    <xdr:ext cx="762000" cy="259045"/>
    <xdr:sp macro="" textlink="">
      <xdr:nvSpPr>
        <xdr:cNvPr id="78" name="テキスト ボックス 77"/>
        <xdr:cNvSpPr txBox="1"/>
      </xdr:nvSpPr>
      <xdr:spPr>
        <a:xfrm>
          <a:off x="3225800" y="3310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60,548</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95283</xdr:rowOff>
    </xdr:from>
    <xdr:to>
      <xdr:col>2</xdr:col>
      <xdr:colOff>692150</xdr:colOff>
      <xdr:row>19</xdr:row>
      <xdr:rowOff>25433</xdr:rowOff>
    </xdr:to>
    <xdr:sp macro="" textlink="">
      <xdr:nvSpPr>
        <xdr:cNvPr id="79" name="円/楕円 78"/>
        <xdr:cNvSpPr/>
      </xdr:nvSpPr>
      <xdr:spPr bwMode="auto">
        <a:xfrm>
          <a:off x="2857500" y="3229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10210</xdr:rowOff>
    </xdr:from>
    <xdr:ext cx="762000" cy="259045"/>
    <xdr:sp macro="" textlink="">
      <xdr:nvSpPr>
        <xdr:cNvPr id="80" name="テキスト ボックス 79"/>
        <xdr:cNvSpPr txBox="1"/>
      </xdr:nvSpPr>
      <xdr:spPr>
        <a:xfrm>
          <a:off x="2527300" y="331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60,248</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7" name="テキスト ボックス 96"/>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9" name="テキスト ボックス 98"/>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101" name="テキスト ボックス 100"/>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3" name="テキスト ボックス 102"/>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30919</xdr:rowOff>
    </xdr:from>
    <xdr:to>
      <xdr:col>4</xdr:col>
      <xdr:colOff>1117600</xdr:colOff>
      <xdr:row>38</xdr:row>
      <xdr:rowOff>115387</xdr:rowOff>
    </xdr:to>
    <xdr:cxnSp macro="">
      <xdr:nvCxnSpPr>
        <xdr:cNvPr id="107" name="直線コネクタ 106"/>
        <xdr:cNvCxnSpPr/>
      </xdr:nvCxnSpPr>
      <xdr:spPr bwMode="auto">
        <a:xfrm flipV="1">
          <a:off x="5651500" y="6298369"/>
          <a:ext cx="0" cy="1284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87464</xdr:rowOff>
    </xdr:from>
    <xdr:ext cx="762000" cy="259045"/>
    <xdr:sp macro="" textlink="">
      <xdr:nvSpPr>
        <xdr:cNvPr id="108" name="人口1人当たり決算額の推移最小値テキスト445"/>
        <xdr:cNvSpPr txBox="1"/>
      </xdr:nvSpPr>
      <xdr:spPr>
        <a:xfrm>
          <a:off x="5740400" y="7555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-4,492</a:t>
          </a:r>
          <a:endParaRPr kumimoji="1" lang="ja-JP" altLang="en-US" sz="1000" b="1">
            <a:latin typeface="ＭＳ Ｐゴシック"/>
          </a:endParaRPr>
        </a:p>
      </xdr:txBody>
    </xdr:sp>
    <xdr:clientData/>
  </xdr:oneCellAnchor>
  <xdr:twoCellAnchor>
    <xdr:from>
      <xdr:col>4</xdr:col>
      <xdr:colOff>1028700</xdr:colOff>
      <xdr:row>38</xdr:row>
      <xdr:rowOff>115387</xdr:rowOff>
    </xdr:from>
    <xdr:to>
      <xdr:col>5</xdr:col>
      <xdr:colOff>73025</xdr:colOff>
      <xdr:row>38</xdr:row>
      <xdr:rowOff>115387</xdr:rowOff>
    </xdr:to>
    <xdr:cxnSp macro="">
      <xdr:nvCxnSpPr>
        <xdr:cNvPr id="109" name="直線コネクタ 108"/>
        <xdr:cNvCxnSpPr/>
      </xdr:nvCxnSpPr>
      <xdr:spPr bwMode="auto">
        <a:xfrm>
          <a:off x="5562600" y="75829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117296</xdr:rowOff>
    </xdr:from>
    <xdr:ext cx="762000" cy="259045"/>
    <xdr:sp macro="" textlink="">
      <xdr:nvSpPr>
        <xdr:cNvPr id="110" name="人口1人当たり決算額の推移最大値テキスト445"/>
        <xdr:cNvSpPr txBox="1"/>
      </xdr:nvSpPr>
      <xdr:spPr>
        <a:xfrm>
          <a:off x="5740400" y="6041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51,703</a:t>
          </a:r>
          <a:endParaRPr kumimoji="1" lang="ja-JP" altLang="en-US" sz="1000" b="1">
            <a:latin typeface="ＭＳ Ｐゴシック"/>
          </a:endParaRPr>
        </a:p>
      </xdr:txBody>
    </xdr:sp>
    <xdr:clientData/>
  </xdr:oneCellAnchor>
  <xdr:twoCellAnchor>
    <xdr:from>
      <xdr:col>4</xdr:col>
      <xdr:colOff>1028700</xdr:colOff>
      <xdr:row>34</xdr:row>
      <xdr:rowOff>30919</xdr:rowOff>
    </xdr:from>
    <xdr:to>
      <xdr:col>5</xdr:col>
      <xdr:colOff>73025</xdr:colOff>
      <xdr:row>34</xdr:row>
      <xdr:rowOff>30919</xdr:rowOff>
    </xdr:to>
    <xdr:cxnSp macro="">
      <xdr:nvCxnSpPr>
        <xdr:cNvPr id="111" name="直線コネクタ 110"/>
        <xdr:cNvCxnSpPr/>
      </xdr:nvCxnSpPr>
      <xdr:spPr bwMode="auto">
        <a:xfrm>
          <a:off x="5562600" y="62983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232636</xdr:rowOff>
    </xdr:from>
    <xdr:to>
      <xdr:col>4</xdr:col>
      <xdr:colOff>1117600</xdr:colOff>
      <xdr:row>37</xdr:row>
      <xdr:rowOff>233665</xdr:rowOff>
    </xdr:to>
    <xdr:cxnSp macro="">
      <xdr:nvCxnSpPr>
        <xdr:cNvPr id="112" name="直線コネクタ 111"/>
        <xdr:cNvCxnSpPr/>
      </xdr:nvCxnSpPr>
      <xdr:spPr bwMode="auto">
        <a:xfrm flipV="1">
          <a:off x="5003800" y="7357336"/>
          <a:ext cx="647700" cy="1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222960</xdr:rowOff>
    </xdr:from>
    <xdr:ext cx="762000" cy="259045"/>
    <xdr:sp macro="" textlink="">
      <xdr:nvSpPr>
        <xdr:cNvPr id="113" name="人口1人当たり決算額の推移平均値テキスト445"/>
        <xdr:cNvSpPr txBox="1"/>
      </xdr:nvSpPr>
      <xdr:spPr>
        <a:xfrm>
          <a:off x="5740400" y="68333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19,303</a:t>
          </a:r>
          <a:endParaRPr kumimoji="1" lang="ja-JP" altLang="en-US" sz="1000" b="1">
            <a:solidFill>
              <a:srgbClr val="000080"/>
            </a:solidFill>
            <a:latin typeface="ＭＳ Ｐゴシック"/>
          </a:endParaRPr>
        </a:p>
      </xdr:txBody>
    </xdr:sp>
    <xdr:clientData/>
  </xdr:oneCellAnchor>
  <xdr:twoCellAnchor>
    <xdr:from>
      <xdr:col>4</xdr:col>
      <xdr:colOff>1066800</xdr:colOff>
      <xdr:row>36</xdr:row>
      <xdr:rowOff>34983</xdr:rowOff>
    </xdr:from>
    <xdr:to>
      <xdr:col>5</xdr:col>
      <xdr:colOff>34925</xdr:colOff>
      <xdr:row>36</xdr:row>
      <xdr:rowOff>136583</xdr:rowOff>
    </xdr:to>
    <xdr:sp macro="" textlink="">
      <xdr:nvSpPr>
        <xdr:cNvPr id="114" name="フローチャート : 判断 113"/>
        <xdr:cNvSpPr/>
      </xdr:nvSpPr>
      <xdr:spPr bwMode="auto">
        <a:xfrm>
          <a:off x="5600700" y="6988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167005</xdr:rowOff>
    </xdr:from>
    <xdr:to>
      <xdr:col>4</xdr:col>
      <xdr:colOff>469900</xdr:colOff>
      <xdr:row>37</xdr:row>
      <xdr:rowOff>233665</xdr:rowOff>
    </xdr:to>
    <xdr:cxnSp macro="">
      <xdr:nvCxnSpPr>
        <xdr:cNvPr id="115" name="直線コネクタ 114"/>
        <xdr:cNvCxnSpPr/>
      </xdr:nvCxnSpPr>
      <xdr:spPr bwMode="auto">
        <a:xfrm>
          <a:off x="4305300" y="7291705"/>
          <a:ext cx="698500" cy="66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112388</xdr:rowOff>
    </xdr:from>
    <xdr:to>
      <xdr:col>4</xdr:col>
      <xdr:colOff>520700</xdr:colOff>
      <xdr:row>37</xdr:row>
      <xdr:rowOff>42538</xdr:rowOff>
    </xdr:to>
    <xdr:sp macro="" textlink="">
      <xdr:nvSpPr>
        <xdr:cNvPr id="116" name="フローチャート : 判断 115"/>
        <xdr:cNvSpPr/>
      </xdr:nvSpPr>
      <xdr:spPr bwMode="auto">
        <a:xfrm>
          <a:off x="4953000" y="70656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224165</xdr:rowOff>
    </xdr:from>
    <xdr:ext cx="736600" cy="259045"/>
    <xdr:sp macro="" textlink="">
      <xdr:nvSpPr>
        <xdr:cNvPr id="117" name="テキスト ボックス 116"/>
        <xdr:cNvSpPr txBox="1"/>
      </xdr:nvSpPr>
      <xdr:spPr>
        <a:xfrm>
          <a:off x="4622800" y="6834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15,917</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136327</xdr:rowOff>
    </xdr:from>
    <xdr:to>
      <xdr:col>3</xdr:col>
      <xdr:colOff>904875</xdr:colOff>
      <xdr:row>37</xdr:row>
      <xdr:rowOff>167005</xdr:rowOff>
    </xdr:to>
    <xdr:cxnSp macro="">
      <xdr:nvCxnSpPr>
        <xdr:cNvPr id="118" name="直線コネクタ 117"/>
        <xdr:cNvCxnSpPr/>
      </xdr:nvCxnSpPr>
      <xdr:spPr bwMode="auto">
        <a:xfrm>
          <a:off x="3606800" y="7261027"/>
          <a:ext cx="698500" cy="30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67125</xdr:rowOff>
    </xdr:from>
    <xdr:to>
      <xdr:col>3</xdr:col>
      <xdr:colOff>955675</xdr:colOff>
      <xdr:row>36</xdr:row>
      <xdr:rowOff>168725</xdr:rowOff>
    </xdr:to>
    <xdr:sp macro="" textlink="">
      <xdr:nvSpPr>
        <xdr:cNvPr id="119" name="フローチャート : 判断 118"/>
        <xdr:cNvSpPr/>
      </xdr:nvSpPr>
      <xdr:spPr bwMode="auto">
        <a:xfrm>
          <a:off x="4254500" y="702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178902</xdr:rowOff>
    </xdr:from>
    <xdr:ext cx="762000" cy="259045"/>
    <xdr:sp macro="" textlink="">
      <xdr:nvSpPr>
        <xdr:cNvPr id="120" name="テキスト ボックス 119"/>
        <xdr:cNvSpPr txBox="1"/>
      </xdr:nvSpPr>
      <xdr:spPr>
        <a:xfrm>
          <a:off x="3924300" y="6789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17,897</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19307</xdr:rowOff>
    </xdr:from>
    <xdr:to>
      <xdr:col>3</xdr:col>
      <xdr:colOff>206375</xdr:colOff>
      <xdr:row>37</xdr:row>
      <xdr:rowOff>136327</xdr:rowOff>
    </xdr:to>
    <xdr:cxnSp macro="">
      <xdr:nvCxnSpPr>
        <xdr:cNvPr id="121" name="直線コネクタ 120"/>
        <xdr:cNvCxnSpPr/>
      </xdr:nvCxnSpPr>
      <xdr:spPr bwMode="auto">
        <a:xfrm>
          <a:off x="2908300" y="7144007"/>
          <a:ext cx="698500" cy="1170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32423</xdr:rowOff>
    </xdr:from>
    <xdr:to>
      <xdr:col>3</xdr:col>
      <xdr:colOff>257175</xdr:colOff>
      <xdr:row>36</xdr:row>
      <xdr:rowOff>134023</xdr:rowOff>
    </xdr:to>
    <xdr:sp macro="" textlink="">
      <xdr:nvSpPr>
        <xdr:cNvPr id="122" name="フローチャート : 判断 121"/>
        <xdr:cNvSpPr/>
      </xdr:nvSpPr>
      <xdr:spPr bwMode="auto">
        <a:xfrm>
          <a:off x="3556000" y="69856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144200</xdr:rowOff>
    </xdr:from>
    <xdr:ext cx="762000" cy="259045"/>
    <xdr:sp macro="" textlink="">
      <xdr:nvSpPr>
        <xdr:cNvPr id="123" name="テキスト ボックス 122"/>
        <xdr:cNvSpPr txBox="1"/>
      </xdr:nvSpPr>
      <xdr:spPr>
        <a:xfrm>
          <a:off x="3225800" y="6754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19,415</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335569</xdr:rowOff>
    </xdr:from>
    <xdr:to>
      <xdr:col>2</xdr:col>
      <xdr:colOff>692150</xdr:colOff>
      <xdr:row>36</xdr:row>
      <xdr:rowOff>94269</xdr:rowOff>
    </xdr:to>
    <xdr:sp macro="" textlink="">
      <xdr:nvSpPr>
        <xdr:cNvPr id="124" name="フローチャート : 判断 123"/>
        <xdr:cNvSpPr/>
      </xdr:nvSpPr>
      <xdr:spPr bwMode="auto">
        <a:xfrm>
          <a:off x="2857500" y="69459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104446</xdr:rowOff>
    </xdr:from>
    <xdr:ext cx="762000" cy="259045"/>
    <xdr:sp macro="" textlink="">
      <xdr:nvSpPr>
        <xdr:cNvPr id="125" name="テキスト ボックス 124"/>
        <xdr:cNvSpPr txBox="1"/>
      </xdr:nvSpPr>
      <xdr:spPr>
        <a:xfrm>
          <a:off x="2527300" y="6714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21,154</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37</xdr:row>
      <xdr:rowOff>181836</xdr:rowOff>
    </xdr:from>
    <xdr:to>
      <xdr:col>5</xdr:col>
      <xdr:colOff>34925</xdr:colOff>
      <xdr:row>37</xdr:row>
      <xdr:rowOff>283436</xdr:rowOff>
    </xdr:to>
    <xdr:sp macro="" textlink="">
      <xdr:nvSpPr>
        <xdr:cNvPr id="131" name="円/楕円 130"/>
        <xdr:cNvSpPr/>
      </xdr:nvSpPr>
      <xdr:spPr bwMode="auto">
        <a:xfrm>
          <a:off x="5600700" y="7306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153913</xdr:rowOff>
    </xdr:from>
    <xdr:ext cx="762000" cy="259045"/>
    <xdr:sp macro="" textlink="">
      <xdr:nvSpPr>
        <xdr:cNvPr id="132" name="人口1人当たり決算額の推移該当値テキスト445"/>
        <xdr:cNvSpPr txBox="1"/>
      </xdr:nvSpPr>
      <xdr:spPr>
        <a:xfrm>
          <a:off x="5740400" y="727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5,379</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182865</xdr:rowOff>
    </xdr:from>
    <xdr:to>
      <xdr:col>4</xdr:col>
      <xdr:colOff>520700</xdr:colOff>
      <xdr:row>37</xdr:row>
      <xdr:rowOff>284465</xdr:rowOff>
    </xdr:to>
    <xdr:sp macro="" textlink="">
      <xdr:nvSpPr>
        <xdr:cNvPr id="133" name="円/楕円 132"/>
        <xdr:cNvSpPr/>
      </xdr:nvSpPr>
      <xdr:spPr bwMode="auto">
        <a:xfrm>
          <a:off x="4953000" y="7307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269242</xdr:rowOff>
    </xdr:from>
    <xdr:ext cx="736600" cy="259045"/>
    <xdr:sp macro="" textlink="">
      <xdr:nvSpPr>
        <xdr:cNvPr id="134" name="テキスト ボックス 133"/>
        <xdr:cNvSpPr txBox="1"/>
      </xdr:nvSpPr>
      <xdr:spPr>
        <a:xfrm>
          <a:off x="4622800" y="7393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5,334</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116205</xdr:rowOff>
    </xdr:from>
    <xdr:to>
      <xdr:col>3</xdr:col>
      <xdr:colOff>955675</xdr:colOff>
      <xdr:row>37</xdr:row>
      <xdr:rowOff>217805</xdr:rowOff>
    </xdr:to>
    <xdr:sp macro="" textlink="">
      <xdr:nvSpPr>
        <xdr:cNvPr id="135" name="円/楕円 134"/>
        <xdr:cNvSpPr/>
      </xdr:nvSpPr>
      <xdr:spPr bwMode="auto">
        <a:xfrm>
          <a:off x="4254500" y="7240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202582</xdr:rowOff>
    </xdr:from>
    <xdr:ext cx="762000" cy="259045"/>
    <xdr:sp macro="" textlink="">
      <xdr:nvSpPr>
        <xdr:cNvPr id="136" name="テキスト ボックス 135"/>
        <xdr:cNvSpPr txBox="1"/>
      </xdr:nvSpPr>
      <xdr:spPr>
        <a:xfrm>
          <a:off x="3924300" y="732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8,250</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85527</xdr:rowOff>
    </xdr:from>
    <xdr:to>
      <xdr:col>3</xdr:col>
      <xdr:colOff>257175</xdr:colOff>
      <xdr:row>37</xdr:row>
      <xdr:rowOff>187127</xdr:rowOff>
    </xdr:to>
    <xdr:sp macro="" textlink="">
      <xdr:nvSpPr>
        <xdr:cNvPr id="137" name="円/楕円 136"/>
        <xdr:cNvSpPr/>
      </xdr:nvSpPr>
      <xdr:spPr bwMode="auto">
        <a:xfrm>
          <a:off x="3556000" y="7210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171904</xdr:rowOff>
    </xdr:from>
    <xdr:ext cx="762000" cy="259045"/>
    <xdr:sp macro="" textlink="">
      <xdr:nvSpPr>
        <xdr:cNvPr id="138" name="テキスト ボックス 137"/>
        <xdr:cNvSpPr txBox="1"/>
      </xdr:nvSpPr>
      <xdr:spPr>
        <a:xfrm>
          <a:off x="3225800" y="7296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9,592</a:t>
          </a:r>
          <a:endParaRPr kumimoji="1" lang="ja-JP" altLang="en-US" sz="1000" b="1">
            <a:solidFill>
              <a:srgbClr val="FF0000"/>
            </a:solidFill>
            <a:latin typeface="ＭＳ Ｐゴシック"/>
          </a:endParaRPr>
        </a:p>
      </xdr:txBody>
    </xdr:sp>
    <xdr:clientData/>
  </xdr:oneCellAnchor>
  <xdr:twoCellAnchor>
    <xdr:from>
      <xdr:col>2</xdr:col>
      <xdr:colOff>590550</xdr:colOff>
      <xdr:row>36</xdr:row>
      <xdr:rowOff>139957</xdr:rowOff>
    </xdr:from>
    <xdr:to>
      <xdr:col>2</xdr:col>
      <xdr:colOff>692150</xdr:colOff>
      <xdr:row>37</xdr:row>
      <xdr:rowOff>70107</xdr:rowOff>
    </xdr:to>
    <xdr:sp macro="" textlink="">
      <xdr:nvSpPr>
        <xdr:cNvPr id="139" name="円/楕円 138"/>
        <xdr:cNvSpPr/>
      </xdr:nvSpPr>
      <xdr:spPr bwMode="auto">
        <a:xfrm>
          <a:off x="2857500" y="70932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54884</xdr:rowOff>
    </xdr:from>
    <xdr:ext cx="762000" cy="259045"/>
    <xdr:sp macro="" textlink="">
      <xdr:nvSpPr>
        <xdr:cNvPr id="140" name="テキスト ボックス 139"/>
        <xdr:cNvSpPr txBox="1"/>
      </xdr:nvSpPr>
      <xdr:spPr>
        <a:xfrm>
          <a:off x="2527300" y="7179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14,711</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62,136
61,827
113.01
28,845,863
27,069,085
1,672,086
13,076,393
23,712,820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3.5
41.0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60/78</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16732</xdr:rowOff>
    </xdr:from>
    <xdr:to>
      <xdr:col>6</xdr:col>
      <xdr:colOff>510540</xdr:colOff>
      <xdr:row>38</xdr:row>
      <xdr:rowOff>113526</xdr:rowOff>
    </xdr:to>
    <xdr:cxnSp macro="">
      <xdr:nvCxnSpPr>
        <xdr:cNvPr id="56" name="直線コネクタ 55"/>
        <xdr:cNvCxnSpPr/>
      </xdr:nvCxnSpPr>
      <xdr:spPr>
        <a:xfrm flipV="1">
          <a:off x="4633595" y="5160232"/>
          <a:ext cx="1270" cy="146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117353</xdr:rowOff>
    </xdr:from>
    <xdr:ext cx="534377" cy="259045"/>
    <xdr:sp macro="" textlink="">
      <xdr:nvSpPr>
        <xdr:cNvPr id="57" name="人件費最小値テキスト"/>
        <xdr:cNvSpPr txBox="1"/>
      </xdr:nvSpPr>
      <xdr:spPr>
        <a:xfrm>
          <a:off x="4686300" y="663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45,374</a:t>
          </a:r>
          <a:endParaRPr kumimoji="1" lang="ja-JP" altLang="en-US" sz="1000" b="1">
            <a:latin typeface="ＭＳ Ｐゴシック"/>
          </a:endParaRPr>
        </a:p>
      </xdr:txBody>
    </xdr:sp>
    <xdr:clientData/>
  </xdr:oneCellAnchor>
  <xdr:twoCellAnchor>
    <xdr:from>
      <xdr:col>6</xdr:col>
      <xdr:colOff>422275</xdr:colOff>
      <xdr:row>38</xdr:row>
      <xdr:rowOff>113526</xdr:rowOff>
    </xdr:from>
    <xdr:to>
      <xdr:col>6</xdr:col>
      <xdr:colOff>600075</xdr:colOff>
      <xdr:row>38</xdr:row>
      <xdr:rowOff>113526</xdr:rowOff>
    </xdr:to>
    <xdr:cxnSp macro="">
      <xdr:nvCxnSpPr>
        <xdr:cNvPr id="58" name="直線コネクタ 57"/>
        <xdr:cNvCxnSpPr/>
      </xdr:nvCxnSpPr>
      <xdr:spPr>
        <a:xfrm>
          <a:off x="4546600" y="6628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134859</xdr:rowOff>
    </xdr:from>
    <xdr:ext cx="599010" cy="259045"/>
    <xdr:sp macro="" textlink="">
      <xdr:nvSpPr>
        <xdr:cNvPr id="59" name="人件費最大値テキスト"/>
        <xdr:cNvSpPr txBox="1"/>
      </xdr:nvSpPr>
      <xdr:spPr>
        <a:xfrm>
          <a:off x="4686300" y="4935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122,455</a:t>
          </a:r>
          <a:endParaRPr kumimoji="1" lang="ja-JP" altLang="en-US" sz="1000" b="1">
            <a:latin typeface="ＭＳ Ｐゴシック"/>
          </a:endParaRPr>
        </a:p>
      </xdr:txBody>
    </xdr:sp>
    <xdr:clientData/>
  </xdr:oneCellAnchor>
  <xdr:twoCellAnchor>
    <xdr:from>
      <xdr:col>6</xdr:col>
      <xdr:colOff>422275</xdr:colOff>
      <xdr:row>30</xdr:row>
      <xdr:rowOff>16732</xdr:rowOff>
    </xdr:from>
    <xdr:to>
      <xdr:col>6</xdr:col>
      <xdr:colOff>600075</xdr:colOff>
      <xdr:row>30</xdr:row>
      <xdr:rowOff>16732</xdr:rowOff>
    </xdr:to>
    <xdr:cxnSp macro="">
      <xdr:nvCxnSpPr>
        <xdr:cNvPr id="60" name="直線コネクタ 59"/>
        <xdr:cNvCxnSpPr/>
      </xdr:nvCxnSpPr>
      <xdr:spPr>
        <a:xfrm>
          <a:off x="4546600" y="5160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25381</xdr:rowOff>
    </xdr:from>
    <xdr:to>
      <xdr:col>6</xdr:col>
      <xdr:colOff>511175</xdr:colOff>
      <xdr:row>37</xdr:row>
      <xdr:rowOff>42393</xdr:rowOff>
    </xdr:to>
    <xdr:cxnSp macro="">
      <xdr:nvCxnSpPr>
        <xdr:cNvPr id="61" name="直線コネクタ 60"/>
        <xdr:cNvCxnSpPr/>
      </xdr:nvCxnSpPr>
      <xdr:spPr>
        <a:xfrm flipV="1">
          <a:off x="3797300" y="6369031"/>
          <a:ext cx="838200" cy="1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87031</xdr:rowOff>
    </xdr:from>
    <xdr:ext cx="534377" cy="259045"/>
    <xdr:sp macro="" textlink="">
      <xdr:nvSpPr>
        <xdr:cNvPr id="62" name="人件費平均値テキスト"/>
        <xdr:cNvSpPr txBox="1"/>
      </xdr:nvSpPr>
      <xdr:spPr>
        <a:xfrm>
          <a:off x="4686300" y="59163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72,299</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64154</xdr:rowOff>
    </xdr:from>
    <xdr:to>
      <xdr:col>6</xdr:col>
      <xdr:colOff>561975</xdr:colOff>
      <xdr:row>35</xdr:row>
      <xdr:rowOff>165754</xdr:rowOff>
    </xdr:to>
    <xdr:sp macro="" textlink="">
      <xdr:nvSpPr>
        <xdr:cNvPr id="63" name="フローチャート : 判断 62"/>
        <xdr:cNvSpPr/>
      </xdr:nvSpPr>
      <xdr:spPr>
        <a:xfrm>
          <a:off x="4584700" y="606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42393</xdr:rowOff>
    </xdr:from>
    <xdr:to>
      <xdr:col>5</xdr:col>
      <xdr:colOff>358775</xdr:colOff>
      <xdr:row>37</xdr:row>
      <xdr:rowOff>55404</xdr:rowOff>
    </xdr:to>
    <xdr:cxnSp macro="">
      <xdr:nvCxnSpPr>
        <xdr:cNvPr id="64" name="直線コネクタ 63"/>
        <xdr:cNvCxnSpPr/>
      </xdr:nvCxnSpPr>
      <xdr:spPr>
        <a:xfrm flipV="1">
          <a:off x="2908300" y="6386043"/>
          <a:ext cx="889000" cy="1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29578</xdr:rowOff>
    </xdr:from>
    <xdr:to>
      <xdr:col>5</xdr:col>
      <xdr:colOff>409575</xdr:colOff>
      <xdr:row>36</xdr:row>
      <xdr:rowOff>131178</xdr:rowOff>
    </xdr:to>
    <xdr:sp macro="" textlink="">
      <xdr:nvSpPr>
        <xdr:cNvPr id="65" name="フローチャート : 判断 64"/>
        <xdr:cNvSpPr/>
      </xdr:nvSpPr>
      <xdr:spPr>
        <a:xfrm>
          <a:off x="3746500" y="62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147705</xdr:rowOff>
    </xdr:from>
    <xdr:ext cx="534377" cy="259045"/>
    <xdr:sp macro="" textlink="">
      <xdr:nvSpPr>
        <xdr:cNvPr id="66" name="テキスト ボックス 65"/>
        <xdr:cNvSpPr txBox="1"/>
      </xdr:nvSpPr>
      <xdr:spPr>
        <a:xfrm>
          <a:off x="3530111" y="59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65,114</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47269</xdr:rowOff>
    </xdr:from>
    <xdr:to>
      <xdr:col>4</xdr:col>
      <xdr:colOff>155575</xdr:colOff>
      <xdr:row>37</xdr:row>
      <xdr:rowOff>55404</xdr:rowOff>
    </xdr:to>
    <xdr:cxnSp macro="">
      <xdr:nvCxnSpPr>
        <xdr:cNvPr id="67" name="直線コネクタ 66"/>
        <xdr:cNvCxnSpPr/>
      </xdr:nvCxnSpPr>
      <xdr:spPr>
        <a:xfrm>
          <a:off x="2019300" y="6390919"/>
          <a:ext cx="8890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36760</xdr:rowOff>
    </xdr:from>
    <xdr:to>
      <xdr:col>4</xdr:col>
      <xdr:colOff>206375</xdr:colOff>
      <xdr:row>36</xdr:row>
      <xdr:rowOff>138360</xdr:rowOff>
    </xdr:to>
    <xdr:sp macro="" textlink="">
      <xdr:nvSpPr>
        <xdr:cNvPr id="68" name="フローチャート : 判断 67"/>
        <xdr:cNvSpPr/>
      </xdr:nvSpPr>
      <xdr:spPr>
        <a:xfrm>
          <a:off x="2857500" y="620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154887</xdr:rowOff>
    </xdr:from>
    <xdr:ext cx="534377" cy="259045"/>
    <xdr:sp macro="" textlink="">
      <xdr:nvSpPr>
        <xdr:cNvPr id="69" name="テキスト ボックス 68"/>
        <xdr:cNvSpPr txBox="1"/>
      </xdr:nvSpPr>
      <xdr:spPr>
        <a:xfrm>
          <a:off x="2641111" y="598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64,737</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44964</xdr:rowOff>
    </xdr:from>
    <xdr:to>
      <xdr:col>2</xdr:col>
      <xdr:colOff>638175</xdr:colOff>
      <xdr:row>37</xdr:row>
      <xdr:rowOff>47269</xdr:rowOff>
    </xdr:to>
    <xdr:cxnSp macro="">
      <xdr:nvCxnSpPr>
        <xdr:cNvPr id="70" name="直線コネクタ 69"/>
        <xdr:cNvCxnSpPr/>
      </xdr:nvCxnSpPr>
      <xdr:spPr>
        <a:xfrm>
          <a:off x="1130300" y="6388614"/>
          <a:ext cx="889000" cy="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169310</xdr:rowOff>
    </xdr:from>
    <xdr:to>
      <xdr:col>3</xdr:col>
      <xdr:colOff>3175</xdr:colOff>
      <xdr:row>36</xdr:row>
      <xdr:rowOff>99460</xdr:rowOff>
    </xdr:to>
    <xdr:sp macro="" textlink="">
      <xdr:nvSpPr>
        <xdr:cNvPr id="71" name="フローチャート : 判断 70"/>
        <xdr:cNvSpPr/>
      </xdr:nvSpPr>
      <xdr:spPr>
        <a:xfrm>
          <a:off x="1968500" y="617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115987</xdr:rowOff>
    </xdr:from>
    <xdr:ext cx="534377" cy="259045"/>
    <xdr:sp macro="" textlink="">
      <xdr:nvSpPr>
        <xdr:cNvPr id="72" name="テキスト ボックス 71"/>
        <xdr:cNvSpPr txBox="1"/>
      </xdr:nvSpPr>
      <xdr:spPr>
        <a:xfrm>
          <a:off x="1752111" y="594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66,779</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123418</xdr:rowOff>
    </xdr:from>
    <xdr:to>
      <xdr:col>1</xdr:col>
      <xdr:colOff>485775</xdr:colOff>
      <xdr:row>36</xdr:row>
      <xdr:rowOff>53568</xdr:rowOff>
    </xdr:to>
    <xdr:sp macro="" textlink="">
      <xdr:nvSpPr>
        <xdr:cNvPr id="73" name="フローチャート : 判断 72"/>
        <xdr:cNvSpPr/>
      </xdr:nvSpPr>
      <xdr:spPr>
        <a:xfrm>
          <a:off x="1079500" y="612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70095</xdr:rowOff>
    </xdr:from>
    <xdr:ext cx="534377" cy="259045"/>
    <xdr:sp macro="" textlink="">
      <xdr:nvSpPr>
        <xdr:cNvPr id="74" name="テキスト ボックス 73"/>
        <xdr:cNvSpPr txBox="1"/>
      </xdr:nvSpPr>
      <xdr:spPr>
        <a:xfrm>
          <a:off x="863111" y="589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69,188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146031</xdr:rowOff>
    </xdr:from>
    <xdr:to>
      <xdr:col>6</xdr:col>
      <xdr:colOff>561975</xdr:colOff>
      <xdr:row>37</xdr:row>
      <xdr:rowOff>76181</xdr:rowOff>
    </xdr:to>
    <xdr:sp macro="" textlink="">
      <xdr:nvSpPr>
        <xdr:cNvPr id="80" name="円/楕円 79"/>
        <xdr:cNvSpPr/>
      </xdr:nvSpPr>
      <xdr:spPr>
        <a:xfrm>
          <a:off x="4584700" y="631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124458</xdr:rowOff>
    </xdr:from>
    <xdr:ext cx="534377" cy="259045"/>
    <xdr:sp macro="" textlink="">
      <xdr:nvSpPr>
        <xdr:cNvPr id="81" name="人件費該当値テキスト"/>
        <xdr:cNvSpPr txBox="1"/>
      </xdr:nvSpPr>
      <xdr:spPr>
        <a:xfrm>
          <a:off x="4686300" y="629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59,001</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163043</xdr:rowOff>
    </xdr:from>
    <xdr:to>
      <xdr:col>5</xdr:col>
      <xdr:colOff>409575</xdr:colOff>
      <xdr:row>37</xdr:row>
      <xdr:rowOff>93193</xdr:rowOff>
    </xdr:to>
    <xdr:sp macro="" textlink="">
      <xdr:nvSpPr>
        <xdr:cNvPr id="82" name="円/楕円 81"/>
        <xdr:cNvSpPr/>
      </xdr:nvSpPr>
      <xdr:spPr>
        <a:xfrm>
          <a:off x="3746500" y="63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84320</xdr:rowOff>
    </xdr:from>
    <xdr:ext cx="534377" cy="259045"/>
    <xdr:sp macro="" textlink="">
      <xdr:nvSpPr>
        <xdr:cNvPr id="83" name="テキスト ボックス 82"/>
        <xdr:cNvSpPr txBox="1"/>
      </xdr:nvSpPr>
      <xdr:spPr>
        <a:xfrm>
          <a:off x="3530111" y="642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58,108</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4604</xdr:rowOff>
    </xdr:from>
    <xdr:to>
      <xdr:col>4</xdr:col>
      <xdr:colOff>206375</xdr:colOff>
      <xdr:row>37</xdr:row>
      <xdr:rowOff>106204</xdr:rowOff>
    </xdr:to>
    <xdr:sp macro="" textlink="">
      <xdr:nvSpPr>
        <xdr:cNvPr id="84" name="円/楕円 83"/>
        <xdr:cNvSpPr/>
      </xdr:nvSpPr>
      <xdr:spPr>
        <a:xfrm>
          <a:off x="2857500" y="634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97331</xdr:rowOff>
    </xdr:from>
    <xdr:ext cx="534377" cy="259045"/>
    <xdr:sp macro="" textlink="">
      <xdr:nvSpPr>
        <xdr:cNvPr id="85" name="テキスト ボックス 84"/>
        <xdr:cNvSpPr txBox="1"/>
      </xdr:nvSpPr>
      <xdr:spPr>
        <a:xfrm>
          <a:off x="2641111" y="644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57,425</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167919</xdr:rowOff>
    </xdr:from>
    <xdr:to>
      <xdr:col>3</xdr:col>
      <xdr:colOff>3175</xdr:colOff>
      <xdr:row>37</xdr:row>
      <xdr:rowOff>98069</xdr:rowOff>
    </xdr:to>
    <xdr:sp macro="" textlink="">
      <xdr:nvSpPr>
        <xdr:cNvPr id="86" name="円/楕円 85"/>
        <xdr:cNvSpPr/>
      </xdr:nvSpPr>
      <xdr:spPr>
        <a:xfrm>
          <a:off x="1968500" y="634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89196</xdr:rowOff>
    </xdr:from>
    <xdr:ext cx="534377" cy="259045"/>
    <xdr:sp macro="" textlink="">
      <xdr:nvSpPr>
        <xdr:cNvPr id="87" name="テキスト ボックス 86"/>
        <xdr:cNvSpPr txBox="1"/>
      </xdr:nvSpPr>
      <xdr:spPr>
        <a:xfrm>
          <a:off x="1752111" y="643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57,852</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165614</xdr:rowOff>
    </xdr:from>
    <xdr:to>
      <xdr:col>1</xdr:col>
      <xdr:colOff>485775</xdr:colOff>
      <xdr:row>37</xdr:row>
      <xdr:rowOff>95764</xdr:rowOff>
    </xdr:to>
    <xdr:sp macro="" textlink="">
      <xdr:nvSpPr>
        <xdr:cNvPr id="88" name="円/楕円 87"/>
        <xdr:cNvSpPr/>
      </xdr:nvSpPr>
      <xdr:spPr>
        <a:xfrm>
          <a:off x="1079500" y="633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86891</xdr:rowOff>
    </xdr:from>
    <xdr:ext cx="534377" cy="259045"/>
    <xdr:sp macro="" textlink="">
      <xdr:nvSpPr>
        <xdr:cNvPr id="89" name="テキスト ボックス 88"/>
        <xdr:cNvSpPr txBox="1"/>
      </xdr:nvSpPr>
      <xdr:spPr>
        <a:xfrm>
          <a:off x="863111" y="64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57,973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44/78</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52113</xdr:rowOff>
    </xdr:from>
    <xdr:to>
      <xdr:col>6</xdr:col>
      <xdr:colOff>510540</xdr:colOff>
      <xdr:row>58</xdr:row>
      <xdr:rowOff>168354</xdr:rowOff>
    </xdr:to>
    <xdr:cxnSp macro="">
      <xdr:nvCxnSpPr>
        <xdr:cNvPr id="113" name="直線コネクタ 112"/>
        <xdr:cNvCxnSpPr/>
      </xdr:nvCxnSpPr>
      <xdr:spPr>
        <a:xfrm flipV="1">
          <a:off x="4633595" y="8624613"/>
          <a:ext cx="1270" cy="148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6413</xdr:rowOff>
    </xdr:from>
    <xdr:ext cx="534377" cy="259045"/>
    <xdr:sp macro="" textlink="">
      <xdr:nvSpPr>
        <xdr:cNvPr id="114" name="物件費最小値テキスト"/>
        <xdr:cNvSpPr txBox="1"/>
      </xdr:nvSpPr>
      <xdr:spPr>
        <a:xfrm>
          <a:off x="4686300" y="1012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37,438</a:t>
          </a:r>
          <a:endParaRPr kumimoji="1" lang="ja-JP" altLang="en-US" sz="1000" b="1">
            <a:latin typeface="ＭＳ Ｐゴシック"/>
          </a:endParaRPr>
        </a:p>
      </xdr:txBody>
    </xdr:sp>
    <xdr:clientData/>
  </xdr:oneCellAnchor>
  <xdr:twoCellAnchor>
    <xdr:from>
      <xdr:col>6</xdr:col>
      <xdr:colOff>422275</xdr:colOff>
      <xdr:row>58</xdr:row>
      <xdr:rowOff>168354</xdr:rowOff>
    </xdr:from>
    <xdr:to>
      <xdr:col>6</xdr:col>
      <xdr:colOff>600075</xdr:colOff>
      <xdr:row>58</xdr:row>
      <xdr:rowOff>168354</xdr:rowOff>
    </xdr:to>
    <xdr:cxnSp macro="">
      <xdr:nvCxnSpPr>
        <xdr:cNvPr id="115" name="直線コネクタ 114"/>
        <xdr:cNvCxnSpPr/>
      </xdr:nvCxnSpPr>
      <xdr:spPr>
        <a:xfrm>
          <a:off x="4546600" y="10112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170240</xdr:rowOff>
    </xdr:from>
    <xdr:ext cx="690189" cy="259045"/>
    <xdr:sp macro="" textlink="">
      <xdr:nvSpPr>
        <xdr:cNvPr id="116" name="物件費最大値テキスト"/>
        <xdr:cNvSpPr txBox="1"/>
      </xdr:nvSpPr>
      <xdr:spPr>
        <a:xfrm>
          <a:off x="4686300" y="83998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1,208,966</a:t>
          </a:r>
          <a:endParaRPr kumimoji="1" lang="ja-JP" altLang="en-US" sz="1000" b="1">
            <a:latin typeface="ＭＳ Ｐゴシック"/>
          </a:endParaRPr>
        </a:p>
      </xdr:txBody>
    </xdr:sp>
    <xdr:clientData/>
  </xdr:oneCellAnchor>
  <xdr:twoCellAnchor>
    <xdr:from>
      <xdr:col>6</xdr:col>
      <xdr:colOff>422275</xdr:colOff>
      <xdr:row>50</xdr:row>
      <xdr:rowOff>52113</xdr:rowOff>
    </xdr:from>
    <xdr:to>
      <xdr:col>6</xdr:col>
      <xdr:colOff>600075</xdr:colOff>
      <xdr:row>50</xdr:row>
      <xdr:rowOff>52113</xdr:rowOff>
    </xdr:to>
    <xdr:cxnSp macro="">
      <xdr:nvCxnSpPr>
        <xdr:cNvPr id="117" name="直線コネクタ 116"/>
        <xdr:cNvCxnSpPr/>
      </xdr:nvCxnSpPr>
      <xdr:spPr>
        <a:xfrm>
          <a:off x="4546600" y="862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149311</xdr:rowOff>
    </xdr:from>
    <xdr:to>
      <xdr:col>6</xdr:col>
      <xdr:colOff>511175</xdr:colOff>
      <xdr:row>58</xdr:row>
      <xdr:rowOff>159352</xdr:rowOff>
    </xdr:to>
    <xdr:cxnSp macro="">
      <xdr:nvCxnSpPr>
        <xdr:cNvPr id="118" name="直線コネクタ 117"/>
        <xdr:cNvCxnSpPr/>
      </xdr:nvCxnSpPr>
      <xdr:spPr>
        <a:xfrm flipV="1">
          <a:off x="3797300" y="10093411"/>
          <a:ext cx="838200" cy="1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95313</xdr:rowOff>
    </xdr:from>
    <xdr:ext cx="534377" cy="259045"/>
    <xdr:sp macro="" textlink="">
      <xdr:nvSpPr>
        <xdr:cNvPr id="119" name="物件費平均値テキスト"/>
        <xdr:cNvSpPr txBox="1"/>
      </xdr:nvSpPr>
      <xdr:spPr>
        <a:xfrm>
          <a:off x="4686300" y="9867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72,964</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72436</xdr:rowOff>
    </xdr:from>
    <xdr:to>
      <xdr:col>6</xdr:col>
      <xdr:colOff>561975</xdr:colOff>
      <xdr:row>59</xdr:row>
      <xdr:rowOff>2586</xdr:rowOff>
    </xdr:to>
    <xdr:sp macro="" textlink="">
      <xdr:nvSpPr>
        <xdr:cNvPr id="120" name="フローチャート : 判断 119"/>
        <xdr:cNvSpPr/>
      </xdr:nvSpPr>
      <xdr:spPr>
        <a:xfrm>
          <a:off x="4584700" y="100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159352</xdr:rowOff>
    </xdr:from>
    <xdr:to>
      <xdr:col>5</xdr:col>
      <xdr:colOff>358775</xdr:colOff>
      <xdr:row>58</xdr:row>
      <xdr:rowOff>162606</xdr:rowOff>
    </xdr:to>
    <xdr:cxnSp macro="">
      <xdr:nvCxnSpPr>
        <xdr:cNvPr id="121" name="直線コネクタ 120"/>
        <xdr:cNvCxnSpPr/>
      </xdr:nvCxnSpPr>
      <xdr:spPr>
        <a:xfrm flipV="1">
          <a:off x="2908300" y="10103452"/>
          <a:ext cx="889000" cy="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92757</xdr:rowOff>
    </xdr:from>
    <xdr:to>
      <xdr:col>5</xdr:col>
      <xdr:colOff>409575</xdr:colOff>
      <xdr:row>59</xdr:row>
      <xdr:rowOff>22907</xdr:rowOff>
    </xdr:to>
    <xdr:sp macro="" textlink="">
      <xdr:nvSpPr>
        <xdr:cNvPr id="122" name="フローチャート : 判断 121"/>
        <xdr:cNvSpPr/>
      </xdr:nvSpPr>
      <xdr:spPr>
        <a:xfrm>
          <a:off x="3746500" y="1003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39434</xdr:rowOff>
    </xdr:from>
    <xdr:ext cx="534377" cy="259045"/>
    <xdr:sp macro="" textlink="">
      <xdr:nvSpPr>
        <xdr:cNvPr id="123" name="テキスト ボックス 122"/>
        <xdr:cNvSpPr txBox="1"/>
      </xdr:nvSpPr>
      <xdr:spPr>
        <a:xfrm>
          <a:off x="3530111" y="981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56,963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162480</xdr:rowOff>
    </xdr:from>
    <xdr:to>
      <xdr:col>4</xdr:col>
      <xdr:colOff>155575</xdr:colOff>
      <xdr:row>58</xdr:row>
      <xdr:rowOff>162606</xdr:rowOff>
    </xdr:to>
    <xdr:cxnSp macro="">
      <xdr:nvCxnSpPr>
        <xdr:cNvPr id="124" name="直線コネクタ 123"/>
        <xdr:cNvCxnSpPr/>
      </xdr:nvCxnSpPr>
      <xdr:spPr>
        <a:xfrm>
          <a:off x="2019300" y="10106580"/>
          <a:ext cx="889000" cy="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92161</xdr:rowOff>
    </xdr:from>
    <xdr:to>
      <xdr:col>4</xdr:col>
      <xdr:colOff>206375</xdr:colOff>
      <xdr:row>59</xdr:row>
      <xdr:rowOff>22311</xdr:rowOff>
    </xdr:to>
    <xdr:sp macro="" textlink="">
      <xdr:nvSpPr>
        <xdr:cNvPr id="125" name="フローチャート : 判断 124"/>
        <xdr:cNvSpPr/>
      </xdr:nvSpPr>
      <xdr:spPr>
        <a:xfrm>
          <a:off x="2857500" y="100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38838</xdr:rowOff>
    </xdr:from>
    <xdr:ext cx="534377" cy="259045"/>
    <xdr:sp macro="" textlink="">
      <xdr:nvSpPr>
        <xdr:cNvPr id="126" name="テキスト ボックス 125"/>
        <xdr:cNvSpPr txBox="1"/>
      </xdr:nvSpPr>
      <xdr:spPr>
        <a:xfrm>
          <a:off x="2641111" y="98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162480</xdr:rowOff>
    </xdr:from>
    <xdr:to>
      <xdr:col>2</xdr:col>
      <xdr:colOff>638175</xdr:colOff>
      <xdr:row>58</xdr:row>
      <xdr:rowOff>163240</xdr:rowOff>
    </xdr:to>
    <xdr:cxnSp macro="">
      <xdr:nvCxnSpPr>
        <xdr:cNvPr id="127" name="直線コネクタ 126"/>
        <xdr:cNvCxnSpPr/>
      </xdr:nvCxnSpPr>
      <xdr:spPr>
        <a:xfrm flipV="1">
          <a:off x="1130300" y="10106580"/>
          <a:ext cx="889000" cy="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96468</xdr:rowOff>
    </xdr:from>
    <xdr:to>
      <xdr:col>3</xdr:col>
      <xdr:colOff>3175</xdr:colOff>
      <xdr:row>59</xdr:row>
      <xdr:rowOff>26618</xdr:rowOff>
    </xdr:to>
    <xdr:sp macro="" textlink="">
      <xdr:nvSpPr>
        <xdr:cNvPr id="128" name="フローチャート : 判断 127"/>
        <xdr:cNvSpPr/>
      </xdr:nvSpPr>
      <xdr:spPr>
        <a:xfrm>
          <a:off x="1968500" y="100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43145</xdr:rowOff>
    </xdr:from>
    <xdr:ext cx="534377" cy="259045"/>
    <xdr:sp macro="" textlink="">
      <xdr:nvSpPr>
        <xdr:cNvPr id="129" name="テキスト ボックス 128"/>
        <xdr:cNvSpPr txBox="1"/>
      </xdr:nvSpPr>
      <xdr:spPr>
        <a:xfrm>
          <a:off x="1752111" y="981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54,041</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97120</xdr:rowOff>
    </xdr:from>
    <xdr:to>
      <xdr:col>1</xdr:col>
      <xdr:colOff>485775</xdr:colOff>
      <xdr:row>59</xdr:row>
      <xdr:rowOff>27270</xdr:rowOff>
    </xdr:to>
    <xdr:sp macro="" textlink="">
      <xdr:nvSpPr>
        <xdr:cNvPr id="130" name="フローチャート : 判断 129"/>
        <xdr:cNvSpPr/>
      </xdr:nvSpPr>
      <xdr:spPr>
        <a:xfrm>
          <a:off x="1079500" y="1004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43797</xdr:rowOff>
    </xdr:from>
    <xdr:ext cx="534377" cy="259045"/>
    <xdr:sp macro="" textlink="">
      <xdr:nvSpPr>
        <xdr:cNvPr id="131" name="テキスト ボックス 130"/>
        <xdr:cNvSpPr txBox="1"/>
      </xdr:nvSpPr>
      <xdr:spPr>
        <a:xfrm>
          <a:off x="863111" y="98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53,528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98511</xdr:rowOff>
    </xdr:from>
    <xdr:to>
      <xdr:col>6</xdr:col>
      <xdr:colOff>561975</xdr:colOff>
      <xdr:row>59</xdr:row>
      <xdr:rowOff>28661</xdr:rowOff>
    </xdr:to>
    <xdr:sp macro="" textlink="">
      <xdr:nvSpPr>
        <xdr:cNvPr id="137" name="円/楕円 136"/>
        <xdr:cNvSpPr/>
      </xdr:nvSpPr>
      <xdr:spPr>
        <a:xfrm>
          <a:off x="4584700" y="1004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50862</xdr:rowOff>
    </xdr:from>
    <xdr:ext cx="534377" cy="259045"/>
    <xdr:sp macro="" textlink="">
      <xdr:nvSpPr>
        <xdr:cNvPr id="138" name="物件費該当値テキスト"/>
        <xdr:cNvSpPr txBox="1"/>
      </xdr:nvSpPr>
      <xdr:spPr>
        <a:xfrm>
          <a:off x="4686300" y="999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52,432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108552</xdr:rowOff>
    </xdr:from>
    <xdr:to>
      <xdr:col>5</xdr:col>
      <xdr:colOff>409575</xdr:colOff>
      <xdr:row>59</xdr:row>
      <xdr:rowOff>38702</xdr:rowOff>
    </xdr:to>
    <xdr:sp macro="" textlink="">
      <xdr:nvSpPr>
        <xdr:cNvPr id="139" name="円/楕円 138"/>
        <xdr:cNvSpPr/>
      </xdr:nvSpPr>
      <xdr:spPr>
        <a:xfrm>
          <a:off x="3746500" y="1005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29829</xdr:rowOff>
    </xdr:from>
    <xdr:ext cx="534377" cy="259045"/>
    <xdr:sp macro="" textlink="">
      <xdr:nvSpPr>
        <xdr:cNvPr id="140" name="テキスト ボックス 139"/>
        <xdr:cNvSpPr txBox="1"/>
      </xdr:nvSpPr>
      <xdr:spPr>
        <a:xfrm>
          <a:off x="3530111" y="1014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44,526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111806</xdr:rowOff>
    </xdr:from>
    <xdr:to>
      <xdr:col>4</xdr:col>
      <xdr:colOff>206375</xdr:colOff>
      <xdr:row>59</xdr:row>
      <xdr:rowOff>41956</xdr:rowOff>
    </xdr:to>
    <xdr:sp macro="" textlink="">
      <xdr:nvSpPr>
        <xdr:cNvPr id="141" name="円/楕円 140"/>
        <xdr:cNvSpPr/>
      </xdr:nvSpPr>
      <xdr:spPr>
        <a:xfrm>
          <a:off x="2857500" y="1005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33083</xdr:rowOff>
    </xdr:from>
    <xdr:ext cx="534377" cy="259045"/>
    <xdr:sp macro="" textlink="">
      <xdr:nvSpPr>
        <xdr:cNvPr id="142" name="テキスト ボックス 141"/>
        <xdr:cNvSpPr txBox="1"/>
      </xdr:nvSpPr>
      <xdr:spPr>
        <a:xfrm>
          <a:off x="2641111" y="101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41,964</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111680</xdr:rowOff>
    </xdr:from>
    <xdr:to>
      <xdr:col>3</xdr:col>
      <xdr:colOff>3175</xdr:colOff>
      <xdr:row>59</xdr:row>
      <xdr:rowOff>41830</xdr:rowOff>
    </xdr:to>
    <xdr:sp macro="" textlink="">
      <xdr:nvSpPr>
        <xdr:cNvPr id="143" name="円/楕円 142"/>
        <xdr:cNvSpPr/>
      </xdr:nvSpPr>
      <xdr:spPr>
        <a:xfrm>
          <a:off x="1968500" y="1005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32957</xdr:rowOff>
    </xdr:from>
    <xdr:ext cx="534377" cy="259045"/>
    <xdr:sp macro="" textlink="">
      <xdr:nvSpPr>
        <xdr:cNvPr id="144" name="テキスト ボックス 143"/>
        <xdr:cNvSpPr txBox="1"/>
      </xdr:nvSpPr>
      <xdr:spPr>
        <a:xfrm>
          <a:off x="1752111" y="1014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42,063</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112440</xdr:rowOff>
    </xdr:from>
    <xdr:to>
      <xdr:col>1</xdr:col>
      <xdr:colOff>485775</xdr:colOff>
      <xdr:row>59</xdr:row>
      <xdr:rowOff>42590</xdr:rowOff>
    </xdr:to>
    <xdr:sp macro="" textlink="">
      <xdr:nvSpPr>
        <xdr:cNvPr id="145" name="円/楕円 144"/>
        <xdr:cNvSpPr/>
      </xdr:nvSpPr>
      <xdr:spPr>
        <a:xfrm>
          <a:off x="1079500" y="1005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33717</xdr:rowOff>
    </xdr:from>
    <xdr:ext cx="534377" cy="259045"/>
    <xdr:sp macro="" textlink="">
      <xdr:nvSpPr>
        <xdr:cNvPr id="146" name="テキスト ボックス 145"/>
        <xdr:cNvSpPr txBox="1"/>
      </xdr:nvSpPr>
      <xdr:spPr>
        <a:xfrm>
          <a:off x="863111" y="1014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41,464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26/78</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2083</xdr:rowOff>
    </xdr:from>
    <xdr:to>
      <xdr:col>6</xdr:col>
      <xdr:colOff>510540</xdr:colOff>
      <xdr:row>78</xdr:row>
      <xdr:rowOff>114050</xdr:rowOff>
    </xdr:to>
    <xdr:cxnSp macro="">
      <xdr:nvCxnSpPr>
        <xdr:cNvPr id="168" name="直線コネクタ 167"/>
        <xdr:cNvCxnSpPr/>
      </xdr:nvCxnSpPr>
      <xdr:spPr>
        <a:xfrm flipV="1">
          <a:off x="4633595" y="12175033"/>
          <a:ext cx="1270" cy="1312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117877</xdr:rowOff>
    </xdr:from>
    <xdr:ext cx="378565" cy="259045"/>
    <xdr:sp macro="" textlink="">
      <xdr:nvSpPr>
        <xdr:cNvPr id="169" name="維持補修費最小値テキスト"/>
        <xdr:cNvSpPr txBox="1"/>
      </xdr:nvSpPr>
      <xdr:spPr>
        <a:xfrm>
          <a:off x="4686300" y="13490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561</a:t>
          </a:r>
          <a:endParaRPr kumimoji="1" lang="ja-JP" altLang="en-US" sz="1000" b="1">
            <a:latin typeface="ＭＳ Ｐゴシック"/>
          </a:endParaRPr>
        </a:p>
      </xdr:txBody>
    </xdr:sp>
    <xdr:clientData/>
  </xdr:oneCellAnchor>
  <xdr:twoCellAnchor>
    <xdr:from>
      <xdr:col>6</xdr:col>
      <xdr:colOff>422275</xdr:colOff>
      <xdr:row>78</xdr:row>
      <xdr:rowOff>114050</xdr:rowOff>
    </xdr:from>
    <xdr:to>
      <xdr:col>6</xdr:col>
      <xdr:colOff>600075</xdr:colOff>
      <xdr:row>78</xdr:row>
      <xdr:rowOff>114050</xdr:rowOff>
    </xdr:to>
    <xdr:cxnSp macro="">
      <xdr:nvCxnSpPr>
        <xdr:cNvPr id="170" name="直線コネクタ 169"/>
        <xdr:cNvCxnSpPr/>
      </xdr:nvCxnSpPr>
      <xdr:spPr>
        <a:xfrm>
          <a:off x="4546600" y="1348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120210</xdr:rowOff>
    </xdr:from>
    <xdr:ext cx="534377" cy="259045"/>
    <xdr:sp macro="" textlink="">
      <xdr:nvSpPr>
        <xdr:cNvPr id="171" name="維持補修費最大値テキスト"/>
        <xdr:cNvSpPr txBox="1"/>
      </xdr:nvSpPr>
      <xdr:spPr>
        <a:xfrm>
          <a:off x="4686300" y="1195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29,260</a:t>
          </a:r>
          <a:endParaRPr kumimoji="1" lang="ja-JP" altLang="en-US" sz="1000" b="1">
            <a:latin typeface="ＭＳ Ｐゴシック"/>
          </a:endParaRPr>
        </a:p>
      </xdr:txBody>
    </xdr:sp>
    <xdr:clientData/>
  </xdr:oneCellAnchor>
  <xdr:twoCellAnchor>
    <xdr:from>
      <xdr:col>6</xdr:col>
      <xdr:colOff>422275</xdr:colOff>
      <xdr:row>71</xdr:row>
      <xdr:rowOff>2083</xdr:rowOff>
    </xdr:from>
    <xdr:to>
      <xdr:col>6</xdr:col>
      <xdr:colOff>600075</xdr:colOff>
      <xdr:row>71</xdr:row>
      <xdr:rowOff>2083</xdr:rowOff>
    </xdr:to>
    <xdr:cxnSp macro="">
      <xdr:nvCxnSpPr>
        <xdr:cNvPr id="172" name="直線コネクタ 171"/>
        <xdr:cNvCxnSpPr/>
      </xdr:nvCxnSpPr>
      <xdr:spPr>
        <a:xfrm>
          <a:off x="4546600" y="12175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98095</xdr:rowOff>
    </xdr:from>
    <xdr:to>
      <xdr:col>6</xdr:col>
      <xdr:colOff>511175</xdr:colOff>
      <xdr:row>77</xdr:row>
      <xdr:rowOff>41721</xdr:rowOff>
    </xdr:to>
    <xdr:cxnSp macro="">
      <xdr:nvCxnSpPr>
        <xdr:cNvPr id="173" name="直線コネクタ 172"/>
        <xdr:cNvCxnSpPr/>
      </xdr:nvCxnSpPr>
      <xdr:spPr>
        <a:xfrm>
          <a:off x="3797300" y="13128295"/>
          <a:ext cx="838200" cy="115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154103</xdr:rowOff>
    </xdr:from>
    <xdr:ext cx="469744" cy="259045"/>
    <xdr:sp macro="" textlink="">
      <xdr:nvSpPr>
        <xdr:cNvPr id="174" name="維持補修費平均値テキスト"/>
        <xdr:cNvSpPr txBox="1"/>
      </xdr:nvSpPr>
      <xdr:spPr>
        <a:xfrm>
          <a:off x="4686300" y="131843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5,602</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4226</xdr:rowOff>
    </xdr:from>
    <xdr:to>
      <xdr:col>6</xdr:col>
      <xdr:colOff>561975</xdr:colOff>
      <xdr:row>77</xdr:row>
      <xdr:rowOff>105826</xdr:rowOff>
    </xdr:to>
    <xdr:sp macro="" textlink="">
      <xdr:nvSpPr>
        <xdr:cNvPr id="175" name="フローチャート : 判断 174"/>
        <xdr:cNvSpPr/>
      </xdr:nvSpPr>
      <xdr:spPr>
        <a:xfrm>
          <a:off x="4584700" y="1320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98095</xdr:rowOff>
    </xdr:from>
    <xdr:to>
      <xdr:col>5</xdr:col>
      <xdr:colOff>358775</xdr:colOff>
      <xdr:row>77</xdr:row>
      <xdr:rowOff>27366</xdr:rowOff>
    </xdr:to>
    <xdr:cxnSp macro="">
      <xdr:nvCxnSpPr>
        <xdr:cNvPr id="176" name="直線コネクタ 175"/>
        <xdr:cNvCxnSpPr/>
      </xdr:nvCxnSpPr>
      <xdr:spPr>
        <a:xfrm flipV="1">
          <a:off x="2908300" y="13128295"/>
          <a:ext cx="889000" cy="10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51958</xdr:rowOff>
    </xdr:from>
    <xdr:to>
      <xdr:col>5</xdr:col>
      <xdr:colOff>409575</xdr:colOff>
      <xdr:row>77</xdr:row>
      <xdr:rowOff>153558</xdr:rowOff>
    </xdr:to>
    <xdr:sp macro="" textlink="">
      <xdr:nvSpPr>
        <xdr:cNvPr id="177" name="フローチャート : 判断 176"/>
        <xdr:cNvSpPr/>
      </xdr:nvSpPr>
      <xdr:spPr>
        <a:xfrm>
          <a:off x="3746500" y="13253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144685</xdr:rowOff>
    </xdr:from>
    <xdr:ext cx="469744" cy="259045"/>
    <xdr:sp macro="" textlink="">
      <xdr:nvSpPr>
        <xdr:cNvPr id="178" name="テキスト ボックス 177"/>
        <xdr:cNvSpPr txBox="1"/>
      </xdr:nvSpPr>
      <xdr:spPr>
        <a:xfrm>
          <a:off x="3562427" y="133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4,558</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163063</xdr:rowOff>
    </xdr:from>
    <xdr:to>
      <xdr:col>4</xdr:col>
      <xdr:colOff>155575</xdr:colOff>
      <xdr:row>77</xdr:row>
      <xdr:rowOff>27366</xdr:rowOff>
    </xdr:to>
    <xdr:cxnSp macro="">
      <xdr:nvCxnSpPr>
        <xdr:cNvPr id="179" name="直線コネクタ 178"/>
        <xdr:cNvCxnSpPr/>
      </xdr:nvCxnSpPr>
      <xdr:spPr>
        <a:xfrm>
          <a:off x="2019300" y="13193263"/>
          <a:ext cx="889000" cy="3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60691</xdr:rowOff>
    </xdr:from>
    <xdr:to>
      <xdr:col>4</xdr:col>
      <xdr:colOff>206375</xdr:colOff>
      <xdr:row>77</xdr:row>
      <xdr:rowOff>162291</xdr:rowOff>
    </xdr:to>
    <xdr:sp macro="" textlink="">
      <xdr:nvSpPr>
        <xdr:cNvPr id="180" name="フローチャート : 判断 179"/>
        <xdr:cNvSpPr/>
      </xdr:nvSpPr>
      <xdr:spPr>
        <a:xfrm>
          <a:off x="2857500" y="13262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153418</xdr:rowOff>
    </xdr:from>
    <xdr:ext cx="469744" cy="259045"/>
    <xdr:sp macro="" textlink="">
      <xdr:nvSpPr>
        <xdr:cNvPr id="181" name="テキスト ボックス 180"/>
        <xdr:cNvSpPr txBox="1"/>
      </xdr:nvSpPr>
      <xdr:spPr>
        <a:xfrm>
          <a:off x="2673427" y="1335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4,367</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68560</xdr:rowOff>
    </xdr:from>
    <xdr:to>
      <xdr:col>2</xdr:col>
      <xdr:colOff>638175</xdr:colOff>
      <xdr:row>76</xdr:row>
      <xdr:rowOff>163063</xdr:rowOff>
    </xdr:to>
    <xdr:cxnSp macro="">
      <xdr:nvCxnSpPr>
        <xdr:cNvPr id="182" name="直線コネクタ 181"/>
        <xdr:cNvCxnSpPr/>
      </xdr:nvCxnSpPr>
      <xdr:spPr>
        <a:xfrm>
          <a:off x="1130300" y="13098760"/>
          <a:ext cx="889000" cy="9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56576</xdr:rowOff>
    </xdr:from>
    <xdr:to>
      <xdr:col>3</xdr:col>
      <xdr:colOff>3175</xdr:colOff>
      <xdr:row>77</xdr:row>
      <xdr:rowOff>158176</xdr:rowOff>
    </xdr:to>
    <xdr:sp macro="" textlink="">
      <xdr:nvSpPr>
        <xdr:cNvPr id="183" name="フローチャート : 判断 182"/>
        <xdr:cNvSpPr/>
      </xdr:nvSpPr>
      <xdr:spPr>
        <a:xfrm>
          <a:off x="1968500" y="13258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149303</xdr:rowOff>
    </xdr:from>
    <xdr:ext cx="469744" cy="259045"/>
    <xdr:sp macro="" textlink="">
      <xdr:nvSpPr>
        <xdr:cNvPr id="184" name="テキスト ボックス 183"/>
        <xdr:cNvSpPr txBox="1"/>
      </xdr:nvSpPr>
      <xdr:spPr>
        <a:xfrm>
          <a:off x="1784427" y="1335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4,457</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69560</xdr:rowOff>
    </xdr:from>
    <xdr:to>
      <xdr:col>1</xdr:col>
      <xdr:colOff>485775</xdr:colOff>
      <xdr:row>77</xdr:row>
      <xdr:rowOff>171160</xdr:rowOff>
    </xdr:to>
    <xdr:sp macro="" textlink="">
      <xdr:nvSpPr>
        <xdr:cNvPr id="185" name="フローチャート : 判断 184"/>
        <xdr:cNvSpPr/>
      </xdr:nvSpPr>
      <xdr:spPr>
        <a:xfrm>
          <a:off x="1079500" y="1327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162287</xdr:rowOff>
    </xdr:from>
    <xdr:ext cx="469744" cy="259045"/>
    <xdr:sp macro="" textlink="">
      <xdr:nvSpPr>
        <xdr:cNvPr id="186" name="テキスト ボックス 185"/>
        <xdr:cNvSpPr txBox="1"/>
      </xdr:nvSpPr>
      <xdr:spPr>
        <a:xfrm>
          <a:off x="895427" y="13363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162371</xdr:rowOff>
    </xdr:from>
    <xdr:to>
      <xdr:col>6</xdr:col>
      <xdr:colOff>561975</xdr:colOff>
      <xdr:row>77</xdr:row>
      <xdr:rowOff>92521</xdr:rowOff>
    </xdr:to>
    <xdr:sp macro="" textlink="">
      <xdr:nvSpPr>
        <xdr:cNvPr id="192" name="円/楕円 191"/>
        <xdr:cNvSpPr/>
      </xdr:nvSpPr>
      <xdr:spPr>
        <a:xfrm>
          <a:off x="4584700" y="1319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13798</xdr:rowOff>
    </xdr:from>
    <xdr:ext cx="469744" cy="259045"/>
    <xdr:sp macro="" textlink="">
      <xdr:nvSpPr>
        <xdr:cNvPr id="193" name="維持補修費該当値テキスト"/>
        <xdr:cNvSpPr txBox="1"/>
      </xdr:nvSpPr>
      <xdr:spPr>
        <a:xfrm>
          <a:off x="4686300" y="1304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5,893</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47295</xdr:rowOff>
    </xdr:from>
    <xdr:to>
      <xdr:col>5</xdr:col>
      <xdr:colOff>409575</xdr:colOff>
      <xdr:row>76</xdr:row>
      <xdr:rowOff>148895</xdr:rowOff>
    </xdr:to>
    <xdr:sp macro="" textlink="">
      <xdr:nvSpPr>
        <xdr:cNvPr id="194" name="円/楕円 193"/>
        <xdr:cNvSpPr/>
      </xdr:nvSpPr>
      <xdr:spPr>
        <a:xfrm>
          <a:off x="3746500" y="1307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74</xdr:row>
      <xdr:rowOff>165422</xdr:rowOff>
    </xdr:from>
    <xdr:ext cx="469744" cy="259045"/>
    <xdr:sp macro="" textlink="">
      <xdr:nvSpPr>
        <xdr:cNvPr id="195" name="テキスト ボックス 194"/>
        <xdr:cNvSpPr txBox="1"/>
      </xdr:nvSpPr>
      <xdr:spPr>
        <a:xfrm>
          <a:off x="3562427" y="1285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8,410</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148016</xdr:rowOff>
    </xdr:from>
    <xdr:to>
      <xdr:col>4</xdr:col>
      <xdr:colOff>206375</xdr:colOff>
      <xdr:row>77</xdr:row>
      <xdr:rowOff>78166</xdr:rowOff>
    </xdr:to>
    <xdr:sp macro="" textlink="">
      <xdr:nvSpPr>
        <xdr:cNvPr id="196" name="円/楕円 195"/>
        <xdr:cNvSpPr/>
      </xdr:nvSpPr>
      <xdr:spPr>
        <a:xfrm>
          <a:off x="2857500" y="1317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94693</xdr:rowOff>
    </xdr:from>
    <xdr:ext cx="469744" cy="259045"/>
    <xdr:sp macro="" textlink="">
      <xdr:nvSpPr>
        <xdr:cNvPr id="197" name="テキスト ボックス 196"/>
        <xdr:cNvSpPr txBox="1"/>
      </xdr:nvSpPr>
      <xdr:spPr>
        <a:xfrm>
          <a:off x="2673427" y="12953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6,207</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112263</xdr:rowOff>
    </xdr:from>
    <xdr:to>
      <xdr:col>3</xdr:col>
      <xdr:colOff>3175</xdr:colOff>
      <xdr:row>77</xdr:row>
      <xdr:rowOff>42413</xdr:rowOff>
    </xdr:to>
    <xdr:sp macro="" textlink="">
      <xdr:nvSpPr>
        <xdr:cNvPr id="198" name="円/楕円 197"/>
        <xdr:cNvSpPr/>
      </xdr:nvSpPr>
      <xdr:spPr>
        <a:xfrm>
          <a:off x="1968500" y="1314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58940</xdr:rowOff>
    </xdr:from>
    <xdr:ext cx="469744" cy="259045"/>
    <xdr:sp macro="" textlink="">
      <xdr:nvSpPr>
        <xdr:cNvPr id="199" name="テキスト ボックス 198"/>
        <xdr:cNvSpPr txBox="1"/>
      </xdr:nvSpPr>
      <xdr:spPr>
        <a:xfrm>
          <a:off x="1784427" y="1291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6,989</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17760</xdr:rowOff>
    </xdr:from>
    <xdr:to>
      <xdr:col>1</xdr:col>
      <xdr:colOff>485775</xdr:colOff>
      <xdr:row>76</xdr:row>
      <xdr:rowOff>119360</xdr:rowOff>
    </xdr:to>
    <xdr:sp macro="" textlink="">
      <xdr:nvSpPr>
        <xdr:cNvPr id="200" name="円/楕円 199"/>
        <xdr:cNvSpPr/>
      </xdr:nvSpPr>
      <xdr:spPr>
        <a:xfrm>
          <a:off x="1079500" y="130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74</xdr:row>
      <xdr:rowOff>135886</xdr:rowOff>
    </xdr:from>
    <xdr:ext cx="469744" cy="259045"/>
    <xdr:sp macro="" textlink="">
      <xdr:nvSpPr>
        <xdr:cNvPr id="201" name="テキスト ボックス 200"/>
        <xdr:cNvSpPr txBox="1"/>
      </xdr:nvSpPr>
      <xdr:spPr>
        <a:xfrm>
          <a:off x="895427" y="12823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74/78</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17348</xdr:rowOff>
    </xdr:from>
    <xdr:to>
      <xdr:col>6</xdr:col>
      <xdr:colOff>510540</xdr:colOff>
      <xdr:row>97</xdr:row>
      <xdr:rowOff>52502</xdr:rowOff>
    </xdr:to>
    <xdr:cxnSp macro="">
      <xdr:nvCxnSpPr>
        <xdr:cNvPr id="226" name="直線コネクタ 225"/>
        <xdr:cNvCxnSpPr/>
      </xdr:nvCxnSpPr>
      <xdr:spPr>
        <a:xfrm flipV="1">
          <a:off x="4633595" y="15447848"/>
          <a:ext cx="1270" cy="1235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56329</xdr:rowOff>
    </xdr:from>
    <xdr:ext cx="534377" cy="259045"/>
    <xdr:sp macro="" textlink="">
      <xdr:nvSpPr>
        <xdr:cNvPr id="227" name="扶助費最小値テキスト"/>
        <xdr:cNvSpPr txBox="1"/>
      </xdr:nvSpPr>
      <xdr:spPr>
        <a:xfrm>
          <a:off x="4686300" y="1668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56,366</a:t>
          </a:r>
          <a:endParaRPr kumimoji="1" lang="ja-JP" altLang="en-US" sz="1000" b="1">
            <a:latin typeface="ＭＳ Ｐゴシック"/>
          </a:endParaRPr>
        </a:p>
      </xdr:txBody>
    </xdr:sp>
    <xdr:clientData/>
  </xdr:oneCellAnchor>
  <xdr:twoCellAnchor>
    <xdr:from>
      <xdr:col>6</xdr:col>
      <xdr:colOff>422275</xdr:colOff>
      <xdr:row>97</xdr:row>
      <xdr:rowOff>52502</xdr:rowOff>
    </xdr:from>
    <xdr:to>
      <xdr:col>6</xdr:col>
      <xdr:colOff>600075</xdr:colOff>
      <xdr:row>97</xdr:row>
      <xdr:rowOff>52502</xdr:rowOff>
    </xdr:to>
    <xdr:cxnSp macro="">
      <xdr:nvCxnSpPr>
        <xdr:cNvPr id="228" name="直線コネクタ 227"/>
        <xdr:cNvCxnSpPr/>
      </xdr:nvCxnSpPr>
      <xdr:spPr>
        <a:xfrm>
          <a:off x="4546600" y="16683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135475</xdr:rowOff>
    </xdr:from>
    <xdr:ext cx="599010" cy="259045"/>
    <xdr:sp macro="" textlink="">
      <xdr:nvSpPr>
        <xdr:cNvPr id="229" name="扶助費最大値テキスト"/>
        <xdr:cNvSpPr txBox="1"/>
      </xdr:nvSpPr>
      <xdr:spPr>
        <a:xfrm>
          <a:off x="4686300" y="15223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153,634</a:t>
          </a:r>
          <a:endParaRPr kumimoji="1" lang="ja-JP" altLang="en-US" sz="1000" b="1">
            <a:latin typeface="ＭＳ Ｐゴシック"/>
          </a:endParaRPr>
        </a:p>
      </xdr:txBody>
    </xdr:sp>
    <xdr:clientData/>
  </xdr:oneCellAnchor>
  <xdr:twoCellAnchor>
    <xdr:from>
      <xdr:col>6</xdr:col>
      <xdr:colOff>422275</xdr:colOff>
      <xdr:row>90</xdr:row>
      <xdr:rowOff>17348</xdr:rowOff>
    </xdr:from>
    <xdr:to>
      <xdr:col>6</xdr:col>
      <xdr:colOff>600075</xdr:colOff>
      <xdr:row>90</xdr:row>
      <xdr:rowOff>17348</xdr:rowOff>
    </xdr:to>
    <xdr:cxnSp macro="">
      <xdr:nvCxnSpPr>
        <xdr:cNvPr id="230" name="直線コネクタ 229"/>
        <xdr:cNvCxnSpPr/>
      </xdr:nvCxnSpPr>
      <xdr:spPr>
        <a:xfrm>
          <a:off x="4546600" y="1544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25412</xdr:rowOff>
    </xdr:from>
    <xdr:to>
      <xdr:col>6</xdr:col>
      <xdr:colOff>511175</xdr:colOff>
      <xdr:row>97</xdr:row>
      <xdr:rowOff>47016</xdr:rowOff>
    </xdr:to>
    <xdr:cxnSp macro="">
      <xdr:nvCxnSpPr>
        <xdr:cNvPr id="231" name="直線コネクタ 230"/>
        <xdr:cNvCxnSpPr/>
      </xdr:nvCxnSpPr>
      <xdr:spPr>
        <a:xfrm flipV="1">
          <a:off x="3797300" y="16656062"/>
          <a:ext cx="838200" cy="2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93</xdr:row>
      <xdr:rowOff>141648</xdr:rowOff>
    </xdr:from>
    <xdr:ext cx="534377" cy="259045"/>
    <xdr:sp macro="" textlink="">
      <xdr:nvSpPr>
        <xdr:cNvPr id="232" name="扶助費平均値テキスト"/>
        <xdr:cNvSpPr txBox="1"/>
      </xdr:nvSpPr>
      <xdr:spPr>
        <a:xfrm>
          <a:off x="4686300" y="160864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87,648</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118771</xdr:rowOff>
    </xdr:from>
    <xdr:to>
      <xdr:col>6</xdr:col>
      <xdr:colOff>561975</xdr:colOff>
      <xdr:row>95</xdr:row>
      <xdr:rowOff>48921</xdr:rowOff>
    </xdr:to>
    <xdr:sp macro="" textlink="">
      <xdr:nvSpPr>
        <xdr:cNvPr id="233" name="フローチャート : 判断 232"/>
        <xdr:cNvSpPr/>
      </xdr:nvSpPr>
      <xdr:spPr>
        <a:xfrm>
          <a:off x="4584700" y="16235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47016</xdr:rowOff>
    </xdr:from>
    <xdr:to>
      <xdr:col>5</xdr:col>
      <xdr:colOff>358775</xdr:colOff>
      <xdr:row>97</xdr:row>
      <xdr:rowOff>112967</xdr:rowOff>
    </xdr:to>
    <xdr:cxnSp macro="">
      <xdr:nvCxnSpPr>
        <xdr:cNvPr id="234" name="直線コネクタ 233"/>
        <xdr:cNvCxnSpPr/>
      </xdr:nvCxnSpPr>
      <xdr:spPr>
        <a:xfrm flipV="1">
          <a:off x="2908300" y="16677666"/>
          <a:ext cx="8890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23901</xdr:rowOff>
    </xdr:from>
    <xdr:to>
      <xdr:col>5</xdr:col>
      <xdr:colOff>409575</xdr:colOff>
      <xdr:row>95</xdr:row>
      <xdr:rowOff>125501</xdr:rowOff>
    </xdr:to>
    <xdr:sp macro="" textlink="">
      <xdr:nvSpPr>
        <xdr:cNvPr id="235" name="フローチャート : 判断 234"/>
        <xdr:cNvSpPr/>
      </xdr:nvSpPr>
      <xdr:spPr>
        <a:xfrm>
          <a:off x="3746500" y="1631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142028</xdr:rowOff>
    </xdr:from>
    <xdr:ext cx="534377" cy="259045"/>
    <xdr:sp macro="" textlink="">
      <xdr:nvSpPr>
        <xdr:cNvPr id="236" name="テキスト ボックス 235"/>
        <xdr:cNvSpPr txBox="1"/>
      </xdr:nvSpPr>
      <xdr:spPr>
        <a:xfrm>
          <a:off x="3530111" y="1608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81,618</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112967</xdr:rowOff>
    </xdr:from>
    <xdr:to>
      <xdr:col>4</xdr:col>
      <xdr:colOff>155575</xdr:colOff>
      <xdr:row>97</xdr:row>
      <xdr:rowOff>114046</xdr:rowOff>
    </xdr:to>
    <xdr:cxnSp macro="">
      <xdr:nvCxnSpPr>
        <xdr:cNvPr id="237" name="直線コネクタ 236"/>
        <xdr:cNvCxnSpPr/>
      </xdr:nvCxnSpPr>
      <xdr:spPr>
        <a:xfrm flipV="1">
          <a:off x="2019300" y="16743617"/>
          <a:ext cx="88900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101702</xdr:rowOff>
    </xdr:from>
    <xdr:to>
      <xdr:col>4</xdr:col>
      <xdr:colOff>206375</xdr:colOff>
      <xdr:row>96</xdr:row>
      <xdr:rowOff>31852</xdr:rowOff>
    </xdr:to>
    <xdr:sp macro="" textlink="">
      <xdr:nvSpPr>
        <xdr:cNvPr id="238" name="フローチャート : 判断 237"/>
        <xdr:cNvSpPr/>
      </xdr:nvSpPr>
      <xdr:spPr>
        <a:xfrm>
          <a:off x="2857500" y="1638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48379</xdr:rowOff>
    </xdr:from>
    <xdr:ext cx="534377" cy="259045"/>
    <xdr:sp macro="" textlink="">
      <xdr:nvSpPr>
        <xdr:cNvPr id="239" name="テキスト ボックス 238"/>
        <xdr:cNvSpPr txBox="1"/>
      </xdr:nvSpPr>
      <xdr:spPr>
        <a:xfrm>
          <a:off x="2641111" y="1616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75,492</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110337</xdr:rowOff>
    </xdr:from>
    <xdr:to>
      <xdr:col>2</xdr:col>
      <xdr:colOff>638175</xdr:colOff>
      <xdr:row>97</xdr:row>
      <xdr:rowOff>114046</xdr:rowOff>
    </xdr:to>
    <xdr:cxnSp macro="">
      <xdr:nvCxnSpPr>
        <xdr:cNvPr id="240" name="直線コネクタ 239"/>
        <xdr:cNvCxnSpPr/>
      </xdr:nvCxnSpPr>
      <xdr:spPr>
        <a:xfrm>
          <a:off x="1130300" y="16740987"/>
          <a:ext cx="889000" cy="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120650</xdr:rowOff>
    </xdr:from>
    <xdr:to>
      <xdr:col>3</xdr:col>
      <xdr:colOff>3175</xdr:colOff>
      <xdr:row>96</xdr:row>
      <xdr:rowOff>50800</xdr:rowOff>
    </xdr:to>
    <xdr:sp macro="" textlink="">
      <xdr:nvSpPr>
        <xdr:cNvPr id="241" name="フローチャート : 判断 240"/>
        <xdr:cNvSpPr/>
      </xdr:nvSpPr>
      <xdr:spPr>
        <a:xfrm>
          <a:off x="1968500" y="1640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67327</xdr:rowOff>
    </xdr:from>
    <xdr:ext cx="534377" cy="259045"/>
    <xdr:sp macro="" textlink="">
      <xdr:nvSpPr>
        <xdr:cNvPr id="242" name="テキスト ボックス 241"/>
        <xdr:cNvSpPr txBox="1"/>
      </xdr:nvSpPr>
      <xdr:spPr>
        <a:xfrm>
          <a:off x="1752111" y="1618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74,000</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112103</xdr:rowOff>
    </xdr:from>
    <xdr:to>
      <xdr:col>1</xdr:col>
      <xdr:colOff>485775</xdr:colOff>
      <xdr:row>96</xdr:row>
      <xdr:rowOff>42253</xdr:rowOff>
    </xdr:to>
    <xdr:sp macro="" textlink="">
      <xdr:nvSpPr>
        <xdr:cNvPr id="243" name="フローチャート : 判断 242"/>
        <xdr:cNvSpPr/>
      </xdr:nvSpPr>
      <xdr:spPr>
        <a:xfrm>
          <a:off x="1079500" y="16399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58780</xdr:rowOff>
    </xdr:from>
    <xdr:ext cx="534377" cy="259045"/>
    <xdr:sp macro="" textlink="">
      <xdr:nvSpPr>
        <xdr:cNvPr id="244" name="テキスト ボックス 243"/>
        <xdr:cNvSpPr txBox="1"/>
      </xdr:nvSpPr>
      <xdr:spPr>
        <a:xfrm>
          <a:off x="863111" y="1617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146062</xdr:rowOff>
    </xdr:from>
    <xdr:to>
      <xdr:col>6</xdr:col>
      <xdr:colOff>561975</xdr:colOff>
      <xdr:row>97</xdr:row>
      <xdr:rowOff>76212</xdr:rowOff>
    </xdr:to>
    <xdr:sp macro="" textlink="">
      <xdr:nvSpPr>
        <xdr:cNvPr id="250" name="円/楕円 249"/>
        <xdr:cNvSpPr/>
      </xdr:nvSpPr>
      <xdr:spPr>
        <a:xfrm>
          <a:off x="4584700" y="1660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60989</xdr:rowOff>
    </xdr:from>
    <xdr:ext cx="534377" cy="259045"/>
    <xdr:sp macro="" textlink="">
      <xdr:nvSpPr>
        <xdr:cNvPr id="251" name="扶助費該当値テキスト"/>
        <xdr:cNvSpPr txBox="1"/>
      </xdr:nvSpPr>
      <xdr:spPr>
        <a:xfrm>
          <a:off x="4686300" y="1652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58,499</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167666</xdr:rowOff>
    </xdr:from>
    <xdr:to>
      <xdr:col>5</xdr:col>
      <xdr:colOff>409575</xdr:colOff>
      <xdr:row>97</xdr:row>
      <xdr:rowOff>97816</xdr:rowOff>
    </xdr:to>
    <xdr:sp macro="" textlink="">
      <xdr:nvSpPr>
        <xdr:cNvPr id="252" name="円/楕円 251"/>
        <xdr:cNvSpPr/>
      </xdr:nvSpPr>
      <xdr:spPr>
        <a:xfrm>
          <a:off x="3746500" y="1662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88943</xdr:rowOff>
    </xdr:from>
    <xdr:ext cx="534377" cy="259045"/>
    <xdr:sp macro="" textlink="">
      <xdr:nvSpPr>
        <xdr:cNvPr id="253" name="テキスト ボックス 252"/>
        <xdr:cNvSpPr txBox="1"/>
      </xdr:nvSpPr>
      <xdr:spPr>
        <a:xfrm>
          <a:off x="3530111" y="167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56,798</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62167</xdr:rowOff>
    </xdr:from>
    <xdr:to>
      <xdr:col>4</xdr:col>
      <xdr:colOff>206375</xdr:colOff>
      <xdr:row>97</xdr:row>
      <xdr:rowOff>163767</xdr:rowOff>
    </xdr:to>
    <xdr:sp macro="" textlink="">
      <xdr:nvSpPr>
        <xdr:cNvPr id="254" name="円/楕円 253"/>
        <xdr:cNvSpPr/>
      </xdr:nvSpPr>
      <xdr:spPr>
        <a:xfrm>
          <a:off x="2857500" y="1669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154894</xdr:rowOff>
    </xdr:from>
    <xdr:ext cx="534377" cy="259045"/>
    <xdr:sp macro="" textlink="">
      <xdr:nvSpPr>
        <xdr:cNvPr id="255" name="テキスト ボックス 254"/>
        <xdr:cNvSpPr txBox="1"/>
      </xdr:nvSpPr>
      <xdr:spPr>
        <a:xfrm>
          <a:off x="2641111" y="1678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51,605</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63246</xdr:rowOff>
    </xdr:from>
    <xdr:to>
      <xdr:col>3</xdr:col>
      <xdr:colOff>3175</xdr:colOff>
      <xdr:row>97</xdr:row>
      <xdr:rowOff>164846</xdr:rowOff>
    </xdr:to>
    <xdr:sp macro="" textlink="">
      <xdr:nvSpPr>
        <xdr:cNvPr id="256" name="円/楕円 255"/>
        <xdr:cNvSpPr/>
      </xdr:nvSpPr>
      <xdr:spPr>
        <a:xfrm>
          <a:off x="1968500" y="1669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155973</xdr:rowOff>
    </xdr:from>
    <xdr:ext cx="534377" cy="259045"/>
    <xdr:sp macro="" textlink="">
      <xdr:nvSpPr>
        <xdr:cNvPr id="257" name="テキスト ボックス 256"/>
        <xdr:cNvSpPr txBox="1"/>
      </xdr:nvSpPr>
      <xdr:spPr>
        <a:xfrm>
          <a:off x="1752111" y="1678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51,520</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59537</xdr:rowOff>
    </xdr:from>
    <xdr:to>
      <xdr:col>1</xdr:col>
      <xdr:colOff>485775</xdr:colOff>
      <xdr:row>97</xdr:row>
      <xdr:rowOff>161137</xdr:rowOff>
    </xdr:to>
    <xdr:sp macro="" textlink="">
      <xdr:nvSpPr>
        <xdr:cNvPr id="258" name="円/楕円 257"/>
        <xdr:cNvSpPr/>
      </xdr:nvSpPr>
      <xdr:spPr>
        <a:xfrm>
          <a:off x="1079500" y="1669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152264</xdr:rowOff>
    </xdr:from>
    <xdr:ext cx="534377" cy="259045"/>
    <xdr:sp macro="" textlink="">
      <xdr:nvSpPr>
        <xdr:cNvPr id="259" name="テキスト ボックス 258"/>
        <xdr:cNvSpPr txBox="1"/>
      </xdr:nvSpPr>
      <xdr:spPr>
        <a:xfrm>
          <a:off x="863111" y="1678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51,812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23/78</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0" name="テキスト ボックス 269"/>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73677</xdr:rowOff>
    </xdr:from>
    <xdr:ext cx="531299" cy="259045"/>
    <xdr:sp macro="" textlink="">
      <xdr:nvSpPr>
        <xdr:cNvPr id="272" name="テキスト ボックス 271"/>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8" name="テキスト ボックス 277"/>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144234</xdr:rowOff>
    </xdr:from>
    <xdr:to>
      <xdr:col>15</xdr:col>
      <xdr:colOff>180340</xdr:colOff>
      <xdr:row>39</xdr:row>
      <xdr:rowOff>92894</xdr:rowOff>
    </xdr:to>
    <xdr:cxnSp macro="">
      <xdr:nvCxnSpPr>
        <xdr:cNvPr id="284" name="直線コネクタ 283"/>
        <xdr:cNvCxnSpPr/>
      </xdr:nvCxnSpPr>
      <xdr:spPr>
        <a:xfrm flipV="1">
          <a:off x="10475595" y="5116284"/>
          <a:ext cx="1270" cy="1663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96721</xdr:rowOff>
    </xdr:from>
    <xdr:ext cx="534377" cy="259045"/>
    <xdr:sp macro="" textlink="">
      <xdr:nvSpPr>
        <xdr:cNvPr id="285" name="補助費等最小値テキスト"/>
        <xdr:cNvSpPr txBox="1"/>
      </xdr:nvSpPr>
      <xdr:spPr>
        <a:xfrm>
          <a:off x="10528300" y="678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17,457</a:t>
          </a:r>
          <a:endParaRPr kumimoji="1" lang="ja-JP" altLang="en-US" sz="1000" b="1">
            <a:latin typeface="ＭＳ Ｐゴシック"/>
          </a:endParaRPr>
        </a:p>
      </xdr:txBody>
    </xdr:sp>
    <xdr:clientData/>
  </xdr:oneCellAnchor>
  <xdr:twoCellAnchor>
    <xdr:from>
      <xdr:col>15</xdr:col>
      <xdr:colOff>92075</xdr:colOff>
      <xdr:row>39</xdr:row>
      <xdr:rowOff>92894</xdr:rowOff>
    </xdr:from>
    <xdr:to>
      <xdr:col>15</xdr:col>
      <xdr:colOff>269875</xdr:colOff>
      <xdr:row>39</xdr:row>
      <xdr:rowOff>92894</xdr:rowOff>
    </xdr:to>
    <xdr:cxnSp macro="">
      <xdr:nvCxnSpPr>
        <xdr:cNvPr id="286" name="直線コネクタ 285"/>
        <xdr:cNvCxnSpPr/>
      </xdr:nvCxnSpPr>
      <xdr:spPr>
        <a:xfrm>
          <a:off x="10388600" y="67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90911</xdr:rowOff>
    </xdr:from>
    <xdr:ext cx="599010" cy="259045"/>
    <xdr:sp macro="" textlink="">
      <xdr:nvSpPr>
        <xdr:cNvPr id="287" name="補助費等最大値テキスト"/>
        <xdr:cNvSpPr txBox="1"/>
      </xdr:nvSpPr>
      <xdr:spPr>
        <a:xfrm>
          <a:off x="10528300" y="4891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104,762</a:t>
          </a:r>
          <a:endParaRPr kumimoji="1" lang="ja-JP" altLang="en-US" sz="1000" b="1">
            <a:latin typeface="ＭＳ Ｐゴシック"/>
          </a:endParaRPr>
        </a:p>
      </xdr:txBody>
    </xdr:sp>
    <xdr:clientData/>
  </xdr:oneCellAnchor>
  <xdr:twoCellAnchor>
    <xdr:from>
      <xdr:col>15</xdr:col>
      <xdr:colOff>92075</xdr:colOff>
      <xdr:row>29</xdr:row>
      <xdr:rowOff>144234</xdr:rowOff>
    </xdr:from>
    <xdr:to>
      <xdr:col>15</xdr:col>
      <xdr:colOff>269875</xdr:colOff>
      <xdr:row>29</xdr:row>
      <xdr:rowOff>144234</xdr:rowOff>
    </xdr:to>
    <xdr:cxnSp macro="">
      <xdr:nvCxnSpPr>
        <xdr:cNvPr id="288" name="直線コネクタ 287"/>
        <xdr:cNvCxnSpPr/>
      </xdr:nvCxnSpPr>
      <xdr:spPr>
        <a:xfrm>
          <a:off x="10388600" y="511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119678</xdr:rowOff>
    </xdr:from>
    <xdr:to>
      <xdr:col>15</xdr:col>
      <xdr:colOff>180975</xdr:colOff>
      <xdr:row>36</xdr:row>
      <xdr:rowOff>158960</xdr:rowOff>
    </xdr:to>
    <xdr:cxnSp macro="">
      <xdr:nvCxnSpPr>
        <xdr:cNvPr id="289" name="直線コネクタ 288"/>
        <xdr:cNvCxnSpPr/>
      </xdr:nvCxnSpPr>
      <xdr:spPr>
        <a:xfrm flipV="1">
          <a:off x="9639300" y="5948978"/>
          <a:ext cx="838200" cy="38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89768</xdr:rowOff>
    </xdr:from>
    <xdr:ext cx="534377" cy="259045"/>
    <xdr:sp macro="" textlink="">
      <xdr:nvSpPr>
        <xdr:cNvPr id="290" name="補助費等平均値テキスト"/>
        <xdr:cNvSpPr txBox="1"/>
      </xdr:nvSpPr>
      <xdr:spPr>
        <a:xfrm>
          <a:off x="10528300" y="60905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49,822</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111341</xdr:rowOff>
    </xdr:from>
    <xdr:to>
      <xdr:col>15</xdr:col>
      <xdr:colOff>231775</xdr:colOff>
      <xdr:row>36</xdr:row>
      <xdr:rowOff>41491</xdr:rowOff>
    </xdr:to>
    <xdr:sp macro="" textlink="">
      <xdr:nvSpPr>
        <xdr:cNvPr id="291" name="フローチャート : 判断 290"/>
        <xdr:cNvSpPr/>
      </xdr:nvSpPr>
      <xdr:spPr>
        <a:xfrm>
          <a:off x="10426700" y="611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158960</xdr:rowOff>
    </xdr:from>
    <xdr:to>
      <xdr:col>14</xdr:col>
      <xdr:colOff>28575</xdr:colOff>
      <xdr:row>38</xdr:row>
      <xdr:rowOff>23419</xdr:rowOff>
    </xdr:to>
    <xdr:cxnSp macro="">
      <xdr:nvCxnSpPr>
        <xdr:cNvPr id="292" name="直線コネクタ 291"/>
        <xdr:cNvCxnSpPr/>
      </xdr:nvCxnSpPr>
      <xdr:spPr>
        <a:xfrm flipV="1">
          <a:off x="8750300" y="6331160"/>
          <a:ext cx="889000" cy="20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137230</xdr:rowOff>
    </xdr:from>
    <xdr:to>
      <xdr:col>14</xdr:col>
      <xdr:colOff>79375</xdr:colOff>
      <xdr:row>37</xdr:row>
      <xdr:rowOff>67380</xdr:rowOff>
    </xdr:to>
    <xdr:sp macro="" textlink="">
      <xdr:nvSpPr>
        <xdr:cNvPr id="293" name="フローチャート : 判断 292"/>
        <xdr:cNvSpPr/>
      </xdr:nvSpPr>
      <xdr:spPr>
        <a:xfrm>
          <a:off x="9588500" y="630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58507</xdr:rowOff>
    </xdr:from>
    <xdr:ext cx="534377" cy="259045"/>
    <xdr:sp macro="" textlink="">
      <xdr:nvSpPr>
        <xdr:cNvPr id="294" name="テキスト ボックス 293"/>
        <xdr:cNvSpPr txBox="1"/>
      </xdr:nvSpPr>
      <xdr:spPr>
        <a:xfrm>
          <a:off x="9372111" y="640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39,463</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147225</xdr:rowOff>
    </xdr:from>
    <xdr:to>
      <xdr:col>12</xdr:col>
      <xdr:colOff>511175</xdr:colOff>
      <xdr:row>38</xdr:row>
      <xdr:rowOff>23419</xdr:rowOff>
    </xdr:to>
    <xdr:cxnSp macro="">
      <xdr:nvCxnSpPr>
        <xdr:cNvPr id="295" name="直線コネクタ 294"/>
        <xdr:cNvCxnSpPr/>
      </xdr:nvCxnSpPr>
      <xdr:spPr>
        <a:xfrm>
          <a:off x="7861300" y="6490875"/>
          <a:ext cx="889000" cy="4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74346</xdr:rowOff>
    </xdr:from>
    <xdr:to>
      <xdr:col>12</xdr:col>
      <xdr:colOff>561975</xdr:colOff>
      <xdr:row>37</xdr:row>
      <xdr:rowOff>4496</xdr:rowOff>
    </xdr:to>
    <xdr:sp macro="" textlink="">
      <xdr:nvSpPr>
        <xdr:cNvPr id="296" name="フローチャート : 判断 295"/>
        <xdr:cNvSpPr/>
      </xdr:nvSpPr>
      <xdr:spPr>
        <a:xfrm>
          <a:off x="8699500" y="6246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21023</xdr:rowOff>
    </xdr:from>
    <xdr:ext cx="534377" cy="259045"/>
    <xdr:sp macro="" textlink="">
      <xdr:nvSpPr>
        <xdr:cNvPr id="297" name="テキスト ボックス 296"/>
        <xdr:cNvSpPr txBox="1"/>
      </xdr:nvSpPr>
      <xdr:spPr>
        <a:xfrm>
          <a:off x="8483111" y="602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42,764</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147225</xdr:rowOff>
    </xdr:from>
    <xdr:to>
      <xdr:col>11</xdr:col>
      <xdr:colOff>307975</xdr:colOff>
      <xdr:row>38</xdr:row>
      <xdr:rowOff>142977</xdr:rowOff>
    </xdr:to>
    <xdr:cxnSp macro="">
      <xdr:nvCxnSpPr>
        <xdr:cNvPr id="298" name="直線コネクタ 297"/>
        <xdr:cNvCxnSpPr/>
      </xdr:nvCxnSpPr>
      <xdr:spPr>
        <a:xfrm flipV="1">
          <a:off x="6972300" y="6490875"/>
          <a:ext cx="889000" cy="16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132772</xdr:rowOff>
    </xdr:from>
    <xdr:to>
      <xdr:col>11</xdr:col>
      <xdr:colOff>358775</xdr:colOff>
      <xdr:row>37</xdr:row>
      <xdr:rowOff>62922</xdr:rowOff>
    </xdr:to>
    <xdr:sp macro="" textlink="">
      <xdr:nvSpPr>
        <xdr:cNvPr id="299" name="フローチャート : 判断 298"/>
        <xdr:cNvSpPr/>
      </xdr:nvSpPr>
      <xdr:spPr>
        <a:xfrm>
          <a:off x="7810500" y="630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79449</xdr:rowOff>
    </xdr:from>
    <xdr:ext cx="534377" cy="259045"/>
    <xdr:sp macro="" textlink="">
      <xdr:nvSpPr>
        <xdr:cNvPr id="300" name="テキスト ボックス 299"/>
        <xdr:cNvSpPr txBox="1"/>
      </xdr:nvSpPr>
      <xdr:spPr>
        <a:xfrm>
          <a:off x="7594111" y="608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39,697</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167615</xdr:rowOff>
    </xdr:from>
    <xdr:to>
      <xdr:col>10</xdr:col>
      <xdr:colOff>155575</xdr:colOff>
      <xdr:row>37</xdr:row>
      <xdr:rowOff>97765</xdr:rowOff>
    </xdr:to>
    <xdr:sp macro="" textlink="">
      <xdr:nvSpPr>
        <xdr:cNvPr id="301" name="フローチャート : 判断 300"/>
        <xdr:cNvSpPr/>
      </xdr:nvSpPr>
      <xdr:spPr>
        <a:xfrm>
          <a:off x="6921500" y="63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114292</xdr:rowOff>
    </xdr:from>
    <xdr:ext cx="534377" cy="259045"/>
    <xdr:sp macro="" textlink="">
      <xdr:nvSpPr>
        <xdr:cNvPr id="302" name="テキスト ボックス 301"/>
        <xdr:cNvSpPr txBox="1"/>
      </xdr:nvSpPr>
      <xdr:spPr>
        <a:xfrm>
          <a:off x="6705111" y="611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37,868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34</xdr:row>
      <xdr:rowOff>68878</xdr:rowOff>
    </xdr:from>
    <xdr:to>
      <xdr:col>15</xdr:col>
      <xdr:colOff>231775</xdr:colOff>
      <xdr:row>34</xdr:row>
      <xdr:rowOff>170478</xdr:rowOff>
    </xdr:to>
    <xdr:sp macro="" textlink="">
      <xdr:nvSpPr>
        <xdr:cNvPr id="308" name="円/楕円 307"/>
        <xdr:cNvSpPr/>
      </xdr:nvSpPr>
      <xdr:spPr>
        <a:xfrm>
          <a:off x="10426700" y="589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91755</xdr:rowOff>
    </xdr:from>
    <xdr:ext cx="534377" cy="259045"/>
    <xdr:sp macro="" textlink="">
      <xdr:nvSpPr>
        <xdr:cNvPr id="309" name="補助費等該当値テキスト"/>
        <xdr:cNvSpPr txBox="1"/>
      </xdr:nvSpPr>
      <xdr:spPr>
        <a:xfrm>
          <a:off x="10528300" y="574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61,051</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108160</xdr:rowOff>
    </xdr:from>
    <xdr:to>
      <xdr:col>14</xdr:col>
      <xdr:colOff>79375</xdr:colOff>
      <xdr:row>37</xdr:row>
      <xdr:rowOff>38310</xdr:rowOff>
    </xdr:to>
    <xdr:sp macro="" textlink="">
      <xdr:nvSpPr>
        <xdr:cNvPr id="310" name="円/楕円 309"/>
        <xdr:cNvSpPr/>
      </xdr:nvSpPr>
      <xdr:spPr>
        <a:xfrm>
          <a:off x="9588500" y="62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54837</xdr:rowOff>
    </xdr:from>
    <xdr:ext cx="534377" cy="259045"/>
    <xdr:sp macro="" textlink="">
      <xdr:nvSpPr>
        <xdr:cNvPr id="311" name="テキスト ボックス 310"/>
        <xdr:cNvSpPr txBox="1"/>
      </xdr:nvSpPr>
      <xdr:spPr>
        <a:xfrm>
          <a:off x="9372111" y="605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40,989</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144069</xdr:rowOff>
    </xdr:from>
    <xdr:to>
      <xdr:col>12</xdr:col>
      <xdr:colOff>561975</xdr:colOff>
      <xdr:row>38</xdr:row>
      <xdr:rowOff>74219</xdr:rowOff>
    </xdr:to>
    <xdr:sp macro="" textlink="">
      <xdr:nvSpPr>
        <xdr:cNvPr id="312" name="円/楕円 311"/>
        <xdr:cNvSpPr/>
      </xdr:nvSpPr>
      <xdr:spPr>
        <a:xfrm>
          <a:off x="8699500" y="648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65346</xdr:rowOff>
    </xdr:from>
    <xdr:ext cx="534377" cy="259045"/>
    <xdr:sp macro="" textlink="">
      <xdr:nvSpPr>
        <xdr:cNvPr id="313" name="テキスト ボックス 312"/>
        <xdr:cNvSpPr txBox="1"/>
      </xdr:nvSpPr>
      <xdr:spPr>
        <a:xfrm>
          <a:off x="8483111" y="658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30,104</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96425</xdr:rowOff>
    </xdr:from>
    <xdr:to>
      <xdr:col>11</xdr:col>
      <xdr:colOff>358775</xdr:colOff>
      <xdr:row>38</xdr:row>
      <xdr:rowOff>26575</xdr:rowOff>
    </xdr:to>
    <xdr:sp macro="" textlink="">
      <xdr:nvSpPr>
        <xdr:cNvPr id="314" name="円/楕円 313"/>
        <xdr:cNvSpPr/>
      </xdr:nvSpPr>
      <xdr:spPr>
        <a:xfrm>
          <a:off x="7810500" y="644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17702</xdr:rowOff>
    </xdr:from>
    <xdr:ext cx="534377" cy="259045"/>
    <xdr:sp macro="" textlink="">
      <xdr:nvSpPr>
        <xdr:cNvPr id="315" name="テキスト ボックス 314"/>
        <xdr:cNvSpPr txBox="1"/>
      </xdr:nvSpPr>
      <xdr:spPr>
        <a:xfrm>
          <a:off x="7594111" y="653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32,605</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92177</xdr:rowOff>
    </xdr:from>
    <xdr:to>
      <xdr:col>10</xdr:col>
      <xdr:colOff>155575</xdr:colOff>
      <xdr:row>39</xdr:row>
      <xdr:rowOff>22327</xdr:rowOff>
    </xdr:to>
    <xdr:sp macro="" textlink="">
      <xdr:nvSpPr>
        <xdr:cNvPr id="316" name="円/楕円 315"/>
        <xdr:cNvSpPr/>
      </xdr:nvSpPr>
      <xdr:spPr>
        <a:xfrm>
          <a:off x="6921500" y="660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39</xdr:row>
      <xdr:rowOff>13454</xdr:rowOff>
    </xdr:from>
    <xdr:ext cx="534377" cy="259045"/>
    <xdr:sp macro="" textlink="">
      <xdr:nvSpPr>
        <xdr:cNvPr id="317" name="テキスト ボックス 316"/>
        <xdr:cNvSpPr txBox="1"/>
      </xdr:nvSpPr>
      <xdr:spPr>
        <a:xfrm>
          <a:off x="6705111" y="670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23,828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29/78</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3" name="テキスト ボックス 332"/>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37" name="テキスト ボックス 336"/>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102257</xdr:rowOff>
    </xdr:from>
    <xdr:to>
      <xdr:col>15</xdr:col>
      <xdr:colOff>180340</xdr:colOff>
      <xdr:row>59</xdr:row>
      <xdr:rowOff>33876</xdr:rowOff>
    </xdr:to>
    <xdr:cxnSp macro="">
      <xdr:nvCxnSpPr>
        <xdr:cNvPr id="341" name="直線コネクタ 340"/>
        <xdr:cNvCxnSpPr/>
      </xdr:nvCxnSpPr>
      <xdr:spPr>
        <a:xfrm flipV="1">
          <a:off x="10475595" y="8674757"/>
          <a:ext cx="1270" cy="1474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37703</xdr:rowOff>
    </xdr:from>
    <xdr:ext cx="469744" cy="259045"/>
    <xdr:sp macro="" textlink="">
      <xdr:nvSpPr>
        <xdr:cNvPr id="342" name="普通建設事業費最小値テキスト"/>
        <xdr:cNvSpPr txBox="1"/>
      </xdr:nvSpPr>
      <xdr:spPr>
        <a:xfrm>
          <a:off x="10528300" y="1015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8,326</a:t>
          </a:r>
          <a:endParaRPr kumimoji="1" lang="ja-JP" altLang="en-US" sz="1000" b="1">
            <a:latin typeface="ＭＳ Ｐゴシック"/>
          </a:endParaRPr>
        </a:p>
      </xdr:txBody>
    </xdr:sp>
    <xdr:clientData/>
  </xdr:oneCellAnchor>
  <xdr:twoCellAnchor>
    <xdr:from>
      <xdr:col>15</xdr:col>
      <xdr:colOff>92075</xdr:colOff>
      <xdr:row>59</xdr:row>
      <xdr:rowOff>33876</xdr:rowOff>
    </xdr:from>
    <xdr:to>
      <xdr:col>15</xdr:col>
      <xdr:colOff>269875</xdr:colOff>
      <xdr:row>59</xdr:row>
      <xdr:rowOff>33876</xdr:rowOff>
    </xdr:to>
    <xdr:cxnSp macro="">
      <xdr:nvCxnSpPr>
        <xdr:cNvPr id="343" name="直線コネクタ 342"/>
        <xdr:cNvCxnSpPr/>
      </xdr:nvCxnSpPr>
      <xdr:spPr>
        <a:xfrm>
          <a:off x="10388600" y="101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48934</xdr:rowOff>
    </xdr:from>
    <xdr:ext cx="690189" cy="259045"/>
    <xdr:sp macro="" textlink="">
      <xdr:nvSpPr>
        <xdr:cNvPr id="344" name="普通建設事業費最大値テキスト"/>
        <xdr:cNvSpPr txBox="1"/>
      </xdr:nvSpPr>
      <xdr:spPr>
        <a:xfrm>
          <a:off x="10528300" y="844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1,169,483</a:t>
          </a:r>
          <a:endParaRPr kumimoji="1" lang="ja-JP" altLang="en-US" sz="1000" b="1">
            <a:latin typeface="ＭＳ Ｐゴシック"/>
          </a:endParaRPr>
        </a:p>
      </xdr:txBody>
    </xdr:sp>
    <xdr:clientData/>
  </xdr:oneCellAnchor>
  <xdr:twoCellAnchor>
    <xdr:from>
      <xdr:col>15</xdr:col>
      <xdr:colOff>92075</xdr:colOff>
      <xdr:row>50</xdr:row>
      <xdr:rowOff>102257</xdr:rowOff>
    </xdr:from>
    <xdr:to>
      <xdr:col>15</xdr:col>
      <xdr:colOff>269875</xdr:colOff>
      <xdr:row>50</xdr:row>
      <xdr:rowOff>102257</xdr:rowOff>
    </xdr:to>
    <xdr:cxnSp macro="">
      <xdr:nvCxnSpPr>
        <xdr:cNvPr id="345" name="直線コネクタ 344"/>
        <xdr:cNvCxnSpPr/>
      </xdr:nvCxnSpPr>
      <xdr:spPr>
        <a:xfrm>
          <a:off x="10388600" y="867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86694</xdr:rowOff>
    </xdr:from>
    <xdr:to>
      <xdr:col>15</xdr:col>
      <xdr:colOff>180975</xdr:colOff>
      <xdr:row>58</xdr:row>
      <xdr:rowOff>114660</xdr:rowOff>
    </xdr:to>
    <xdr:cxnSp macro="">
      <xdr:nvCxnSpPr>
        <xdr:cNvPr id="346" name="直線コネクタ 345"/>
        <xdr:cNvCxnSpPr/>
      </xdr:nvCxnSpPr>
      <xdr:spPr>
        <a:xfrm>
          <a:off x="9639300" y="10030794"/>
          <a:ext cx="838200" cy="2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70824</xdr:rowOff>
    </xdr:from>
    <xdr:ext cx="534377" cy="259045"/>
    <xdr:sp macro="" textlink="">
      <xdr:nvSpPr>
        <xdr:cNvPr id="347" name="普通建設事業費平均値テキスト"/>
        <xdr:cNvSpPr txBox="1"/>
      </xdr:nvSpPr>
      <xdr:spPr>
        <a:xfrm>
          <a:off x="10528300" y="9843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92,247</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47947</xdr:rowOff>
    </xdr:from>
    <xdr:to>
      <xdr:col>15</xdr:col>
      <xdr:colOff>231775</xdr:colOff>
      <xdr:row>58</xdr:row>
      <xdr:rowOff>149547</xdr:rowOff>
    </xdr:to>
    <xdr:sp macro="" textlink="">
      <xdr:nvSpPr>
        <xdr:cNvPr id="348" name="フローチャート : 判断 347"/>
        <xdr:cNvSpPr/>
      </xdr:nvSpPr>
      <xdr:spPr>
        <a:xfrm>
          <a:off x="10426700" y="999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86694</xdr:rowOff>
    </xdr:from>
    <xdr:to>
      <xdr:col>14</xdr:col>
      <xdr:colOff>28575</xdr:colOff>
      <xdr:row>58</xdr:row>
      <xdr:rowOff>111020</xdr:rowOff>
    </xdr:to>
    <xdr:cxnSp macro="">
      <xdr:nvCxnSpPr>
        <xdr:cNvPr id="349" name="直線コネクタ 348"/>
        <xdr:cNvCxnSpPr/>
      </xdr:nvCxnSpPr>
      <xdr:spPr>
        <a:xfrm flipV="1">
          <a:off x="8750300" y="10030794"/>
          <a:ext cx="889000" cy="2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80956</xdr:rowOff>
    </xdr:from>
    <xdr:to>
      <xdr:col>14</xdr:col>
      <xdr:colOff>79375</xdr:colOff>
      <xdr:row>59</xdr:row>
      <xdr:rowOff>11106</xdr:rowOff>
    </xdr:to>
    <xdr:sp macro="" textlink="">
      <xdr:nvSpPr>
        <xdr:cNvPr id="350" name="フローチャート : 判断 349"/>
        <xdr:cNvSpPr/>
      </xdr:nvSpPr>
      <xdr:spPr>
        <a:xfrm>
          <a:off x="9588500" y="10025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2233</xdr:rowOff>
    </xdr:from>
    <xdr:ext cx="534377" cy="259045"/>
    <xdr:sp macro="" textlink="">
      <xdr:nvSpPr>
        <xdr:cNvPr id="351" name="テキスト ボックス 350"/>
        <xdr:cNvSpPr txBox="1"/>
      </xdr:nvSpPr>
      <xdr:spPr>
        <a:xfrm>
          <a:off x="9372111" y="1011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66,255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111020</xdr:rowOff>
    </xdr:from>
    <xdr:to>
      <xdr:col>12</xdr:col>
      <xdr:colOff>511175</xdr:colOff>
      <xdr:row>58</xdr:row>
      <xdr:rowOff>122363</xdr:rowOff>
    </xdr:to>
    <xdr:cxnSp macro="">
      <xdr:nvCxnSpPr>
        <xdr:cNvPr id="352" name="直線コネクタ 351"/>
        <xdr:cNvCxnSpPr/>
      </xdr:nvCxnSpPr>
      <xdr:spPr>
        <a:xfrm flipV="1">
          <a:off x="7861300" y="10055120"/>
          <a:ext cx="889000" cy="1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83876</xdr:rowOff>
    </xdr:from>
    <xdr:to>
      <xdr:col>12</xdr:col>
      <xdr:colOff>561975</xdr:colOff>
      <xdr:row>59</xdr:row>
      <xdr:rowOff>14026</xdr:rowOff>
    </xdr:to>
    <xdr:sp macro="" textlink="">
      <xdr:nvSpPr>
        <xdr:cNvPr id="353" name="フローチャート : 判断 352"/>
        <xdr:cNvSpPr/>
      </xdr:nvSpPr>
      <xdr:spPr>
        <a:xfrm>
          <a:off x="8699500" y="1002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5153</xdr:rowOff>
    </xdr:from>
    <xdr:ext cx="534377" cy="259045"/>
    <xdr:sp macro="" textlink="">
      <xdr:nvSpPr>
        <xdr:cNvPr id="354" name="テキスト ボックス 353"/>
        <xdr:cNvSpPr txBox="1"/>
      </xdr:nvSpPr>
      <xdr:spPr>
        <a:xfrm>
          <a:off x="8483111" y="1012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63,956</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122363</xdr:rowOff>
    </xdr:from>
    <xdr:to>
      <xdr:col>11</xdr:col>
      <xdr:colOff>307975</xdr:colOff>
      <xdr:row>58</xdr:row>
      <xdr:rowOff>164796</xdr:rowOff>
    </xdr:to>
    <xdr:cxnSp macro="">
      <xdr:nvCxnSpPr>
        <xdr:cNvPr id="355" name="直線コネクタ 354"/>
        <xdr:cNvCxnSpPr/>
      </xdr:nvCxnSpPr>
      <xdr:spPr>
        <a:xfrm flipV="1">
          <a:off x="6972300" y="10066463"/>
          <a:ext cx="889000" cy="4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100482</xdr:rowOff>
    </xdr:from>
    <xdr:to>
      <xdr:col>11</xdr:col>
      <xdr:colOff>358775</xdr:colOff>
      <xdr:row>59</xdr:row>
      <xdr:rowOff>30632</xdr:rowOff>
    </xdr:to>
    <xdr:sp macro="" textlink="">
      <xdr:nvSpPr>
        <xdr:cNvPr id="356" name="フローチャート : 判断 355"/>
        <xdr:cNvSpPr/>
      </xdr:nvSpPr>
      <xdr:spPr>
        <a:xfrm>
          <a:off x="7810500" y="10044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21759</xdr:rowOff>
    </xdr:from>
    <xdr:ext cx="534377" cy="259045"/>
    <xdr:sp macro="" textlink="">
      <xdr:nvSpPr>
        <xdr:cNvPr id="357" name="テキスト ボックス 356"/>
        <xdr:cNvSpPr txBox="1"/>
      </xdr:nvSpPr>
      <xdr:spPr>
        <a:xfrm>
          <a:off x="7594111" y="1013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50,880</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104687</xdr:rowOff>
    </xdr:from>
    <xdr:to>
      <xdr:col>10</xdr:col>
      <xdr:colOff>155575</xdr:colOff>
      <xdr:row>59</xdr:row>
      <xdr:rowOff>34837</xdr:rowOff>
    </xdr:to>
    <xdr:sp macro="" textlink="">
      <xdr:nvSpPr>
        <xdr:cNvPr id="358" name="フローチャート : 判断 357"/>
        <xdr:cNvSpPr/>
      </xdr:nvSpPr>
      <xdr:spPr>
        <a:xfrm>
          <a:off x="6921500" y="1004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51364</xdr:rowOff>
    </xdr:from>
    <xdr:ext cx="534377" cy="259045"/>
    <xdr:sp macro="" textlink="">
      <xdr:nvSpPr>
        <xdr:cNvPr id="359" name="テキスト ボックス 358"/>
        <xdr:cNvSpPr txBox="1"/>
      </xdr:nvSpPr>
      <xdr:spPr>
        <a:xfrm>
          <a:off x="6705111" y="982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47,569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63860</xdr:rowOff>
    </xdr:from>
    <xdr:to>
      <xdr:col>15</xdr:col>
      <xdr:colOff>231775</xdr:colOff>
      <xdr:row>58</xdr:row>
      <xdr:rowOff>165460</xdr:rowOff>
    </xdr:to>
    <xdr:sp macro="" textlink="">
      <xdr:nvSpPr>
        <xdr:cNvPr id="365" name="円/楕円 364"/>
        <xdr:cNvSpPr/>
      </xdr:nvSpPr>
      <xdr:spPr>
        <a:xfrm>
          <a:off x="10426700" y="1000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26374</xdr:rowOff>
    </xdr:from>
    <xdr:ext cx="534377" cy="259045"/>
    <xdr:sp macro="" textlink="">
      <xdr:nvSpPr>
        <xdr:cNvPr id="366" name="普通建設事業費該当値テキスト"/>
        <xdr:cNvSpPr txBox="1"/>
      </xdr:nvSpPr>
      <xdr:spPr>
        <a:xfrm>
          <a:off x="10528300" y="997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79,717</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35894</xdr:rowOff>
    </xdr:from>
    <xdr:to>
      <xdr:col>14</xdr:col>
      <xdr:colOff>79375</xdr:colOff>
      <xdr:row>58</xdr:row>
      <xdr:rowOff>137494</xdr:rowOff>
    </xdr:to>
    <xdr:sp macro="" textlink="">
      <xdr:nvSpPr>
        <xdr:cNvPr id="367" name="円/楕円 366"/>
        <xdr:cNvSpPr/>
      </xdr:nvSpPr>
      <xdr:spPr>
        <a:xfrm>
          <a:off x="9588500" y="997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154021</xdr:rowOff>
    </xdr:from>
    <xdr:ext cx="599010" cy="259045"/>
    <xdr:sp macro="" textlink="">
      <xdr:nvSpPr>
        <xdr:cNvPr id="368" name="テキスト ボックス 367"/>
        <xdr:cNvSpPr txBox="1"/>
      </xdr:nvSpPr>
      <xdr:spPr>
        <a:xfrm>
          <a:off x="9339794" y="9755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101,737</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60220</xdr:rowOff>
    </xdr:from>
    <xdr:to>
      <xdr:col>12</xdr:col>
      <xdr:colOff>561975</xdr:colOff>
      <xdr:row>58</xdr:row>
      <xdr:rowOff>161820</xdr:rowOff>
    </xdr:to>
    <xdr:sp macro="" textlink="">
      <xdr:nvSpPr>
        <xdr:cNvPr id="369" name="円/楕円 368"/>
        <xdr:cNvSpPr/>
      </xdr:nvSpPr>
      <xdr:spPr>
        <a:xfrm>
          <a:off x="8699500" y="1000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6897</xdr:rowOff>
    </xdr:from>
    <xdr:ext cx="534377" cy="259045"/>
    <xdr:sp macro="" textlink="">
      <xdr:nvSpPr>
        <xdr:cNvPr id="370" name="テキスト ボックス 369"/>
        <xdr:cNvSpPr txBox="1"/>
      </xdr:nvSpPr>
      <xdr:spPr>
        <a:xfrm>
          <a:off x="8483111" y="977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82,583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71563</xdr:rowOff>
    </xdr:from>
    <xdr:to>
      <xdr:col>11</xdr:col>
      <xdr:colOff>358775</xdr:colOff>
      <xdr:row>59</xdr:row>
      <xdr:rowOff>1713</xdr:rowOff>
    </xdr:to>
    <xdr:sp macro="" textlink="">
      <xdr:nvSpPr>
        <xdr:cNvPr id="371" name="円/楕円 370"/>
        <xdr:cNvSpPr/>
      </xdr:nvSpPr>
      <xdr:spPr>
        <a:xfrm>
          <a:off x="7810500" y="10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18240</xdr:rowOff>
    </xdr:from>
    <xdr:ext cx="534377" cy="259045"/>
    <xdr:sp macro="" textlink="">
      <xdr:nvSpPr>
        <xdr:cNvPr id="372" name="テキスト ボックス 371"/>
        <xdr:cNvSpPr txBox="1"/>
      </xdr:nvSpPr>
      <xdr:spPr>
        <a:xfrm>
          <a:off x="7594111" y="979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73,651</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113996</xdr:rowOff>
    </xdr:from>
    <xdr:to>
      <xdr:col>10</xdr:col>
      <xdr:colOff>155575</xdr:colOff>
      <xdr:row>59</xdr:row>
      <xdr:rowOff>44146</xdr:rowOff>
    </xdr:to>
    <xdr:sp macro="" textlink="">
      <xdr:nvSpPr>
        <xdr:cNvPr id="373" name="円/楕円 372"/>
        <xdr:cNvSpPr/>
      </xdr:nvSpPr>
      <xdr:spPr>
        <a:xfrm>
          <a:off x="6921500" y="1005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35273</xdr:rowOff>
    </xdr:from>
    <xdr:ext cx="534377" cy="259045"/>
    <xdr:sp macro="" textlink="">
      <xdr:nvSpPr>
        <xdr:cNvPr id="374" name="テキスト ボックス 373"/>
        <xdr:cNvSpPr txBox="1"/>
      </xdr:nvSpPr>
      <xdr:spPr>
        <a:xfrm>
          <a:off x="6705111" y="1015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40,239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38/78</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88" name="テキスト ボックス 387"/>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0" name="テキスト ボックス 389"/>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2" name="テキスト ボックス 391"/>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4" name="テキスト ボックス 393"/>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6" name="テキスト ボックス 395"/>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66849</xdr:rowOff>
    </xdr:from>
    <xdr:to>
      <xdr:col>15</xdr:col>
      <xdr:colOff>180340</xdr:colOff>
      <xdr:row>79</xdr:row>
      <xdr:rowOff>44450</xdr:rowOff>
    </xdr:to>
    <xdr:cxnSp macro="">
      <xdr:nvCxnSpPr>
        <xdr:cNvPr id="398" name="直線コネクタ 397"/>
        <xdr:cNvCxnSpPr/>
      </xdr:nvCxnSpPr>
      <xdr:spPr>
        <a:xfrm flipV="1">
          <a:off x="10475595" y="12068349"/>
          <a:ext cx="1270" cy="1520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399"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0" name="直線コネクタ 399"/>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13526</xdr:rowOff>
    </xdr:from>
    <xdr:ext cx="599010" cy="259045"/>
    <xdr:sp macro="" textlink="">
      <xdr:nvSpPr>
        <xdr:cNvPr id="401" name="普通建設事業費 （ うち新規整備　）最大値テキスト"/>
        <xdr:cNvSpPr txBox="1"/>
      </xdr:nvSpPr>
      <xdr:spPr>
        <a:xfrm>
          <a:off x="10528300" y="11843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798,242</a:t>
          </a:r>
          <a:endParaRPr kumimoji="1" lang="ja-JP" altLang="en-US" sz="1000" b="1">
            <a:latin typeface="ＭＳ Ｐゴシック"/>
          </a:endParaRPr>
        </a:p>
      </xdr:txBody>
    </xdr:sp>
    <xdr:clientData/>
  </xdr:oneCellAnchor>
  <xdr:twoCellAnchor>
    <xdr:from>
      <xdr:col>15</xdr:col>
      <xdr:colOff>92075</xdr:colOff>
      <xdr:row>70</xdr:row>
      <xdr:rowOff>66849</xdr:rowOff>
    </xdr:from>
    <xdr:to>
      <xdr:col>15</xdr:col>
      <xdr:colOff>269875</xdr:colOff>
      <xdr:row>70</xdr:row>
      <xdr:rowOff>66849</xdr:rowOff>
    </xdr:to>
    <xdr:cxnSp macro="">
      <xdr:nvCxnSpPr>
        <xdr:cNvPr id="402" name="直線コネクタ 401"/>
        <xdr:cNvCxnSpPr/>
      </xdr:nvCxnSpPr>
      <xdr:spPr>
        <a:xfrm>
          <a:off x="10388600" y="1206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127361</xdr:rowOff>
    </xdr:from>
    <xdr:to>
      <xdr:col>15</xdr:col>
      <xdr:colOff>180975</xdr:colOff>
      <xdr:row>78</xdr:row>
      <xdr:rowOff>160547</xdr:rowOff>
    </xdr:to>
    <xdr:cxnSp macro="">
      <xdr:nvCxnSpPr>
        <xdr:cNvPr id="403" name="直線コネクタ 402"/>
        <xdr:cNvCxnSpPr/>
      </xdr:nvCxnSpPr>
      <xdr:spPr>
        <a:xfrm>
          <a:off x="9639300" y="13500461"/>
          <a:ext cx="838200" cy="3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99170</xdr:rowOff>
    </xdr:from>
    <xdr:ext cx="534377" cy="259045"/>
    <xdr:sp macro="" textlink="">
      <xdr:nvSpPr>
        <xdr:cNvPr id="404" name="普通建設事業費 （ うち新規整備　）平均値テキスト"/>
        <xdr:cNvSpPr txBox="1"/>
      </xdr:nvSpPr>
      <xdr:spPr>
        <a:xfrm>
          <a:off x="10528300" y="133008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46,618</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76293</xdr:rowOff>
    </xdr:from>
    <xdr:to>
      <xdr:col>15</xdr:col>
      <xdr:colOff>231775</xdr:colOff>
      <xdr:row>79</xdr:row>
      <xdr:rowOff>6443</xdr:rowOff>
    </xdr:to>
    <xdr:sp macro="" textlink="">
      <xdr:nvSpPr>
        <xdr:cNvPr id="405" name="フローチャート : 判断 404"/>
        <xdr:cNvSpPr/>
      </xdr:nvSpPr>
      <xdr:spPr>
        <a:xfrm>
          <a:off x="10426700" y="13449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111703</xdr:rowOff>
    </xdr:from>
    <xdr:to>
      <xdr:col>14</xdr:col>
      <xdr:colOff>79375</xdr:colOff>
      <xdr:row>79</xdr:row>
      <xdr:rowOff>41853</xdr:rowOff>
    </xdr:to>
    <xdr:sp macro="" textlink="">
      <xdr:nvSpPr>
        <xdr:cNvPr id="406" name="フローチャート : 判断 405"/>
        <xdr:cNvSpPr/>
      </xdr:nvSpPr>
      <xdr:spPr>
        <a:xfrm>
          <a:off x="9588500" y="13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32980</xdr:rowOff>
    </xdr:from>
    <xdr:ext cx="534377" cy="259045"/>
    <xdr:sp macro="" textlink="">
      <xdr:nvSpPr>
        <xdr:cNvPr id="407" name="テキスト ボックス 406"/>
        <xdr:cNvSpPr txBox="1"/>
      </xdr:nvSpPr>
      <xdr:spPr>
        <a:xfrm>
          <a:off x="9372111" y="1357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8" name="テキスト ボックス 40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9" name="テキスト ボックス 40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0" name="テキスト ボックス 40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1" name="テキスト ボックス 41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2" name="テキスト ボックス 41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109747</xdr:rowOff>
    </xdr:from>
    <xdr:to>
      <xdr:col>15</xdr:col>
      <xdr:colOff>231775</xdr:colOff>
      <xdr:row>79</xdr:row>
      <xdr:rowOff>39897</xdr:rowOff>
    </xdr:to>
    <xdr:sp macro="" textlink="">
      <xdr:nvSpPr>
        <xdr:cNvPr id="413" name="円/楕円 412"/>
        <xdr:cNvSpPr/>
      </xdr:nvSpPr>
      <xdr:spPr>
        <a:xfrm>
          <a:off x="10426700" y="1348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54720</xdr:rowOff>
    </xdr:from>
    <xdr:ext cx="534377" cy="259045"/>
    <xdr:sp macro="" textlink="">
      <xdr:nvSpPr>
        <xdr:cNvPr id="414" name="普通建設事業費 （ うち新規整備　）該当値テキスト"/>
        <xdr:cNvSpPr txBox="1"/>
      </xdr:nvSpPr>
      <xdr:spPr>
        <a:xfrm>
          <a:off x="10528300" y="1342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29,057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76561</xdr:rowOff>
    </xdr:from>
    <xdr:to>
      <xdr:col>14</xdr:col>
      <xdr:colOff>79375</xdr:colOff>
      <xdr:row>79</xdr:row>
      <xdr:rowOff>6711</xdr:rowOff>
    </xdr:to>
    <xdr:sp macro="" textlink="">
      <xdr:nvSpPr>
        <xdr:cNvPr id="415" name="円/楕円 414"/>
        <xdr:cNvSpPr/>
      </xdr:nvSpPr>
      <xdr:spPr>
        <a:xfrm>
          <a:off x="9588500" y="1344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23238</xdr:rowOff>
    </xdr:from>
    <xdr:ext cx="534377" cy="259045"/>
    <xdr:sp macro="" textlink="">
      <xdr:nvSpPr>
        <xdr:cNvPr id="416" name="テキスト ボックス 415"/>
        <xdr:cNvSpPr txBox="1"/>
      </xdr:nvSpPr>
      <xdr:spPr>
        <a:xfrm>
          <a:off x="9372111" y="1322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46,477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7" name="正方形/長方形 41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8" name="正方形/長方形 41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9" name="正方形/長方形 41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18/78</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0" name="正方形/長方形 41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1" name="正方形/長方形 42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2" name="正方形/長方形 42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3" name="正方形/長方形 42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4" name="正方形/長方形 42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5" name="テキスト ボックス 42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6" name="直線コネクタ 42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27" name="直線コネクタ 42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28" name="テキスト ボックス 42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29" name="直線コネクタ 42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0" name="テキスト ボックス 42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1" name="直線コネクタ 43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2" name="テキスト ボックス 43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3" name="直線コネクタ 43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34" name="テキスト ボックス 433"/>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35" name="直線コネクタ 43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36" name="テキスト ボックス 43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7" name="直線コネクタ 43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8" name="テキスト ボックス 43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7333</xdr:rowOff>
    </xdr:from>
    <xdr:to>
      <xdr:col>15</xdr:col>
      <xdr:colOff>180340</xdr:colOff>
      <xdr:row>99</xdr:row>
      <xdr:rowOff>44450</xdr:rowOff>
    </xdr:to>
    <xdr:cxnSp macro="">
      <xdr:nvCxnSpPr>
        <xdr:cNvPr id="440" name="直線コネクタ 439"/>
        <xdr:cNvCxnSpPr/>
      </xdr:nvCxnSpPr>
      <xdr:spPr>
        <a:xfrm flipV="1">
          <a:off x="10475595" y="15609283"/>
          <a:ext cx="1270" cy="1408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41"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42" name="直線コネクタ 441"/>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125460</xdr:rowOff>
    </xdr:from>
    <xdr:ext cx="599010" cy="259045"/>
    <xdr:sp macro="" textlink="">
      <xdr:nvSpPr>
        <xdr:cNvPr id="443" name="普通建設事業費 （ うち更新整備　）最大値テキスト"/>
        <xdr:cNvSpPr txBox="1"/>
      </xdr:nvSpPr>
      <xdr:spPr>
        <a:xfrm>
          <a:off x="10528300" y="15384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184,871</a:t>
          </a:r>
          <a:endParaRPr kumimoji="1" lang="ja-JP" altLang="en-US" sz="1000" b="1">
            <a:latin typeface="ＭＳ Ｐゴシック"/>
          </a:endParaRPr>
        </a:p>
      </xdr:txBody>
    </xdr:sp>
    <xdr:clientData/>
  </xdr:oneCellAnchor>
  <xdr:twoCellAnchor>
    <xdr:from>
      <xdr:col>15</xdr:col>
      <xdr:colOff>92075</xdr:colOff>
      <xdr:row>91</xdr:row>
      <xdr:rowOff>7333</xdr:rowOff>
    </xdr:from>
    <xdr:to>
      <xdr:col>15</xdr:col>
      <xdr:colOff>269875</xdr:colOff>
      <xdr:row>91</xdr:row>
      <xdr:rowOff>7333</xdr:rowOff>
    </xdr:to>
    <xdr:cxnSp macro="">
      <xdr:nvCxnSpPr>
        <xdr:cNvPr id="444" name="直線コネクタ 443"/>
        <xdr:cNvCxnSpPr/>
      </xdr:nvCxnSpPr>
      <xdr:spPr>
        <a:xfrm>
          <a:off x="10388600" y="1560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85545</xdr:rowOff>
    </xdr:from>
    <xdr:to>
      <xdr:col>15</xdr:col>
      <xdr:colOff>180975</xdr:colOff>
      <xdr:row>97</xdr:row>
      <xdr:rowOff>103513</xdr:rowOff>
    </xdr:to>
    <xdr:cxnSp macro="">
      <xdr:nvCxnSpPr>
        <xdr:cNvPr id="445" name="直線コネクタ 444"/>
        <xdr:cNvCxnSpPr/>
      </xdr:nvCxnSpPr>
      <xdr:spPr>
        <a:xfrm flipV="1">
          <a:off x="9639300" y="16716195"/>
          <a:ext cx="838200" cy="1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107743</xdr:rowOff>
    </xdr:from>
    <xdr:ext cx="534377" cy="259045"/>
    <xdr:sp macro="" textlink="">
      <xdr:nvSpPr>
        <xdr:cNvPr id="446" name="普通建設事業費 （ うち更新整備　）平均値テキスト"/>
        <xdr:cNvSpPr txBox="1"/>
      </xdr:nvSpPr>
      <xdr:spPr>
        <a:xfrm>
          <a:off x="10528300" y="167383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27,196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129316</xdr:rowOff>
    </xdr:from>
    <xdr:to>
      <xdr:col>15</xdr:col>
      <xdr:colOff>231775</xdr:colOff>
      <xdr:row>98</xdr:row>
      <xdr:rowOff>59466</xdr:rowOff>
    </xdr:to>
    <xdr:sp macro="" textlink="">
      <xdr:nvSpPr>
        <xdr:cNvPr id="447" name="フローチャート : 判断 446"/>
        <xdr:cNvSpPr/>
      </xdr:nvSpPr>
      <xdr:spPr>
        <a:xfrm>
          <a:off x="10426700" y="1675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140075</xdr:rowOff>
    </xdr:from>
    <xdr:to>
      <xdr:col>14</xdr:col>
      <xdr:colOff>79375</xdr:colOff>
      <xdr:row>98</xdr:row>
      <xdr:rowOff>70225</xdr:rowOff>
    </xdr:to>
    <xdr:sp macro="" textlink="">
      <xdr:nvSpPr>
        <xdr:cNvPr id="448" name="フローチャート : 判断 447"/>
        <xdr:cNvSpPr/>
      </xdr:nvSpPr>
      <xdr:spPr>
        <a:xfrm>
          <a:off x="9588500" y="1677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61352</xdr:rowOff>
    </xdr:from>
    <xdr:ext cx="534377" cy="259045"/>
    <xdr:sp macro="" textlink="">
      <xdr:nvSpPr>
        <xdr:cNvPr id="449" name="テキスト ボックス 448"/>
        <xdr:cNvSpPr txBox="1"/>
      </xdr:nvSpPr>
      <xdr:spPr>
        <a:xfrm>
          <a:off x="9372111" y="1686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25,784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0" name="テキスト ボックス 44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1" name="テキスト ボックス 45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2" name="テキスト ボックス 45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3" name="テキスト ボックス 45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4" name="テキスト ボックス 45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34745</xdr:rowOff>
    </xdr:from>
    <xdr:to>
      <xdr:col>15</xdr:col>
      <xdr:colOff>231775</xdr:colOff>
      <xdr:row>97</xdr:row>
      <xdr:rowOff>136345</xdr:rowOff>
    </xdr:to>
    <xdr:sp macro="" textlink="">
      <xdr:nvSpPr>
        <xdr:cNvPr id="455" name="円/楕円 454"/>
        <xdr:cNvSpPr/>
      </xdr:nvSpPr>
      <xdr:spPr>
        <a:xfrm>
          <a:off x="10426700" y="1666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57622</xdr:rowOff>
    </xdr:from>
    <xdr:ext cx="534377" cy="259045"/>
    <xdr:sp macro="" textlink="">
      <xdr:nvSpPr>
        <xdr:cNvPr id="456" name="普通建設事業費 （ うち更新整備　）該当値テキスト"/>
        <xdr:cNvSpPr txBox="1"/>
      </xdr:nvSpPr>
      <xdr:spPr>
        <a:xfrm>
          <a:off x="10528300" y="1651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39,607</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52713</xdr:rowOff>
    </xdr:from>
    <xdr:to>
      <xdr:col>14</xdr:col>
      <xdr:colOff>79375</xdr:colOff>
      <xdr:row>97</xdr:row>
      <xdr:rowOff>154313</xdr:rowOff>
    </xdr:to>
    <xdr:sp macro="" textlink="">
      <xdr:nvSpPr>
        <xdr:cNvPr id="457" name="円/楕円 456"/>
        <xdr:cNvSpPr/>
      </xdr:nvSpPr>
      <xdr:spPr>
        <a:xfrm>
          <a:off x="9588500" y="1668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170840</xdr:rowOff>
    </xdr:from>
    <xdr:ext cx="534377" cy="259045"/>
    <xdr:sp macro="" textlink="">
      <xdr:nvSpPr>
        <xdr:cNvPr id="458" name="テキスト ボックス 457"/>
        <xdr:cNvSpPr txBox="1"/>
      </xdr:nvSpPr>
      <xdr:spPr>
        <a:xfrm>
          <a:off x="9372111" y="1645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37,249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9" name="正方形/長方形 45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0" name="正方形/長方形 45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1" name="正方形/長方形 46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61/78</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2" name="正方形/長方形 46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3" name="正方形/長方形 46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4" name="正方形/長方形 46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5" name="正方形/長方形 46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6" name="正方形/長方形 46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7" name="テキスト ボックス 46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8" name="直線コネクタ 46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69" name="直線コネクタ 46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0" name="テキスト ボックス 469"/>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1" name="直線コネクタ 47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72" name="テキスト ボックス 47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73" name="直線コネクタ 47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74" name="テキスト ボックス 473"/>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75" name="直線コネクタ 47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76" name="テキスト ボックス 475"/>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7" name="直線コネクタ 47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8" name="テキスト ボックス 47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110823</xdr:rowOff>
    </xdr:from>
    <xdr:to>
      <xdr:col>23</xdr:col>
      <xdr:colOff>516889</xdr:colOff>
      <xdr:row>38</xdr:row>
      <xdr:rowOff>139700</xdr:rowOff>
    </xdr:to>
    <xdr:cxnSp macro="">
      <xdr:nvCxnSpPr>
        <xdr:cNvPr id="480" name="直線コネクタ 479"/>
        <xdr:cNvCxnSpPr/>
      </xdr:nvCxnSpPr>
      <xdr:spPr>
        <a:xfrm flipV="1">
          <a:off x="16317595" y="5254323"/>
          <a:ext cx="1269" cy="1400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81"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2" name="直線コネクタ 481"/>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57500</xdr:rowOff>
    </xdr:from>
    <xdr:ext cx="599010" cy="259045"/>
    <xdr:sp macro="" textlink="">
      <xdr:nvSpPr>
        <xdr:cNvPr id="483" name="災害復旧事業費最大値テキスト"/>
        <xdr:cNvSpPr txBox="1"/>
      </xdr:nvSpPr>
      <xdr:spPr>
        <a:xfrm>
          <a:off x="16370300" y="5029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153,158</a:t>
          </a:r>
          <a:endParaRPr kumimoji="1" lang="ja-JP" altLang="en-US" sz="1000" b="1">
            <a:latin typeface="ＭＳ Ｐゴシック"/>
          </a:endParaRPr>
        </a:p>
      </xdr:txBody>
    </xdr:sp>
    <xdr:clientData/>
  </xdr:oneCellAnchor>
  <xdr:twoCellAnchor>
    <xdr:from>
      <xdr:col>23</xdr:col>
      <xdr:colOff>428625</xdr:colOff>
      <xdr:row>30</xdr:row>
      <xdr:rowOff>110823</xdr:rowOff>
    </xdr:from>
    <xdr:to>
      <xdr:col>23</xdr:col>
      <xdr:colOff>606425</xdr:colOff>
      <xdr:row>30</xdr:row>
      <xdr:rowOff>110823</xdr:rowOff>
    </xdr:to>
    <xdr:cxnSp macro="">
      <xdr:nvCxnSpPr>
        <xdr:cNvPr id="484" name="直線コネクタ 483"/>
        <xdr:cNvCxnSpPr/>
      </xdr:nvCxnSpPr>
      <xdr:spPr>
        <a:xfrm>
          <a:off x="16230600" y="525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139700</xdr:rowOff>
    </xdr:from>
    <xdr:to>
      <xdr:col>23</xdr:col>
      <xdr:colOff>517525</xdr:colOff>
      <xdr:row>38</xdr:row>
      <xdr:rowOff>139700</xdr:rowOff>
    </xdr:to>
    <xdr:cxnSp macro="">
      <xdr:nvCxnSpPr>
        <xdr:cNvPr id="485" name="直線コネクタ 484"/>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55487</xdr:rowOff>
    </xdr:from>
    <xdr:ext cx="469744" cy="259045"/>
    <xdr:sp macro="" textlink="">
      <xdr:nvSpPr>
        <xdr:cNvPr id="486" name="災害復旧事業費平均値テキスト"/>
        <xdr:cNvSpPr txBox="1"/>
      </xdr:nvSpPr>
      <xdr:spPr>
        <a:xfrm>
          <a:off x="16370300" y="63991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6,156</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32610</xdr:rowOff>
    </xdr:from>
    <xdr:to>
      <xdr:col>23</xdr:col>
      <xdr:colOff>568325</xdr:colOff>
      <xdr:row>38</xdr:row>
      <xdr:rowOff>134210</xdr:rowOff>
    </xdr:to>
    <xdr:sp macro="" textlink="">
      <xdr:nvSpPr>
        <xdr:cNvPr id="487" name="フローチャート : 判断 486"/>
        <xdr:cNvSpPr/>
      </xdr:nvSpPr>
      <xdr:spPr>
        <a:xfrm>
          <a:off x="16268700" y="654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130702</xdr:rowOff>
    </xdr:from>
    <xdr:to>
      <xdr:col>22</xdr:col>
      <xdr:colOff>365125</xdr:colOff>
      <xdr:row>38</xdr:row>
      <xdr:rowOff>139700</xdr:rowOff>
    </xdr:to>
    <xdr:cxnSp macro="">
      <xdr:nvCxnSpPr>
        <xdr:cNvPr id="488" name="直線コネクタ 487"/>
        <xdr:cNvCxnSpPr/>
      </xdr:nvCxnSpPr>
      <xdr:spPr>
        <a:xfrm>
          <a:off x="14592300" y="6645802"/>
          <a:ext cx="889000" cy="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53339</xdr:rowOff>
    </xdr:from>
    <xdr:to>
      <xdr:col>22</xdr:col>
      <xdr:colOff>415925</xdr:colOff>
      <xdr:row>38</xdr:row>
      <xdr:rowOff>154939</xdr:rowOff>
    </xdr:to>
    <xdr:sp macro="" textlink="">
      <xdr:nvSpPr>
        <xdr:cNvPr id="489" name="フローチャート : 判断 488"/>
        <xdr:cNvSpPr/>
      </xdr:nvSpPr>
      <xdr:spPr>
        <a:xfrm>
          <a:off x="15430500" y="65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16</xdr:rowOff>
    </xdr:from>
    <xdr:ext cx="469744" cy="259045"/>
    <xdr:sp macro="" textlink="">
      <xdr:nvSpPr>
        <xdr:cNvPr id="490" name="テキスト ボックス 489"/>
        <xdr:cNvSpPr txBox="1"/>
      </xdr:nvSpPr>
      <xdr:spPr>
        <a:xfrm>
          <a:off x="15246427" y="6343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3,889</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130702</xdr:rowOff>
    </xdr:from>
    <xdr:to>
      <xdr:col>21</xdr:col>
      <xdr:colOff>161925</xdr:colOff>
      <xdr:row>38</xdr:row>
      <xdr:rowOff>134259</xdr:rowOff>
    </xdr:to>
    <xdr:cxnSp macro="">
      <xdr:nvCxnSpPr>
        <xdr:cNvPr id="491" name="直線コネクタ 490"/>
        <xdr:cNvCxnSpPr/>
      </xdr:nvCxnSpPr>
      <xdr:spPr>
        <a:xfrm flipV="1">
          <a:off x="13703300" y="6645802"/>
          <a:ext cx="889000" cy="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50696</xdr:rowOff>
    </xdr:from>
    <xdr:to>
      <xdr:col>21</xdr:col>
      <xdr:colOff>212725</xdr:colOff>
      <xdr:row>38</xdr:row>
      <xdr:rowOff>152296</xdr:rowOff>
    </xdr:to>
    <xdr:sp macro="" textlink="">
      <xdr:nvSpPr>
        <xdr:cNvPr id="492" name="フローチャート : 判断 491"/>
        <xdr:cNvSpPr/>
      </xdr:nvSpPr>
      <xdr:spPr>
        <a:xfrm>
          <a:off x="14541500" y="656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168824</xdr:rowOff>
    </xdr:from>
    <xdr:ext cx="469744" cy="259045"/>
    <xdr:sp macro="" textlink="">
      <xdr:nvSpPr>
        <xdr:cNvPr id="493" name="テキスト ボックス 492"/>
        <xdr:cNvSpPr txBox="1"/>
      </xdr:nvSpPr>
      <xdr:spPr>
        <a:xfrm>
          <a:off x="14357427" y="6341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4,178</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134259</xdr:rowOff>
    </xdr:from>
    <xdr:to>
      <xdr:col>19</xdr:col>
      <xdr:colOff>644525</xdr:colOff>
      <xdr:row>38</xdr:row>
      <xdr:rowOff>139673</xdr:rowOff>
    </xdr:to>
    <xdr:cxnSp macro="">
      <xdr:nvCxnSpPr>
        <xdr:cNvPr id="494" name="直線コネクタ 493"/>
        <xdr:cNvCxnSpPr/>
      </xdr:nvCxnSpPr>
      <xdr:spPr>
        <a:xfrm flipV="1">
          <a:off x="12814300" y="6649359"/>
          <a:ext cx="889000" cy="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44881</xdr:rowOff>
    </xdr:from>
    <xdr:to>
      <xdr:col>20</xdr:col>
      <xdr:colOff>9525</xdr:colOff>
      <xdr:row>38</xdr:row>
      <xdr:rowOff>146481</xdr:rowOff>
    </xdr:to>
    <xdr:sp macro="" textlink="">
      <xdr:nvSpPr>
        <xdr:cNvPr id="495" name="フローチャート : 判断 494"/>
        <xdr:cNvSpPr/>
      </xdr:nvSpPr>
      <xdr:spPr>
        <a:xfrm>
          <a:off x="13652500" y="655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163008</xdr:rowOff>
    </xdr:from>
    <xdr:ext cx="469744" cy="259045"/>
    <xdr:sp macro="" textlink="">
      <xdr:nvSpPr>
        <xdr:cNvPr id="496" name="テキスト ボックス 495"/>
        <xdr:cNvSpPr txBox="1"/>
      </xdr:nvSpPr>
      <xdr:spPr>
        <a:xfrm>
          <a:off x="13468427" y="633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54957</xdr:rowOff>
    </xdr:from>
    <xdr:to>
      <xdr:col>18</xdr:col>
      <xdr:colOff>492125</xdr:colOff>
      <xdr:row>38</xdr:row>
      <xdr:rowOff>156557</xdr:rowOff>
    </xdr:to>
    <xdr:sp macro="" textlink="">
      <xdr:nvSpPr>
        <xdr:cNvPr id="497" name="フローチャート : 判断 496"/>
        <xdr:cNvSpPr/>
      </xdr:nvSpPr>
      <xdr:spPr>
        <a:xfrm>
          <a:off x="12763500" y="657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1634</xdr:rowOff>
    </xdr:from>
    <xdr:ext cx="469744" cy="259045"/>
    <xdr:sp macro="" textlink="">
      <xdr:nvSpPr>
        <xdr:cNvPr id="498" name="テキスト ボックス 497"/>
        <xdr:cNvSpPr txBox="1"/>
      </xdr:nvSpPr>
      <xdr:spPr>
        <a:xfrm>
          <a:off x="12579427" y="634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9" name="テキスト ボックス 49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0" name="テキスト ボックス 49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1" name="テキスト ボックス 50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2" name="テキスト ボックス 50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3" name="テキスト ボックス 50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88900</xdr:rowOff>
    </xdr:from>
    <xdr:to>
      <xdr:col>23</xdr:col>
      <xdr:colOff>568325</xdr:colOff>
      <xdr:row>39</xdr:row>
      <xdr:rowOff>19050</xdr:rowOff>
    </xdr:to>
    <xdr:sp macro="" textlink="">
      <xdr:nvSpPr>
        <xdr:cNvPr id="504" name="円/楕円 503"/>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11037</xdr:rowOff>
    </xdr:from>
    <xdr:ext cx="249299" cy="259045"/>
    <xdr:sp macro="" textlink="">
      <xdr:nvSpPr>
        <xdr:cNvPr id="505" name="災害復旧事業費該当値テキスト"/>
        <xdr:cNvSpPr txBox="1"/>
      </xdr:nvSpPr>
      <xdr:spPr>
        <a:xfrm>
          <a:off x="16370300" y="6526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88900</xdr:rowOff>
    </xdr:from>
    <xdr:to>
      <xdr:col>22</xdr:col>
      <xdr:colOff>415925</xdr:colOff>
      <xdr:row>39</xdr:row>
      <xdr:rowOff>19050</xdr:rowOff>
    </xdr:to>
    <xdr:sp macro="" textlink="">
      <xdr:nvSpPr>
        <xdr:cNvPr id="506" name="円/楕円 505"/>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10177</xdr:rowOff>
    </xdr:from>
    <xdr:ext cx="249299" cy="259045"/>
    <xdr:sp macro="" textlink="">
      <xdr:nvSpPr>
        <xdr:cNvPr id="507" name="テキスト ボックス 506"/>
        <xdr:cNvSpPr txBox="1"/>
      </xdr:nvSpPr>
      <xdr:spPr>
        <a:xfrm>
          <a:off x="15356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79902</xdr:rowOff>
    </xdr:from>
    <xdr:to>
      <xdr:col>21</xdr:col>
      <xdr:colOff>212725</xdr:colOff>
      <xdr:row>39</xdr:row>
      <xdr:rowOff>10052</xdr:rowOff>
    </xdr:to>
    <xdr:sp macro="" textlink="">
      <xdr:nvSpPr>
        <xdr:cNvPr id="508" name="円/楕円 507"/>
        <xdr:cNvSpPr/>
      </xdr:nvSpPr>
      <xdr:spPr>
        <a:xfrm>
          <a:off x="14541500" y="659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1179</xdr:rowOff>
    </xdr:from>
    <xdr:ext cx="378565" cy="259045"/>
    <xdr:sp macro="" textlink="">
      <xdr:nvSpPr>
        <xdr:cNvPr id="509" name="テキスト ボックス 508"/>
        <xdr:cNvSpPr txBox="1"/>
      </xdr:nvSpPr>
      <xdr:spPr>
        <a:xfrm>
          <a:off x="14403017" y="6687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984</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83459</xdr:rowOff>
    </xdr:from>
    <xdr:to>
      <xdr:col>20</xdr:col>
      <xdr:colOff>9525</xdr:colOff>
      <xdr:row>39</xdr:row>
      <xdr:rowOff>13609</xdr:rowOff>
    </xdr:to>
    <xdr:sp macro="" textlink="">
      <xdr:nvSpPr>
        <xdr:cNvPr id="510" name="円/楕円 509"/>
        <xdr:cNvSpPr/>
      </xdr:nvSpPr>
      <xdr:spPr>
        <a:xfrm>
          <a:off x="13652500" y="659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4736</xdr:rowOff>
    </xdr:from>
    <xdr:ext cx="378565" cy="259045"/>
    <xdr:sp macro="" textlink="">
      <xdr:nvSpPr>
        <xdr:cNvPr id="511" name="テキスト ボックス 510"/>
        <xdr:cNvSpPr txBox="1"/>
      </xdr:nvSpPr>
      <xdr:spPr>
        <a:xfrm>
          <a:off x="13514017" y="6691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88873</xdr:rowOff>
    </xdr:from>
    <xdr:to>
      <xdr:col>18</xdr:col>
      <xdr:colOff>492125</xdr:colOff>
      <xdr:row>39</xdr:row>
      <xdr:rowOff>19023</xdr:rowOff>
    </xdr:to>
    <xdr:sp macro="" textlink="">
      <xdr:nvSpPr>
        <xdr:cNvPr id="512" name="円/楕円 511"/>
        <xdr:cNvSpPr/>
      </xdr:nvSpPr>
      <xdr:spPr>
        <a:xfrm>
          <a:off x="12763500" y="660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39</xdr:row>
      <xdr:rowOff>10150</xdr:rowOff>
    </xdr:from>
    <xdr:ext cx="249299" cy="259045"/>
    <xdr:sp macro="" textlink="">
      <xdr:nvSpPr>
        <xdr:cNvPr id="513" name="テキスト ボックス 512"/>
        <xdr:cNvSpPr txBox="1"/>
      </xdr:nvSpPr>
      <xdr:spPr>
        <a:xfrm>
          <a:off x="12689649" y="66967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4" name="正方形/長方形 51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5" name="正方形/長方形 51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6" name="正方形/長方形 51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1/78</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7" name="正方形/長方形 51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8" name="正方形/長方形 51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9" name="正方形/長方形 51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0" name="正方形/長方形 51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1" name="正方形/長方形 52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2" name="テキスト ボックス 52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3" name="直線コネクタ 52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4" name="直線コネクタ 52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5" name="テキスト ボックス 52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6" name="直線コネクタ 52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7" name="テキスト ボックス 52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9" name="直線コネクタ 52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1" name="直線コネクタ 53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3" name="直線コネクタ 53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4" name="直線コネクタ 53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6" name="フローチャート : 判断 53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7" name="直線コネクタ 53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8" name="フローチャート : 判断 53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9" name="テキスト ボックス 538"/>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0" name="直線コネクタ 53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1" name="フローチャート : 判断 54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2" name="テキスト ボックス 541"/>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3" name="直線コネクタ 54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4" name="フローチャート : 判断 54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5" name="テキスト ボックス 544"/>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6" name="フローチャート : 判断 54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7" name="テキスト ボックス 546"/>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8" name="テキスト ボックス 54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9" name="テキスト ボックス 54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0" name="テキスト ボックス 54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1" name="テキスト ボックス 55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2" name="テキスト ボックス 55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3" name="円/楕円 55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5" name="円/楕円 55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6" name="テキスト ボックス 555"/>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7" name="円/楕円 55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8" name="テキスト ボックス 557"/>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9" name="円/楕円 55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0" name="テキスト ボックス 559"/>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1" name="円/楕円 56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2" name="テキスト ボックス 561"/>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3" name="正方形/長方形 56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4" name="正方形/長方形 56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5" name="正方形/長方形 56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52/78</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6" name="正方形/長方形 56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7" name="正方形/長方形 56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8" name="正方形/長方形 56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9" name="正方形/長方形 56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0" name="正方形/長方形 56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1" name="テキスト ボックス 57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2" name="直線コネクタ 57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73" name="直線コネクタ 57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74" name="テキスト ボックス 57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75" name="直線コネクタ 57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76" name="テキスト ボックス 57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77" name="直線コネクタ 57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78" name="テキスト ボックス 577"/>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79" name="直線コネクタ 57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580" name="テキスト ボックス 579"/>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81" name="直線コネクタ 58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82" name="テキスト ボックス 58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83" name="直線コネクタ 58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84" name="テキスト ボックス 58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8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12395</xdr:rowOff>
    </xdr:from>
    <xdr:to>
      <xdr:col>23</xdr:col>
      <xdr:colOff>516889</xdr:colOff>
      <xdr:row>77</xdr:row>
      <xdr:rowOff>157314</xdr:rowOff>
    </xdr:to>
    <xdr:cxnSp macro="">
      <xdr:nvCxnSpPr>
        <xdr:cNvPr id="586" name="直線コネクタ 585"/>
        <xdr:cNvCxnSpPr/>
      </xdr:nvCxnSpPr>
      <xdr:spPr>
        <a:xfrm flipV="1">
          <a:off x="16317595" y="12013895"/>
          <a:ext cx="1269" cy="134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161141</xdr:rowOff>
    </xdr:from>
    <xdr:ext cx="534377" cy="259045"/>
    <xdr:sp macro="" textlink="">
      <xdr:nvSpPr>
        <xdr:cNvPr id="587" name="公債費最小値テキスト"/>
        <xdr:cNvSpPr txBox="1"/>
      </xdr:nvSpPr>
      <xdr:spPr>
        <a:xfrm>
          <a:off x="16370300" y="1336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18,113</a:t>
          </a:r>
          <a:endParaRPr kumimoji="1" lang="ja-JP" altLang="en-US" sz="1000" b="1">
            <a:latin typeface="ＭＳ Ｐゴシック"/>
          </a:endParaRPr>
        </a:p>
      </xdr:txBody>
    </xdr:sp>
    <xdr:clientData/>
  </xdr:oneCellAnchor>
  <xdr:twoCellAnchor>
    <xdr:from>
      <xdr:col>23</xdr:col>
      <xdr:colOff>428625</xdr:colOff>
      <xdr:row>77</xdr:row>
      <xdr:rowOff>157314</xdr:rowOff>
    </xdr:from>
    <xdr:to>
      <xdr:col>23</xdr:col>
      <xdr:colOff>606425</xdr:colOff>
      <xdr:row>77</xdr:row>
      <xdr:rowOff>157314</xdr:rowOff>
    </xdr:to>
    <xdr:cxnSp macro="">
      <xdr:nvCxnSpPr>
        <xdr:cNvPr id="588" name="直線コネクタ 587"/>
        <xdr:cNvCxnSpPr/>
      </xdr:nvCxnSpPr>
      <xdr:spPr>
        <a:xfrm>
          <a:off x="16230600" y="1335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130522</xdr:rowOff>
    </xdr:from>
    <xdr:ext cx="599010" cy="259045"/>
    <xdr:sp macro="" textlink="">
      <xdr:nvSpPr>
        <xdr:cNvPr id="589" name="公債費最大値テキスト"/>
        <xdr:cNvSpPr txBox="1"/>
      </xdr:nvSpPr>
      <xdr:spPr>
        <a:xfrm>
          <a:off x="16370300" y="11789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124,024</a:t>
          </a:r>
          <a:endParaRPr kumimoji="1" lang="ja-JP" altLang="en-US" sz="1000" b="1">
            <a:latin typeface="ＭＳ Ｐゴシック"/>
          </a:endParaRPr>
        </a:p>
      </xdr:txBody>
    </xdr:sp>
    <xdr:clientData/>
  </xdr:oneCellAnchor>
  <xdr:twoCellAnchor>
    <xdr:from>
      <xdr:col>23</xdr:col>
      <xdr:colOff>428625</xdr:colOff>
      <xdr:row>70</xdr:row>
      <xdr:rowOff>12395</xdr:rowOff>
    </xdr:from>
    <xdr:to>
      <xdr:col>23</xdr:col>
      <xdr:colOff>606425</xdr:colOff>
      <xdr:row>70</xdr:row>
      <xdr:rowOff>12395</xdr:rowOff>
    </xdr:to>
    <xdr:cxnSp macro="">
      <xdr:nvCxnSpPr>
        <xdr:cNvPr id="590" name="直線コネクタ 589"/>
        <xdr:cNvCxnSpPr/>
      </xdr:nvCxnSpPr>
      <xdr:spPr>
        <a:xfrm>
          <a:off x="16230600" y="12013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67438</xdr:rowOff>
    </xdr:from>
    <xdr:to>
      <xdr:col>23</xdr:col>
      <xdr:colOff>517525</xdr:colOff>
      <xdr:row>76</xdr:row>
      <xdr:rowOff>154560</xdr:rowOff>
    </xdr:to>
    <xdr:cxnSp macro="">
      <xdr:nvCxnSpPr>
        <xdr:cNvPr id="591" name="直線コネクタ 590"/>
        <xdr:cNvCxnSpPr/>
      </xdr:nvCxnSpPr>
      <xdr:spPr>
        <a:xfrm flipV="1">
          <a:off x="15481300" y="13097638"/>
          <a:ext cx="838200" cy="8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37254</xdr:rowOff>
    </xdr:from>
    <xdr:ext cx="534377" cy="259045"/>
    <xdr:sp macro="" textlink="">
      <xdr:nvSpPr>
        <xdr:cNvPr id="592" name="公債費平均値テキスト"/>
        <xdr:cNvSpPr txBox="1"/>
      </xdr:nvSpPr>
      <xdr:spPr>
        <a:xfrm>
          <a:off x="16370300" y="12724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52,368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14377</xdr:rowOff>
    </xdr:from>
    <xdr:to>
      <xdr:col>23</xdr:col>
      <xdr:colOff>568325</xdr:colOff>
      <xdr:row>75</xdr:row>
      <xdr:rowOff>115977</xdr:rowOff>
    </xdr:to>
    <xdr:sp macro="" textlink="">
      <xdr:nvSpPr>
        <xdr:cNvPr id="593" name="フローチャート : 判断 592"/>
        <xdr:cNvSpPr/>
      </xdr:nvSpPr>
      <xdr:spPr>
        <a:xfrm>
          <a:off x="16268700" y="1287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148095</xdr:rowOff>
    </xdr:from>
    <xdr:to>
      <xdr:col>22</xdr:col>
      <xdr:colOff>365125</xdr:colOff>
      <xdr:row>76</xdr:row>
      <xdr:rowOff>154560</xdr:rowOff>
    </xdr:to>
    <xdr:cxnSp macro="">
      <xdr:nvCxnSpPr>
        <xdr:cNvPr id="594" name="直線コネクタ 593"/>
        <xdr:cNvCxnSpPr/>
      </xdr:nvCxnSpPr>
      <xdr:spPr>
        <a:xfrm>
          <a:off x="14592300" y="13178295"/>
          <a:ext cx="889000" cy="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108115</xdr:rowOff>
    </xdr:from>
    <xdr:to>
      <xdr:col>22</xdr:col>
      <xdr:colOff>415925</xdr:colOff>
      <xdr:row>76</xdr:row>
      <xdr:rowOff>38264</xdr:rowOff>
    </xdr:to>
    <xdr:sp macro="" textlink="">
      <xdr:nvSpPr>
        <xdr:cNvPr id="595" name="フローチャート : 判断 594"/>
        <xdr:cNvSpPr/>
      </xdr:nvSpPr>
      <xdr:spPr>
        <a:xfrm>
          <a:off x="15430500" y="129668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54792</xdr:rowOff>
    </xdr:from>
    <xdr:ext cx="534377" cy="259045"/>
    <xdr:sp macro="" textlink="">
      <xdr:nvSpPr>
        <xdr:cNvPr id="596" name="テキスト ボックス 595"/>
        <xdr:cNvSpPr txBox="1"/>
      </xdr:nvSpPr>
      <xdr:spPr>
        <a:xfrm>
          <a:off x="15214111" y="127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44,987</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126785</xdr:rowOff>
    </xdr:from>
    <xdr:to>
      <xdr:col>21</xdr:col>
      <xdr:colOff>161925</xdr:colOff>
      <xdr:row>76</xdr:row>
      <xdr:rowOff>148095</xdr:rowOff>
    </xdr:to>
    <xdr:cxnSp macro="">
      <xdr:nvCxnSpPr>
        <xdr:cNvPr id="597" name="直線コネクタ 596"/>
        <xdr:cNvCxnSpPr/>
      </xdr:nvCxnSpPr>
      <xdr:spPr>
        <a:xfrm>
          <a:off x="13703300" y="13156985"/>
          <a:ext cx="889000" cy="2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110160</xdr:rowOff>
    </xdr:from>
    <xdr:to>
      <xdr:col>21</xdr:col>
      <xdr:colOff>212725</xdr:colOff>
      <xdr:row>76</xdr:row>
      <xdr:rowOff>40311</xdr:rowOff>
    </xdr:to>
    <xdr:sp macro="" textlink="">
      <xdr:nvSpPr>
        <xdr:cNvPr id="598" name="フローチャート : 判断 597"/>
        <xdr:cNvSpPr/>
      </xdr:nvSpPr>
      <xdr:spPr>
        <a:xfrm>
          <a:off x="14541500" y="129689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56837</xdr:rowOff>
    </xdr:from>
    <xdr:ext cx="534377" cy="259045"/>
    <xdr:sp macro="" textlink="">
      <xdr:nvSpPr>
        <xdr:cNvPr id="599" name="テキスト ボックス 598"/>
        <xdr:cNvSpPr txBox="1"/>
      </xdr:nvSpPr>
      <xdr:spPr>
        <a:xfrm>
          <a:off x="14325111" y="1274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44,826</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104572</xdr:rowOff>
    </xdr:from>
    <xdr:to>
      <xdr:col>19</xdr:col>
      <xdr:colOff>644525</xdr:colOff>
      <xdr:row>76</xdr:row>
      <xdr:rowOff>126785</xdr:rowOff>
    </xdr:to>
    <xdr:cxnSp macro="">
      <xdr:nvCxnSpPr>
        <xdr:cNvPr id="600" name="直線コネクタ 599"/>
        <xdr:cNvCxnSpPr/>
      </xdr:nvCxnSpPr>
      <xdr:spPr>
        <a:xfrm>
          <a:off x="12814300" y="13134772"/>
          <a:ext cx="889000" cy="2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108344</xdr:rowOff>
    </xdr:from>
    <xdr:to>
      <xdr:col>20</xdr:col>
      <xdr:colOff>9525</xdr:colOff>
      <xdr:row>76</xdr:row>
      <xdr:rowOff>38494</xdr:rowOff>
    </xdr:to>
    <xdr:sp macro="" textlink="">
      <xdr:nvSpPr>
        <xdr:cNvPr id="601" name="フローチャート : 判断 600"/>
        <xdr:cNvSpPr/>
      </xdr:nvSpPr>
      <xdr:spPr>
        <a:xfrm>
          <a:off x="13652500" y="12967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55021</xdr:rowOff>
    </xdr:from>
    <xdr:ext cx="534377" cy="259045"/>
    <xdr:sp macro="" textlink="">
      <xdr:nvSpPr>
        <xdr:cNvPr id="602" name="テキスト ボックス 601"/>
        <xdr:cNvSpPr txBox="1"/>
      </xdr:nvSpPr>
      <xdr:spPr>
        <a:xfrm>
          <a:off x="13436111" y="1274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44,969</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93764</xdr:rowOff>
    </xdr:from>
    <xdr:to>
      <xdr:col>18</xdr:col>
      <xdr:colOff>492125</xdr:colOff>
      <xdr:row>76</xdr:row>
      <xdr:rowOff>23915</xdr:rowOff>
    </xdr:to>
    <xdr:sp macro="" textlink="">
      <xdr:nvSpPr>
        <xdr:cNvPr id="603" name="フローチャート : 判断 602"/>
        <xdr:cNvSpPr/>
      </xdr:nvSpPr>
      <xdr:spPr>
        <a:xfrm>
          <a:off x="12763500" y="129525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40441</xdr:rowOff>
    </xdr:from>
    <xdr:ext cx="534377" cy="259045"/>
    <xdr:sp macro="" textlink="">
      <xdr:nvSpPr>
        <xdr:cNvPr id="604" name="テキスト ボックス 603"/>
        <xdr:cNvSpPr txBox="1"/>
      </xdr:nvSpPr>
      <xdr:spPr>
        <a:xfrm>
          <a:off x="12547111" y="1272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46,117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05" name="テキスト ボックス 60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06" name="テキスト ボックス 60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07" name="テキスト ボックス 60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08" name="テキスト ボックス 60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09" name="テキスト ボックス 60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16638</xdr:rowOff>
    </xdr:from>
    <xdr:to>
      <xdr:col>23</xdr:col>
      <xdr:colOff>568325</xdr:colOff>
      <xdr:row>76</xdr:row>
      <xdr:rowOff>118238</xdr:rowOff>
    </xdr:to>
    <xdr:sp macro="" textlink="">
      <xdr:nvSpPr>
        <xdr:cNvPr id="610" name="円/楕円 609"/>
        <xdr:cNvSpPr/>
      </xdr:nvSpPr>
      <xdr:spPr>
        <a:xfrm>
          <a:off x="16268700" y="130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166515</xdr:rowOff>
    </xdr:from>
    <xdr:ext cx="534377" cy="259045"/>
    <xdr:sp macro="" textlink="">
      <xdr:nvSpPr>
        <xdr:cNvPr id="611" name="公債費該当値テキスト"/>
        <xdr:cNvSpPr txBox="1"/>
      </xdr:nvSpPr>
      <xdr:spPr>
        <a:xfrm>
          <a:off x="16370300" y="1302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38,690</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103760</xdr:rowOff>
    </xdr:from>
    <xdr:to>
      <xdr:col>22</xdr:col>
      <xdr:colOff>415925</xdr:colOff>
      <xdr:row>77</xdr:row>
      <xdr:rowOff>33910</xdr:rowOff>
    </xdr:to>
    <xdr:sp macro="" textlink="">
      <xdr:nvSpPr>
        <xdr:cNvPr id="612" name="円/楕円 611"/>
        <xdr:cNvSpPr/>
      </xdr:nvSpPr>
      <xdr:spPr>
        <a:xfrm>
          <a:off x="15430500" y="131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25037</xdr:rowOff>
    </xdr:from>
    <xdr:ext cx="534377" cy="259045"/>
    <xdr:sp macro="" textlink="">
      <xdr:nvSpPr>
        <xdr:cNvPr id="613" name="テキスト ボックス 612"/>
        <xdr:cNvSpPr txBox="1"/>
      </xdr:nvSpPr>
      <xdr:spPr>
        <a:xfrm>
          <a:off x="15214111" y="1322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31,830</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97295</xdr:rowOff>
    </xdr:from>
    <xdr:to>
      <xdr:col>21</xdr:col>
      <xdr:colOff>212725</xdr:colOff>
      <xdr:row>77</xdr:row>
      <xdr:rowOff>27445</xdr:rowOff>
    </xdr:to>
    <xdr:sp macro="" textlink="">
      <xdr:nvSpPr>
        <xdr:cNvPr id="614" name="円/楕円 613"/>
        <xdr:cNvSpPr/>
      </xdr:nvSpPr>
      <xdr:spPr>
        <a:xfrm>
          <a:off x="14541500" y="1312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18572</xdr:rowOff>
    </xdr:from>
    <xdr:ext cx="534377" cy="259045"/>
    <xdr:sp macro="" textlink="">
      <xdr:nvSpPr>
        <xdr:cNvPr id="615" name="テキスト ボックス 614"/>
        <xdr:cNvSpPr txBox="1"/>
      </xdr:nvSpPr>
      <xdr:spPr>
        <a:xfrm>
          <a:off x="14325111" y="132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32,339</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75985</xdr:rowOff>
    </xdr:from>
    <xdr:to>
      <xdr:col>20</xdr:col>
      <xdr:colOff>9525</xdr:colOff>
      <xdr:row>77</xdr:row>
      <xdr:rowOff>6135</xdr:rowOff>
    </xdr:to>
    <xdr:sp macro="" textlink="">
      <xdr:nvSpPr>
        <xdr:cNvPr id="616" name="円/楕円 615"/>
        <xdr:cNvSpPr/>
      </xdr:nvSpPr>
      <xdr:spPr>
        <a:xfrm>
          <a:off x="13652500" y="131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168712</xdr:rowOff>
    </xdr:from>
    <xdr:ext cx="534377" cy="259045"/>
    <xdr:sp macro="" textlink="">
      <xdr:nvSpPr>
        <xdr:cNvPr id="617" name="テキスト ボックス 616"/>
        <xdr:cNvSpPr txBox="1"/>
      </xdr:nvSpPr>
      <xdr:spPr>
        <a:xfrm>
          <a:off x="13436111" y="1319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34,017</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53772</xdr:rowOff>
    </xdr:from>
    <xdr:to>
      <xdr:col>18</xdr:col>
      <xdr:colOff>492125</xdr:colOff>
      <xdr:row>76</xdr:row>
      <xdr:rowOff>155372</xdr:rowOff>
    </xdr:to>
    <xdr:sp macro="" textlink="">
      <xdr:nvSpPr>
        <xdr:cNvPr id="618" name="円/楕円 617"/>
        <xdr:cNvSpPr/>
      </xdr:nvSpPr>
      <xdr:spPr>
        <a:xfrm>
          <a:off x="12763500" y="1308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146499</xdr:rowOff>
    </xdr:from>
    <xdr:ext cx="534377" cy="259045"/>
    <xdr:sp macro="" textlink="">
      <xdr:nvSpPr>
        <xdr:cNvPr id="619" name="テキスト ボックス 618"/>
        <xdr:cNvSpPr txBox="1"/>
      </xdr:nvSpPr>
      <xdr:spPr>
        <a:xfrm>
          <a:off x="12547111" y="1317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35,766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0" name="正方形/長方形 61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1" name="正方形/長方形 62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2" name="正方形/長方形 62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17/78</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23" name="正方形/長方形 62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24" name="正方形/長方形 62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25" name="正方形/長方形 62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26" name="正方形/長方形 62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27" name="正方形/長方形 62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28" name="テキスト ボックス 62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29" name="直線コネクタ 62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30" name="直線コネクタ 62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31" name="テキスト ボックス 63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32" name="直線コネクタ 63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33" name="テキスト ボックス 632"/>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34" name="直線コネクタ 63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35" name="テキスト ボックス 63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36" name="直線コネクタ 63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37" name="テキスト ボックス 63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38" name="直線コネクタ 63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39" name="テキスト ボックス 63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0" name="直線コネクタ 63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41" name="テキスト ボックス 64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21563</xdr:rowOff>
    </xdr:from>
    <xdr:to>
      <xdr:col>23</xdr:col>
      <xdr:colOff>516889</xdr:colOff>
      <xdr:row>99</xdr:row>
      <xdr:rowOff>43627</xdr:rowOff>
    </xdr:to>
    <xdr:cxnSp macro="">
      <xdr:nvCxnSpPr>
        <xdr:cNvPr id="643" name="直線コネクタ 642"/>
        <xdr:cNvCxnSpPr/>
      </xdr:nvCxnSpPr>
      <xdr:spPr>
        <a:xfrm flipV="1">
          <a:off x="16317595" y="15452063"/>
          <a:ext cx="1269" cy="1565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47454</xdr:rowOff>
    </xdr:from>
    <xdr:ext cx="378565" cy="259045"/>
    <xdr:sp macro="" textlink="">
      <xdr:nvSpPr>
        <xdr:cNvPr id="644" name="積立金最小値テキスト"/>
        <xdr:cNvSpPr txBox="1"/>
      </xdr:nvSpPr>
      <xdr:spPr>
        <a:xfrm>
          <a:off x="16370300" y="17021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a:t>
          </a:r>
          <a:endParaRPr kumimoji="1" lang="ja-JP" altLang="en-US" sz="1000" b="1">
            <a:latin typeface="ＭＳ Ｐゴシック"/>
          </a:endParaRPr>
        </a:p>
      </xdr:txBody>
    </xdr:sp>
    <xdr:clientData/>
  </xdr:oneCellAnchor>
  <xdr:twoCellAnchor>
    <xdr:from>
      <xdr:col>23</xdr:col>
      <xdr:colOff>428625</xdr:colOff>
      <xdr:row>99</xdr:row>
      <xdr:rowOff>43627</xdr:rowOff>
    </xdr:from>
    <xdr:to>
      <xdr:col>23</xdr:col>
      <xdr:colOff>606425</xdr:colOff>
      <xdr:row>99</xdr:row>
      <xdr:rowOff>43627</xdr:rowOff>
    </xdr:to>
    <xdr:cxnSp macro="">
      <xdr:nvCxnSpPr>
        <xdr:cNvPr id="645" name="直線コネクタ 644"/>
        <xdr:cNvCxnSpPr/>
      </xdr:nvCxnSpPr>
      <xdr:spPr>
        <a:xfrm>
          <a:off x="16230600" y="17017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139690</xdr:rowOff>
    </xdr:from>
    <xdr:ext cx="599010" cy="259045"/>
    <xdr:sp macro="" textlink="">
      <xdr:nvSpPr>
        <xdr:cNvPr id="646" name="積立金最大値テキスト"/>
        <xdr:cNvSpPr txBox="1"/>
      </xdr:nvSpPr>
      <xdr:spPr>
        <a:xfrm>
          <a:off x="16370300" y="15227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411,007</a:t>
          </a:r>
          <a:endParaRPr kumimoji="1" lang="ja-JP" altLang="en-US" sz="1000" b="1">
            <a:latin typeface="ＭＳ Ｐゴシック"/>
          </a:endParaRPr>
        </a:p>
      </xdr:txBody>
    </xdr:sp>
    <xdr:clientData/>
  </xdr:oneCellAnchor>
  <xdr:twoCellAnchor>
    <xdr:from>
      <xdr:col>23</xdr:col>
      <xdr:colOff>428625</xdr:colOff>
      <xdr:row>90</xdr:row>
      <xdr:rowOff>21563</xdr:rowOff>
    </xdr:from>
    <xdr:to>
      <xdr:col>23</xdr:col>
      <xdr:colOff>606425</xdr:colOff>
      <xdr:row>90</xdr:row>
      <xdr:rowOff>21563</xdr:rowOff>
    </xdr:to>
    <xdr:cxnSp macro="">
      <xdr:nvCxnSpPr>
        <xdr:cNvPr id="647" name="直線コネクタ 646"/>
        <xdr:cNvCxnSpPr/>
      </xdr:nvCxnSpPr>
      <xdr:spPr>
        <a:xfrm>
          <a:off x="16230600" y="15452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121591</xdr:rowOff>
    </xdr:from>
    <xdr:to>
      <xdr:col>23</xdr:col>
      <xdr:colOff>517525</xdr:colOff>
      <xdr:row>99</xdr:row>
      <xdr:rowOff>25305</xdr:rowOff>
    </xdr:to>
    <xdr:cxnSp macro="">
      <xdr:nvCxnSpPr>
        <xdr:cNvPr id="648" name="直線コネクタ 647"/>
        <xdr:cNvCxnSpPr/>
      </xdr:nvCxnSpPr>
      <xdr:spPr>
        <a:xfrm flipV="1">
          <a:off x="15481300" y="16923691"/>
          <a:ext cx="838200" cy="7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57818</xdr:rowOff>
    </xdr:from>
    <xdr:ext cx="534377" cy="259045"/>
    <xdr:sp macro="" textlink="">
      <xdr:nvSpPr>
        <xdr:cNvPr id="649" name="積立金平均値テキスト"/>
        <xdr:cNvSpPr txBox="1"/>
      </xdr:nvSpPr>
      <xdr:spPr>
        <a:xfrm>
          <a:off x="16370300" y="16859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22,496</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79391</xdr:rowOff>
    </xdr:from>
    <xdr:to>
      <xdr:col>23</xdr:col>
      <xdr:colOff>568325</xdr:colOff>
      <xdr:row>99</xdr:row>
      <xdr:rowOff>9541</xdr:rowOff>
    </xdr:to>
    <xdr:sp macro="" textlink="">
      <xdr:nvSpPr>
        <xdr:cNvPr id="650" name="フローチャート : 判断 649"/>
        <xdr:cNvSpPr/>
      </xdr:nvSpPr>
      <xdr:spPr>
        <a:xfrm>
          <a:off x="16268700" y="16881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3142</xdr:rowOff>
    </xdr:from>
    <xdr:to>
      <xdr:col>22</xdr:col>
      <xdr:colOff>365125</xdr:colOff>
      <xdr:row>99</xdr:row>
      <xdr:rowOff>25305</xdr:rowOff>
    </xdr:to>
    <xdr:cxnSp macro="">
      <xdr:nvCxnSpPr>
        <xdr:cNvPr id="651" name="直線コネクタ 650"/>
        <xdr:cNvCxnSpPr/>
      </xdr:nvCxnSpPr>
      <xdr:spPr>
        <a:xfrm>
          <a:off x="14592300" y="16976692"/>
          <a:ext cx="889000" cy="2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99267</xdr:rowOff>
    </xdr:from>
    <xdr:to>
      <xdr:col>22</xdr:col>
      <xdr:colOff>415925</xdr:colOff>
      <xdr:row>99</xdr:row>
      <xdr:rowOff>29417</xdr:rowOff>
    </xdr:to>
    <xdr:sp macro="" textlink="">
      <xdr:nvSpPr>
        <xdr:cNvPr id="652" name="フローチャート : 判断 651"/>
        <xdr:cNvSpPr/>
      </xdr:nvSpPr>
      <xdr:spPr>
        <a:xfrm>
          <a:off x="15430500" y="1690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45944</xdr:rowOff>
    </xdr:from>
    <xdr:ext cx="534377" cy="259045"/>
    <xdr:sp macro="" textlink="">
      <xdr:nvSpPr>
        <xdr:cNvPr id="653" name="テキスト ボックス 652"/>
        <xdr:cNvSpPr txBox="1"/>
      </xdr:nvSpPr>
      <xdr:spPr>
        <a:xfrm>
          <a:off x="15214111" y="1667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17,279</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1389</xdr:rowOff>
    </xdr:from>
    <xdr:to>
      <xdr:col>21</xdr:col>
      <xdr:colOff>161925</xdr:colOff>
      <xdr:row>99</xdr:row>
      <xdr:rowOff>3142</xdr:rowOff>
    </xdr:to>
    <xdr:cxnSp macro="">
      <xdr:nvCxnSpPr>
        <xdr:cNvPr id="654" name="直線コネクタ 653"/>
        <xdr:cNvCxnSpPr/>
      </xdr:nvCxnSpPr>
      <xdr:spPr>
        <a:xfrm>
          <a:off x="13703300" y="16974939"/>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89498</xdr:rowOff>
    </xdr:from>
    <xdr:to>
      <xdr:col>21</xdr:col>
      <xdr:colOff>212725</xdr:colOff>
      <xdr:row>99</xdr:row>
      <xdr:rowOff>19648</xdr:rowOff>
    </xdr:to>
    <xdr:sp macro="" textlink="">
      <xdr:nvSpPr>
        <xdr:cNvPr id="655" name="フローチャート : 判断 654"/>
        <xdr:cNvSpPr/>
      </xdr:nvSpPr>
      <xdr:spPr>
        <a:xfrm>
          <a:off x="14541500" y="168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36175</xdr:rowOff>
    </xdr:from>
    <xdr:ext cx="534377" cy="259045"/>
    <xdr:sp macro="" textlink="">
      <xdr:nvSpPr>
        <xdr:cNvPr id="656" name="テキスト ボックス 655"/>
        <xdr:cNvSpPr txBox="1"/>
      </xdr:nvSpPr>
      <xdr:spPr>
        <a:xfrm>
          <a:off x="14325111" y="1666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19,843</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1389</xdr:rowOff>
    </xdr:from>
    <xdr:to>
      <xdr:col>19</xdr:col>
      <xdr:colOff>644525</xdr:colOff>
      <xdr:row>99</xdr:row>
      <xdr:rowOff>22337</xdr:rowOff>
    </xdr:to>
    <xdr:cxnSp macro="">
      <xdr:nvCxnSpPr>
        <xdr:cNvPr id="657" name="直線コネクタ 656"/>
        <xdr:cNvCxnSpPr/>
      </xdr:nvCxnSpPr>
      <xdr:spPr>
        <a:xfrm flipV="1">
          <a:off x="12814300" y="16974939"/>
          <a:ext cx="889000" cy="2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63095</xdr:rowOff>
    </xdr:from>
    <xdr:to>
      <xdr:col>20</xdr:col>
      <xdr:colOff>9525</xdr:colOff>
      <xdr:row>98</xdr:row>
      <xdr:rowOff>164695</xdr:rowOff>
    </xdr:to>
    <xdr:sp macro="" textlink="">
      <xdr:nvSpPr>
        <xdr:cNvPr id="658" name="フローチャート : 判断 657"/>
        <xdr:cNvSpPr/>
      </xdr:nvSpPr>
      <xdr:spPr>
        <a:xfrm>
          <a:off x="13652500" y="168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9772</xdr:rowOff>
    </xdr:from>
    <xdr:ext cx="534377" cy="259045"/>
    <xdr:sp macro="" textlink="">
      <xdr:nvSpPr>
        <xdr:cNvPr id="659" name="テキスト ボックス 658"/>
        <xdr:cNvSpPr txBox="1"/>
      </xdr:nvSpPr>
      <xdr:spPr>
        <a:xfrm>
          <a:off x="13436111" y="1664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26,773</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104147</xdr:rowOff>
    </xdr:from>
    <xdr:to>
      <xdr:col>18</xdr:col>
      <xdr:colOff>492125</xdr:colOff>
      <xdr:row>99</xdr:row>
      <xdr:rowOff>34297</xdr:rowOff>
    </xdr:to>
    <xdr:sp macro="" textlink="">
      <xdr:nvSpPr>
        <xdr:cNvPr id="660" name="フローチャート : 判断 659"/>
        <xdr:cNvSpPr/>
      </xdr:nvSpPr>
      <xdr:spPr>
        <a:xfrm>
          <a:off x="12763500" y="16906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50824</xdr:rowOff>
    </xdr:from>
    <xdr:ext cx="534377" cy="259045"/>
    <xdr:sp macro="" textlink="">
      <xdr:nvSpPr>
        <xdr:cNvPr id="661" name="テキスト ボックス 660"/>
        <xdr:cNvSpPr txBox="1"/>
      </xdr:nvSpPr>
      <xdr:spPr>
        <a:xfrm>
          <a:off x="12547111" y="1668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15,998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2" name="テキスト ボックス 66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3" name="テキスト ボックス 66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64" name="テキスト ボックス 66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65" name="テキスト ボックス 66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66" name="テキスト ボックス 66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70791</xdr:rowOff>
    </xdr:from>
    <xdr:to>
      <xdr:col>23</xdr:col>
      <xdr:colOff>568325</xdr:colOff>
      <xdr:row>99</xdr:row>
      <xdr:rowOff>941</xdr:rowOff>
    </xdr:to>
    <xdr:sp macro="" textlink="">
      <xdr:nvSpPr>
        <xdr:cNvPr id="667" name="円/楕円 666"/>
        <xdr:cNvSpPr/>
      </xdr:nvSpPr>
      <xdr:spPr>
        <a:xfrm>
          <a:off x="16268700" y="1687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30168</xdr:rowOff>
    </xdr:from>
    <xdr:ext cx="534377" cy="259045"/>
    <xdr:sp macro="" textlink="">
      <xdr:nvSpPr>
        <xdr:cNvPr id="668" name="積立金該当値テキスト"/>
        <xdr:cNvSpPr txBox="1"/>
      </xdr:nvSpPr>
      <xdr:spPr>
        <a:xfrm>
          <a:off x="16370300" y="166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24,753</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145955</xdr:rowOff>
    </xdr:from>
    <xdr:to>
      <xdr:col>22</xdr:col>
      <xdr:colOff>415925</xdr:colOff>
      <xdr:row>99</xdr:row>
      <xdr:rowOff>76105</xdr:rowOff>
    </xdr:to>
    <xdr:sp macro="" textlink="">
      <xdr:nvSpPr>
        <xdr:cNvPr id="669" name="円/楕円 668"/>
        <xdr:cNvSpPr/>
      </xdr:nvSpPr>
      <xdr:spPr>
        <a:xfrm>
          <a:off x="15430500" y="1694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67232</xdr:rowOff>
    </xdr:from>
    <xdr:ext cx="469744" cy="259045"/>
    <xdr:sp macro="" textlink="">
      <xdr:nvSpPr>
        <xdr:cNvPr id="670" name="テキスト ボックス 669"/>
        <xdr:cNvSpPr txBox="1"/>
      </xdr:nvSpPr>
      <xdr:spPr>
        <a:xfrm>
          <a:off x="15246427" y="1704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5,025</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123792</xdr:rowOff>
    </xdr:from>
    <xdr:to>
      <xdr:col>21</xdr:col>
      <xdr:colOff>212725</xdr:colOff>
      <xdr:row>99</xdr:row>
      <xdr:rowOff>53942</xdr:rowOff>
    </xdr:to>
    <xdr:sp macro="" textlink="">
      <xdr:nvSpPr>
        <xdr:cNvPr id="671" name="円/楕円 670"/>
        <xdr:cNvSpPr/>
      </xdr:nvSpPr>
      <xdr:spPr>
        <a:xfrm>
          <a:off x="14541500" y="1692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45069</xdr:rowOff>
    </xdr:from>
    <xdr:ext cx="534377" cy="259045"/>
    <xdr:sp macro="" textlink="">
      <xdr:nvSpPr>
        <xdr:cNvPr id="672" name="テキスト ボックス 671"/>
        <xdr:cNvSpPr txBox="1"/>
      </xdr:nvSpPr>
      <xdr:spPr>
        <a:xfrm>
          <a:off x="14325111" y="1701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10,842</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122039</xdr:rowOff>
    </xdr:from>
    <xdr:to>
      <xdr:col>20</xdr:col>
      <xdr:colOff>9525</xdr:colOff>
      <xdr:row>99</xdr:row>
      <xdr:rowOff>52189</xdr:rowOff>
    </xdr:to>
    <xdr:sp macro="" textlink="">
      <xdr:nvSpPr>
        <xdr:cNvPr id="673" name="円/楕円 672"/>
        <xdr:cNvSpPr/>
      </xdr:nvSpPr>
      <xdr:spPr>
        <a:xfrm>
          <a:off x="13652500" y="1692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43316</xdr:rowOff>
    </xdr:from>
    <xdr:ext cx="534377" cy="259045"/>
    <xdr:sp macro="" textlink="">
      <xdr:nvSpPr>
        <xdr:cNvPr id="674" name="テキスト ボックス 673"/>
        <xdr:cNvSpPr txBox="1"/>
      </xdr:nvSpPr>
      <xdr:spPr>
        <a:xfrm>
          <a:off x="13436111" y="1701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11,302</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142987</xdr:rowOff>
    </xdr:from>
    <xdr:to>
      <xdr:col>18</xdr:col>
      <xdr:colOff>492125</xdr:colOff>
      <xdr:row>99</xdr:row>
      <xdr:rowOff>73137</xdr:rowOff>
    </xdr:to>
    <xdr:sp macro="" textlink="">
      <xdr:nvSpPr>
        <xdr:cNvPr id="675" name="円/楕円 674"/>
        <xdr:cNvSpPr/>
      </xdr:nvSpPr>
      <xdr:spPr>
        <a:xfrm>
          <a:off x="12763500" y="1694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64264</xdr:rowOff>
    </xdr:from>
    <xdr:ext cx="469744" cy="259045"/>
    <xdr:sp macro="" textlink="">
      <xdr:nvSpPr>
        <xdr:cNvPr id="676" name="テキスト ボックス 675"/>
        <xdr:cNvSpPr txBox="1"/>
      </xdr:nvSpPr>
      <xdr:spPr>
        <a:xfrm>
          <a:off x="12579427" y="1703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5,804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77" name="正方形/長方形 67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78" name="正方形/長方形 67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79" name="正方形/長方形 67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12/78</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0" name="正方形/長方形 67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1" name="正方形/長方形 68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2" name="正方形/長方形 68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3" name="正方形/長方形 68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84" name="正方形/長方形 68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85" name="テキスト ボックス 68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86" name="直線コネクタ 68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25400</xdr:rowOff>
    </xdr:from>
    <xdr:to>
      <xdr:col>33</xdr:col>
      <xdr:colOff>314325</xdr:colOff>
      <xdr:row>38</xdr:row>
      <xdr:rowOff>25400</xdr:rowOff>
    </xdr:to>
    <xdr:cxnSp macro="">
      <xdr:nvCxnSpPr>
        <xdr:cNvPr id="687" name="直線コネクタ 686"/>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54627</xdr:rowOff>
    </xdr:from>
    <xdr:ext cx="248786" cy="259045"/>
    <xdr:sp macro="" textlink="">
      <xdr:nvSpPr>
        <xdr:cNvPr id="688" name="テキスト ボックス 687"/>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689" name="直線コネクタ 68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690" name="テキスト ボックス 68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31</xdr:row>
      <xdr:rowOff>82550</xdr:rowOff>
    </xdr:from>
    <xdr:to>
      <xdr:col>33</xdr:col>
      <xdr:colOff>314325</xdr:colOff>
      <xdr:row>31</xdr:row>
      <xdr:rowOff>82550</xdr:rowOff>
    </xdr:to>
    <xdr:cxnSp macro="">
      <xdr:nvCxnSpPr>
        <xdr:cNvPr id="691" name="直線コネクタ 690"/>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30</xdr:row>
      <xdr:rowOff>111777</xdr:rowOff>
    </xdr:from>
    <xdr:ext cx="531299" cy="259045"/>
    <xdr:sp macro="" textlink="">
      <xdr:nvSpPr>
        <xdr:cNvPr id="692" name="テキスト ボックス 691"/>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93" name="直線コネクタ 69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94" name="テキスト ボックス 69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9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7969</xdr:rowOff>
    </xdr:from>
    <xdr:to>
      <xdr:col>32</xdr:col>
      <xdr:colOff>186689</xdr:colOff>
      <xdr:row>38</xdr:row>
      <xdr:rowOff>25400</xdr:rowOff>
    </xdr:to>
    <xdr:cxnSp macro="">
      <xdr:nvCxnSpPr>
        <xdr:cNvPr id="696" name="直線コネクタ 695"/>
        <xdr:cNvCxnSpPr/>
      </xdr:nvCxnSpPr>
      <xdr:spPr>
        <a:xfrm flipV="1">
          <a:off x="22159595" y="5322919"/>
          <a:ext cx="1269" cy="1217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29227</xdr:rowOff>
    </xdr:from>
    <xdr:ext cx="249299" cy="259045"/>
    <xdr:sp macro="" textlink="">
      <xdr:nvSpPr>
        <xdr:cNvPr id="697"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25400</xdr:rowOff>
    </xdr:from>
    <xdr:to>
      <xdr:col>32</xdr:col>
      <xdr:colOff>276225</xdr:colOff>
      <xdr:row>38</xdr:row>
      <xdr:rowOff>25400</xdr:rowOff>
    </xdr:to>
    <xdr:cxnSp macro="">
      <xdr:nvCxnSpPr>
        <xdr:cNvPr id="698" name="直線コネクタ 697"/>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126096</xdr:rowOff>
    </xdr:from>
    <xdr:ext cx="534377" cy="259045"/>
    <xdr:sp macro="" textlink="">
      <xdr:nvSpPr>
        <xdr:cNvPr id="699" name="投資及び出資金最大値テキスト"/>
        <xdr:cNvSpPr txBox="1"/>
      </xdr:nvSpPr>
      <xdr:spPr>
        <a:xfrm>
          <a:off x="22212300" y="509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21,305</a:t>
          </a:r>
          <a:endParaRPr kumimoji="1" lang="ja-JP" altLang="en-US" sz="1000" b="1">
            <a:latin typeface="ＭＳ Ｐゴシック"/>
          </a:endParaRPr>
        </a:p>
      </xdr:txBody>
    </xdr:sp>
    <xdr:clientData/>
  </xdr:oneCellAnchor>
  <xdr:twoCellAnchor>
    <xdr:from>
      <xdr:col>32</xdr:col>
      <xdr:colOff>98425</xdr:colOff>
      <xdr:row>31</xdr:row>
      <xdr:rowOff>7969</xdr:rowOff>
    </xdr:from>
    <xdr:to>
      <xdr:col>32</xdr:col>
      <xdr:colOff>276225</xdr:colOff>
      <xdr:row>31</xdr:row>
      <xdr:rowOff>7969</xdr:rowOff>
    </xdr:to>
    <xdr:cxnSp macro="">
      <xdr:nvCxnSpPr>
        <xdr:cNvPr id="700" name="直線コネクタ 699"/>
        <xdr:cNvCxnSpPr/>
      </xdr:nvCxnSpPr>
      <xdr:spPr>
        <a:xfrm>
          <a:off x="22072600" y="5322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36</xdr:row>
      <xdr:rowOff>137871</xdr:rowOff>
    </xdr:from>
    <xdr:to>
      <xdr:col>32</xdr:col>
      <xdr:colOff>187325</xdr:colOff>
      <xdr:row>36</xdr:row>
      <xdr:rowOff>163817</xdr:rowOff>
    </xdr:to>
    <xdr:cxnSp macro="">
      <xdr:nvCxnSpPr>
        <xdr:cNvPr id="701" name="直線コネクタ 700"/>
        <xdr:cNvCxnSpPr/>
      </xdr:nvCxnSpPr>
      <xdr:spPr>
        <a:xfrm flipV="1">
          <a:off x="21323300" y="6310071"/>
          <a:ext cx="8382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19492</xdr:rowOff>
    </xdr:from>
    <xdr:ext cx="469744" cy="259045"/>
    <xdr:sp macro="" textlink="">
      <xdr:nvSpPr>
        <xdr:cNvPr id="702" name="投資及び出資金平均値テキスト"/>
        <xdr:cNvSpPr txBox="1"/>
      </xdr:nvSpPr>
      <xdr:spPr>
        <a:xfrm>
          <a:off x="22212300" y="6363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1,837</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41065</xdr:rowOff>
    </xdr:from>
    <xdr:to>
      <xdr:col>32</xdr:col>
      <xdr:colOff>238125</xdr:colOff>
      <xdr:row>37</xdr:row>
      <xdr:rowOff>142665</xdr:rowOff>
    </xdr:to>
    <xdr:sp macro="" textlink="">
      <xdr:nvSpPr>
        <xdr:cNvPr id="703" name="フローチャート : 判断 702"/>
        <xdr:cNvSpPr/>
      </xdr:nvSpPr>
      <xdr:spPr>
        <a:xfrm>
          <a:off x="22110700" y="638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36</xdr:row>
      <xdr:rowOff>83179</xdr:rowOff>
    </xdr:from>
    <xdr:to>
      <xdr:col>31</xdr:col>
      <xdr:colOff>34925</xdr:colOff>
      <xdr:row>36</xdr:row>
      <xdr:rowOff>163817</xdr:rowOff>
    </xdr:to>
    <xdr:cxnSp macro="">
      <xdr:nvCxnSpPr>
        <xdr:cNvPr id="704" name="直線コネクタ 703"/>
        <xdr:cNvCxnSpPr/>
      </xdr:nvCxnSpPr>
      <xdr:spPr>
        <a:xfrm>
          <a:off x="20434300" y="6255379"/>
          <a:ext cx="889000" cy="8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74898</xdr:rowOff>
    </xdr:from>
    <xdr:to>
      <xdr:col>31</xdr:col>
      <xdr:colOff>85725</xdr:colOff>
      <xdr:row>38</xdr:row>
      <xdr:rowOff>5048</xdr:rowOff>
    </xdr:to>
    <xdr:sp macro="" textlink="">
      <xdr:nvSpPr>
        <xdr:cNvPr id="705" name="フローチャート : 判断 704"/>
        <xdr:cNvSpPr/>
      </xdr:nvSpPr>
      <xdr:spPr>
        <a:xfrm>
          <a:off x="21272500" y="64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167626</xdr:rowOff>
    </xdr:from>
    <xdr:ext cx="469744" cy="259045"/>
    <xdr:sp macro="" textlink="">
      <xdr:nvSpPr>
        <xdr:cNvPr id="706" name="テキスト ボックス 705"/>
        <xdr:cNvSpPr txBox="1"/>
      </xdr:nvSpPr>
      <xdr:spPr>
        <a:xfrm>
          <a:off x="21088427" y="6511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1,245</a:t>
          </a:r>
          <a:endParaRPr kumimoji="1" lang="ja-JP" altLang="en-US" sz="1000" b="1">
            <a:solidFill>
              <a:srgbClr val="000080"/>
            </a:solidFill>
            <a:latin typeface="ＭＳ Ｐゴシック"/>
          </a:endParaRPr>
        </a:p>
      </xdr:txBody>
    </xdr:sp>
    <xdr:clientData/>
  </xdr:oneCellAnchor>
  <xdr:twoCellAnchor>
    <xdr:from>
      <xdr:col>28</xdr:col>
      <xdr:colOff>314325</xdr:colOff>
      <xdr:row>36</xdr:row>
      <xdr:rowOff>12541</xdr:rowOff>
    </xdr:from>
    <xdr:to>
      <xdr:col>29</xdr:col>
      <xdr:colOff>517525</xdr:colOff>
      <xdr:row>36</xdr:row>
      <xdr:rowOff>83179</xdr:rowOff>
    </xdr:to>
    <xdr:cxnSp macro="">
      <xdr:nvCxnSpPr>
        <xdr:cNvPr id="707" name="直線コネクタ 706"/>
        <xdr:cNvCxnSpPr/>
      </xdr:nvCxnSpPr>
      <xdr:spPr>
        <a:xfrm>
          <a:off x="19545300" y="6184741"/>
          <a:ext cx="889000" cy="7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49752</xdr:rowOff>
    </xdr:from>
    <xdr:to>
      <xdr:col>29</xdr:col>
      <xdr:colOff>568325</xdr:colOff>
      <xdr:row>37</xdr:row>
      <xdr:rowOff>151352</xdr:rowOff>
    </xdr:to>
    <xdr:sp macro="" textlink="">
      <xdr:nvSpPr>
        <xdr:cNvPr id="708" name="フローチャート : 判断 707"/>
        <xdr:cNvSpPr/>
      </xdr:nvSpPr>
      <xdr:spPr>
        <a:xfrm>
          <a:off x="20383500" y="6393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142479</xdr:rowOff>
    </xdr:from>
    <xdr:ext cx="469744" cy="259045"/>
    <xdr:sp macro="" textlink="">
      <xdr:nvSpPr>
        <xdr:cNvPr id="709" name="テキスト ボックス 708"/>
        <xdr:cNvSpPr txBox="1"/>
      </xdr:nvSpPr>
      <xdr:spPr>
        <a:xfrm>
          <a:off x="20199427" y="648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1,685</a:t>
          </a:r>
          <a:endParaRPr kumimoji="1" lang="ja-JP" altLang="en-US" sz="1000" b="1">
            <a:solidFill>
              <a:srgbClr val="000080"/>
            </a:solidFill>
            <a:latin typeface="ＭＳ Ｐゴシック"/>
          </a:endParaRPr>
        </a:p>
      </xdr:txBody>
    </xdr:sp>
    <xdr:clientData/>
  </xdr:oneCellAnchor>
  <xdr:twoCellAnchor>
    <xdr:from>
      <xdr:col>27</xdr:col>
      <xdr:colOff>111125</xdr:colOff>
      <xdr:row>36</xdr:row>
      <xdr:rowOff>12541</xdr:rowOff>
    </xdr:from>
    <xdr:to>
      <xdr:col>28</xdr:col>
      <xdr:colOff>314325</xdr:colOff>
      <xdr:row>37</xdr:row>
      <xdr:rowOff>70606</xdr:rowOff>
    </xdr:to>
    <xdr:cxnSp macro="">
      <xdr:nvCxnSpPr>
        <xdr:cNvPr id="710" name="直線コネクタ 709"/>
        <xdr:cNvCxnSpPr/>
      </xdr:nvCxnSpPr>
      <xdr:spPr>
        <a:xfrm flipV="1">
          <a:off x="18656300" y="6184741"/>
          <a:ext cx="889000" cy="22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61411</xdr:rowOff>
    </xdr:from>
    <xdr:to>
      <xdr:col>28</xdr:col>
      <xdr:colOff>365125</xdr:colOff>
      <xdr:row>37</xdr:row>
      <xdr:rowOff>163011</xdr:rowOff>
    </xdr:to>
    <xdr:sp macro="" textlink="">
      <xdr:nvSpPr>
        <xdr:cNvPr id="711" name="フローチャート : 判断 710"/>
        <xdr:cNvSpPr/>
      </xdr:nvSpPr>
      <xdr:spPr>
        <a:xfrm>
          <a:off x="19494500" y="640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154138</xdr:rowOff>
    </xdr:from>
    <xdr:ext cx="469744" cy="259045"/>
    <xdr:sp macro="" textlink="">
      <xdr:nvSpPr>
        <xdr:cNvPr id="712" name="テキスト ボックス 711"/>
        <xdr:cNvSpPr txBox="1"/>
      </xdr:nvSpPr>
      <xdr:spPr>
        <a:xfrm>
          <a:off x="19310427" y="649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1,481</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64726</xdr:rowOff>
    </xdr:from>
    <xdr:to>
      <xdr:col>27</xdr:col>
      <xdr:colOff>161925</xdr:colOff>
      <xdr:row>37</xdr:row>
      <xdr:rowOff>166326</xdr:rowOff>
    </xdr:to>
    <xdr:sp macro="" textlink="">
      <xdr:nvSpPr>
        <xdr:cNvPr id="713" name="フローチャート : 判断 712"/>
        <xdr:cNvSpPr/>
      </xdr:nvSpPr>
      <xdr:spPr>
        <a:xfrm>
          <a:off x="18605500" y="64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157453</xdr:rowOff>
    </xdr:from>
    <xdr:ext cx="469744" cy="259045"/>
    <xdr:sp macro="" textlink="">
      <xdr:nvSpPr>
        <xdr:cNvPr id="714" name="テキスト ボックス 713"/>
        <xdr:cNvSpPr txBox="1"/>
      </xdr:nvSpPr>
      <xdr:spPr>
        <a:xfrm>
          <a:off x="18421427" y="650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1,423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15" name="テキスト ボックス 71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16" name="テキスト ボックス 71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17" name="テキスト ボックス 71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18" name="テキスト ボックス 71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19" name="テキスト ボックス 71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36</xdr:row>
      <xdr:rowOff>87071</xdr:rowOff>
    </xdr:from>
    <xdr:to>
      <xdr:col>32</xdr:col>
      <xdr:colOff>238125</xdr:colOff>
      <xdr:row>37</xdr:row>
      <xdr:rowOff>17221</xdr:rowOff>
    </xdr:to>
    <xdr:sp macro="" textlink="">
      <xdr:nvSpPr>
        <xdr:cNvPr id="720" name="円/楕円 719"/>
        <xdr:cNvSpPr/>
      </xdr:nvSpPr>
      <xdr:spPr>
        <a:xfrm>
          <a:off x="22110700" y="625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35</xdr:row>
      <xdr:rowOff>109948</xdr:rowOff>
    </xdr:from>
    <xdr:ext cx="469744" cy="259045"/>
    <xdr:sp macro="" textlink="">
      <xdr:nvSpPr>
        <xdr:cNvPr id="721" name="投資及び出資金該当値テキスト"/>
        <xdr:cNvSpPr txBox="1"/>
      </xdr:nvSpPr>
      <xdr:spPr>
        <a:xfrm>
          <a:off x="22212300" y="611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4,032</a:t>
          </a:r>
          <a:endParaRPr kumimoji="1" lang="ja-JP" altLang="en-US" sz="1000" b="1">
            <a:solidFill>
              <a:srgbClr val="FF0000"/>
            </a:solidFill>
            <a:latin typeface="ＭＳ Ｐゴシック"/>
          </a:endParaRPr>
        </a:p>
      </xdr:txBody>
    </xdr:sp>
    <xdr:clientData/>
  </xdr:oneCellAnchor>
  <xdr:twoCellAnchor>
    <xdr:from>
      <xdr:col>30</xdr:col>
      <xdr:colOff>669925</xdr:colOff>
      <xdr:row>36</xdr:row>
      <xdr:rowOff>113017</xdr:rowOff>
    </xdr:from>
    <xdr:to>
      <xdr:col>31</xdr:col>
      <xdr:colOff>85725</xdr:colOff>
      <xdr:row>37</xdr:row>
      <xdr:rowOff>43167</xdr:rowOff>
    </xdr:to>
    <xdr:sp macro="" textlink="">
      <xdr:nvSpPr>
        <xdr:cNvPr id="722" name="円/楕円 721"/>
        <xdr:cNvSpPr/>
      </xdr:nvSpPr>
      <xdr:spPr>
        <a:xfrm>
          <a:off x="21272500" y="628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35</xdr:row>
      <xdr:rowOff>59694</xdr:rowOff>
    </xdr:from>
    <xdr:ext cx="469744" cy="259045"/>
    <xdr:sp macro="" textlink="">
      <xdr:nvSpPr>
        <xdr:cNvPr id="723" name="テキスト ボックス 722"/>
        <xdr:cNvSpPr txBox="1"/>
      </xdr:nvSpPr>
      <xdr:spPr>
        <a:xfrm>
          <a:off x="21088427" y="606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3,578</a:t>
          </a:r>
          <a:endParaRPr kumimoji="1" lang="ja-JP" altLang="en-US" sz="1000" b="1">
            <a:solidFill>
              <a:srgbClr val="FF0000"/>
            </a:solidFill>
            <a:latin typeface="ＭＳ Ｐゴシック"/>
          </a:endParaRPr>
        </a:p>
      </xdr:txBody>
    </xdr:sp>
    <xdr:clientData/>
  </xdr:oneCellAnchor>
  <xdr:twoCellAnchor>
    <xdr:from>
      <xdr:col>29</xdr:col>
      <xdr:colOff>466725</xdr:colOff>
      <xdr:row>36</xdr:row>
      <xdr:rowOff>32379</xdr:rowOff>
    </xdr:from>
    <xdr:to>
      <xdr:col>29</xdr:col>
      <xdr:colOff>568325</xdr:colOff>
      <xdr:row>36</xdr:row>
      <xdr:rowOff>133979</xdr:rowOff>
    </xdr:to>
    <xdr:sp macro="" textlink="">
      <xdr:nvSpPr>
        <xdr:cNvPr id="724" name="円/楕円 723"/>
        <xdr:cNvSpPr/>
      </xdr:nvSpPr>
      <xdr:spPr>
        <a:xfrm>
          <a:off x="20383500" y="620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34</xdr:row>
      <xdr:rowOff>150506</xdr:rowOff>
    </xdr:from>
    <xdr:ext cx="469744" cy="259045"/>
    <xdr:sp macro="" textlink="">
      <xdr:nvSpPr>
        <xdr:cNvPr id="725" name="テキスト ボックス 724"/>
        <xdr:cNvSpPr txBox="1"/>
      </xdr:nvSpPr>
      <xdr:spPr>
        <a:xfrm>
          <a:off x="20199427" y="5979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4,989</a:t>
          </a:r>
          <a:endParaRPr kumimoji="1" lang="ja-JP" altLang="en-US" sz="1000" b="1">
            <a:solidFill>
              <a:srgbClr val="FF0000"/>
            </a:solidFill>
            <a:latin typeface="ＭＳ Ｐゴシック"/>
          </a:endParaRPr>
        </a:p>
      </xdr:txBody>
    </xdr:sp>
    <xdr:clientData/>
  </xdr:oneCellAnchor>
  <xdr:twoCellAnchor>
    <xdr:from>
      <xdr:col>28</xdr:col>
      <xdr:colOff>263525</xdr:colOff>
      <xdr:row>35</xdr:row>
      <xdr:rowOff>133191</xdr:rowOff>
    </xdr:from>
    <xdr:to>
      <xdr:col>28</xdr:col>
      <xdr:colOff>365125</xdr:colOff>
      <xdr:row>36</xdr:row>
      <xdr:rowOff>63341</xdr:rowOff>
    </xdr:to>
    <xdr:sp macro="" textlink="">
      <xdr:nvSpPr>
        <xdr:cNvPr id="726" name="円/楕円 725"/>
        <xdr:cNvSpPr/>
      </xdr:nvSpPr>
      <xdr:spPr>
        <a:xfrm>
          <a:off x="19494500" y="613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34</xdr:row>
      <xdr:rowOff>79868</xdr:rowOff>
    </xdr:from>
    <xdr:ext cx="469744" cy="259045"/>
    <xdr:sp macro="" textlink="">
      <xdr:nvSpPr>
        <xdr:cNvPr id="727" name="テキスト ボックス 726"/>
        <xdr:cNvSpPr txBox="1"/>
      </xdr:nvSpPr>
      <xdr:spPr>
        <a:xfrm>
          <a:off x="19310427" y="5909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6,225</a:t>
          </a:r>
          <a:endParaRPr kumimoji="1" lang="ja-JP" altLang="en-US" sz="1000" b="1">
            <a:solidFill>
              <a:srgbClr val="FF0000"/>
            </a:solidFill>
            <a:latin typeface="ＭＳ Ｐゴシック"/>
          </a:endParaRPr>
        </a:p>
      </xdr:txBody>
    </xdr:sp>
    <xdr:clientData/>
  </xdr:oneCellAnchor>
  <xdr:twoCellAnchor>
    <xdr:from>
      <xdr:col>27</xdr:col>
      <xdr:colOff>60325</xdr:colOff>
      <xdr:row>37</xdr:row>
      <xdr:rowOff>19806</xdr:rowOff>
    </xdr:from>
    <xdr:to>
      <xdr:col>27</xdr:col>
      <xdr:colOff>161925</xdr:colOff>
      <xdr:row>37</xdr:row>
      <xdr:rowOff>121406</xdr:rowOff>
    </xdr:to>
    <xdr:sp macro="" textlink="">
      <xdr:nvSpPr>
        <xdr:cNvPr id="728" name="円/楕円 727"/>
        <xdr:cNvSpPr/>
      </xdr:nvSpPr>
      <xdr:spPr>
        <a:xfrm>
          <a:off x="18605500" y="636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35</xdr:row>
      <xdr:rowOff>137933</xdr:rowOff>
    </xdr:from>
    <xdr:ext cx="469744" cy="259045"/>
    <xdr:sp macro="" textlink="">
      <xdr:nvSpPr>
        <xdr:cNvPr id="729" name="テキスト ボックス 728"/>
        <xdr:cNvSpPr txBox="1"/>
      </xdr:nvSpPr>
      <xdr:spPr>
        <a:xfrm>
          <a:off x="18421427" y="6138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2,209</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0" name="正方形/長方形 72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31" name="正方形/長方形 73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32" name="正方形/長方形 73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7/78</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33" name="正方形/長方形 73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34" name="正方形/長方形 73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35" name="正方形/長方形 73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36" name="正方形/長方形 73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37" name="正方形/長方形 73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38" name="テキスト ボックス 73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39" name="直線コネクタ 73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0" name="直線コネクタ 73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41" name="テキスト ボックス 74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42" name="直線コネクタ 74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43" name="テキスト ボックス 74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44" name="直線コネクタ 74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45" name="テキスト ボックス 74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46" name="直線コネクタ 74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47" name="テキスト ボックス 74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48" name="直線コネクタ 74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49" name="テキスト ボックス 748"/>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0" name="直線コネクタ 74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51" name="テキスト ボックス 75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5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34430</xdr:rowOff>
    </xdr:from>
    <xdr:to>
      <xdr:col>32</xdr:col>
      <xdr:colOff>186689</xdr:colOff>
      <xdr:row>59</xdr:row>
      <xdr:rowOff>44450</xdr:rowOff>
    </xdr:to>
    <xdr:cxnSp macro="">
      <xdr:nvCxnSpPr>
        <xdr:cNvPr id="753" name="直線コネクタ 752"/>
        <xdr:cNvCxnSpPr/>
      </xdr:nvCxnSpPr>
      <xdr:spPr>
        <a:xfrm flipV="1">
          <a:off x="22159595" y="8606930"/>
          <a:ext cx="1269" cy="1553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5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55" name="直線コネクタ 75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152557</xdr:rowOff>
    </xdr:from>
    <xdr:ext cx="534377" cy="259045"/>
    <xdr:sp macro="" textlink="">
      <xdr:nvSpPr>
        <xdr:cNvPr id="756" name="貸付金最大値テキスト"/>
        <xdr:cNvSpPr txBox="1"/>
      </xdr:nvSpPr>
      <xdr:spPr>
        <a:xfrm>
          <a:off x="22212300" y="838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40,763</a:t>
          </a:r>
          <a:endParaRPr kumimoji="1" lang="ja-JP" altLang="en-US" sz="1000" b="1">
            <a:latin typeface="ＭＳ Ｐゴシック"/>
          </a:endParaRPr>
        </a:p>
      </xdr:txBody>
    </xdr:sp>
    <xdr:clientData/>
  </xdr:oneCellAnchor>
  <xdr:twoCellAnchor>
    <xdr:from>
      <xdr:col>32</xdr:col>
      <xdr:colOff>98425</xdr:colOff>
      <xdr:row>50</xdr:row>
      <xdr:rowOff>34430</xdr:rowOff>
    </xdr:from>
    <xdr:to>
      <xdr:col>32</xdr:col>
      <xdr:colOff>276225</xdr:colOff>
      <xdr:row>50</xdr:row>
      <xdr:rowOff>34430</xdr:rowOff>
    </xdr:to>
    <xdr:cxnSp macro="">
      <xdr:nvCxnSpPr>
        <xdr:cNvPr id="757" name="直線コネクタ 756"/>
        <xdr:cNvCxnSpPr/>
      </xdr:nvCxnSpPr>
      <xdr:spPr>
        <a:xfrm>
          <a:off x="22072600" y="860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147854</xdr:rowOff>
    </xdr:from>
    <xdr:to>
      <xdr:col>32</xdr:col>
      <xdr:colOff>187325</xdr:colOff>
      <xdr:row>55</xdr:row>
      <xdr:rowOff>56070</xdr:rowOff>
    </xdr:to>
    <xdr:cxnSp macro="">
      <xdr:nvCxnSpPr>
        <xdr:cNvPr id="758" name="直線コネクタ 757"/>
        <xdr:cNvCxnSpPr/>
      </xdr:nvCxnSpPr>
      <xdr:spPr>
        <a:xfrm>
          <a:off x="21323300" y="9406154"/>
          <a:ext cx="838200" cy="7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65917</xdr:rowOff>
    </xdr:from>
    <xdr:ext cx="469744" cy="259045"/>
    <xdr:sp macro="" textlink="">
      <xdr:nvSpPr>
        <xdr:cNvPr id="759" name="貸付金平均値テキスト"/>
        <xdr:cNvSpPr txBox="1"/>
      </xdr:nvSpPr>
      <xdr:spPr>
        <a:xfrm>
          <a:off x="22212300" y="9838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6,537</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87490</xdr:rowOff>
    </xdr:from>
    <xdr:to>
      <xdr:col>32</xdr:col>
      <xdr:colOff>238125</xdr:colOff>
      <xdr:row>58</xdr:row>
      <xdr:rowOff>17640</xdr:rowOff>
    </xdr:to>
    <xdr:sp macro="" textlink="">
      <xdr:nvSpPr>
        <xdr:cNvPr id="760" name="フローチャート : 判断 759"/>
        <xdr:cNvSpPr/>
      </xdr:nvSpPr>
      <xdr:spPr>
        <a:xfrm>
          <a:off x="22110700" y="98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91046</xdr:rowOff>
    </xdr:from>
    <xdr:to>
      <xdr:col>31</xdr:col>
      <xdr:colOff>34925</xdr:colOff>
      <xdr:row>54</xdr:row>
      <xdr:rowOff>147854</xdr:rowOff>
    </xdr:to>
    <xdr:cxnSp macro="">
      <xdr:nvCxnSpPr>
        <xdr:cNvPr id="761" name="直線コネクタ 760"/>
        <xdr:cNvCxnSpPr/>
      </xdr:nvCxnSpPr>
      <xdr:spPr>
        <a:xfrm>
          <a:off x="20434300" y="9349346"/>
          <a:ext cx="889000" cy="5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162090</xdr:rowOff>
    </xdr:from>
    <xdr:to>
      <xdr:col>31</xdr:col>
      <xdr:colOff>85725</xdr:colOff>
      <xdr:row>58</xdr:row>
      <xdr:rowOff>92240</xdr:rowOff>
    </xdr:to>
    <xdr:sp macro="" textlink="">
      <xdr:nvSpPr>
        <xdr:cNvPr id="762" name="フローチャート : 判断 761"/>
        <xdr:cNvSpPr/>
      </xdr:nvSpPr>
      <xdr:spPr>
        <a:xfrm>
          <a:off x="21272500" y="993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83367</xdr:rowOff>
    </xdr:from>
    <xdr:ext cx="469744" cy="259045"/>
    <xdr:sp macro="" textlink="">
      <xdr:nvSpPr>
        <xdr:cNvPr id="763" name="テキスト ボックス 762"/>
        <xdr:cNvSpPr txBox="1"/>
      </xdr:nvSpPr>
      <xdr:spPr>
        <a:xfrm>
          <a:off x="21088427" y="1002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4,579</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91046</xdr:rowOff>
    </xdr:from>
    <xdr:to>
      <xdr:col>29</xdr:col>
      <xdr:colOff>517525</xdr:colOff>
      <xdr:row>56</xdr:row>
      <xdr:rowOff>98666</xdr:rowOff>
    </xdr:to>
    <xdr:cxnSp macro="">
      <xdr:nvCxnSpPr>
        <xdr:cNvPr id="764" name="直線コネクタ 763"/>
        <xdr:cNvCxnSpPr/>
      </xdr:nvCxnSpPr>
      <xdr:spPr>
        <a:xfrm flipV="1">
          <a:off x="19545300" y="9349346"/>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91377</xdr:rowOff>
    </xdr:from>
    <xdr:to>
      <xdr:col>29</xdr:col>
      <xdr:colOff>568325</xdr:colOff>
      <xdr:row>58</xdr:row>
      <xdr:rowOff>21527</xdr:rowOff>
    </xdr:to>
    <xdr:sp macro="" textlink="">
      <xdr:nvSpPr>
        <xdr:cNvPr id="765" name="フローチャート : 判断 764"/>
        <xdr:cNvSpPr/>
      </xdr:nvSpPr>
      <xdr:spPr>
        <a:xfrm>
          <a:off x="20383500" y="986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12654</xdr:rowOff>
    </xdr:from>
    <xdr:ext cx="469744" cy="259045"/>
    <xdr:sp macro="" textlink="">
      <xdr:nvSpPr>
        <xdr:cNvPr id="766" name="テキスト ボックス 765"/>
        <xdr:cNvSpPr txBox="1"/>
      </xdr:nvSpPr>
      <xdr:spPr>
        <a:xfrm>
          <a:off x="20199427" y="995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6,435</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98666</xdr:rowOff>
    </xdr:from>
    <xdr:to>
      <xdr:col>28</xdr:col>
      <xdr:colOff>314325</xdr:colOff>
      <xdr:row>56</xdr:row>
      <xdr:rowOff>137376</xdr:rowOff>
    </xdr:to>
    <xdr:cxnSp macro="">
      <xdr:nvCxnSpPr>
        <xdr:cNvPr id="767" name="直線コネクタ 766"/>
        <xdr:cNvCxnSpPr/>
      </xdr:nvCxnSpPr>
      <xdr:spPr>
        <a:xfrm flipV="1">
          <a:off x="18656300" y="9699866"/>
          <a:ext cx="889000" cy="3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96444</xdr:rowOff>
    </xdr:from>
    <xdr:to>
      <xdr:col>28</xdr:col>
      <xdr:colOff>365125</xdr:colOff>
      <xdr:row>58</xdr:row>
      <xdr:rowOff>26594</xdr:rowOff>
    </xdr:to>
    <xdr:sp macro="" textlink="">
      <xdr:nvSpPr>
        <xdr:cNvPr id="768" name="フローチャート : 判断 767"/>
        <xdr:cNvSpPr/>
      </xdr:nvSpPr>
      <xdr:spPr>
        <a:xfrm>
          <a:off x="19494500" y="986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17721</xdr:rowOff>
    </xdr:from>
    <xdr:ext cx="469744" cy="259045"/>
    <xdr:sp macro="" textlink="">
      <xdr:nvSpPr>
        <xdr:cNvPr id="769" name="テキスト ボックス 768"/>
        <xdr:cNvSpPr txBox="1"/>
      </xdr:nvSpPr>
      <xdr:spPr>
        <a:xfrm>
          <a:off x="19310427" y="996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6,302</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69697</xdr:rowOff>
    </xdr:from>
    <xdr:to>
      <xdr:col>27</xdr:col>
      <xdr:colOff>161925</xdr:colOff>
      <xdr:row>57</xdr:row>
      <xdr:rowOff>171297</xdr:rowOff>
    </xdr:to>
    <xdr:sp macro="" textlink="">
      <xdr:nvSpPr>
        <xdr:cNvPr id="770" name="フローチャート : 判断 769"/>
        <xdr:cNvSpPr/>
      </xdr:nvSpPr>
      <xdr:spPr>
        <a:xfrm>
          <a:off x="18605500" y="9842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162424</xdr:rowOff>
    </xdr:from>
    <xdr:ext cx="469744" cy="259045"/>
    <xdr:sp macro="" textlink="">
      <xdr:nvSpPr>
        <xdr:cNvPr id="771" name="テキスト ボックス 770"/>
        <xdr:cNvSpPr txBox="1"/>
      </xdr:nvSpPr>
      <xdr:spPr>
        <a:xfrm>
          <a:off x="18421427" y="993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7,004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72" name="テキスト ボックス 77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73" name="テキスト ボックス 77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74" name="テキスト ボックス 77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75" name="テキスト ボックス 77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76" name="テキスト ボックス 77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55</xdr:row>
      <xdr:rowOff>5270</xdr:rowOff>
    </xdr:from>
    <xdr:to>
      <xdr:col>32</xdr:col>
      <xdr:colOff>238125</xdr:colOff>
      <xdr:row>55</xdr:row>
      <xdr:rowOff>106870</xdr:rowOff>
    </xdr:to>
    <xdr:sp macro="" textlink="">
      <xdr:nvSpPr>
        <xdr:cNvPr id="777" name="円/楕円 776"/>
        <xdr:cNvSpPr/>
      </xdr:nvSpPr>
      <xdr:spPr>
        <a:xfrm>
          <a:off x="22110700" y="94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54</xdr:row>
      <xdr:rowOff>28147</xdr:rowOff>
    </xdr:from>
    <xdr:ext cx="534377" cy="259045"/>
    <xdr:sp macro="" textlink="">
      <xdr:nvSpPr>
        <xdr:cNvPr id="778" name="貸付金該当値テキスト"/>
        <xdr:cNvSpPr txBox="1"/>
      </xdr:nvSpPr>
      <xdr:spPr>
        <a:xfrm>
          <a:off x="22212300" y="928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17,695</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97054</xdr:rowOff>
    </xdr:from>
    <xdr:to>
      <xdr:col>31</xdr:col>
      <xdr:colOff>85725</xdr:colOff>
      <xdr:row>55</xdr:row>
      <xdr:rowOff>27204</xdr:rowOff>
    </xdr:to>
    <xdr:sp macro="" textlink="">
      <xdr:nvSpPr>
        <xdr:cNvPr id="779" name="円/楕円 778"/>
        <xdr:cNvSpPr/>
      </xdr:nvSpPr>
      <xdr:spPr>
        <a:xfrm>
          <a:off x="21272500" y="935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53</xdr:row>
      <xdr:rowOff>43731</xdr:rowOff>
    </xdr:from>
    <xdr:ext cx="534377" cy="259045"/>
    <xdr:sp macro="" textlink="">
      <xdr:nvSpPr>
        <xdr:cNvPr id="780" name="テキスト ボックス 779"/>
        <xdr:cNvSpPr txBox="1"/>
      </xdr:nvSpPr>
      <xdr:spPr>
        <a:xfrm>
          <a:off x="21056111" y="913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19,786</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40246</xdr:rowOff>
    </xdr:from>
    <xdr:to>
      <xdr:col>29</xdr:col>
      <xdr:colOff>568325</xdr:colOff>
      <xdr:row>54</xdr:row>
      <xdr:rowOff>141846</xdr:rowOff>
    </xdr:to>
    <xdr:sp macro="" textlink="">
      <xdr:nvSpPr>
        <xdr:cNvPr id="781" name="円/楕円 780"/>
        <xdr:cNvSpPr/>
      </xdr:nvSpPr>
      <xdr:spPr>
        <a:xfrm>
          <a:off x="20383500" y="92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52</xdr:row>
      <xdr:rowOff>158373</xdr:rowOff>
    </xdr:from>
    <xdr:ext cx="534377" cy="259045"/>
    <xdr:sp macro="" textlink="">
      <xdr:nvSpPr>
        <xdr:cNvPr id="782" name="テキスト ボックス 781"/>
        <xdr:cNvSpPr txBox="1"/>
      </xdr:nvSpPr>
      <xdr:spPr>
        <a:xfrm>
          <a:off x="20167111" y="90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21,277</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47866</xdr:rowOff>
    </xdr:from>
    <xdr:to>
      <xdr:col>28</xdr:col>
      <xdr:colOff>365125</xdr:colOff>
      <xdr:row>56</xdr:row>
      <xdr:rowOff>149466</xdr:rowOff>
    </xdr:to>
    <xdr:sp macro="" textlink="">
      <xdr:nvSpPr>
        <xdr:cNvPr id="783" name="円/楕円 782"/>
        <xdr:cNvSpPr/>
      </xdr:nvSpPr>
      <xdr:spPr>
        <a:xfrm>
          <a:off x="19494500" y="964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54</xdr:row>
      <xdr:rowOff>165993</xdr:rowOff>
    </xdr:from>
    <xdr:ext cx="534377" cy="259045"/>
    <xdr:sp macro="" textlink="">
      <xdr:nvSpPr>
        <xdr:cNvPr id="784" name="テキスト ボックス 783"/>
        <xdr:cNvSpPr txBox="1"/>
      </xdr:nvSpPr>
      <xdr:spPr>
        <a:xfrm>
          <a:off x="19278111" y="942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12,077</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86576</xdr:rowOff>
    </xdr:from>
    <xdr:to>
      <xdr:col>27</xdr:col>
      <xdr:colOff>161925</xdr:colOff>
      <xdr:row>57</xdr:row>
      <xdr:rowOff>16726</xdr:rowOff>
    </xdr:to>
    <xdr:sp macro="" textlink="">
      <xdr:nvSpPr>
        <xdr:cNvPr id="785" name="円/楕円 784"/>
        <xdr:cNvSpPr/>
      </xdr:nvSpPr>
      <xdr:spPr>
        <a:xfrm>
          <a:off x="18605500" y="968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55</xdr:row>
      <xdr:rowOff>33253</xdr:rowOff>
    </xdr:from>
    <xdr:ext cx="534377" cy="259045"/>
    <xdr:sp macro="" textlink="">
      <xdr:nvSpPr>
        <xdr:cNvPr id="786" name="テキスト ボックス 785"/>
        <xdr:cNvSpPr txBox="1"/>
      </xdr:nvSpPr>
      <xdr:spPr>
        <a:xfrm>
          <a:off x="18389111" y="946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11,061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87" name="正方形/長方形 78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88" name="正方形/長方形 78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89" name="正方形/長方形 78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71/78</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0" name="正方形/長方形 78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91" name="正方形/長方形 79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92" name="正方形/長方形 79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93" name="正方形/長方形 79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94" name="正方形/長方形 79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95" name="テキスト ボックス 79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96" name="直線コネクタ 79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97" name="テキスト ボックス 79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798" name="直線コネクタ 79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799" name="テキスト ボックス 79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00" name="直線コネクタ 79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01" name="テキスト ボックス 80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02" name="直線コネクタ 80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03" name="テキスト ボックス 80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04" name="直線コネクタ 80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05" name="テキスト ボックス 804"/>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06" name="直線コネクタ 80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07" name="テキスト ボックス 80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08" name="直線コネクタ 80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09" name="テキスト ボックス 80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1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146691</xdr:rowOff>
    </xdr:from>
    <xdr:to>
      <xdr:col>32</xdr:col>
      <xdr:colOff>186689</xdr:colOff>
      <xdr:row>78</xdr:row>
      <xdr:rowOff>145929</xdr:rowOff>
    </xdr:to>
    <xdr:cxnSp macro="">
      <xdr:nvCxnSpPr>
        <xdr:cNvPr id="811" name="直線コネクタ 810"/>
        <xdr:cNvCxnSpPr/>
      </xdr:nvCxnSpPr>
      <xdr:spPr>
        <a:xfrm flipV="1">
          <a:off x="22159595" y="12148191"/>
          <a:ext cx="1269" cy="1370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149756</xdr:rowOff>
    </xdr:from>
    <xdr:ext cx="534377" cy="259045"/>
    <xdr:sp macro="" textlink="">
      <xdr:nvSpPr>
        <xdr:cNvPr id="812" name="繰出金最小値テキスト"/>
        <xdr:cNvSpPr txBox="1"/>
      </xdr:nvSpPr>
      <xdr:spPr>
        <a:xfrm>
          <a:off x="22212300" y="1352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23,673</a:t>
          </a:r>
          <a:endParaRPr kumimoji="1" lang="ja-JP" altLang="en-US" sz="1000" b="1">
            <a:latin typeface="ＭＳ Ｐゴシック"/>
          </a:endParaRPr>
        </a:p>
      </xdr:txBody>
    </xdr:sp>
    <xdr:clientData/>
  </xdr:oneCellAnchor>
  <xdr:twoCellAnchor>
    <xdr:from>
      <xdr:col>32</xdr:col>
      <xdr:colOff>98425</xdr:colOff>
      <xdr:row>78</xdr:row>
      <xdr:rowOff>145929</xdr:rowOff>
    </xdr:from>
    <xdr:to>
      <xdr:col>32</xdr:col>
      <xdr:colOff>276225</xdr:colOff>
      <xdr:row>78</xdr:row>
      <xdr:rowOff>145929</xdr:rowOff>
    </xdr:to>
    <xdr:cxnSp macro="">
      <xdr:nvCxnSpPr>
        <xdr:cNvPr id="813" name="直線コネクタ 812"/>
        <xdr:cNvCxnSpPr/>
      </xdr:nvCxnSpPr>
      <xdr:spPr>
        <a:xfrm>
          <a:off x="22072600" y="13519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93368</xdr:rowOff>
    </xdr:from>
    <xdr:ext cx="534377" cy="259045"/>
    <xdr:sp macro="" textlink="">
      <xdr:nvSpPr>
        <xdr:cNvPr id="814" name="繰出金最大値テキスト"/>
        <xdr:cNvSpPr txBox="1"/>
      </xdr:nvSpPr>
      <xdr:spPr>
        <a:xfrm>
          <a:off x="22212300" y="1192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95,633</a:t>
          </a:r>
          <a:endParaRPr kumimoji="1" lang="ja-JP" altLang="en-US" sz="1000" b="1">
            <a:latin typeface="ＭＳ Ｐゴシック"/>
          </a:endParaRPr>
        </a:p>
      </xdr:txBody>
    </xdr:sp>
    <xdr:clientData/>
  </xdr:oneCellAnchor>
  <xdr:twoCellAnchor>
    <xdr:from>
      <xdr:col>32</xdr:col>
      <xdr:colOff>98425</xdr:colOff>
      <xdr:row>70</xdr:row>
      <xdr:rowOff>146691</xdr:rowOff>
    </xdr:from>
    <xdr:to>
      <xdr:col>32</xdr:col>
      <xdr:colOff>276225</xdr:colOff>
      <xdr:row>70</xdr:row>
      <xdr:rowOff>146691</xdr:rowOff>
    </xdr:to>
    <xdr:cxnSp macro="">
      <xdr:nvCxnSpPr>
        <xdr:cNvPr id="815" name="直線コネクタ 814"/>
        <xdr:cNvCxnSpPr/>
      </xdr:nvCxnSpPr>
      <xdr:spPr>
        <a:xfrm>
          <a:off x="22072600" y="12148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122937</xdr:rowOff>
    </xdr:from>
    <xdr:to>
      <xdr:col>32</xdr:col>
      <xdr:colOff>187325</xdr:colOff>
      <xdr:row>77</xdr:row>
      <xdr:rowOff>169742</xdr:rowOff>
    </xdr:to>
    <xdr:cxnSp macro="">
      <xdr:nvCxnSpPr>
        <xdr:cNvPr id="816" name="直線コネクタ 815"/>
        <xdr:cNvCxnSpPr/>
      </xdr:nvCxnSpPr>
      <xdr:spPr>
        <a:xfrm flipV="1">
          <a:off x="21323300" y="13324587"/>
          <a:ext cx="838200" cy="4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101166</xdr:rowOff>
    </xdr:from>
    <xdr:ext cx="534377" cy="259045"/>
    <xdr:sp macro="" textlink="">
      <xdr:nvSpPr>
        <xdr:cNvPr id="817" name="繰出金平均値テキスト"/>
        <xdr:cNvSpPr txBox="1"/>
      </xdr:nvSpPr>
      <xdr:spPr>
        <a:xfrm>
          <a:off x="22212300" y="127884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51,557</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78289</xdr:rowOff>
    </xdr:from>
    <xdr:to>
      <xdr:col>32</xdr:col>
      <xdr:colOff>238125</xdr:colOff>
      <xdr:row>76</xdr:row>
      <xdr:rowOff>8440</xdr:rowOff>
    </xdr:to>
    <xdr:sp macro="" textlink="">
      <xdr:nvSpPr>
        <xdr:cNvPr id="818" name="フローチャート : 判断 817"/>
        <xdr:cNvSpPr/>
      </xdr:nvSpPr>
      <xdr:spPr>
        <a:xfrm>
          <a:off x="22110700" y="129370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136137</xdr:rowOff>
    </xdr:from>
    <xdr:to>
      <xdr:col>31</xdr:col>
      <xdr:colOff>34925</xdr:colOff>
      <xdr:row>77</xdr:row>
      <xdr:rowOff>169742</xdr:rowOff>
    </xdr:to>
    <xdr:cxnSp macro="">
      <xdr:nvCxnSpPr>
        <xdr:cNvPr id="819" name="直線コネクタ 818"/>
        <xdr:cNvCxnSpPr/>
      </xdr:nvCxnSpPr>
      <xdr:spPr>
        <a:xfrm>
          <a:off x="20434300" y="13337787"/>
          <a:ext cx="889000" cy="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75088</xdr:rowOff>
    </xdr:from>
    <xdr:to>
      <xdr:col>31</xdr:col>
      <xdr:colOff>85725</xdr:colOff>
      <xdr:row>77</xdr:row>
      <xdr:rowOff>5238</xdr:rowOff>
    </xdr:to>
    <xdr:sp macro="" textlink="">
      <xdr:nvSpPr>
        <xdr:cNvPr id="820" name="フローチャート : 判断 819"/>
        <xdr:cNvSpPr/>
      </xdr:nvSpPr>
      <xdr:spPr>
        <a:xfrm>
          <a:off x="21272500" y="1310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21765</xdr:rowOff>
    </xdr:from>
    <xdr:ext cx="534377" cy="259045"/>
    <xdr:sp macro="" textlink="">
      <xdr:nvSpPr>
        <xdr:cNvPr id="821" name="テキスト ボックス 820"/>
        <xdr:cNvSpPr txBox="1"/>
      </xdr:nvSpPr>
      <xdr:spPr>
        <a:xfrm>
          <a:off x="21056111" y="1288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42,725</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136137</xdr:rowOff>
    </xdr:from>
    <xdr:to>
      <xdr:col>29</xdr:col>
      <xdr:colOff>517525</xdr:colOff>
      <xdr:row>78</xdr:row>
      <xdr:rowOff>54184</xdr:rowOff>
    </xdr:to>
    <xdr:cxnSp macro="">
      <xdr:nvCxnSpPr>
        <xdr:cNvPr id="822" name="直線コネクタ 821"/>
        <xdr:cNvCxnSpPr/>
      </xdr:nvCxnSpPr>
      <xdr:spPr>
        <a:xfrm flipV="1">
          <a:off x="19545300" y="13337787"/>
          <a:ext cx="889000" cy="8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101530</xdr:rowOff>
    </xdr:from>
    <xdr:to>
      <xdr:col>29</xdr:col>
      <xdr:colOff>568325</xdr:colOff>
      <xdr:row>77</xdr:row>
      <xdr:rowOff>31680</xdr:rowOff>
    </xdr:to>
    <xdr:sp macro="" textlink="">
      <xdr:nvSpPr>
        <xdr:cNvPr id="823" name="フローチャート : 判断 822"/>
        <xdr:cNvSpPr/>
      </xdr:nvSpPr>
      <xdr:spPr>
        <a:xfrm>
          <a:off x="20383500" y="131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48207</xdr:rowOff>
    </xdr:from>
    <xdr:ext cx="534377" cy="259045"/>
    <xdr:sp macro="" textlink="">
      <xdr:nvSpPr>
        <xdr:cNvPr id="824" name="テキスト ボックス 823"/>
        <xdr:cNvSpPr txBox="1"/>
      </xdr:nvSpPr>
      <xdr:spPr>
        <a:xfrm>
          <a:off x="20167111" y="1290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41,337</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122002</xdr:rowOff>
    </xdr:from>
    <xdr:to>
      <xdr:col>28</xdr:col>
      <xdr:colOff>314325</xdr:colOff>
      <xdr:row>78</xdr:row>
      <xdr:rowOff>54184</xdr:rowOff>
    </xdr:to>
    <xdr:cxnSp macro="">
      <xdr:nvCxnSpPr>
        <xdr:cNvPr id="825" name="直線コネクタ 824"/>
        <xdr:cNvCxnSpPr/>
      </xdr:nvCxnSpPr>
      <xdr:spPr>
        <a:xfrm>
          <a:off x="18656300" y="13152202"/>
          <a:ext cx="8890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109322</xdr:rowOff>
    </xdr:from>
    <xdr:to>
      <xdr:col>28</xdr:col>
      <xdr:colOff>365125</xdr:colOff>
      <xdr:row>77</xdr:row>
      <xdr:rowOff>39472</xdr:rowOff>
    </xdr:to>
    <xdr:sp macro="" textlink="">
      <xdr:nvSpPr>
        <xdr:cNvPr id="826" name="フローチャート : 判断 825"/>
        <xdr:cNvSpPr/>
      </xdr:nvSpPr>
      <xdr:spPr>
        <a:xfrm>
          <a:off x="19494500" y="1313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55998</xdr:rowOff>
    </xdr:from>
    <xdr:ext cx="534377" cy="259045"/>
    <xdr:sp macro="" textlink="">
      <xdr:nvSpPr>
        <xdr:cNvPr id="827" name="テキスト ボックス 826"/>
        <xdr:cNvSpPr txBox="1"/>
      </xdr:nvSpPr>
      <xdr:spPr>
        <a:xfrm>
          <a:off x="19278111" y="1291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40,928</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112083</xdr:rowOff>
    </xdr:from>
    <xdr:to>
      <xdr:col>27</xdr:col>
      <xdr:colOff>161925</xdr:colOff>
      <xdr:row>77</xdr:row>
      <xdr:rowOff>42233</xdr:rowOff>
    </xdr:to>
    <xdr:sp macro="" textlink="">
      <xdr:nvSpPr>
        <xdr:cNvPr id="828" name="フローチャート : 判断 827"/>
        <xdr:cNvSpPr/>
      </xdr:nvSpPr>
      <xdr:spPr>
        <a:xfrm>
          <a:off x="18605500" y="13142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33360</xdr:rowOff>
    </xdr:from>
    <xdr:ext cx="534377" cy="259045"/>
    <xdr:sp macro="" textlink="">
      <xdr:nvSpPr>
        <xdr:cNvPr id="829" name="テキスト ボックス 828"/>
        <xdr:cNvSpPr txBox="1"/>
      </xdr:nvSpPr>
      <xdr:spPr>
        <a:xfrm>
          <a:off x="18389111" y="1323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40,783</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30" name="テキスト ボックス 82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31" name="テキスト ボックス 83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32" name="テキスト ボックス 83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33" name="テキスト ボックス 83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34" name="テキスト ボックス 83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77</xdr:row>
      <xdr:rowOff>72137</xdr:rowOff>
    </xdr:from>
    <xdr:to>
      <xdr:col>32</xdr:col>
      <xdr:colOff>238125</xdr:colOff>
      <xdr:row>78</xdr:row>
      <xdr:rowOff>2287</xdr:rowOff>
    </xdr:to>
    <xdr:sp macro="" textlink="">
      <xdr:nvSpPr>
        <xdr:cNvPr id="835" name="円/楕円 834"/>
        <xdr:cNvSpPr/>
      </xdr:nvSpPr>
      <xdr:spPr>
        <a:xfrm>
          <a:off x="22110700" y="1327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77</xdr:row>
      <xdr:rowOff>50564</xdr:rowOff>
    </xdr:from>
    <xdr:ext cx="534377" cy="259045"/>
    <xdr:sp macro="" textlink="">
      <xdr:nvSpPr>
        <xdr:cNvPr id="836" name="繰出金該当値テキスト"/>
        <xdr:cNvSpPr txBox="1"/>
      </xdr:nvSpPr>
      <xdr:spPr>
        <a:xfrm>
          <a:off x="22212300" y="1325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33,880</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118942</xdr:rowOff>
    </xdr:from>
    <xdr:to>
      <xdr:col>31</xdr:col>
      <xdr:colOff>85725</xdr:colOff>
      <xdr:row>78</xdr:row>
      <xdr:rowOff>49092</xdr:rowOff>
    </xdr:to>
    <xdr:sp macro="" textlink="">
      <xdr:nvSpPr>
        <xdr:cNvPr id="837" name="円/楕円 836"/>
        <xdr:cNvSpPr/>
      </xdr:nvSpPr>
      <xdr:spPr>
        <a:xfrm>
          <a:off x="21272500" y="1332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78</xdr:row>
      <xdr:rowOff>40219</xdr:rowOff>
    </xdr:from>
    <xdr:ext cx="534377" cy="259045"/>
    <xdr:sp macro="" textlink="">
      <xdr:nvSpPr>
        <xdr:cNvPr id="838" name="テキスト ボックス 837"/>
        <xdr:cNvSpPr txBox="1"/>
      </xdr:nvSpPr>
      <xdr:spPr>
        <a:xfrm>
          <a:off x="21056111" y="1341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31,423</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85337</xdr:rowOff>
    </xdr:from>
    <xdr:to>
      <xdr:col>29</xdr:col>
      <xdr:colOff>568325</xdr:colOff>
      <xdr:row>78</xdr:row>
      <xdr:rowOff>15487</xdr:rowOff>
    </xdr:to>
    <xdr:sp macro="" textlink="">
      <xdr:nvSpPr>
        <xdr:cNvPr id="839" name="円/楕円 838"/>
        <xdr:cNvSpPr/>
      </xdr:nvSpPr>
      <xdr:spPr>
        <a:xfrm>
          <a:off x="20383500" y="1328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6614</xdr:rowOff>
    </xdr:from>
    <xdr:ext cx="534377" cy="259045"/>
    <xdr:sp macro="" textlink="">
      <xdr:nvSpPr>
        <xdr:cNvPr id="840" name="テキスト ボックス 839"/>
        <xdr:cNvSpPr txBox="1"/>
      </xdr:nvSpPr>
      <xdr:spPr>
        <a:xfrm>
          <a:off x="20167111" y="1337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33,187</a:t>
          </a:r>
          <a:endParaRPr kumimoji="1" lang="ja-JP" altLang="en-US" sz="1000" b="1">
            <a:solidFill>
              <a:srgbClr val="FF0000"/>
            </a:solidFill>
            <a:latin typeface="ＭＳ Ｐゴシック"/>
          </a:endParaRPr>
        </a:p>
      </xdr:txBody>
    </xdr:sp>
    <xdr:clientData/>
  </xdr:oneCellAnchor>
  <xdr:twoCellAnchor>
    <xdr:from>
      <xdr:col>28</xdr:col>
      <xdr:colOff>263525</xdr:colOff>
      <xdr:row>78</xdr:row>
      <xdr:rowOff>3384</xdr:rowOff>
    </xdr:from>
    <xdr:to>
      <xdr:col>28</xdr:col>
      <xdr:colOff>365125</xdr:colOff>
      <xdr:row>78</xdr:row>
      <xdr:rowOff>104984</xdr:rowOff>
    </xdr:to>
    <xdr:sp macro="" textlink="">
      <xdr:nvSpPr>
        <xdr:cNvPr id="841" name="円/楕円 840"/>
        <xdr:cNvSpPr/>
      </xdr:nvSpPr>
      <xdr:spPr>
        <a:xfrm>
          <a:off x="19494500" y="1337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96111</xdr:rowOff>
    </xdr:from>
    <xdr:ext cx="534377" cy="259045"/>
    <xdr:sp macro="" textlink="">
      <xdr:nvSpPr>
        <xdr:cNvPr id="842" name="テキスト ボックス 841"/>
        <xdr:cNvSpPr txBox="1"/>
      </xdr:nvSpPr>
      <xdr:spPr>
        <a:xfrm>
          <a:off x="19278111" y="134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28,489</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71202</xdr:rowOff>
    </xdr:from>
    <xdr:to>
      <xdr:col>27</xdr:col>
      <xdr:colOff>161925</xdr:colOff>
      <xdr:row>77</xdr:row>
      <xdr:rowOff>1352</xdr:rowOff>
    </xdr:to>
    <xdr:sp macro="" textlink="">
      <xdr:nvSpPr>
        <xdr:cNvPr id="843" name="円/楕円 842"/>
        <xdr:cNvSpPr/>
      </xdr:nvSpPr>
      <xdr:spPr>
        <a:xfrm>
          <a:off x="18605500" y="1310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17880</xdr:rowOff>
    </xdr:from>
    <xdr:ext cx="534377" cy="259045"/>
    <xdr:sp macro="" textlink="">
      <xdr:nvSpPr>
        <xdr:cNvPr id="844" name="テキスト ボックス 843"/>
        <xdr:cNvSpPr txBox="1"/>
      </xdr:nvSpPr>
      <xdr:spPr>
        <a:xfrm>
          <a:off x="18389111" y="1287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42,929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45" name="正方形/長方形 84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46" name="正方形/長方形 84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47" name="正方形/長方形 84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1/78</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48" name="正方形/長方形 84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49" name="正方形/長方形 84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50" name="正方形/長方形 84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51" name="正方形/長方形 85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52" name="正方形/長方形 85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53" name="テキスト ボックス 85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54" name="直線コネクタ 85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98879</xdr:rowOff>
    </xdr:from>
    <xdr:to>
      <xdr:col>33</xdr:col>
      <xdr:colOff>314325</xdr:colOff>
      <xdr:row>99</xdr:row>
      <xdr:rowOff>98879</xdr:rowOff>
    </xdr:to>
    <xdr:cxnSp macro="">
      <xdr:nvCxnSpPr>
        <xdr:cNvPr id="855" name="直線コネクタ 854"/>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128106</xdr:rowOff>
    </xdr:from>
    <xdr:ext cx="248786" cy="259045"/>
    <xdr:sp macro="" textlink="">
      <xdr:nvSpPr>
        <xdr:cNvPr id="856" name="テキスト ボックス 855"/>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115207</xdr:rowOff>
    </xdr:from>
    <xdr:to>
      <xdr:col>33</xdr:col>
      <xdr:colOff>314325</xdr:colOff>
      <xdr:row>97</xdr:row>
      <xdr:rowOff>115207</xdr:rowOff>
    </xdr:to>
    <xdr:cxnSp macro="">
      <xdr:nvCxnSpPr>
        <xdr:cNvPr id="857" name="直線コネクタ 856"/>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96</xdr:row>
      <xdr:rowOff>144434</xdr:rowOff>
    </xdr:from>
    <xdr:ext cx="248786" cy="259045"/>
    <xdr:sp macro="" textlink="">
      <xdr:nvSpPr>
        <xdr:cNvPr id="858" name="テキスト ボックス 857"/>
        <xdr:cNvSpPr txBox="1"/>
      </xdr:nvSpPr>
      <xdr:spPr>
        <a:xfrm>
          <a:off x="18039214" y="16603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a:t>
          </a:r>
          <a:endParaRPr kumimoji="1" lang="ja-JP" altLang="en-US" sz="1000">
            <a:latin typeface="ＭＳ Ｐゴシック"/>
          </a:endParaRPr>
        </a:p>
      </xdr:txBody>
    </xdr:sp>
    <xdr:clientData/>
  </xdr:oneCellAnchor>
  <xdr:twoCellAnchor>
    <xdr:from>
      <xdr:col>26</xdr:col>
      <xdr:colOff>428625</xdr:colOff>
      <xdr:row>95</xdr:row>
      <xdr:rowOff>131536</xdr:rowOff>
    </xdr:from>
    <xdr:to>
      <xdr:col>33</xdr:col>
      <xdr:colOff>314325</xdr:colOff>
      <xdr:row>95</xdr:row>
      <xdr:rowOff>131536</xdr:rowOff>
    </xdr:to>
    <xdr:cxnSp macro="">
      <xdr:nvCxnSpPr>
        <xdr:cNvPr id="859" name="直線コネクタ 858"/>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94</xdr:row>
      <xdr:rowOff>160763</xdr:rowOff>
    </xdr:from>
    <xdr:ext cx="248786" cy="259045"/>
    <xdr:sp macro="" textlink="">
      <xdr:nvSpPr>
        <xdr:cNvPr id="860" name="テキスト ボックス 859"/>
        <xdr:cNvSpPr txBox="1"/>
      </xdr:nvSpPr>
      <xdr:spPr>
        <a:xfrm>
          <a:off x="18039214" y="16277063"/>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26</xdr:col>
      <xdr:colOff>428625</xdr:colOff>
      <xdr:row>93</xdr:row>
      <xdr:rowOff>147864</xdr:rowOff>
    </xdr:from>
    <xdr:to>
      <xdr:col>33</xdr:col>
      <xdr:colOff>314325</xdr:colOff>
      <xdr:row>93</xdr:row>
      <xdr:rowOff>147864</xdr:rowOff>
    </xdr:to>
    <xdr:cxnSp macro="">
      <xdr:nvCxnSpPr>
        <xdr:cNvPr id="861" name="直線コネクタ 860"/>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5641</xdr:rowOff>
    </xdr:from>
    <xdr:ext cx="248786" cy="259045"/>
    <xdr:sp macro="" textlink="">
      <xdr:nvSpPr>
        <xdr:cNvPr id="862" name="テキスト ボックス 861"/>
        <xdr:cNvSpPr txBox="1"/>
      </xdr:nvSpPr>
      <xdr:spPr>
        <a:xfrm>
          <a:off x="18039214" y="1595049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a:t>
          </a:r>
          <a:endParaRPr kumimoji="1" lang="ja-JP" altLang="en-US" sz="1000">
            <a:latin typeface="ＭＳ Ｐゴシック"/>
          </a:endParaRPr>
        </a:p>
      </xdr:txBody>
    </xdr:sp>
    <xdr:clientData/>
  </xdr:oneCellAnchor>
  <xdr:twoCellAnchor>
    <xdr:from>
      <xdr:col>26</xdr:col>
      <xdr:colOff>428625</xdr:colOff>
      <xdr:row>91</xdr:row>
      <xdr:rowOff>164193</xdr:rowOff>
    </xdr:from>
    <xdr:to>
      <xdr:col>33</xdr:col>
      <xdr:colOff>314325</xdr:colOff>
      <xdr:row>91</xdr:row>
      <xdr:rowOff>164193</xdr:rowOff>
    </xdr:to>
    <xdr:cxnSp macro="">
      <xdr:nvCxnSpPr>
        <xdr:cNvPr id="863" name="直線コネクタ 862"/>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91</xdr:row>
      <xdr:rowOff>21970</xdr:rowOff>
    </xdr:from>
    <xdr:ext cx="312906" cy="259045"/>
    <xdr:sp macro="" textlink="">
      <xdr:nvSpPr>
        <xdr:cNvPr id="864" name="テキスト ボックス 863"/>
        <xdr:cNvSpPr txBox="1"/>
      </xdr:nvSpPr>
      <xdr:spPr>
        <a:xfrm>
          <a:off x="17975094" y="15623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a:t>
          </a:r>
          <a:endParaRPr kumimoji="1" lang="ja-JP" altLang="en-US" sz="1000">
            <a:latin typeface="ＭＳ Ｐゴシック"/>
          </a:endParaRPr>
        </a:p>
      </xdr:txBody>
    </xdr:sp>
    <xdr:clientData/>
  </xdr:oneCellAnchor>
  <xdr:twoCellAnchor>
    <xdr:from>
      <xdr:col>26</xdr:col>
      <xdr:colOff>428625</xdr:colOff>
      <xdr:row>90</xdr:row>
      <xdr:rowOff>9071</xdr:rowOff>
    </xdr:from>
    <xdr:to>
      <xdr:col>33</xdr:col>
      <xdr:colOff>314325</xdr:colOff>
      <xdr:row>90</xdr:row>
      <xdr:rowOff>9071</xdr:rowOff>
    </xdr:to>
    <xdr:cxnSp macro="">
      <xdr:nvCxnSpPr>
        <xdr:cNvPr id="865" name="直線コネクタ 864"/>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38298</xdr:rowOff>
    </xdr:from>
    <xdr:ext cx="312906" cy="259045"/>
    <xdr:sp macro="" textlink="">
      <xdr:nvSpPr>
        <xdr:cNvPr id="866" name="テキスト ボックス 865"/>
        <xdr:cNvSpPr txBox="1"/>
      </xdr:nvSpPr>
      <xdr:spPr>
        <a:xfrm>
          <a:off x="17975094" y="15297348"/>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7" name="直線コネクタ 86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68" name="テキスト ボックス 867"/>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6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99</xdr:row>
      <xdr:rowOff>98879</xdr:rowOff>
    </xdr:from>
    <xdr:to>
      <xdr:col>32</xdr:col>
      <xdr:colOff>186689</xdr:colOff>
      <xdr:row>99</xdr:row>
      <xdr:rowOff>98879</xdr:rowOff>
    </xdr:to>
    <xdr:cxnSp macro="">
      <xdr:nvCxnSpPr>
        <xdr:cNvPr id="870" name="直線コネクタ 869"/>
        <xdr:cNvCxnSpPr/>
      </xdr:nvCxnSpPr>
      <xdr:spPr>
        <a:xfrm>
          <a:off x="22159595" y="17072429"/>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140806</xdr:rowOff>
    </xdr:from>
    <xdr:ext cx="249299" cy="259045"/>
    <xdr:sp macro="" textlink="">
      <xdr:nvSpPr>
        <xdr:cNvPr id="871" name="前年度繰上充用金最小値テキスト"/>
        <xdr:cNvSpPr txBox="1"/>
      </xdr:nvSpPr>
      <xdr:spPr>
        <a:xfrm>
          <a:off x="2221230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98879</xdr:rowOff>
    </xdr:from>
    <xdr:to>
      <xdr:col>32</xdr:col>
      <xdr:colOff>276225</xdr:colOff>
      <xdr:row>99</xdr:row>
      <xdr:rowOff>98879</xdr:rowOff>
    </xdr:to>
    <xdr:cxnSp macro="">
      <xdr:nvCxnSpPr>
        <xdr:cNvPr id="872" name="直線コネクタ 871"/>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140806</xdr:rowOff>
    </xdr:from>
    <xdr:ext cx="249299" cy="259045"/>
    <xdr:sp macro="" textlink="">
      <xdr:nvSpPr>
        <xdr:cNvPr id="873" name="前年度繰上充用金最大値テキスト"/>
        <xdr:cNvSpPr txBox="1"/>
      </xdr:nvSpPr>
      <xdr:spPr>
        <a:xfrm>
          <a:off x="22212300" y="167714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98879</xdr:rowOff>
    </xdr:from>
    <xdr:to>
      <xdr:col>32</xdr:col>
      <xdr:colOff>276225</xdr:colOff>
      <xdr:row>99</xdr:row>
      <xdr:rowOff>98879</xdr:rowOff>
    </xdr:to>
    <xdr:cxnSp macro="">
      <xdr:nvCxnSpPr>
        <xdr:cNvPr id="874" name="直線コネクタ 873"/>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98879</xdr:rowOff>
    </xdr:from>
    <xdr:to>
      <xdr:col>32</xdr:col>
      <xdr:colOff>187325</xdr:colOff>
      <xdr:row>99</xdr:row>
      <xdr:rowOff>98879</xdr:rowOff>
    </xdr:to>
    <xdr:cxnSp macro="">
      <xdr:nvCxnSpPr>
        <xdr:cNvPr id="875" name="直線コネクタ 874"/>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26506</xdr:rowOff>
    </xdr:from>
    <xdr:ext cx="249299" cy="259045"/>
    <xdr:sp macro="" textlink="">
      <xdr:nvSpPr>
        <xdr:cNvPr id="876" name="前年度繰上充用金平均値テキスト"/>
        <xdr:cNvSpPr txBox="1"/>
      </xdr:nvSpPr>
      <xdr:spPr>
        <a:xfrm>
          <a:off x="22212300" y="1700005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99</xdr:row>
      <xdr:rowOff>48079</xdr:rowOff>
    </xdr:from>
    <xdr:to>
      <xdr:col>32</xdr:col>
      <xdr:colOff>238125</xdr:colOff>
      <xdr:row>99</xdr:row>
      <xdr:rowOff>149679</xdr:rowOff>
    </xdr:to>
    <xdr:sp macro="" textlink="">
      <xdr:nvSpPr>
        <xdr:cNvPr id="877" name="フローチャート : 判断 876"/>
        <xdr:cNvSpPr/>
      </xdr:nvSpPr>
      <xdr:spPr>
        <a:xfrm>
          <a:off x="221107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98879</xdr:rowOff>
    </xdr:from>
    <xdr:to>
      <xdr:col>31</xdr:col>
      <xdr:colOff>34925</xdr:colOff>
      <xdr:row>99</xdr:row>
      <xdr:rowOff>98879</xdr:rowOff>
    </xdr:to>
    <xdr:cxnSp macro="">
      <xdr:nvCxnSpPr>
        <xdr:cNvPr id="878" name="直線コネクタ 877"/>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99</xdr:row>
      <xdr:rowOff>48079</xdr:rowOff>
    </xdr:from>
    <xdr:to>
      <xdr:col>31</xdr:col>
      <xdr:colOff>85725</xdr:colOff>
      <xdr:row>99</xdr:row>
      <xdr:rowOff>149679</xdr:rowOff>
    </xdr:to>
    <xdr:sp macro="" textlink="">
      <xdr:nvSpPr>
        <xdr:cNvPr id="879" name="フローチャート : 判断 878"/>
        <xdr:cNvSpPr/>
      </xdr:nvSpPr>
      <xdr:spPr>
        <a:xfrm>
          <a:off x="21272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140806</xdr:rowOff>
    </xdr:from>
    <xdr:ext cx="249299" cy="259045"/>
    <xdr:sp macro="" textlink="">
      <xdr:nvSpPr>
        <xdr:cNvPr id="880" name="テキスト ボックス 879"/>
        <xdr:cNvSpPr txBox="1"/>
      </xdr:nvSpPr>
      <xdr:spPr>
        <a:xfrm>
          <a:off x="21198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98879</xdr:rowOff>
    </xdr:from>
    <xdr:to>
      <xdr:col>29</xdr:col>
      <xdr:colOff>517525</xdr:colOff>
      <xdr:row>99</xdr:row>
      <xdr:rowOff>98879</xdr:rowOff>
    </xdr:to>
    <xdr:cxnSp macro="">
      <xdr:nvCxnSpPr>
        <xdr:cNvPr id="881" name="直線コネクタ 880"/>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99</xdr:row>
      <xdr:rowOff>48079</xdr:rowOff>
    </xdr:from>
    <xdr:to>
      <xdr:col>29</xdr:col>
      <xdr:colOff>568325</xdr:colOff>
      <xdr:row>99</xdr:row>
      <xdr:rowOff>149679</xdr:rowOff>
    </xdr:to>
    <xdr:sp macro="" textlink="">
      <xdr:nvSpPr>
        <xdr:cNvPr id="882" name="フローチャート : 判断 881"/>
        <xdr:cNvSpPr/>
      </xdr:nvSpPr>
      <xdr:spPr>
        <a:xfrm>
          <a:off x="20383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140806</xdr:rowOff>
    </xdr:from>
    <xdr:ext cx="249299" cy="259045"/>
    <xdr:sp macro="" textlink="">
      <xdr:nvSpPr>
        <xdr:cNvPr id="883" name="テキスト ボックス 882"/>
        <xdr:cNvSpPr txBox="1"/>
      </xdr:nvSpPr>
      <xdr:spPr>
        <a:xfrm>
          <a:off x="20309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98879</xdr:rowOff>
    </xdr:from>
    <xdr:to>
      <xdr:col>28</xdr:col>
      <xdr:colOff>314325</xdr:colOff>
      <xdr:row>99</xdr:row>
      <xdr:rowOff>98879</xdr:rowOff>
    </xdr:to>
    <xdr:cxnSp macro="">
      <xdr:nvCxnSpPr>
        <xdr:cNvPr id="884" name="直線コネクタ 883"/>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99</xdr:row>
      <xdr:rowOff>48079</xdr:rowOff>
    </xdr:from>
    <xdr:to>
      <xdr:col>28</xdr:col>
      <xdr:colOff>365125</xdr:colOff>
      <xdr:row>99</xdr:row>
      <xdr:rowOff>149679</xdr:rowOff>
    </xdr:to>
    <xdr:sp macro="" textlink="">
      <xdr:nvSpPr>
        <xdr:cNvPr id="885" name="フローチャート : 判断 884"/>
        <xdr:cNvSpPr/>
      </xdr:nvSpPr>
      <xdr:spPr>
        <a:xfrm>
          <a:off x="19494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140806</xdr:rowOff>
    </xdr:from>
    <xdr:ext cx="249299" cy="259045"/>
    <xdr:sp macro="" textlink="">
      <xdr:nvSpPr>
        <xdr:cNvPr id="886" name="テキスト ボックス 885"/>
        <xdr:cNvSpPr txBox="1"/>
      </xdr:nvSpPr>
      <xdr:spPr>
        <a:xfrm>
          <a:off x="19420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67129</xdr:rowOff>
    </xdr:from>
    <xdr:to>
      <xdr:col>27</xdr:col>
      <xdr:colOff>161925</xdr:colOff>
      <xdr:row>90</xdr:row>
      <xdr:rowOff>168729</xdr:rowOff>
    </xdr:to>
    <xdr:sp macro="" textlink="">
      <xdr:nvSpPr>
        <xdr:cNvPr id="887" name="フローチャート : 判断 886"/>
        <xdr:cNvSpPr/>
      </xdr:nvSpPr>
      <xdr:spPr>
        <a:xfrm>
          <a:off x="18605500" y="1549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89</xdr:row>
      <xdr:rowOff>13806</xdr:rowOff>
    </xdr:from>
    <xdr:ext cx="313932" cy="259045"/>
    <xdr:sp macro="" textlink="">
      <xdr:nvSpPr>
        <xdr:cNvPr id="888" name="テキスト ボックス 887"/>
        <xdr:cNvSpPr txBox="1"/>
      </xdr:nvSpPr>
      <xdr:spPr>
        <a:xfrm>
          <a:off x="18499333" y="152728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89" name="テキスト ボックス 88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0" name="テキスト ボックス 88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1" name="テキスト ボックス 89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2" name="テキスト ボックス 89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3" name="テキスト ボックス 89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99</xdr:row>
      <xdr:rowOff>48079</xdr:rowOff>
    </xdr:from>
    <xdr:to>
      <xdr:col>32</xdr:col>
      <xdr:colOff>238125</xdr:colOff>
      <xdr:row>99</xdr:row>
      <xdr:rowOff>149679</xdr:rowOff>
    </xdr:to>
    <xdr:sp macro="" textlink="">
      <xdr:nvSpPr>
        <xdr:cNvPr id="894" name="円/楕円 893"/>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83656</xdr:rowOff>
    </xdr:from>
    <xdr:ext cx="249299" cy="259045"/>
    <xdr:sp macro="" textlink="">
      <xdr:nvSpPr>
        <xdr:cNvPr id="895" name="前年度繰上充用金該当値テキスト"/>
        <xdr:cNvSpPr txBox="1"/>
      </xdr:nvSpPr>
      <xdr:spPr>
        <a:xfrm>
          <a:off x="22212300" y="16885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99</xdr:row>
      <xdr:rowOff>48079</xdr:rowOff>
    </xdr:from>
    <xdr:to>
      <xdr:col>31</xdr:col>
      <xdr:colOff>85725</xdr:colOff>
      <xdr:row>99</xdr:row>
      <xdr:rowOff>149679</xdr:rowOff>
    </xdr:to>
    <xdr:sp macro="" textlink="">
      <xdr:nvSpPr>
        <xdr:cNvPr id="896" name="円/楕円 895"/>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166206</xdr:rowOff>
    </xdr:from>
    <xdr:ext cx="249299" cy="259045"/>
    <xdr:sp macro="" textlink="">
      <xdr:nvSpPr>
        <xdr:cNvPr id="897" name="テキスト ボックス 896"/>
        <xdr:cNvSpPr txBox="1"/>
      </xdr:nvSpPr>
      <xdr:spPr>
        <a:xfrm>
          <a:off x="21198649"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99</xdr:row>
      <xdr:rowOff>48079</xdr:rowOff>
    </xdr:from>
    <xdr:to>
      <xdr:col>29</xdr:col>
      <xdr:colOff>568325</xdr:colOff>
      <xdr:row>99</xdr:row>
      <xdr:rowOff>149679</xdr:rowOff>
    </xdr:to>
    <xdr:sp macro="" textlink="">
      <xdr:nvSpPr>
        <xdr:cNvPr id="898" name="円/楕円 897"/>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166206</xdr:rowOff>
    </xdr:from>
    <xdr:ext cx="249299" cy="259045"/>
    <xdr:sp macro="" textlink="">
      <xdr:nvSpPr>
        <xdr:cNvPr id="899" name="テキスト ボックス 898"/>
        <xdr:cNvSpPr txBox="1"/>
      </xdr:nvSpPr>
      <xdr:spPr>
        <a:xfrm>
          <a:off x="20309649"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99</xdr:row>
      <xdr:rowOff>48079</xdr:rowOff>
    </xdr:from>
    <xdr:to>
      <xdr:col>28</xdr:col>
      <xdr:colOff>365125</xdr:colOff>
      <xdr:row>99</xdr:row>
      <xdr:rowOff>149679</xdr:rowOff>
    </xdr:to>
    <xdr:sp macro="" textlink="">
      <xdr:nvSpPr>
        <xdr:cNvPr id="900" name="円/楕円 899"/>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166206</xdr:rowOff>
    </xdr:from>
    <xdr:ext cx="249299" cy="259045"/>
    <xdr:sp macro="" textlink="">
      <xdr:nvSpPr>
        <xdr:cNvPr id="901" name="テキスト ボックス 900"/>
        <xdr:cNvSpPr txBox="1"/>
      </xdr:nvSpPr>
      <xdr:spPr>
        <a:xfrm>
          <a:off x="19420649"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99</xdr:row>
      <xdr:rowOff>48079</xdr:rowOff>
    </xdr:from>
    <xdr:to>
      <xdr:col>27</xdr:col>
      <xdr:colOff>161925</xdr:colOff>
      <xdr:row>99</xdr:row>
      <xdr:rowOff>149679</xdr:rowOff>
    </xdr:to>
    <xdr:sp macro="" textlink="">
      <xdr:nvSpPr>
        <xdr:cNvPr id="902" name="円/楕円 901"/>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140806</xdr:rowOff>
    </xdr:from>
    <xdr:ext cx="249299" cy="259045"/>
    <xdr:sp macro="" textlink="">
      <xdr:nvSpPr>
        <xdr:cNvPr id="903" name="テキスト ボックス 902"/>
        <xdr:cNvSpPr txBox="1"/>
      </xdr:nvSpPr>
      <xdr:spPr>
        <a:xfrm>
          <a:off x="18531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4" name="正方形/長方形 90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5" name="正方形/長方形 90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6" name="テキスト ボックス 90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歳出決算総額は、住民一人当たり</a:t>
          </a:r>
          <a:r>
            <a:rPr kumimoji="1" lang="en-US" altLang="ja-JP" sz="1300">
              <a:latin typeface="ＭＳ Ｐゴシック"/>
            </a:rPr>
            <a:t>435,643</a:t>
          </a:r>
          <a:r>
            <a:rPr kumimoji="1" lang="ja-JP" altLang="en-US" sz="1300">
              <a:latin typeface="ＭＳ Ｐゴシック"/>
            </a:rPr>
            <a:t>円となっている。</a:t>
          </a:r>
          <a:endParaRPr kumimoji="1" lang="en-US" altLang="ja-JP" sz="1300">
            <a:latin typeface="ＭＳ Ｐゴシック"/>
          </a:endParaRPr>
        </a:p>
        <a:p>
          <a:r>
            <a:rPr kumimoji="1" lang="ja-JP" altLang="en-US" sz="1300">
              <a:latin typeface="ＭＳ Ｐゴシック"/>
            </a:rPr>
            <a:t>　人件費は、</a:t>
          </a:r>
          <a:r>
            <a:rPr kumimoji="1" lang="ja-JP" altLang="ja-JP" sz="1300">
              <a:solidFill>
                <a:schemeClr val="dk1"/>
              </a:solidFill>
              <a:effectLst/>
              <a:latin typeface="+mn-lt"/>
              <a:ea typeface="+mn-ea"/>
              <a:cs typeface="+mn-cs"/>
            </a:rPr>
            <a:t>住民一人当たり</a:t>
          </a:r>
          <a:r>
            <a:rPr kumimoji="1" lang="en-US" altLang="ja-JP" sz="1300">
              <a:latin typeface="ＭＳ Ｐゴシック"/>
            </a:rPr>
            <a:t>59,001</a:t>
          </a:r>
          <a:r>
            <a:rPr kumimoji="1" lang="ja-JP" altLang="en-US" sz="1300">
              <a:latin typeface="ＭＳ Ｐゴシック"/>
            </a:rPr>
            <a:t>円となっており、平成</a:t>
          </a:r>
          <a:r>
            <a:rPr kumimoji="1" lang="en-US" altLang="ja-JP" sz="1300">
              <a:latin typeface="ＭＳ Ｐゴシック"/>
            </a:rPr>
            <a:t>26</a:t>
          </a:r>
          <a:r>
            <a:rPr kumimoji="1" lang="ja-JP" altLang="en-US" sz="1300">
              <a:latin typeface="ＭＳ Ｐゴシック"/>
            </a:rPr>
            <a:t>年度と比較し増加しているが、類似団体と比較して低い水準にある。</a:t>
          </a:r>
          <a:endParaRPr kumimoji="1" lang="en-US" altLang="ja-JP" sz="1300">
            <a:latin typeface="ＭＳ Ｐゴシック"/>
          </a:endParaRPr>
        </a:p>
        <a:p>
          <a:r>
            <a:rPr kumimoji="1" lang="ja-JP" altLang="en-US" sz="1300">
              <a:latin typeface="ＭＳ Ｐゴシック"/>
            </a:rPr>
            <a:t>　補助費等は、</a:t>
          </a:r>
          <a:r>
            <a:rPr kumimoji="1" lang="ja-JP" altLang="ja-JP" sz="1300">
              <a:solidFill>
                <a:schemeClr val="dk1"/>
              </a:solidFill>
              <a:effectLst/>
              <a:latin typeface="+mn-lt"/>
              <a:ea typeface="+mn-ea"/>
              <a:cs typeface="+mn-cs"/>
            </a:rPr>
            <a:t>住民一人当たり</a:t>
          </a:r>
          <a:r>
            <a:rPr kumimoji="1" lang="en-US" altLang="ja-JP" sz="1300">
              <a:latin typeface="ＭＳ Ｐゴシック"/>
            </a:rPr>
            <a:t>61,051</a:t>
          </a:r>
          <a:r>
            <a:rPr kumimoji="1" lang="ja-JP" altLang="en-US" sz="1300">
              <a:latin typeface="ＭＳ Ｐゴシック"/>
            </a:rPr>
            <a:t>円となっており、平成</a:t>
          </a:r>
          <a:r>
            <a:rPr kumimoji="1" lang="en-US" altLang="ja-JP" sz="1300">
              <a:latin typeface="ＭＳ Ｐゴシック"/>
            </a:rPr>
            <a:t>26</a:t>
          </a:r>
          <a:r>
            <a:rPr kumimoji="1" lang="ja-JP" altLang="en-US" sz="1300">
              <a:latin typeface="ＭＳ Ｐゴシック"/>
            </a:rPr>
            <a:t>年度と比較し増加しているが、ふるさと納税の推進に要する経費の増等によるものである。</a:t>
          </a:r>
          <a:endParaRPr kumimoji="1" lang="en-US" altLang="ja-JP" sz="1300">
            <a:latin typeface="ＭＳ Ｐゴシック"/>
          </a:endParaRPr>
        </a:p>
        <a:p>
          <a:r>
            <a:rPr kumimoji="1" lang="ja-JP" altLang="en-US" sz="1300">
              <a:latin typeface="ＭＳ Ｐゴシック"/>
            </a:rPr>
            <a:t>　普通建設事業費は、</a:t>
          </a:r>
          <a:r>
            <a:rPr kumimoji="1" lang="ja-JP" altLang="ja-JP" sz="1300">
              <a:solidFill>
                <a:schemeClr val="dk1"/>
              </a:solidFill>
              <a:effectLst/>
              <a:latin typeface="+mn-lt"/>
              <a:ea typeface="+mn-ea"/>
              <a:cs typeface="+mn-cs"/>
            </a:rPr>
            <a:t>住民一人当たり</a:t>
          </a:r>
          <a:r>
            <a:rPr kumimoji="1" lang="en-US" altLang="ja-JP" sz="1300">
              <a:latin typeface="ＭＳ Ｐゴシック"/>
            </a:rPr>
            <a:t>79,717</a:t>
          </a:r>
          <a:r>
            <a:rPr kumimoji="1" lang="ja-JP" altLang="en-US" sz="1300">
              <a:latin typeface="ＭＳ Ｐゴシック"/>
            </a:rPr>
            <a:t>円となっており、平成</a:t>
          </a:r>
          <a:r>
            <a:rPr kumimoji="1" lang="en-US" altLang="ja-JP" sz="1300">
              <a:latin typeface="ＭＳ Ｐゴシック"/>
            </a:rPr>
            <a:t>26</a:t>
          </a:r>
          <a:r>
            <a:rPr kumimoji="1" lang="ja-JP" altLang="en-US" sz="1300">
              <a:latin typeface="ＭＳ Ｐゴシック"/>
            </a:rPr>
            <a:t>年度と比較し、減少し、類似団体と比較し、低い状態となっている。</a:t>
          </a:r>
          <a:endParaRPr kumimoji="1" lang="en-US" altLang="ja-JP" sz="1300">
            <a:latin typeface="ＭＳ Ｐゴシック"/>
          </a:endParaRPr>
        </a:p>
        <a:p>
          <a:r>
            <a:rPr kumimoji="1" lang="ja-JP" altLang="en-US" sz="1300">
              <a:latin typeface="ＭＳ Ｐゴシック"/>
            </a:rPr>
            <a:t>　これは、新駅整備事業費の皆減、庁舎耐震化事業費等の減等によるものである。</a:t>
          </a:r>
          <a:endParaRPr kumimoji="1" lang="en-US" altLang="ja-JP"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62,136
61,827
113.01
28,845,863
27,069,085
1,672,086
13,076,393
23,712,820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3.5
41.0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20/78</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14427</xdr:rowOff>
    </xdr:from>
    <xdr:to>
      <xdr:col>6</xdr:col>
      <xdr:colOff>510540</xdr:colOff>
      <xdr:row>39</xdr:row>
      <xdr:rowOff>6655</xdr:rowOff>
    </xdr:to>
    <xdr:cxnSp macro="">
      <xdr:nvCxnSpPr>
        <xdr:cNvPr id="54" name="直線コネクタ 53"/>
        <xdr:cNvCxnSpPr/>
      </xdr:nvCxnSpPr>
      <xdr:spPr>
        <a:xfrm flipV="1">
          <a:off x="4633595" y="5329377"/>
          <a:ext cx="1270" cy="1363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10482</xdr:rowOff>
    </xdr:from>
    <xdr:ext cx="469744" cy="259045"/>
    <xdr:sp macro="" textlink="">
      <xdr:nvSpPr>
        <xdr:cNvPr id="55" name="議会費最小値テキスト"/>
        <xdr:cNvSpPr txBox="1"/>
      </xdr:nvSpPr>
      <xdr:spPr>
        <a:xfrm>
          <a:off x="4686300" y="66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2,916</a:t>
          </a:r>
          <a:endParaRPr kumimoji="1" lang="ja-JP" altLang="en-US" sz="1000" b="1">
            <a:latin typeface="ＭＳ Ｐゴシック"/>
          </a:endParaRPr>
        </a:p>
      </xdr:txBody>
    </xdr:sp>
    <xdr:clientData/>
  </xdr:oneCellAnchor>
  <xdr:twoCellAnchor>
    <xdr:from>
      <xdr:col>6</xdr:col>
      <xdr:colOff>422275</xdr:colOff>
      <xdr:row>39</xdr:row>
      <xdr:rowOff>6655</xdr:rowOff>
    </xdr:from>
    <xdr:to>
      <xdr:col>6</xdr:col>
      <xdr:colOff>600075</xdr:colOff>
      <xdr:row>39</xdr:row>
      <xdr:rowOff>6655</xdr:rowOff>
    </xdr:to>
    <xdr:cxnSp macro="">
      <xdr:nvCxnSpPr>
        <xdr:cNvPr id="56" name="直線コネクタ 55"/>
        <xdr:cNvCxnSpPr/>
      </xdr:nvCxnSpPr>
      <xdr:spPr>
        <a:xfrm>
          <a:off x="4546600" y="6693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132554</xdr:rowOff>
    </xdr:from>
    <xdr:ext cx="469744" cy="259045"/>
    <xdr:sp macro="" textlink="">
      <xdr:nvSpPr>
        <xdr:cNvPr id="57" name="議会費最大値テキスト"/>
        <xdr:cNvSpPr txBox="1"/>
      </xdr:nvSpPr>
      <xdr:spPr>
        <a:xfrm>
          <a:off x="4686300" y="510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5,899</a:t>
          </a:r>
          <a:endParaRPr kumimoji="1" lang="ja-JP" altLang="en-US" sz="1000" b="1">
            <a:latin typeface="ＭＳ Ｐゴシック"/>
          </a:endParaRPr>
        </a:p>
      </xdr:txBody>
    </xdr:sp>
    <xdr:clientData/>
  </xdr:oneCellAnchor>
  <xdr:twoCellAnchor>
    <xdr:from>
      <xdr:col>6</xdr:col>
      <xdr:colOff>422275</xdr:colOff>
      <xdr:row>31</xdr:row>
      <xdr:rowOff>14427</xdr:rowOff>
    </xdr:from>
    <xdr:to>
      <xdr:col>6</xdr:col>
      <xdr:colOff>600075</xdr:colOff>
      <xdr:row>31</xdr:row>
      <xdr:rowOff>14427</xdr:rowOff>
    </xdr:to>
    <xdr:cxnSp macro="">
      <xdr:nvCxnSpPr>
        <xdr:cNvPr id="58" name="直線コネクタ 57"/>
        <xdr:cNvCxnSpPr/>
      </xdr:nvCxnSpPr>
      <xdr:spPr>
        <a:xfrm>
          <a:off x="4546600" y="5329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57404</xdr:rowOff>
    </xdr:from>
    <xdr:to>
      <xdr:col>6</xdr:col>
      <xdr:colOff>511175</xdr:colOff>
      <xdr:row>35</xdr:row>
      <xdr:rowOff>148844</xdr:rowOff>
    </xdr:to>
    <xdr:cxnSp macro="">
      <xdr:nvCxnSpPr>
        <xdr:cNvPr id="59" name="直線コネクタ 58"/>
        <xdr:cNvCxnSpPr/>
      </xdr:nvCxnSpPr>
      <xdr:spPr>
        <a:xfrm flipV="1">
          <a:off x="3797300" y="605815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14292</xdr:rowOff>
    </xdr:from>
    <xdr:ext cx="469744" cy="259045"/>
    <xdr:sp macro="" textlink="">
      <xdr:nvSpPr>
        <xdr:cNvPr id="60" name="議会費平均値テキスト"/>
        <xdr:cNvSpPr txBox="1"/>
      </xdr:nvSpPr>
      <xdr:spPr>
        <a:xfrm>
          <a:off x="4686300" y="61864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3,866</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35865</xdr:rowOff>
    </xdr:from>
    <xdr:to>
      <xdr:col>6</xdr:col>
      <xdr:colOff>561975</xdr:colOff>
      <xdr:row>36</xdr:row>
      <xdr:rowOff>137465</xdr:rowOff>
    </xdr:to>
    <xdr:sp macro="" textlink="">
      <xdr:nvSpPr>
        <xdr:cNvPr id="61" name="フローチャート : 判断 60"/>
        <xdr:cNvSpPr/>
      </xdr:nvSpPr>
      <xdr:spPr>
        <a:xfrm>
          <a:off x="4584700" y="620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148844</xdr:rowOff>
    </xdr:from>
    <xdr:to>
      <xdr:col>5</xdr:col>
      <xdr:colOff>358775</xdr:colOff>
      <xdr:row>36</xdr:row>
      <xdr:rowOff>7112</xdr:rowOff>
    </xdr:to>
    <xdr:cxnSp macro="">
      <xdr:nvCxnSpPr>
        <xdr:cNvPr id="62" name="直線コネクタ 61"/>
        <xdr:cNvCxnSpPr/>
      </xdr:nvCxnSpPr>
      <xdr:spPr>
        <a:xfrm flipV="1">
          <a:off x="2908300" y="614959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137820</xdr:rowOff>
    </xdr:from>
    <xdr:to>
      <xdr:col>5</xdr:col>
      <xdr:colOff>409575</xdr:colOff>
      <xdr:row>37</xdr:row>
      <xdr:rowOff>67970</xdr:rowOff>
    </xdr:to>
    <xdr:sp macro="" textlink="">
      <xdr:nvSpPr>
        <xdr:cNvPr id="63" name="フローチャート : 判断 62"/>
        <xdr:cNvSpPr/>
      </xdr:nvSpPr>
      <xdr:spPr>
        <a:xfrm>
          <a:off x="3746500" y="63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59097</xdr:rowOff>
    </xdr:from>
    <xdr:ext cx="469744" cy="259045"/>
    <xdr:sp macro="" textlink="">
      <xdr:nvSpPr>
        <xdr:cNvPr id="64" name="テキスト ボックス 63"/>
        <xdr:cNvSpPr txBox="1"/>
      </xdr:nvSpPr>
      <xdr:spPr>
        <a:xfrm>
          <a:off x="3562427" y="640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3,643</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66548</xdr:rowOff>
    </xdr:from>
    <xdr:to>
      <xdr:col>4</xdr:col>
      <xdr:colOff>155575</xdr:colOff>
      <xdr:row>36</xdr:row>
      <xdr:rowOff>7112</xdr:rowOff>
    </xdr:to>
    <xdr:cxnSp macro="">
      <xdr:nvCxnSpPr>
        <xdr:cNvPr id="65" name="直線コネクタ 64"/>
        <xdr:cNvCxnSpPr/>
      </xdr:nvCxnSpPr>
      <xdr:spPr>
        <a:xfrm>
          <a:off x="2019300" y="6067298"/>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153365</xdr:rowOff>
    </xdr:from>
    <xdr:to>
      <xdr:col>4</xdr:col>
      <xdr:colOff>206375</xdr:colOff>
      <xdr:row>37</xdr:row>
      <xdr:rowOff>83515</xdr:rowOff>
    </xdr:to>
    <xdr:sp macro="" textlink="">
      <xdr:nvSpPr>
        <xdr:cNvPr id="66" name="フローチャート : 判断 65"/>
        <xdr:cNvSpPr/>
      </xdr:nvSpPr>
      <xdr:spPr>
        <a:xfrm>
          <a:off x="2857500" y="632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74642</xdr:rowOff>
    </xdr:from>
    <xdr:ext cx="469744" cy="259045"/>
    <xdr:sp macro="" textlink="">
      <xdr:nvSpPr>
        <xdr:cNvPr id="67" name="テキスト ボックス 66"/>
        <xdr:cNvSpPr txBox="1"/>
      </xdr:nvSpPr>
      <xdr:spPr>
        <a:xfrm>
          <a:off x="2673427" y="641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3,609</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102210</xdr:rowOff>
    </xdr:from>
    <xdr:to>
      <xdr:col>2</xdr:col>
      <xdr:colOff>638175</xdr:colOff>
      <xdr:row>35</xdr:row>
      <xdr:rowOff>66548</xdr:rowOff>
    </xdr:to>
    <xdr:cxnSp macro="">
      <xdr:nvCxnSpPr>
        <xdr:cNvPr id="68" name="直線コネクタ 67"/>
        <xdr:cNvCxnSpPr/>
      </xdr:nvCxnSpPr>
      <xdr:spPr>
        <a:xfrm>
          <a:off x="1130300" y="5931510"/>
          <a:ext cx="889000" cy="13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86157</xdr:rowOff>
    </xdr:from>
    <xdr:to>
      <xdr:col>3</xdr:col>
      <xdr:colOff>3175</xdr:colOff>
      <xdr:row>37</xdr:row>
      <xdr:rowOff>16307</xdr:rowOff>
    </xdr:to>
    <xdr:sp macro="" textlink="">
      <xdr:nvSpPr>
        <xdr:cNvPr id="69" name="フローチャート : 判断 68"/>
        <xdr:cNvSpPr/>
      </xdr:nvSpPr>
      <xdr:spPr>
        <a:xfrm>
          <a:off x="1968500" y="6258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7434</xdr:rowOff>
    </xdr:from>
    <xdr:ext cx="469744" cy="259045"/>
    <xdr:sp macro="" textlink="">
      <xdr:nvSpPr>
        <xdr:cNvPr id="70" name="テキスト ボックス 69"/>
        <xdr:cNvSpPr txBox="1"/>
      </xdr:nvSpPr>
      <xdr:spPr>
        <a:xfrm>
          <a:off x="1784427" y="635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3,756</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15291</xdr:rowOff>
    </xdr:from>
    <xdr:to>
      <xdr:col>1</xdr:col>
      <xdr:colOff>485775</xdr:colOff>
      <xdr:row>35</xdr:row>
      <xdr:rowOff>116891</xdr:rowOff>
    </xdr:to>
    <xdr:sp macro="" textlink="">
      <xdr:nvSpPr>
        <xdr:cNvPr id="71" name="フローチャート : 判断 70"/>
        <xdr:cNvSpPr/>
      </xdr:nvSpPr>
      <xdr:spPr>
        <a:xfrm>
          <a:off x="1079500" y="601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108018</xdr:rowOff>
    </xdr:from>
    <xdr:ext cx="469744" cy="259045"/>
    <xdr:sp macro="" textlink="">
      <xdr:nvSpPr>
        <xdr:cNvPr id="72" name="テキスト ボックス 71"/>
        <xdr:cNvSpPr txBox="1"/>
      </xdr:nvSpPr>
      <xdr:spPr>
        <a:xfrm>
          <a:off x="895427" y="6108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4,286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6604</xdr:rowOff>
    </xdr:from>
    <xdr:to>
      <xdr:col>6</xdr:col>
      <xdr:colOff>561975</xdr:colOff>
      <xdr:row>35</xdr:row>
      <xdr:rowOff>108204</xdr:rowOff>
    </xdr:to>
    <xdr:sp macro="" textlink="">
      <xdr:nvSpPr>
        <xdr:cNvPr id="78" name="円/楕円 77"/>
        <xdr:cNvSpPr/>
      </xdr:nvSpPr>
      <xdr:spPr>
        <a:xfrm>
          <a:off x="4584700" y="60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29481</xdr:rowOff>
    </xdr:from>
    <xdr:ext cx="469744" cy="259045"/>
    <xdr:sp macro="" textlink="">
      <xdr:nvSpPr>
        <xdr:cNvPr id="79" name="議会費該当値テキスト"/>
        <xdr:cNvSpPr txBox="1"/>
      </xdr:nvSpPr>
      <xdr:spPr>
        <a:xfrm>
          <a:off x="4686300" y="585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4,305</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98044</xdr:rowOff>
    </xdr:from>
    <xdr:to>
      <xdr:col>5</xdr:col>
      <xdr:colOff>409575</xdr:colOff>
      <xdr:row>36</xdr:row>
      <xdr:rowOff>28194</xdr:rowOff>
    </xdr:to>
    <xdr:sp macro="" textlink="">
      <xdr:nvSpPr>
        <xdr:cNvPr id="80" name="円/楕円 79"/>
        <xdr:cNvSpPr/>
      </xdr:nvSpPr>
      <xdr:spPr>
        <a:xfrm>
          <a:off x="3746500" y="60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44721</xdr:rowOff>
    </xdr:from>
    <xdr:ext cx="469744" cy="259045"/>
    <xdr:sp macro="" textlink="">
      <xdr:nvSpPr>
        <xdr:cNvPr id="81" name="テキスト ボックス 80"/>
        <xdr:cNvSpPr txBox="1"/>
      </xdr:nvSpPr>
      <xdr:spPr>
        <a:xfrm>
          <a:off x="3562427" y="587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4,105</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127762</xdr:rowOff>
    </xdr:from>
    <xdr:to>
      <xdr:col>4</xdr:col>
      <xdr:colOff>206375</xdr:colOff>
      <xdr:row>36</xdr:row>
      <xdr:rowOff>57912</xdr:rowOff>
    </xdr:to>
    <xdr:sp macro="" textlink="">
      <xdr:nvSpPr>
        <xdr:cNvPr id="82" name="円/楕円 81"/>
        <xdr:cNvSpPr/>
      </xdr:nvSpPr>
      <xdr:spPr>
        <a:xfrm>
          <a:off x="2857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74439</xdr:rowOff>
    </xdr:from>
    <xdr:ext cx="469744" cy="259045"/>
    <xdr:sp macro="" textlink="">
      <xdr:nvSpPr>
        <xdr:cNvPr id="83" name="テキスト ボックス 82"/>
        <xdr:cNvSpPr txBox="1"/>
      </xdr:nvSpPr>
      <xdr:spPr>
        <a:xfrm>
          <a:off x="2673427" y="5903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4,040</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15748</xdr:rowOff>
    </xdr:from>
    <xdr:to>
      <xdr:col>3</xdr:col>
      <xdr:colOff>3175</xdr:colOff>
      <xdr:row>35</xdr:row>
      <xdr:rowOff>117348</xdr:rowOff>
    </xdr:to>
    <xdr:sp macro="" textlink="">
      <xdr:nvSpPr>
        <xdr:cNvPr id="84" name="円/楕円 83"/>
        <xdr:cNvSpPr/>
      </xdr:nvSpPr>
      <xdr:spPr>
        <a:xfrm>
          <a:off x="1968500" y="601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133875</xdr:rowOff>
    </xdr:from>
    <xdr:ext cx="469744" cy="259045"/>
    <xdr:sp macro="" textlink="">
      <xdr:nvSpPr>
        <xdr:cNvPr id="85" name="テキスト ボックス 84"/>
        <xdr:cNvSpPr txBox="1"/>
      </xdr:nvSpPr>
      <xdr:spPr>
        <a:xfrm>
          <a:off x="1784427" y="579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4,285</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51410</xdr:rowOff>
    </xdr:from>
    <xdr:to>
      <xdr:col>1</xdr:col>
      <xdr:colOff>485775</xdr:colOff>
      <xdr:row>34</xdr:row>
      <xdr:rowOff>153010</xdr:rowOff>
    </xdr:to>
    <xdr:sp macro="" textlink="">
      <xdr:nvSpPr>
        <xdr:cNvPr id="86" name="円/楕円 85"/>
        <xdr:cNvSpPr/>
      </xdr:nvSpPr>
      <xdr:spPr>
        <a:xfrm>
          <a:off x="1079500" y="588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32</xdr:row>
      <xdr:rowOff>169537</xdr:rowOff>
    </xdr:from>
    <xdr:ext cx="469744" cy="259045"/>
    <xdr:sp macro="" textlink="">
      <xdr:nvSpPr>
        <xdr:cNvPr id="87" name="テキスト ボックス 86"/>
        <xdr:cNvSpPr txBox="1"/>
      </xdr:nvSpPr>
      <xdr:spPr>
        <a:xfrm>
          <a:off x="895427" y="565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12/78</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98" name="直線コネクタ 97"/>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99" name="テキスト ボックス 98"/>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0" name="直線コネクタ 99"/>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2" name="直線コネクタ 101"/>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4" name="直線コネクタ 103"/>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6" name="直線コネクタ 105"/>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08" name="直線コネクタ 107"/>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90342</xdr:rowOff>
    </xdr:from>
    <xdr:to>
      <xdr:col>6</xdr:col>
      <xdr:colOff>510540</xdr:colOff>
      <xdr:row>59</xdr:row>
      <xdr:rowOff>8879</xdr:rowOff>
    </xdr:to>
    <xdr:cxnSp macro="">
      <xdr:nvCxnSpPr>
        <xdr:cNvPr id="113" name="直線コネクタ 112"/>
        <xdr:cNvCxnSpPr/>
      </xdr:nvCxnSpPr>
      <xdr:spPr>
        <a:xfrm flipV="1">
          <a:off x="4633595" y="8662842"/>
          <a:ext cx="1270" cy="1461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12706</xdr:rowOff>
    </xdr:from>
    <xdr:ext cx="534377" cy="259045"/>
    <xdr:sp macro="" textlink="">
      <xdr:nvSpPr>
        <xdr:cNvPr id="114" name="総務費最小値テキスト"/>
        <xdr:cNvSpPr txBox="1"/>
      </xdr:nvSpPr>
      <xdr:spPr>
        <a:xfrm>
          <a:off x="4686300" y="1012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27,559</a:t>
          </a:r>
          <a:endParaRPr kumimoji="1" lang="ja-JP" altLang="en-US" sz="1000" b="1">
            <a:latin typeface="ＭＳ Ｐゴシック"/>
          </a:endParaRPr>
        </a:p>
      </xdr:txBody>
    </xdr:sp>
    <xdr:clientData/>
  </xdr:oneCellAnchor>
  <xdr:twoCellAnchor>
    <xdr:from>
      <xdr:col>6</xdr:col>
      <xdr:colOff>422275</xdr:colOff>
      <xdr:row>59</xdr:row>
      <xdr:rowOff>8879</xdr:rowOff>
    </xdr:from>
    <xdr:to>
      <xdr:col>6</xdr:col>
      <xdr:colOff>600075</xdr:colOff>
      <xdr:row>59</xdr:row>
      <xdr:rowOff>8879</xdr:rowOff>
    </xdr:to>
    <xdr:cxnSp macro="">
      <xdr:nvCxnSpPr>
        <xdr:cNvPr id="115" name="直線コネクタ 114"/>
        <xdr:cNvCxnSpPr/>
      </xdr:nvCxnSpPr>
      <xdr:spPr>
        <a:xfrm>
          <a:off x="4546600" y="1012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37019</xdr:rowOff>
    </xdr:from>
    <xdr:ext cx="599010" cy="259045"/>
    <xdr:sp macro="" textlink="">
      <xdr:nvSpPr>
        <xdr:cNvPr id="116" name="総務費最大値テキスト"/>
        <xdr:cNvSpPr txBox="1"/>
      </xdr:nvSpPr>
      <xdr:spPr>
        <a:xfrm>
          <a:off x="4686300" y="843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475,114</a:t>
          </a:r>
          <a:endParaRPr kumimoji="1" lang="ja-JP" altLang="en-US" sz="1000" b="1">
            <a:latin typeface="ＭＳ Ｐゴシック"/>
          </a:endParaRPr>
        </a:p>
      </xdr:txBody>
    </xdr:sp>
    <xdr:clientData/>
  </xdr:oneCellAnchor>
  <xdr:twoCellAnchor>
    <xdr:from>
      <xdr:col>6</xdr:col>
      <xdr:colOff>422275</xdr:colOff>
      <xdr:row>50</xdr:row>
      <xdr:rowOff>90342</xdr:rowOff>
    </xdr:from>
    <xdr:to>
      <xdr:col>6</xdr:col>
      <xdr:colOff>600075</xdr:colOff>
      <xdr:row>50</xdr:row>
      <xdr:rowOff>90342</xdr:rowOff>
    </xdr:to>
    <xdr:cxnSp macro="">
      <xdr:nvCxnSpPr>
        <xdr:cNvPr id="117" name="直線コネクタ 116"/>
        <xdr:cNvCxnSpPr/>
      </xdr:nvCxnSpPr>
      <xdr:spPr>
        <a:xfrm>
          <a:off x="4546600" y="8662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119845</xdr:rowOff>
    </xdr:from>
    <xdr:to>
      <xdr:col>6</xdr:col>
      <xdr:colOff>511175</xdr:colOff>
      <xdr:row>58</xdr:row>
      <xdr:rowOff>79235</xdr:rowOff>
    </xdr:to>
    <xdr:cxnSp macro="">
      <xdr:nvCxnSpPr>
        <xdr:cNvPr id="118" name="直線コネクタ 117"/>
        <xdr:cNvCxnSpPr/>
      </xdr:nvCxnSpPr>
      <xdr:spPr>
        <a:xfrm flipV="1">
          <a:off x="3797300" y="9892495"/>
          <a:ext cx="838200" cy="13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131720</xdr:rowOff>
    </xdr:from>
    <xdr:ext cx="534377" cy="259045"/>
    <xdr:sp macro="" textlink="">
      <xdr:nvSpPr>
        <xdr:cNvPr id="119" name="総務費平均値テキスト"/>
        <xdr:cNvSpPr txBox="1"/>
      </xdr:nvSpPr>
      <xdr:spPr>
        <a:xfrm>
          <a:off x="4686300" y="9904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72,782</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153293</xdr:rowOff>
    </xdr:from>
    <xdr:to>
      <xdr:col>6</xdr:col>
      <xdr:colOff>561975</xdr:colOff>
      <xdr:row>58</xdr:row>
      <xdr:rowOff>83443</xdr:rowOff>
    </xdr:to>
    <xdr:sp macro="" textlink="">
      <xdr:nvSpPr>
        <xdr:cNvPr id="120" name="フローチャート : 判断 119"/>
        <xdr:cNvSpPr/>
      </xdr:nvSpPr>
      <xdr:spPr>
        <a:xfrm>
          <a:off x="4584700" y="9925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79235</xdr:rowOff>
    </xdr:from>
    <xdr:to>
      <xdr:col>5</xdr:col>
      <xdr:colOff>358775</xdr:colOff>
      <xdr:row>58</xdr:row>
      <xdr:rowOff>115426</xdr:rowOff>
    </xdr:to>
    <xdr:cxnSp macro="">
      <xdr:nvCxnSpPr>
        <xdr:cNvPr id="121" name="直線コネクタ 120"/>
        <xdr:cNvCxnSpPr/>
      </xdr:nvCxnSpPr>
      <xdr:spPr>
        <a:xfrm flipV="1">
          <a:off x="2908300" y="10023335"/>
          <a:ext cx="889000" cy="3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24540</xdr:rowOff>
    </xdr:from>
    <xdr:to>
      <xdr:col>5</xdr:col>
      <xdr:colOff>409575</xdr:colOff>
      <xdr:row>58</xdr:row>
      <xdr:rowOff>126140</xdr:rowOff>
    </xdr:to>
    <xdr:sp macro="" textlink="">
      <xdr:nvSpPr>
        <xdr:cNvPr id="122" name="フローチャート : 判断 121"/>
        <xdr:cNvSpPr/>
      </xdr:nvSpPr>
      <xdr:spPr>
        <a:xfrm>
          <a:off x="3746500" y="996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142667</xdr:rowOff>
    </xdr:from>
    <xdr:ext cx="534377" cy="259045"/>
    <xdr:sp macro="" textlink="">
      <xdr:nvSpPr>
        <xdr:cNvPr id="123" name="テキスト ボックス 122"/>
        <xdr:cNvSpPr txBox="1"/>
      </xdr:nvSpPr>
      <xdr:spPr>
        <a:xfrm>
          <a:off x="3530111" y="974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115426</xdr:rowOff>
    </xdr:from>
    <xdr:to>
      <xdr:col>4</xdr:col>
      <xdr:colOff>155575</xdr:colOff>
      <xdr:row>58</xdr:row>
      <xdr:rowOff>128838</xdr:rowOff>
    </xdr:to>
    <xdr:cxnSp macro="">
      <xdr:nvCxnSpPr>
        <xdr:cNvPr id="124" name="直線コネクタ 123"/>
        <xdr:cNvCxnSpPr/>
      </xdr:nvCxnSpPr>
      <xdr:spPr>
        <a:xfrm flipV="1">
          <a:off x="2019300" y="10059526"/>
          <a:ext cx="8890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11571</xdr:rowOff>
    </xdr:from>
    <xdr:to>
      <xdr:col>4</xdr:col>
      <xdr:colOff>206375</xdr:colOff>
      <xdr:row>58</xdr:row>
      <xdr:rowOff>113171</xdr:rowOff>
    </xdr:to>
    <xdr:sp macro="" textlink="">
      <xdr:nvSpPr>
        <xdr:cNvPr id="125" name="フローチャート : 判断 124"/>
        <xdr:cNvSpPr/>
      </xdr:nvSpPr>
      <xdr:spPr>
        <a:xfrm>
          <a:off x="2857500" y="995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129698</xdr:rowOff>
    </xdr:from>
    <xdr:ext cx="534377" cy="259045"/>
    <xdr:sp macro="" textlink="">
      <xdr:nvSpPr>
        <xdr:cNvPr id="126" name="テキスト ボックス 125"/>
        <xdr:cNvSpPr txBox="1"/>
      </xdr:nvSpPr>
      <xdr:spPr>
        <a:xfrm>
          <a:off x="2641111" y="973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63,679</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128838</xdr:rowOff>
    </xdr:from>
    <xdr:to>
      <xdr:col>2</xdr:col>
      <xdr:colOff>638175</xdr:colOff>
      <xdr:row>58</xdr:row>
      <xdr:rowOff>153939</xdr:rowOff>
    </xdr:to>
    <xdr:cxnSp macro="">
      <xdr:nvCxnSpPr>
        <xdr:cNvPr id="127" name="直線コネクタ 126"/>
        <xdr:cNvCxnSpPr/>
      </xdr:nvCxnSpPr>
      <xdr:spPr>
        <a:xfrm flipV="1">
          <a:off x="1130300" y="10072938"/>
          <a:ext cx="889000" cy="25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167248</xdr:rowOff>
    </xdr:from>
    <xdr:to>
      <xdr:col>3</xdr:col>
      <xdr:colOff>3175</xdr:colOff>
      <xdr:row>58</xdr:row>
      <xdr:rowOff>97398</xdr:rowOff>
    </xdr:to>
    <xdr:sp macro="" textlink="">
      <xdr:nvSpPr>
        <xdr:cNvPr id="128" name="フローチャート : 判断 127"/>
        <xdr:cNvSpPr/>
      </xdr:nvSpPr>
      <xdr:spPr>
        <a:xfrm>
          <a:off x="1968500" y="9939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113925</xdr:rowOff>
    </xdr:from>
    <xdr:ext cx="534377" cy="259045"/>
    <xdr:sp macro="" textlink="">
      <xdr:nvSpPr>
        <xdr:cNvPr id="129" name="テキスト ボックス 128"/>
        <xdr:cNvSpPr txBox="1"/>
      </xdr:nvSpPr>
      <xdr:spPr>
        <a:xfrm>
          <a:off x="1752111" y="971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68,509</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38967</xdr:rowOff>
    </xdr:from>
    <xdr:to>
      <xdr:col>1</xdr:col>
      <xdr:colOff>485775</xdr:colOff>
      <xdr:row>58</xdr:row>
      <xdr:rowOff>140567</xdr:rowOff>
    </xdr:to>
    <xdr:sp macro="" textlink="">
      <xdr:nvSpPr>
        <xdr:cNvPr id="130" name="フローチャート : 判断 129"/>
        <xdr:cNvSpPr/>
      </xdr:nvSpPr>
      <xdr:spPr>
        <a:xfrm>
          <a:off x="1079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157094</xdr:rowOff>
    </xdr:from>
    <xdr:ext cx="534377" cy="259045"/>
    <xdr:sp macro="" textlink="">
      <xdr:nvSpPr>
        <xdr:cNvPr id="131" name="テキスト ボックス 130"/>
        <xdr:cNvSpPr txBox="1"/>
      </xdr:nvSpPr>
      <xdr:spPr>
        <a:xfrm>
          <a:off x="863111" y="975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55,290</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69045</xdr:rowOff>
    </xdr:from>
    <xdr:to>
      <xdr:col>6</xdr:col>
      <xdr:colOff>561975</xdr:colOff>
      <xdr:row>57</xdr:row>
      <xdr:rowOff>170645</xdr:rowOff>
    </xdr:to>
    <xdr:sp macro="" textlink="">
      <xdr:nvSpPr>
        <xdr:cNvPr id="137" name="円/楕円 136"/>
        <xdr:cNvSpPr/>
      </xdr:nvSpPr>
      <xdr:spPr>
        <a:xfrm>
          <a:off x="4584700" y="984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91922</xdr:rowOff>
    </xdr:from>
    <xdr:ext cx="534377" cy="259045"/>
    <xdr:sp macro="" textlink="">
      <xdr:nvSpPr>
        <xdr:cNvPr id="138" name="総務費該当値テキスト"/>
        <xdr:cNvSpPr txBox="1"/>
      </xdr:nvSpPr>
      <xdr:spPr>
        <a:xfrm>
          <a:off x="4686300" y="969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98,580</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28435</xdr:rowOff>
    </xdr:from>
    <xdr:to>
      <xdr:col>5</xdr:col>
      <xdr:colOff>409575</xdr:colOff>
      <xdr:row>58</xdr:row>
      <xdr:rowOff>130035</xdr:rowOff>
    </xdr:to>
    <xdr:sp macro="" textlink="">
      <xdr:nvSpPr>
        <xdr:cNvPr id="139" name="円/楕円 138"/>
        <xdr:cNvSpPr/>
      </xdr:nvSpPr>
      <xdr:spPr>
        <a:xfrm>
          <a:off x="3746500" y="997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121162</xdr:rowOff>
    </xdr:from>
    <xdr:ext cx="534377" cy="259045"/>
    <xdr:sp macro="" textlink="">
      <xdr:nvSpPr>
        <xdr:cNvPr id="140" name="テキスト ボックス 139"/>
        <xdr:cNvSpPr txBox="1"/>
      </xdr:nvSpPr>
      <xdr:spPr>
        <a:xfrm>
          <a:off x="3530111" y="1006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58,515</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64626</xdr:rowOff>
    </xdr:from>
    <xdr:to>
      <xdr:col>4</xdr:col>
      <xdr:colOff>206375</xdr:colOff>
      <xdr:row>58</xdr:row>
      <xdr:rowOff>166226</xdr:rowOff>
    </xdr:to>
    <xdr:sp macro="" textlink="">
      <xdr:nvSpPr>
        <xdr:cNvPr id="141" name="円/楕円 140"/>
        <xdr:cNvSpPr/>
      </xdr:nvSpPr>
      <xdr:spPr>
        <a:xfrm>
          <a:off x="2857500" y="1000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157353</xdr:rowOff>
    </xdr:from>
    <xdr:ext cx="534377" cy="259045"/>
    <xdr:sp macro="" textlink="">
      <xdr:nvSpPr>
        <xdr:cNvPr id="142" name="テキスト ボックス 141"/>
        <xdr:cNvSpPr txBox="1"/>
      </xdr:nvSpPr>
      <xdr:spPr>
        <a:xfrm>
          <a:off x="2641111" y="1010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47,433</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78038</xdr:rowOff>
    </xdr:from>
    <xdr:to>
      <xdr:col>3</xdr:col>
      <xdr:colOff>3175</xdr:colOff>
      <xdr:row>59</xdr:row>
      <xdr:rowOff>8188</xdr:rowOff>
    </xdr:to>
    <xdr:sp macro="" textlink="">
      <xdr:nvSpPr>
        <xdr:cNvPr id="143" name="円/楕円 142"/>
        <xdr:cNvSpPr/>
      </xdr:nvSpPr>
      <xdr:spPr>
        <a:xfrm>
          <a:off x="1968500" y="1002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170765</xdr:rowOff>
    </xdr:from>
    <xdr:ext cx="534377" cy="259045"/>
    <xdr:sp macro="" textlink="">
      <xdr:nvSpPr>
        <xdr:cNvPr id="144" name="テキスト ボックス 143"/>
        <xdr:cNvSpPr txBox="1"/>
      </xdr:nvSpPr>
      <xdr:spPr>
        <a:xfrm>
          <a:off x="1752111" y="1011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43,326</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103139</xdr:rowOff>
    </xdr:from>
    <xdr:to>
      <xdr:col>1</xdr:col>
      <xdr:colOff>485775</xdr:colOff>
      <xdr:row>59</xdr:row>
      <xdr:rowOff>33289</xdr:rowOff>
    </xdr:to>
    <xdr:sp macro="" textlink="">
      <xdr:nvSpPr>
        <xdr:cNvPr id="145" name="円/楕円 144"/>
        <xdr:cNvSpPr/>
      </xdr:nvSpPr>
      <xdr:spPr>
        <a:xfrm>
          <a:off x="1079500" y="100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24416</xdr:rowOff>
    </xdr:from>
    <xdr:ext cx="534377" cy="259045"/>
    <xdr:sp macro="" textlink="">
      <xdr:nvSpPr>
        <xdr:cNvPr id="146" name="テキスト ボックス 145"/>
        <xdr:cNvSpPr txBox="1"/>
      </xdr:nvSpPr>
      <xdr:spPr>
        <a:xfrm>
          <a:off x="863111" y="1013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35,640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72/78</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71</xdr:row>
      <xdr:rowOff>21970</xdr:rowOff>
    </xdr:from>
    <xdr:ext cx="685572" cy="259045"/>
    <xdr:sp macro="" textlink="">
      <xdr:nvSpPr>
        <xdr:cNvPr id="166" name="テキスト ボックス 165"/>
        <xdr:cNvSpPr txBox="1"/>
      </xdr:nvSpPr>
      <xdr:spPr>
        <a:xfrm>
          <a:off x="76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8" name="テキスト ボックス 167"/>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0" name="テキスト ボックス 169"/>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58387</xdr:rowOff>
    </xdr:from>
    <xdr:to>
      <xdr:col>6</xdr:col>
      <xdr:colOff>510540</xdr:colOff>
      <xdr:row>78</xdr:row>
      <xdr:rowOff>160023</xdr:rowOff>
    </xdr:to>
    <xdr:cxnSp macro="">
      <xdr:nvCxnSpPr>
        <xdr:cNvPr id="172" name="直線コネクタ 171"/>
        <xdr:cNvCxnSpPr/>
      </xdr:nvCxnSpPr>
      <xdr:spPr>
        <a:xfrm flipV="1">
          <a:off x="4633595" y="12231337"/>
          <a:ext cx="1270" cy="1301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163850</xdr:rowOff>
    </xdr:from>
    <xdr:ext cx="599010" cy="259045"/>
    <xdr:sp macro="" textlink="">
      <xdr:nvSpPr>
        <xdr:cNvPr id="173" name="民生費最小値テキスト"/>
        <xdr:cNvSpPr txBox="1"/>
      </xdr:nvSpPr>
      <xdr:spPr>
        <a:xfrm>
          <a:off x="4686300" y="13536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101,331</a:t>
          </a:r>
          <a:endParaRPr kumimoji="1" lang="ja-JP" altLang="en-US" sz="1000" b="1">
            <a:latin typeface="ＭＳ Ｐゴシック"/>
          </a:endParaRPr>
        </a:p>
      </xdr:txBody>
    </xdr:sp>
    <xdr:clientData/>
  </xdr:oneCellAnchor>
  <xdr:twoCellAnchor>
    <xdr:from>
      <xdr:col>6</xdr:col>
      <xdr:colOff>422275</xdr:colOff>
      <xdr:row>78</xdr:row>
      <xdr:rowOff>160023</xdr:rowOff>
    </xdr:from>
    <xdr:to>
      <xdr:col>6</xdr:col>
      <xdr:colOff>600075</xdr:colOff>
      <xdr:row>78</xdr:row>
      <xdr:rowOff>160023</xdr:rowOff>
    </xdr:to>
    <xdr:cxnSp macro="">
      <xdr:nvCxnSpPr>
        <xdr:cNvPr id="174" name="直線コネクタ 173"/>
        <xdr:cNvCxnSpPr/>
      </xdr:nvCxnSpPr>
      <xdr:spPr>
        <a:xfrm>
          <a:off x="4546600" y="13533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5064</xdr:rowOff>
    </xdr:from>
    <xdr:ext cx="690189" cy="259045"/>
    <xdr:sp macro="" textlink="">
      <xdr:nvSpPr>
        <xdr:cNvPr id="175" name="民生費最大値テキスト"/>
        <xdr:cNvSpPr txBox="1"/>
      </xdr:nvSpPr>
      <xdr:spPr>
        <a:xfrm>
          <a:off x="4686300" y="120065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1,297,197</a:t>
          </a:r>
          <a:endParaRPr kumimoji="1" lang="ja-JP" altLang="en-US" sz="1000" b="1">
            <a:latin typeface="ＭＳ Ｐゴシック"/>
          </a:endParaRPr>
        </a:p>
      </xdr:txBody>
    </xdr:sp>
    <xdr:clientData/>
  </xdr:oneCellAnchor>
  <xdr:twoCellAnchor>
    <xdr:from>
      <xdr:col>6</xdr:col>
      <xdr:colOff>422275</xdr:colOff>
      <xdr:row>71</xdr:row>
      <xdr:rowOff>58387</xdr:rowOff>
    </xdr:from>
    <xdr:to>
      <xdr:col>6</xdr:col>
      <xdr:colOff>600075</xdr:colOff>
      <xdr:row>71</xdr:row>
      <xdr:rowOff>58387</xdr:rowOff>
    </xdr:to>
    <xdr:cxnSp macro="">
      <xdr:nvCxnSpPr>
        <xdr:cNvPr id="176" name="直線コネクタ 175"/>
        <xdr:cNvCxnSpPr/>
      </xdr:nvCxnSpPr>
      <xdr:spPr>
        <a:xfrm>
          <a:off x="4546600" y="12231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128229</xdr:rowOff>
    </xdr:from>
    <xdr:to>
      <xdr:col>6</xdr:col>
      <xdr:colOff>511175</xdr:colOff>
      <xdr:row>78</xdr:row>
      <xdr:rowOff>141109</xdr:rowOff>
    </xdr:to>
    <xdr:cxnSp macro="">
      <xdr:nvCxnSpPr>
        <xdr:cNvPr id="177" name="直線コネクタ 176"/>
        <xdr:cNvCxnSpPr/>
      </xdr:nvCxnSpPr>
      <xdr:spPr>
        <a:xfrm>
          <a:off x="3797300" y="13501329"/>
          <a:ext cx="838200" cy="1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59470</xdr:rowOff>
    </xdr:from>
    <xdr:ext cx="599010" cy="259045"/>
    <xdr:sp macro="" textlink="">
      <xdr:nvSpPr>
        <xdr:cNvPr id="178" name="民生費平均値テキスト"/>
        <xdr:cNvSpPr txBox="1"/>
      </xdr:nvSpPr>
      <xdr:spPr>
        <a:xfrm>
          <a:off x="4686300" y="132611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168,051</a:t>
          </a:r>
          <a:endParaRPr kumimoji="1" lang="ja-JP" altLang="en-US" sz="1000" b="1">
            <a:solidFill>
              <a:srgbClr val="000080"/>
            </a:solidFill>
            <a:latin typeface="ＭＳ Ｐゴシック"/>
          </a:endParaRPr>
        </a:p>
      </xdr:txBody>
    </xdr:sp>
    <xdr:clientData/>
  </xdr:oneCellAnchor>
  <xdr:twoCellAnchor>
    <xdr:from>
      <xdr:col>6</xdr:col>
      <xdr:colOff>460375</xdr:colOff>
      <xdr:row>78</xdr:row>
      <xdr:rowOff>36593</xdr:rowOff>
    </xdr:from>
    <xdr:to>
      <xdr:col>6</xdr:col>
      <xdr:colOff>561975</xdr:colOff>
      <xdr:row>78</xdr:row>
      <xdr:rowOff>138193</xdr:rowOff>
    </xdr:to>
    <xdr:sp macro="" textlink="">
      <xdr:nvSpPr>
        <xdr:cNvPr id="179" name="フローチャート : 判断 178"/>
        <xdr:cNvSpPr/>
      </xdr:nvSpPr>
      <xdr:spPr>
        <a:xfrm>
          <a:off x="4584700" y="13409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128229</xdr:rowOff>
    </xdr:from>
    <xdr:to>
      <xdr:col>5</xdr:col>
      <xdr:colOff>358775</xdr:colOff>
      <xdr:row>78</xdr:row>
      <xdr:rowOff>148828</xdr:rowOff>
    </xdr:to>
    <xdr:cxnSp macro="">
      <xdr:nvCxnSpPr>
        <xdr:cNvPr id="180" name="直線コネクタ 179"/>
        <xdr:cNvCxnSpPr/>
      </xdr:nvCxnSpPr>
      <xdr:spPr>
        <a:xfrm flipV="1">
          <a:off x="2908300" y="13501329"/>
          <a:ext cx="889000" cy="2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62533</xdr:rowOff>
    </xdr:from>
    <xdr:to>
      <xdr:col>5</xdr:col>
      <xdr:colOff>409575</xdr:colOff>
      <xdr:row>78</xdr:row>
      <xdr:rowOff>164133</xdr:rowOff>
    </xdr:to>
    <xdr:sp macro="" textlink="">
      <xdr:nvSpPr>
        <xdr:cNvPr id="181" name="フローチャート : 判断 180"/>
        <xdr:cNvSpPr/>
      </xdr:nvSpPr>
      <xdr:spPr>
        <a:xfrm>
          <a:off x="3746500" y="1343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9210</xdr:rowOff>
    </xdr:from>
    <xdr:ext cx="599010" cy="259045"/>
    <xdr:sp macro="" textlink="">
      <xdr:nvSpPr>
        <xdr:cNvPr id="182" name="テキスト ボックス 181"/>
        <xdr:cNvSpPr txBox="1"/>
      </xdr:nvSpPr>
      <xdr:spPr>
        <a:xfrm>
          <a:off x="3497794" y="1321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144,222</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148828</xdr:rowOff>
    </xdr:from>
    <xdr:to>
      <xdr:col>4</xdr:col>
      <xdr:colOff>155575</xdr:colOff>
      <xdr:row>78</xdr:row>
      <xdr:rowOff>154062</xdr:rowOff>
    </xdr:to>
    <xdr:cxnSp macro="">
      <xdr:nvCxnSpPr>
        <xdr:cNvPr id="183" name="直線コネクタ 182"/>
        <xdr:cNvCxnSpPr/>
      </xdr:nvCxnSpPr>
      <xdr:spPr>
        <a:xfrm flipV="1">
          <a:off x="2019300" y="13521928"/>
          <a:ext cx="889000" cy="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69714</xdr:rowOff>
    </xdr:from>
    <xdr:to>
      <xdr:col>4</xdr:col>
      <xdr:colOff>206375</xdr:colOff>
      <xdr:row>78</xdr:row>
      <xdr:rowOff>171314</xdr:rowOff>
    </xdr:to>
    <xdr:sp macro="" textlink="">
      <xdr:nvSpPr>
        <xdr:cNvPr id="184" name="フローチャート : 判断 183"/>
        <xdr:cNvSpPr/>
      </xdr:nvSpPr>
      <xdr:spPr>
        <a:xfrm>
          <a:off x="2857500" y="1344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16391</xdr:rowOff>
    </xdr:from>
    <xdr:ext cx="599010" cy="259045"/>
    <xdr:sp macro="" textlink="">
      <xdr:nvSpPr>
        <xdr:cNvPr id="185" name="テキスト ボックス 184"/>
        <xdr:cNvSpPr txBox="1"/>
      </xdr:nvSpPr>
      <xdr:spPr>
        <a:xfrm>
          <a:off x="2608794" y="13218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137,625</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154062</xdr:rowOff>
    </xdr:from>
    <xdr:to>
      <xdr:col>2</xdr:col>
      <xdr:colOff>638175</xdr:colOff>
      <xdr:row>78</xdr:row>
      <xdr:rowOff>158593</xdr:rowOff>
    </xdr:to>
    <xdr:cxnSp macro="">
      <xdr:nvCxnSpPr>
        <xdr:cNvPr id="186" name="直線コネクタ 185"/>
        <xdr:cNvCxnSpPr/>
      </xdr:nvCxnSpPr>
      <xdr:spPr>
        <a:xfrm flipV="1">
          <a:off x="1130300" y="13527162"/>
          <a:ext cx="889000" cy="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75763</xdr:rowOff>
    </xdr:from>
    <xdr:to>
      <xdr:col>3</xdr:col>
      <xdr:colOff>3175</xdr:colOff>
      <xdr:row>79</xdr:row>
      <xdr:rowOff>5913</xdr:rowOff>
    </xdr:to>
    <xdr:sp macro="" textlink="">
      <xdr:nvSpPr>
        <xdr:cNvPr id="187" name="フローチャート : 判断 186"/>
        <xdr:cNvSpPr/>
      </xdr:nvSpPr>
      <xdr:spPr>
        <a:xfrm>
          <a:off x="1968500" y="13448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22440</xdr:rowOff>
    </xdr:from>
    <xdr:ext cx="599010" cy="259045"/>
    <xdr:sp macro="" textlink="">
      <xdr:nvSpPr>
        <xdr:cNvPr id="188" name="テキスト ボックス 187"/>
        <xdr:cNvSpPr txBox="1"/>
      </xdr:nvSpPr>
      <xdr:spPr>
        <a:xfrm>
          <a:off x="1719794" y="13224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132,068</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77112</xdr:rowOff>
    </xdr:from>
    <xdr:to>
      <xdr:col>1</xdr:col>
      <xdr:colOff>485775</xdr:colOff>
      <xdr:row>79</xdr:row>
      <xdr:rowOff>7262</xdr:rowOff>
    </xdr:to>
    <xdr:sp macro="" textlink="">
      <xdr:nvSpPr>
        <xdr:cNvPr id="189" name="フローチャート : 判断 188"/>
        <xdr:cNvSpPr/>
      </xdr:nvSpPr>
      <xdr:spPr>
        <a:xfrm>
          <a:off x="1079500" y="1345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23789</xdr:rowOff>
    </xdr:from>
    <xdr:ext cx="599010" cy="259045"/>
    <xdr:sp macro="" textlink="">
      <xdr:nvSpPr>
        <xdr:cNvPr id="190" name="テキスト ボックス 189"/>
        <xdr:cNvSpPr txBox="1"/>
      </xdr:nvSpPr>
      <xdr:spPr>
        <a:xfrm>
          <a:off x="830794" y="1322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130,829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90309</xdr:rowOff>
    </xdr:from>
    <xdr:to>
      <xdr:col>6</xdr:col>
      <xdr:colOff>561975</xdr:colOff>
      <xdr:row>79</xdr:row>
      <xdr:rowOff>20459</xdr:rowOff>
    </xdr:to>
    <xdr:sp macro="" textlink="">
      <xdr:nvSpPr>
        <xdr:cNvPr id="196" name="円/楕円 195"/>
        <xdr:cNvSpPr/>
      </xdr:nvSpPr>
      <xdr:spPr>
        <a:xfrm>
          <a:off x="4584700" y="1346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78</xdr:row>
      <xdr:rowOff>15020</xdr:rowOff>
    </xdr:from>
    <xdr:ext cx="599010" cy="259045"/>
    <xdr:sp macro="" textlink="">
      <xdr:nvSpPr>
        <xdr:cNvPr id="197" name="民生費該当値テキスト"/>
        <xdr:cNvSpPr txBox="1"/>
      </xdr:nvSpPr>
      <xdr:spPr>
        <a:xfrm>
          <a:off x="4686300" y="13388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118,706</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77429</xdr:rowOff>
    </xdr:from>
    <xdr:to>
      <xdr:col>5</xdr:col>
      <xdr:colOff>409575</xdr:colOff>
      <xdr:row>79</xdr:row>
      <xdr:rowOff>7579</xdr:rowOff>
    </xdr:to>
    <xdr:sp macro="" textlink="">
      <xdr:nvSpPr>
        <xdr:cNvPr id="198" name="円/楕円 197"/>
        <xdr:cNvSpPr/>
      </xdr:nvSpPr>
      <xdr:spPr>
        <a:xfrm>
          <a:off x="3746500" y="1345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170156</xdr:rowOff>
    </xdr:from>
    <xdr:ext cx="599010" cy="259045"/>
    <xdr:sp macro="" textlink="">
      <xdr:nvSpPr>
        <xdr:cNvPr id="199" name="テキスト ボックス 198"/>
        <xdr:cNvSpPr txBox="1"/>
      </xdr:nvSpPr>
      <xdr:spPr>
        <a:xfrm>
          <a:off x="3497794" y="13543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130,537</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98028</xdr:rowOff>
    </xdr:from>
    <xdr:to>
      <xdr:col>4</xdr:col>
      <xdr:colOff>206375</xdr:colOff>
      <xdr:row>79</xdr:row>
      <xdr:rowOff>28178</xdr:rowOff>
    </xdr:to>
    <xdr:sp macro="" textlink="">
      <xdr:nvSpPr>
        <xdr:cNvPr id="200" name="円/楕円 199"/>
        <xdr:cNvSpPr/>
      </xdr:nvSpPr>
      <xdr:spPr>
        <a:xfrm>
          <a:off x="2857500" y="134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79</xdr:row>
      <xdr:rowOff>19305</xdr:rowOff>
    </xdr:from>
    <xdr:ext cx="599010" cy="259045"/>
    <xdr:sp macro="" textlink="">
      <xdr:nvSpPr>
        <xdr:cNvPr id="201" name="テキスト ボックス 200"/>
        <xdr:cNvSpPr txBox="1"/>
      </xdr:nvSpPr>
      <xdr:spPr>
        <a:xfrm>
          <a:off x="2608794" y="13563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111,614</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103262</xdr:rowOff>
    </xdr:from>
    <xdr:to>
      <xdr:col>3</xdr:col>
      <xdr:colOff>3175</xdr:colOff>
      <xdr:row>79</xdr:row>
      <xdr:rowOff>33412</xdr:rowOff>
    </xdr:to>
    <xdr:sp macro="" textlink="">
      <xdr:nvSpPr>
        <xdr:cNvPr id="202" name="円/楕円 201"/>
        <xdr:cNvSpPr/>
      </xdr:nvSpPr>
      <xdr:spPr>
        <a:xfrm>
          <a:off x="1968500" y="1347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79</xdr:row>
      <xdr:rowOff>24539</xdr:rowOff>
    </xdr:from>
    <xdr:ext cx="599010" cy="259045"/>
    <xdr:sp macro="" textlink="">
      <xdr:nvSpPr>
        <xdr:cNvPr id="203" name="テキスト ボックス 202"/>
        <xdr:cNvSpPr txBox="1"/>
      </xdr:nvSpPr>
      <xdr:spPr>
        <a:xfrm>
          <a:off x="1719794" y="13569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106,806</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107793</xdr:rowOff>
    </xdr:from>
    <xdr:to>
      <xdr:col>1</xdr:col>
      <xdr:colOff>485775</xdr:colOff>
      <xdr:row>79</xdr:row>
      <xdr:rowOff>37943</xdr:rowOff>
    </xdr:to>
    <xdr:sp macro="" textlink="">
      <xdr:nvSpPr>
        <xdr:cNvPr id="204" name="円/楕円 203"/>
        <xdr:cNvSpPr/>
      </xdr:nvSpPr>
      <xdr:spPr>
        <a:xfrm>
          <a:off x="1079500" y="1348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79</xdr:row>
      <xdr:rowOff>29070</xdr:rowOff>
    </xdr:from>
    <xdr:ext cx="599010" cy="259045"/>
    <xdr:sp macro="" textlink="">
      <xdr:nvSpPr>
        <xdr:cNvPr id="205" name="テキスト ボックス 204"/>
        <xdr:cNvSpPr txBox="1"/>
      </xdr:nvSpPr>
      <xdr:spPr>
        <a:xfrm>
          <a:off x="830794" y="13573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102,644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71/78</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7" name="テキスト ボックス 216"/>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3" name="テキスト ボックス 222"/>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121576</xdr:rowOff>
    </xdr:from>
    <xdr:to>
      <xdr:col>6</xdr:col>
      <xdr:colOff>510540</xdr:colOff>
      <xdr:row>98</xdr:row>
      <xdr:rowOff>53791</xdr:rowOff>
    </xdr:to>
    <xdr:cxnSp macro="">
      <xdr:nvCxnSpPr>
        <xdr:cNvPr id="231" name="直線コネクタ 230"/>
        <xdr:cNvCxnSpPr/>
      </xdr:nvCxnSpPr>
      <xdr:spPr>
        <a:xfrm flipV="1">
          <a:off x="4633595" y="15552076"/>
          <a:ext cx="1270" cy="1303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57618</xdr:rowOff>
    </xdr:from>
    <xdr:ext cx="534377" cy="259045"/>
    <xdr:sp macro="" textlink="">
      <xdr:nvSpPr>
        <xdr:cNvPr id="232" name="衛生費最小値テキスト"/>
        <xdr:cNvSpPr txBox="1"/>
      </xdr:nvSpPr>
      <xdr:spPr>
        <a:xfrm>
          <a:off x="4686300" y="168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19,892</a:t>
          </a:r>
          <a:endParaRPr kumimoji="1" lang="ja-JP" altLang="en-US" sz="1000" b="1">
            <a:latin typeface="ＭＳ Ｐゴシック"/>
          </a:endParaRPr>
        </a:p>
      </xdr:txBody>
    </xdr:sp>
    <xdr:clientData/>
  </xdr:oneCellAnchor>
  <xdr:twoCellAnchor>
    <xdr:from>
      <xdr:col>6</xdr:col>
      <xdr:colOff>422275</xdr:colOff>
      <xdr:row>98</xdr:row>
      <xdr:rowOff>53791</xdr:rowOff>
    </xdr:from>
    <xdr:to>
      <xdr:col>6</xdr:col>
      <xdr:colOff>600075</xdr:colOff>
      <xdr:row>98</xdr:row>
      <xdr:rowOff>53791</xdr:rowOff>
    </xdr:to>
    <xdr:cxnSp macro="">
      <xdr:nvCxnSpPr>
        <xdr:cNvPr id="233" name="直線コネクタ 232"/>
        <xdr:cNvCxnSpPr/>
      </xdr:nvCxnSpPr>
      <xdr:spPr>
        <a:xfrm>
          <a:off x="4546600" y="16855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68253</xdr:rowOff>
    </xdr:from>
    <xdr:ext cx="599010" cy="259045"/>
    <xdr:sp macro="" textlink="">
      <xdr:nvSpPr>
        <xdr:cNvPr id="234" name="衛生費最大値テキスト"/>
        <xdr:cNvSpPr txBox="1"/>
      </xdr:nvSpPr>
      <xdr:spPr>
        <a:xfrm>
          <a:off x="4686300" y="15327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139,665</a:t>
          </a:r>
          <a:endParaRPr kumimoji="1" lang="ja-JP" altLang="en-US" sz="1000" b="1">
            <a:latin typeface="ＭＳ Ｐゴシック"/>
          </a:endParaRPr>
        </a:p>
      </xdr:txBody>
    </xdr:sp>
    <xdr:clientData/>
  </xdr:oneCellAnchor>
  <xdr:twoCellAnchor>
    <xdr:from>
      <xdr:col>6</xdr:col>
      <xdr:colOff>422275</xdr:colOff>
      <xdr:row>90</xdr:row>
      <xdr:rowOff>121576</xdr:rowOff>
    </xdr:from>
    <xdr:to>
      <xdr:col>6</xdr:col>
      <xdr:colOff>600075</xdr:colOff>
      <xdr:row>90</xdr:row>
      <xdr:rowOff>121576</xdr:rowOff>
    </xdr:to>
    <xdr:cxnSp macro="">
      <xdr:nvCxnSpPr>
        <xdr:cNvPr id="235" name="直線コネクタ 234"/>
        <xdr:cNvCxnSpPr/>
      </xdr:nvCxnSpPr>
      <xdr:spPr>
        <a:xfrm>
          <a:off x="4546600" y="15552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16614</xdr:rowOff>
    </xdr:from>
    <xdr:to>
      <xdr:col>6</xdr:col>
      <xdr:colOff>511175</xdr:colOff>
      <xdr:row>98</xdr:row>
      <xdr:rowOff>17605</xdr:rowOff>
    </xdr:to>
    <xdr:cxnSp macro="">
      <xdr:nvCxnSpPr>
        <xdr:cNvPr id="236" name="直線コネクタ 235"/>
        <xdr:cNvCxnSpPr/>
      </xdr:nvCxnSpPr>
      <xdr:spPr>
        <a:xfrm>
          <a:off x="3797300" y="16818714"/>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126277</xdr:rowOff>
    </xdr:from>
    <xdr:ext cx="534377" cy="259045"/>
    <xdr:sp macro="" textlink="">
      <xdr:nvSpPr>
        <xdr:cNvPr id="237" name="衛生費平均値テキスト"/>
        <xdr:cNvSpPr txBox="1"/>
      </xdr:nvSpPr>
      <xdr:spPr>
        <a:xfrm>
          <a:off x="4686300" y="16414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42,168</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103400</xdr:rowOff>
    </xdr:from>
    <xdr:to>
      <xdr:col>6</xdr:col>
      <xdr:colOff>561975</xdr:colOff>
      <xdr:row>97</xdr:row>
      <xdr:rowOff>33550</xdr:rowOff>
    </xdr:to>
    <xdr:sp macro="" textlink="">
      <xdr:nvSpPr>
        <xdr:cNvPr id="238" name="フローチャート : 判断 237"/>
        <xdr:cNvSpPr/>
      </xdr:nvSpPr>
      <xdr:spPr>
        <a:xfrm>
          <a:off x="4584700" y="1656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16614</xdr:rowOff>
    </xdr:from>
    <xdr:to>
      <xdr:col>5</xdr:col>
      <xdr:colOff>358775</xdr:colOff>
      <xdr:row>98</xdr:row>
      <xdr:rowOff>48250</xdr:rowOff>
    </xdr:to>
    <xdr:cxnSp macro="">
      <xdr:nvCxnSpPr>
        <xdr:cNvPr id="239" name="直線コネクタ 238"/>
        <xdr:cNvCxnSpPr/>
      </xdr:nvCxnSpPr>
      <xdr:spPr>
        <a:xfrm flipV="1">
          <a:off x="2908300" y="16818714"/>
          <a:ext cx="889000" cy="3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162347</xdr:rowOff>
    </xdr:from>
    <xdr:to>
      <xdr:col>5</xdr:col>
      <xdr:colOff>409575</xdr:colOff>
      <xdr:row>97</xdr:row>
      <xdr:rowOff>92497</xdr:rowOff>
    </xdr:to>
    <xdr:sp macro="" textlink="">
      <xdr:nvSpPr>
        <xdr:cNvPr id="240" name="フローチャート : 判断 239"/>
        <xdr:cNvSpPr/>
      </xdr:nvSpPr>
      <xdr:spPr>
        <a:xfrm>
          <a:off x="3746500" y="1662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109024</xdr:rowOff>
    </xdr:from>
    <xdr:ext cx="534377" cy="259045"/>
    <xdr:sp macro="" textlink="">
      <xdr:nvSpPr>
        <xdr:cNvPr id="241" name="テキスト ボックス 240"/>
        <xdr:cNvSpPr txBox="1"/>
      </xdr:nvSpPr>
      <xdr:spPr>
        <a:xfrm>
          <a:off x="3530111" y="1639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36,753</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22461</xdr:rowOff>
    </xdr:from>
    <xdr:to>
      <xdr:col>4</xdr:col>
      <xdr:colOff>155575</xdr:colOff>
      <xdr:row>98</xdr:row>
      <xdr:rowOff>48250</xdr:rowOff>
    </xdr:to>
    <xdr:cxnSp macro="">
      <xdr:nvCxnSpPr>
        <xdr:cNvPr id="242" name="直線コネクタ 241"/>
        <xdr:cNvCxnSpPr/>
      </xdr:nvCxnSpPr>
      <xdr:spPr>
        <a:xfrm>
          <a:off x="2019300" y="16824561"/>
          <a:ext cx="889000" cy="2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151940</xdr:rowOff>
    </xdr:from>
    <xdr:to>
      <xdr:col>4</xdr:col>
      <xdr:colOff>206375</xdr:colOff>
      <xdr:row>97</xdr:row>
      <xdr:rowOff>82090</xdr:rowOff>
    </xdr:to>
    <xdr:sp macro="" textlink="">
      <xdr:nvSpPr>
        <xdr:cNvPr id="243" name="フローチャート : 判断 242"/>
        <xdr:cNvSpPr/>
      </xdr:nvSpPr>
      <xdr:spPr>
        <a:xfrm>
          <a:off x="2857500" y="1661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98617</xdr:rowOff>
    </xdr:from>
    <xdr:ext cx="534377" cy="259045"/>
    <xdr:sp macro="" textlink="">
      <xdr:nvSpPr>
        <xdr:cNvPr id="244" name="テキスト ボックス 243"/>
        <xdr:cNvSpPr txBox="1"/>
      </xdr:nvSpPr>
      <xdr:spPr>
        <a:xfrm>
          <a:off x="2641111" y="163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37,709</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22461</xdr:rowOff>
    </xdr:from>
    <xdr:to>
      <xdr:col>2</xdr:col>
      <xdr:colOff>638175</xdr:colOff>
      <xdr:row>98</xdr:row>
      <xdr:rowOff>43416</xdr:rowOff>
    </xdr:to>
    <xdr:cxnSp macro="">
      <xdr:nvCxnSpPr>
        <xdr:cNvPr id="245" name="直線コネクタ 244"/>
        <xdr:cNvCxnSpPr/>
      </xdr:nvCxnSpPr>
      <xdr:spPr>
        <a:xfrm flipV="1">
          <a:off x="1130300" y="16824561"/>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1118</xdr:rowOff>
    </xdr:from>
    <xdr:to>
      <xdr:col>3</xdr:col>
      <xdr:colOff>3175</xdr:colOff>
      <xdr:row>97</xdr:row>
      <xdr:rowOff>102718</xdr:rowOff>
    </xdr:to>
    <xdr:sp macro="" textlink="">
      <xdr:nvSpPr>
        <xdr:cNvPr id="246" name="フローチャート : 判断 245"/>
        <xdr:cNvSpPr/>
      </xdr:nvSpPr>
      <xdr:spPr>
        <a:xfrm>
          <a:off x="1968500" y="1663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119245</xdr:rowOff>
    </xdr:from>
    <xdr:ext cx="534377" cy="259045"/>
    <xdr:sp macro="" textlink="">
      <xdr:nvSpPr>
        <xdr:cNvPr id="247" name="テキスト ボックス 246"/>
        <xdr:cNvSpPr txBox="1"/>
      </xdr:nvSpPr>
      <xdr:spPr>
        <a:xfrm>
          <a:off x="1752111" y="16406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35,814</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163761</xdr:rowOff>
    </xdr:from>
    <xdr:to>
      <xdr:col>1</xdr:col>
      <xdr:colOff>485775</xdr:colOff>
      <xdr:row>97</xdr:row>
      <xdr:rowOff>93911</xdr:rowOff>
    </xdr:to>
    <xdr:sp macro="" textlink="">
      <xdr:nvSpPr>
        <xdr:cNvPr id="248" name="フローチャート : 判断 247"/>
        <xdr:cNvSpPr/>
      </xdr:nvSpPr>
      <xdr:spPr>
        <a:xfrm>
          <a:off x="1079500" y="16622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110438</xdr:rowOff>
    </xdr:from>
    <xdr:ext cx="534377" cy="259045"/>
    <xdr:sp macro="" textlink="">
      <xdr:nvSpPr>
        <xdr:cNvPr id="249" name="テキスト ボックス 248"/>
        <xdr:cNvSpPr txBox="1"/>
      </xdr:nvSpPr>
      <xdr:spPr>
        <a:xfrm>
          <a:off x="863111" y="1639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36,623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138255</xdr:rowOff>
    </xdr:from>
    <xdr:to>
      <xdr:col>6</xdr:col>
      <xdr:colOff>561975</xdr:colOff>
      <xdr:row>98</xdr:row>
      <xdr:rowOff>68405</xdr:rowOff>
    </xdr:to>
    <xdr:sp macro="" textlink="">
      <xdr:nvSpPr>
        <xdr:cNvPr id="255" name="円/楕円 254"/>
        <xdr:cNvSpPr/>
      </xdr:nvSpPr>
      <xdr:spPr>
        <a:xfrm>
          <a:off x="4584700" y="1676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53182</xdr:rowOff>
    </xdr:from>
    <xdr:ext cx="534377" cy="259045"/>
    <xdr:sp macro="" textlink="">
      <xdr:nvSpPr>
        <xdr:cNvPr id="256" name="衛生費該当値テキスト"/>
        <xdr:cNvSpPr txBox="1"/>
      </xdr:nvSpPr>
      <xdr:spPr>
        <a:xfrm>
          <a:off x="4686300" y="1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23,216</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137264</xdr:rowOff>
    </xdr:from>
    <xdr:to>
      <xdr:col>5</xdr:col>
      <xdr:colOff>409575</xdr:colOff>
      <xdr:row>98</xdr:row>
      <xdr:rowOff>67414</xdr:rowOff>
    </xdr:to>
    <xdr:sp macro="" textlink="">
      <xdr:nvSpPr>
        <xdr:cNvPr id="257" name="円/楕円 256"/>
        <xdr:cNvSpPr/>
      </xdr:nvSpPr>
      <xdr:spPr>
        <a:xfrm>
          <a:off x="3746500" y="1676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58541</xdr:rowOff>
    </xdr:from>
    <xdr:ext cx="534377" cy="259045"/>
    <xdr:sp macro="" textlink="">
      <xdr:nvSpPr>
        <xdr:cNvPr id="258" name="テキスト ボックス 257"/>
        <xdr:cNvSpPr txBox="1"/>
      </xdr:nvSpPr>
      <xdr:spPr>
        <a:xfrm>
          <a:off x="3530111" y="1686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23,307</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168900</xdr:rowOff>
    </xdr:from>
    <xdr:to>
      <xdr:col>4</xdr:col>
      <xdr:colOff>206375</xdr:colOff>
      <xdr:row>98</xdr:row>
      <xdr:rowOff>99050</xdr:rowOff>
    </xdr:to>
    <xdr:sp macro="" textlink="">
      <xdr:nvSpPr>
        <xdr:cNvPr id="259" name="円/楕円 258"/>
        <xdr:cNvSpPr/>
      </xdr:nvSpPr>
      <xdr:spPr>
        <a:xfrm>
          <a:off x="2857500" y="1679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90177</xdr:rowOff>
    </xdr:from>
    <xdr:ext cx="534377" cy="259045"/>
    <xdr:sp macro="" textlink="">
      <xdr:nvSpPr>
        <xdr:cNvPr id="260" name="テキスト ボックス 259"/>
        <xdr:cNvSpPr txBox="1"/>
      </xdr:nvSpPr>
      <xdr:spPr>
        <a:xfrm>
          <a:off x="2641111" y="1689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20,401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143111</xdr:rowOff>
    </xdr:from>
    <xdr:to>
      <xdr:col>3</xdr:col>
      <xdr:colOff>3175</xdr:colOff>
      <xdr:row>98</xdr:row>
      <xdr:rowOff>73261</xdr:rowOff>
    </xdr:to>
    <xdr:sp macro="" textlink="">
      <xdr:nvSpPr>
        <xdr:cNvPr id="261" name="円/楕円 260"/>
        <xdr:cNvSpPr/>
      </xdr:nvSpPr>
      <xdr:spPr>
        <a:xfrm>
          <a:off x="1968500" y="167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64388</xdr:rowOff>
    </xdr:from>
    <xdr:ext cx="534377" cy="259045"/>
    <xdr:sp macro="" textlink="">
      <xdr:nvSpPr>
        <xdr:cNvPr id="262" name="テキスト ボックス 261"/>
        <xdr:cNvSpPr txBox="1"/>
      </xdr:nvSpPr>
      <xdr:spPr>
        <a:xfrm>
          <a:off x="1752111" y="1686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22,770</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164066</xdr:rowOff>
    </xdr:from>
    <xdr:to>
      <xdr:col>1</xdr:col>
      <xdr:colOff>485775</xdr:colOff>
      <xdr:row>98</xdr:row>
      <xdr:rowOff>94216</xdr:rowOff>
    </xdr:to>
    <xdr:sp macro="" textlink="">
      <xdr:nvSpPr>
        <xdr:cNvPr id="263" name="円/楕円 262"/>
        <xdr:cNvSpPr/>
      </xdr:nvSpPr>
      <xdr:spPr>
        <a:xfrm>
          <a:off x="1079500" y="1679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85343</xdr:rowOff>
    </xdr:from>
    <xdr:ext cx="534377" cy="259045"/>
    <xdr:sp macro="" textlink="">
      <xdr:nvSpPr>
        <xdr:cNvPr id="264" name="テキスト ボックス 263"/>
        <xdr:cNvSpPr txBox="1"/>
      </xdr:nvSpPr>
      <xdr:spPr>
        <a:xfrm>
          <a:off x="863111" y="1688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20,845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37/78</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8" name="テキスト ボックス 277"/>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0" name="テキスト ボックス 279"/>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2" name="テキスト ボックス 281"/>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4" name="テキスト ボックス 283"/>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121666</xdr:rowOff>
    </xdr:from>
    <xdr:to>
      <xdr:col>15</xdr:col>
      <xdr:colOff>180340</xdr:colOff>
      <xdr:row>39</xdr:row>
      <xdr:rowOff>44450</xdr:rowOff>
    </xdr:to>
    <xdr:cxnSp macro="">
      <xdr:nvCxnSpPr>
        <xdr:cNvPr id="288" name="直線コネクタ 287"/>
        <xdr:cNvCxnSpPr/>
      </xdr:nvCxnSpPr>
      <xdr:spPr>
        <a:xfrm flipV="1">
          <a:off x="10475595" y="5265166"/>
          <a:ext cx="1270" cy="1465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9"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0" name="直線コネクタ 289"/>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68343</xdr:rowOff>
    </xdr:from>
    <xdr:ext cx="534377" cy="259045"/>
    <xdr:sp macro="" textlink="">
      <xdr:nvSpPr>
        <xdr:cNvPr id="291" name="労働費最大値テキスト"/>
        <xdr:cNvSpPr txBox="1"/>
      </xdr:nvSpPr>
      <xdr:spPr>
        <a:xfrm>
          <a:off x="10528300" y="504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11,542</a:t>
          </a:r>
          <a:endParaRPr kumimoji="1" lang="ja-JP" altLang="en-US" sz="1000" b="1">
            <a:latin typeface="ＭＳ Ｐゴシック"/>
          </a:endParaRPr>
        </a:p>
      </xdr:txBody>
    </xdr:sp>
    <xdr:clientData/>
  </xdr:oneCellAnchor>
  <xdr:twoCellAnchor>
    <xdr:from>
      <xdr:col>15</xdr:col>
      <xdr:colOff>92075</xdr:colOff>
      <xdr:row>30</xdr:row>
      <xdr:rowOff>121666</xdr:rowOff>
    </xdr:from>
    <xdr:to>
      <xdr:col>15</xdr:col>
      <xdr:colOff>269875</xdr:colOff>
      <xdr:row>30</xdr:row>
      <xdr:rowOff>121666</xdr:rowOff>
    </xdr:to>
    <xdr:cxnSp macro="">
      <xdr:nvCxnSpPr>
        <xdr:cNvPr id="292" name="直線コネクタ 291"/>
        <xdr:cNvCxnSpPr/>
      </xdr:nvCxnSpPr>
      <xdr:spPr>
        <a:xfrm>
          <a:off x="10388600" y="5265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131445</xdr:rowOff>
    </xdr:from>
    <xdr:to>
      <xdr:col>15</xdr:col>
      <xdr:colOff>180975</xdr:colOff>
      <xdr:row>38</xdr:row>
      <xdr:rowOff>138176</xdr:rowOff>
    </xdr:to>
    <xdr:cxnSp macro="">
      <xdr:nvCxnSpPr>
        <xdr:cNvPr id="293" name="直線コネクタ 292"/>
        <xdr:cNvCxnSpPr/>
      </xdr:nvCxnSpPr>
      <xdr:spPr>
        <a:xfrm>
          <a:off x="9639300" y="6646545"/>
          <a:ext cx="8382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32021</xdr:rowOff>
    </xdr:from>
    <xdr:ext cx="469744" cy="259045"/>
    <xdr:sp macro="" textlink="">
      <xdr:nvSpPr>
        <xdr:cNvPr id="294" name="労働費平均値テキスト"/>
        <xdr:cNvSpPr txBox="1"/>
      </xdr:nvSpPr>
      <xdr:spPr>
        <a:xfrm>
          <a:off x="10528300" y="6375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1,228</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9144</xdr:rowOff>
    </xdr:from>
    <xdr:to>
      <xdr:col>15</xdr:col>
      <xdr:colOff>231775</xdr:colOff>
      <xdr:row>38</xdr:row>
      <xdr:rowOff>110744</xdr:rowOff>
    </xdr:to>
    <xdr:sp macro="" textlink="">
      <xdr:nvSpPr>
        <xdr:cNvPr id="295" name="フローチャート : 判断 294"/>
        <xdr:cNvSpPr/>
      </xdr:nvSpPr>
      <xdr:spPr>
        <a:xfrm>
          <a:off x="10426700" y="652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34163</xdr:rowOff>
    </xdr:from>
    <xdr:to>
      <xdr:col>14</xdr:col>
      <xdr:colOff>28575</xdr:colOff>
      <xdr:row>38</xdr:row>
      <xdr:rowOff>131445</xdr:rowOff>
    </xdr:to>
    <xdr:cxnSp macro="">
      <xdr:nvCxnSpPr>
        <xdr:cNvPr id="296" name="直線コネクタ 295"/>
        <xdr:cNvCxnSpPr/>
      </xdr:nvCxnSpPr>
      <xdr:spPr>
        <a:xfrm>
          <a:off x="8750300" y="6549263"/>
          <a:ext cx="889000" cy="9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7874</xdr:rowOff>
    </xdr:from>
    <xdr:to>
      <xdr:col>14</xdr:col>
      <xdr:colOff>79375</xdr:colOff>
      <xdr:row>38</xdr:row>
      <xdr:rowOff>109474</xdr:rowOff>
    </xdr:to>
    <xdr:sp macro="" textlink="">
      <xdr:nvSpPr>
        <xdr:cNvPr id="297" name="フローチャート : 判断 296"/>
        <xdr:cNvSpPr/>
      </xdr:nvSpPr>
      <xdr:spPr>
        <a:xfrm>
          <a:off x="9588500" y="652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126001</xdr:rowOff>
    </xdr:from>
    <xdr:ext cx="469744" cy="259045"/>
    <xdr:sp macro="" textlink="">
      <xdr:nvSpPr>
        <xdr:cNvPr id="298" name="テキスト ボックス 297"/>
        <xdr:cNvSpPr txBox="1"/>
      </xdr:nvSpPr>
      <xdr:spPr>
        <a:xfrm>
          <a:off x="9404427" y="62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1,238</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112141</xdr:rowOff>
    </xdr:from>
    <xdr:to>
      <xdr:col>12</xdr:col>
      <xdr:colOff>511175</xdr:colOff>
      <xdr:row>38</xdr:row>
      <xdr:rowOff>34163</xdr:rowOff>
    </xdr:to>
    <xdr:cxnSp macro="">
      <xdr:nvCxnSpPr>
        <xdr:cNvPr id="299" name="直線コネクタ 298"/>
        <xdr:cNvCxnSpPr/>
      </xdr:nvCxnSpPr>
      <xdr:spPr>
        <a:xfrm>
          <a:off x="7861300" y="6455791"/>
          <a:ext cx="889000" cy="9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139319</xdr:rowOff>
    </xdr:from>
    <xdr:to>
      <xdr:col>12</xdr:col>
      <xdr:colOff>561975</xdr:colOff>
      <xdr:row>38</xdr:row>
      <xdr:rowOff>69469</xdr:rowOff>
    </xdr:to>
    <xdr:sp macro="" textlink="">
      <xdr:nvSpPr>
        <xdr:cNvPr id="300" name="フローチャート : 判断 299"/>
        <xdr:cNvSpPr/>
      </xdr:nvSpPr>
      <xdr:spPr>
        <a:xfrm>
          <a:off x="8699500" y="648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85996</xdr:rowOff>
    </xdr:from>
    <xdr:ext cx="469744" cy="259045"/>
    <xdr:sp macro="" textlink="">
      <xdr:nvSpPr>
        <xdr:cNvPr id="301" name="テキスト ボックス 300"/>
        <xdr:cNvSpPr txBox="1"/>
      </xdr:nvSpPr>
      <xdr:spPr>
        <a:xfrm>
          <a:off x="8515427" y="625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51435</xdr:rowOff>
    </xdr:from>
    <xdr:to>
      <xdr:col>11</xdr:col>
      <xdr:colOff>307975</xdr:colOff>
      <xdr:row>37</xdr:row>
      <xdr:rowOff>112141</xdr:rowOff>
    </xdr:to>
    <xdr:cxnSp macro="">
      <xdr:nvCxnSpPr>
        <xdr:cNvPr id="302" name="直線コネクタ 301"/>
        <xdr:cNvCxnSpPr/>
      </xdr:nvCxnSpPr>
      <xdr:spPr>
        <a:xfrm>
          <a:off x="6972300" y="6395085"/>
          <a:ext cx="889000" cy="6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96647</xdr:rowOff>
    </xdr:from>
    <xdr:to>
      <xdr:col>11</xdr:col>
      <xdr:colOff>358775</xdr:colOff>
      <xdr:row>38</xdr:row>
      <xdr:rowOff>26797</xdr:rowOff>
    </xdr:to>
    <xdr:sp macro="" textlink="">
      <xdr:nvSpPr>
        <xdr:cNvPr id="303" name="フローチャート : 判断 302"/>
        <xdr:cNvSpPr/>
      </xdr:nvSpPr>
      <xdr:spPr>
        <a:xfrm>
          <a:off x="7810500" y="644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17924</xdr:rowOff>
    </xdr:from>
    <xdr:ext cx="469744" cy="259045"/>
    <xdr:sp macro="" textlink="">
      <xdr:nvSpPr>
        <xdr:cNvPr id="304" name="テキスト ボックス 303"/>
        <xdr:cNvSpPr txBox="1"/>
      </xdr:nvSpPr>
      <xdr:spPr>
        <a:xfrm>
          <a:off x="7626427" y="653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144018</xdr:rowOff>
    </xdr:from>
    <xdr:to>
      <xdr:col>10</xdr:col>
      <xdr:colOff>155575</xdr:colOff>
      <xdr:row>37</xdr:row>
      <xdr:rowOff>74168</xdr:rowOff>
    </xdr:to>
    <xdr:sp macro="" textlink="">
      <xdr:nvSpPr>
        <xdr:cNvPr id="305" name="フローチャート : 判断 304"/>
        <xdr:cNvSpPr/>
      </xdr:nvSpPr>
      <xdr:spPr>
        <a:xfrm>
          <a:off x="6921500" y="6316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90695</xdr:rowOff>
    </xdr:from>
    <xdr:ext cx="469744" cy="259045"/>
    <xdr:sp macro="" textlink="">
      <xdr:nvSpPr>
        <xdr:cNvPr id="306" name="テキスト ボックス 305"/>
        <xdr:cNvSpPr txBox="1"/>
      </xdr:nvSpPr>
      <xdr:spPr>
        <a:xfrm>
          <a:off x="6737427" y="609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2,866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87376</xdr:rowOff>
    </xdr:from>
    <xdr:to>
      <xdr:col>15</xdr:col>
      <xdr:colOff>231775</xdr:colOff>
      <xdr:row>39</xdr:row>
      <xdr:rowOff>17526</xdr:rowOff>
    </xdr:to>
    <xdr:sp macro="" textlink="">
      <xdr:nvSpPr>
        <xdr:cNvPr id="312" name="円/楕円 311"/>
        <xdr:cNvSpPr/>
      </xdr:nvSpPr>
      <xdr:spPr>
        <a:xfrm>
          <a:off x="10426700" y="660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2303</xdr:rowOff>
    </xdr:from>
    <xdr:ext cx="378565" cy="259045"/>
    <xdr:sp macro="" textlink="">
      <xdr:nvSpPr>
        <xdr:cNvPr id="313" name="労働費該当値テキスト"/>
        <xdr:cNvSpPr txBox="1"/>
      </xdr:nvSpPr>
      <xdr:spPr>
        <a:xfrm>
          <a:off x="10528300" y="6517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612</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80645</xdr:rowOff>
    </xdr:from>
    <xdr:to>
      <xdr:col>14</xdr:col>
      <xdr:colOff>79375</xdr:colOff>
      <xdr:row>39</xdr:row>
      <xdr:rowOff>10795</xdr:rowOff>
    </xdr:to>
    <xdr:sp macro="" textlink="">
      <xdr:nvSpPr>
        <xdr:cNvPr id="314" name="円/楕円 313"/>
        <xdr:cNvSpPr/>
      </xdr:nvSpPr>
      <xdr:spPr>
        <a:xfrm>
          <a:off x="9588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39</xdr:row>
      <xdr:rowOff>1922</xdr:rowOff>
    </xdr:from>
    <xdr:ext cx="378565" cy="259045"/>
    <xdr:sp macro="" textlink="">
      <xdr:nvSpPr>
        <xdr:cNvPr id="315" name="テキスト ボックス 314"/>
        <xdr:cNvSpPr txBox="1"/>
      </xdr:nvSpPr>
      <xdr:spPr>
        <a:xfrm>
          <a:off x="9450017" y="6688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154813</xdr:rowOff>
    </xdr:from>
    <xdr:to>
      <xdr:col>12</xdr:col>
      <xdr:colOff>561975</xdr:colOff>
      <xdr:row>38</xdr:row>
      <xdr:rowOff>84963</xdr:rowOff>
    </xdr:to>
    <xdr:sp macro="" textlink="">
      <xdr:nvSpPr>
        <xdr:cNvPr id="316" name="円/楕円 315"/>
        <xdr:cNvSpPr/>
      </xdr:nvSpPr>
      <xdr:spPr>
        <a:xfrm>
          <a:off x="8699500" y="649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76090</xdr:rowOff>
    </xdr:from>
    <xdr:ext cx="469744" cy="259045"/>
    <xdr:sp macro="" textlink="">
      <xdr:nvSpPr>
        <xdr:cNvPr id="317" name="テキスト ボックス 316"/>
        <xdr:cNvSpPr txBox="1"/>
      </xdr:nvSpPr>
      <xdr:spPr>
        <a:xfrm>
          <a:off x="8515427" y="659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1,431</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61341</xdr:rowOff>
    </xdr:from>
    <xdr:to>
      <xdr:col>11</xdr:col>
      <xdr:colOff>358775</xdr:colOff>
      <xdr:row>37</xdr:row>
      <xdr:rowOff>162940</xdr:rowOff>
    </xdr:to>
    <xdr:sp macro="" textlink="">
      <xdr:nvSpPr>
        <xdr:cNvPr id="318" name="円/楕円 317"/>
        <xdr:cNvSpPr/>
      </xdr:nvSpPr>
      <xdr:spPr>
        <a:xfrm>
          <a:off x="7810500" y="64049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8018</xdr:rowOff>
    </xdr:from>
    <xdr:ext cx="469744" cy="259045"/>
    <xdr:sp macro="" textlink="">
      <xdr:nvSpPr>
        <xdr:cNvPr id="319" name="テキスト ボックス 318"/>
        <xdr:cNvSpPr txBox="1"/>
      </xdr:nvSpPr>
      <xdr:spPr>
        <a:xfrm>
          <a:off x="7626427" y="618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2,167</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635</xdr:rowOff>
    </xdr:from>
    <xdr:to>
      <xdr:col>10</xdr:col>
      <xdr:colOff>155575</xdr:colOff>
      <xdr:row>37</xdr:row>
      <xdr:rowOff>102235</xdr:rowOff>
    </xdr:to>
    <xdr:sp macro="" textlink="">
      <xdr:nvSpPr>
        <xdr:cNvPr id="320" name="円/楕円 319"/>
        <xdr:cNvSpPr/>
      </xdr:nvSpPr>
      <xdr:spPr>
        <a:xfrm>
          <a:off x="6921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93362</xdr:rowOff>
    </xdr:from>
    <xdr:ext cx="469744" cy="259045"/>
    <xdr:sp macro="" textlink="">
      <xdr:nvSpPr>
        <xdr:cNvPr id="321" name="テキスト ボックス 320"/>
        <xdr:cNvSpPr txBox="1"/>
      </xdr:nvSpPr>
      <xdr:spPr>
        <a:xfrm>
          <a:off x="6737427" y="643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2,645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62/78</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5" name="テキスト ボックス 334"/>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7" name="テキスト ボックス 336"/>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9" name="テキスト ボックス 338"/>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41" name="テキスト ボックス 34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115360</xdr:rowOff>
    </xdr:from>
    <xdr:to>
      <xdr:col>15</xdr:col>
      <xdr:colOff>180340</xdr:colOff>
      <xdr:row>59</xdr:row>
      <xdr:rowOff>98523</xdr:rowOff>
    </xdr:to>
    <xdr:cxnSp macro="">
      <xdr:nvCxnSpPr>
        <xdr:cNvPr id="347" name="直線コネクタ 346"/>
        <xdr:cNvCxnSpPr/>
      </xdr:nvCxnSpPr>
      <xdr:spPr>
        <a:xfrm flipV="1">
          <a:off x="10475595" y="8687860"/>
          <a:ext cx="1270" cy="1526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102350</xdr:rowOff>
    </xdr:from>
    <xdr:ext cx="378565" cy="259045"/>
    <xdr:sp macro="" textlink="">
      <xdr:nvSpPr>
        <xdr:cNvPr id="348" name="農林水産業費最小値テキスト"/>
        <xdr:cNvSpPr txBox="1"/>
      </xdr:nvSpPr>
      <xdr:spPr>
        <a:xfrm>
          <a:off x="10528300" y="10217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a:t>
          </a:r>
          <a:endParaRPr kumimoji="1" lang="ja-JP" altLang="en-US" sz="1000" b="1">
            <a:latin typeface="ＭＳ Ｐゴシック"/>
          </a:endParaRPr>
        </a:p>
      </xdr:txBody>
    </xdr:sp>
    <xdr:clientData/>
  </xdr:oneCellAnchor>
  <xdr:twoCellAnchor>
    <xdr:from>
      <xdr:col>15</xdr:col>
      <xdr:colOff>92075</xdr:colOff>
      <xdr:row>59</xdr:row>
      <xdr:rowOff>98523</xdr:rowOff>
    </xdr:from>
    <xdr:to>
      <xdr:col>15</xdr:col>
      <xdr:colOff>269875</xdr:colOff>
      <xdr:row>59</xdr:row>
      <xdr:rowOff>98523</xdr:rowOff>
    </xdr:to>
    <xdr:cxnSp macro="">
      <xdr:nvCxnSpPr>
        <xdr:cNvPr id="349" name="直線コネクタ 348"/>
        <xdr:cNvCxnSpPr/>
      </xdr:nvCxnSpPr>
      <xdr:spPr>
        <a:xfrm>
          <a:off x="10388600" y="10214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62037</xdr:rowOff>
    </xdr:from>
    <xdr:ext cx="599010" cy="259045"/>
    <xdr:sp macro="" textlink="">
      <xdr:nvSpPr>
        <xdr:cNvPr id="350" name="農林水産業費最大値テキスト"/>
        <xdr:cNvSpPr txBox="1"/>
      </xdr:nvSpPr>
      <xdr:spPr>
        <a:xfrm>
          <a:off x="10528300" y="846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467,453</a:t>
          </a:r>
          <a:endParaRPr kumimoji="1" lang="ja-JP" altLang="en-US" sz="1000" b="1">
            <a:latin typeface="ＭＳ Ｐゴシック"/>
          </a:endParaRPr>
        </a:p>
      </xdr:txBody>
    </xdr:sp>
    <xdr:clientData/>
  </xdr:oneCellAnchor>
  <xdr:twoCellAnchor>
    <xdr:from>
      <xdr:col>15</xdr:col>
      <xdr:colOff>92075</xdr:colOff>
      <xdr:row>50</xdr:row>
      <xdr:rowOff>115360</xdr:rowOff>
    </xdr:from>
    <xdr:to>
      <xdr:col>15</xdr:col>
      <xdr:colOff>269875</xdr:colOff>
      <xdr:row>50</xdr:row>
      <xdr:rowOff>115360</xdr:rowOff>
    </xdr:to>
    <xdr:cxnSp macro="">
      <xdr:nvCxnSpPr>
        <xdr:cNvPr id="351" name="直線コネクタ 350"/>
        <xdr:cNvCxnSpPr/>
      </xdr:nvCxnSpPr>
      <xdr:spPr>
        <a:xfrm>
          <a:off x="10388600" y="868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66205</xdr:rowOff>
    </xdr:from>
    <xdr:to>
      <xdr:col>15</xdr:col>
      <xdr:colOff>180975</xdr:colOff>
      <xdr:row>59</xdr:row>
      <xdr:rowOff>71825</xdr:rowOff>
    </xdr:to>
    <xdr:cxnSp macro="">
      <xdr:nvCxnSpPr>
        <xdr:cNvPr id="352" name="直線コネクタ 351"/>
        <xdr:cNvCxnSpPr/>
      </xdr:nvCxnSpPr>
      <xdr:spPr>
        <a:xfrm flipV="1">
          <a:off x="9639300" y="10181755"/>
          <a:ext cx="838200" cy="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149675</xdr:rowOff>
    </xdr:from>
    <xdr:ext cx="534377" cy="259045"/>
    <xdr:sp macro="" textlink="">
      <xdr:nvSpPr>
        <xdr:cNvPr id="353" name="農林水産業費平均値テキスト"/>
        <xdr:cNvSpPr txBox="1"/>
      </xdr:nvSpPr>
      <xdr:spPr>
        <a:xfrm>
          <a:off x="10528300" y="9922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28,395</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126798</xdr:rowOff>
    </xdr:from>
    <xdr:to>
      <xdr:col>15</xdr:col>
      <xdr:colOff>231775</xdr:colOff>
      <xdr:row>59</xdr:row>
      <xdr:rowOff>56948</xdr:rowOff>
    </xdr:to>
    <xdr:sp macro="" textlink="">
      <xdr:nvSpPr>
        <xdr:cNvPr id="354" name="フローチャート : 判断 353"/>
        <xdr:cNvSpPr/>
      </xdr:nvSpPr>
      <xdr:spPr>
        <a:xfrm>
          <a:off x="10426700" y="10070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70718</xdr:rowOff>
    </xdr:from>
    <xdr:to>
      <xdr:col>14</xdr:col>
      <xdr:colOff>28575</xdr:colOff>
      <xdr:row>59</xdr:row>
      <xdr:rowOff>71825</xdr:rowOff>
    </xdr:to>
    <xdr:cxnSp macro="">
      <xdr:nvCxnSpPr>
        <xdr:cNvPr id="355" name="直線コネクタ 354"/>
        <xdr:cNvCxnSpPr/>
      </xdr:nvCxnSpPr>
      <xdr:spPr>
        <a:xfrm>
          <a:off x="8750300" y="10186268"/>
          <a:ext cx="889000" cy="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1339</xdr:rowOff>
    </xdr:from>
    <xdr:to>
      <xdr:col>14</xdr:col>
      <xdr:colOff>79375</xdr:colOff>
      <xdr:row>59</xdr:row>
      <xdr:rowOff>102939</xdr:rowOff>
    </xdr:to>
    <xdr:sp macro="" textlink="">
      <xdr:nvSpPr>
        <xdr:cNvPr id="356" name="フローチャート : 判断 355"/>
        <xdr:cNvSpPr/>
      </xdr:nvSpPr>
      <xdr:spPr>
        <a:xfrm>
          <a:off x="9588500" y="101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119466</xdr:rowOff>
    </xdr:from>
    <xdr:ext cx="534377" cy="259045"/>
    <xdr:sp macro="" textlink="">
      <xdr:nvSpPr>
        <xdr:cNvPr id="357" name="テキスト ボックス 356"/>
        <xdr:cNvSpPr txBox="1"/>
      </xdr:nvSpPr>
      <xdr:spPr>
        <a:xfrm>
          <a:off x="9372111" y="989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14,312</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69958</xdr:rowOff>
    </xdr:from>
    <xdr:to>
      <xdr:col>12</xdr:col>
      <xdr:colOff>511175</xdr:colOff>
      <xdr:row>59</xdr:row>
      <xdr:rowOff>70718</xdr:rowOff>
    </xdr:to>
    <xdr:cxnSp macro="">
      <xdr:nvCxnSpPr>
        <xdr:cNvPr id="358" name="直線コネクタ 357"/>
        <xdr:cNvCxnSpPr/>
      </xdr:nvCxnSpPr>
      <xdr:spPr>
        <a:xfrm>
          <a:off x="7861300" y="10185508"/>
          <a:ext cx="889000" cy="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2695</xdr:rowOff>
    </xdr:from>
    <xdr:to>
      <xdr:col>12</xdr:col>
      <xdr:colOff>561975</xdr:colOff>
      <xdr:row>59</xdr:row>
      <xdr:rowOff>104295</xdr:rowOff>
    </xdr:to>
    <xdr:sp macro="" textlink="">
      <xdr:nvSpPr>
        <xdr:cNvPr id="359" name="フローチャート : 判断 358"/>
        <xdr:cNvSpPr/>
      </xdr:nvSpPr>
      <xdr:spPr>
        <a:xfrm>
          <a:off x="8699500" y="1011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120822</xdr:rowOff>
    </xdr:from>
    <xdr:ext cx="534377" cy="259045"/>
    <xdr:sp macro="" textlink="">
      <xdr:nvSpPr>
        <xdr:cNvPr id="360" name="テキスト ボックス 359"/>
        <xdr:cNvSpPr txBox="1"/>
      </xdr:nvSpPr>
      <xdr:spPr>
        <a:xfrm>
          <a:off x="8483111" y="989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13,897</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61750</xdr:rowOff>
    </xdr:from>
    <xdr:to>
      <xdr:col>11</xdr:col>
      <xdr:colOff>307975</xdr:colOff>
      <xdr:row>59</xdr:row>
      <xdr:rowOff>69958</xdr:rowOff>
    </xdr:to>
    <xdr:cxnSp macro="">
      <xdr:nvCxnSpPr>
        <xdr:cNvPr id="361" name="直線コネクタ 360"/>
        <xdr:cNvCxnSpPr/>
      </xdr:nvCxnSpPr>
      <xdr:spPr>
        <a:xfrm>
          <a:off x="6972300" y="10177300"/>
          <a:ext cx="889000" cy="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7277</xdr:rowOff>
    </xdr:from>
    <xdr:to>
      <xdr:col>11</xdr:col>
      <xdr:colOff>358775</xdr:colOff>
      <xdr:row>59</xdr:row>
      <xdr:rowOff>108877</xdr:rowOff>
    </xdr:to>
    <xdr:sp macro="" textlink="">
      <xdr:nvSpPr>
        <xdr:cNvPr id="362" name="フローチャート : 判断 361"/>
        <xdr:cNvSpPr/>
      </xdr:nvSpPr>
      <xdr:spPr>
        <a:xfrm>
          <a:off x="7810500" y="101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125404</xdr:rowOff>
    </xdr:from>
    <xdr:ext cx="534377" cy="259045"/>
    <xdr:sp macro="" textlink="">
      <xdr:nvSpPr>
        <xdr:cNvPr id="363" name="テキスト ボックス 362"/>
        <xdr:cNvSpPr txBox="1"/>
      </xdr:nvSpPr>
      <xdr:spPr>
        <a:xfrm>
          <a:off x="7594111" y="989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12,494</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7584</xdr:rowOff>
    </xdr:from>
    <xdr:to>
      <xdr:col>10</xdr:col>
      <xdr:colOff>155575</xdr:colOff>
      <xdr:row>59</xdr:row>
      <xdr:rowOff>109184</xdr:rowOff>
    </xdr:to>
    <xdr:sp macro="" textlink="">
      <xdr:nvSpPr>
        <xdr:cNvPr id="364" name="フローチャート : 判断 363"/>
        <xdr:cNvSpPr/>
      </xdr:nvSpPr>
      <xdr:spPr>
        <a:xfrm>
          <a:off x="6921500" y="10123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125711</xdr:rowOff>
    </xdr:from>
    <xdr:ext cx="534377" cy="259045"/>
    <xdr:sp macro="" textlink="">
      <xdr:nvSpPr>
        <xdr:cNvPr id="365" name="テキスト ボックス 364"/>
        <xdr:cNvSpPr txBox="1"/>
      </xdr:nvSpPr>
      <xdr:spPr>
        <a:xfrm>
          <a:off x="6705111" y="989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12,400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59</xdr:row>
      <xdr:rowOff>15405</xdr:rowOff>
    </xdr:from>
    <xdr:to>
      <xdr:col>15</xdr:col>
      <xdr:colOff>231775</xdr:colOff>
      <xdr:row>59</xdr:row>
      <xdr:rowOff>117005</xdr:rowOff>
    </xdr:to>
    <xdr:sp macro="" textlink="">
      <xdr:nvSpPr>
        <xdr:cNvPr id="371" name="円/楕円 370"/>
        <xdr:cNvSpPr/>
      </xdr:nvSpPr>
      <xdr:spPr>
        <a:xfrm>
          <a:off x="10426700" y="1013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105226</xdr:rowOff>
    </xdr:from>
    <xdr:ext cx="534377" cy="259045"/>
    <xdr:sp macro="" textlink="">
      <xdr:nvSpPr>
        <xdr:cNvPr id="372" name="農林水産業費該当値テキスト"/>
        <xdr:cNvSpPr txBox="1"/>
      </xdr:nvSpPr>
      <xdr:spPr>
        <a:xfrm>
          <a:off x="10528300" y="1004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10,005</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21025</xdr:rowOff>
    </xdr:from>
    <xdr:to>
      <xdr:col>14</xdr:col>
      <xdr:colOff>79375</xdr:colOff>
      <xdr:row>59</xdr:row>
      <xdr:rowOff>122625</xdr:rowOff>
    </xdr:to>
    <xdr:sp macro="" textlink="">
      <xdr:nvSpPr>
        <xdr:cNvPr id="373" name="円/楕円 372"/>
        <xdr:cNvSpPr/>
      </xdr:nvSpPr>
      <xdr:spPr>
        <a:xfrm>
          <a:off x="9588500" y="1013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59</xdr:row>
      <xdr:rowOff>113752</xdr:rowOff>
    </xdr:from>
    <xdr:ext cx="469744" cy="259045"/>
    <xdr:sp macro="" textlink="">
      <xdr:nvSpPr>
        <xdr:cNvPr id="374" name="テキスト ボックス 373"/>
        <xdr:cNvSpPr txBox="1"/>
      </xdr:nvSpPr>
      <xdr:spPr>
        <a:xfrm>
          <a:off x="9404427" y="1022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8,284</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19918</xdr:rowOff>
    </xdr:from>
    <xdr:to>
      <xdr:col>12</xdr:col>
      <xdr:colOff>561975</xdr:colOff>
      <xdr:row>59</xdr:row>
      <xdr:rowOff>121518</xdr:rowOff>
    </xdr:to>
    <xdr:sp macro="" textlink="">
      <xdr:nvSpPr>
        <xdr:cNvPr id="375" name="円/楕円 374"/>
        <xdr:cNvSpPr/>
      </xdr:nvSpPr>
      <xdr:spPr>
        <a:xfrm>
          <a:off x="8699500" y="1013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59</xdr:row>
      <xdr:rowOff>112645</xdr:rowOff>
    </xdr:from>
    <xdr:ext cx="469744" cy="259045"/>
    <xdr:sp macro="" textlink="">
      <xdr:nvSpPr>
        <xdr:cNvPr id="376" name="テキスト ボックス 375"/>
        <xdr:cNvSpPr txBox="1"/>
      </xdr:nvSpPr>
      <xdr:spPr>
        <a:xfrm>
          <a:off x="8515427" y="1022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8,623</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19158</xdr:rowOff>
    </xdr:from>
    <xdr:to>
      <xdr:col>11</xdr:col>
      <xdr:colOff>358775</xdr:colOff>
      <xdr:row>59</xdr:row>
      <xdr:rowOff>120758</xdr:rowOff>
    </xdr:to>
    <xdr:sp macro="" textlink="">
      <xdr:nvSpPr>
        <xdr:cNvPr id="377" name="円/楕円 376"/>
        <xdr:cNvSpPr/>
      </xdr:nvSpPr>
      <xdr:spPr>
        <a:xfrm>
          <a:off x="7810500" y="1013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59</xdr:row>
      <xdr:rowOff>111885</xdr:rowOff>
    </xdr:from>
    <xdr:ext cx="469744" cy="259045"/>
    <xdr:sp macro="" textlink="">
      <xdr:nvSpPr>
        <xdr:cNvPr id="378" name="テキスト ボックス 377"/>
        <xdr:cNvSpPr txBox="1"/>
      </xdr:nvSpPr>
      <xdr:spPr>
        <a:xfrm>
          <a:off x="7626427" y="1022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8,856</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10950</xdr:rowOff>
    </xdr:from>
    <xdr:to>
      <xdr:col>10</xdr:col>
      <xdr:colOff>155575</xdr:colOff>
      <xdr:row>59</xdr:row>
      <xdr:rowOff>112550</xdr:rowOff>
    </xdr:to>
    <xdr:sp macro="" textlink="">
      <xdr:nvSpPr>
        <xdr:cNvPr id="379" name="円/楕円 378"/>
        <xdr:cNvSpPr/>
      </xdr:nvSpPr>
      <xdr:spPr>
        <a:xfrm>
          <a:off x="6921500" y="1012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103677</xdr:rowOff>
    </xdr:from>
    <xdr:ext cx="534377" cy="259045"/>
    <xdr:sp macro="" textlink="">
      <xdr:nvSpPr>
        <xdr:cNvPr id="380" name="テキスト ボックス 379"/>
        <xdr:cNvSpPr txBox="1"/>
      </xdr:nvSpPr>
      <xdr:spPr>
        <a:xfrm>
          <a:off x="6705111" y="1021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11,369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7/78</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91" name="直線コネクタ 390"/>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2" name="テキスト ボックス 391"/>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3" name="直線コネクタ 392"/>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4" name="テキスト ボックス 393"/>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5" name="直線コネクタ 394"/>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6" name="テキスト ボックス 395"/>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7" name="直線コネクタ 396"/>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8" name="テキスト ボックス 397"/>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9" name="直線コネクタ 398"/>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400" name="テキスト ボックス 399"/>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401" name="直線コネクタ 400"/>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402" name="テキスト ボックス 401"/>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69</xdr:row>
      <xdr:rowOff>114227</xdr:rowOff>
    </xdr:from>
    <xdr:to>
      <xdr:col>15</xdr:col>
      <xdr:colOff>180340</xdr:colOff>
      <xdr:row>79</xdr:row>
      <xdr:rowOff>25595</xdr:rowOff>
    </xdr:to>
    <xdr:cxnSp macro="">
      <xdr:nvCxnSpPr>
        <xdr:cNvPr id="406" name="直線コネクタ 405"/>
        <xdr:cNvCxnSpPr/>
      </xdr:nvCxnSpPr>
      <xdr:spPr>
        <a:xfrm flipV="1">
          <a:off x="10475595" y="11944277"/>
          <a:ext cx="1270" cy="1625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29422</xdr:rowOff>
    </xdr:from>
    <xdr:ext cx="469744" cy="259045"/>
    <xdr:sp macro="" textlink="">
      <xdr:nvSpPr>
        <xdr:cNvPr id="407" name="商工費最小値テキスト"/>
        <xdr:cNvSpPr txBox="1"/>
      </xdr:nvSpPr>
      <xdr:spPr>
        <a:xfrm>
          <a:off x="10528300" y="1357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2,244</a:t>
          </a:r>
          <a:endParaRPr kumimoji="1" lang="ja-JP" altLang="en-US" sz="1000" b="1">
            <a:latin typeface="ＭＳ Ｐゴシック"/>
          </a:endParaRPr>
        </a:p>
      </xdr:txBody>
    </xdr:sp>
    <xdr:clientData/>
  </xdr:oneCellAnchor>
  <xdr:twoCellAnchor>
    <xdr:from>
      <xdr:col>15</xdr:col>
      <xdr:colOff>92075</xdr:colOff>
      <xdr:row>79</xdr:row>
      <xdr:rowOff>25595</xdr:rowOff>
    </xdr:from>
    <xdr:to>
      <xdr:col>15</xdr:col>
      <xdr:colOff>269875</xdr:colOff>
      <xdr:row>79</xdr:row>
      <xdr:rowOff>25595</xdr:rowOff>
    </xdr:to>
    <xdr:cxnSp macro="">
      <xdr:nvCxnSpPr>
        <xdr:cNvPr id="408" name="直線コネクタ 407"/>
        <xdr:cNvCxnSpPr/>
      </xdr:nvCxnSpPr>
      <xdr:spPr>
        <a:xfrm>
          <a:off x="10388600" y="1357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60904</xdr:rowOff>
    </xdr:from>
    <xdr:ext cx="534377" cy="259045"/>
    <xdr:sp macro="" textlink="">
      <xdr:nvSpPr>
        <xdr:cNvPr id="409" name="商工費最大値テキスト"/>
        <xdr:cNvSpPr txBox="1"/>
      </xdr:nvSpPr>
      <xdr:spPr>
        <a:xfrm>
          <a:off x="10528300" y="1171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52,030</a:t>
          </a:r>
          <a:endParaRPr kumimoji="1" lang="ja-JP" altLang="en-US" sz="1000" b="1">
            <a:latin typeface="ＭＳ Ｐゴシック"/>
          </a:endParaRPr>
        </a:p>
      </xdr:txBody>
    </xdr:sp>
    <xdr:clientData/>
  </xdr:oneCellAnchor>
  <xdr:twoCellAnchor>
    <xdr:from>
      <xdr:col>15</xdr:col>
      <xdr:colOff>92075</xdr:colOff>
      <xdr:row>69</xdr:row>
      <xdr:rowOff>114227</xdr:rowOff>
    </xdr:from>
    <xdr:to>
      <xdr:col>15</xdr:col>
      <xdr:colOff>269875</xdr:colOff>
      <xdr:row>69</xdr:row>
      <xdr:rowOff>114227</xdr:rowOff>
    </xdr:to>
    <xdr:cxnSp macro="">
      <xdr:nvCxnSpPr>
        <xdr:cNvPr id="410" name="直線コネクタ 409"/>
        <xdr:cNvCxnSpPr/>
      </xdr:nvCxnSpPr>
      <xdr:spPr>
        <a:xfrm>
          <a:off x="10388600" y="11944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73</xdr:row>
      <xdr:rowOff>107108</xdr:rowOff>
    </xdr:from>
    <xdr:to>
      <xdr:col>15</xdr:col>
      <xdr:colOff>180975</xdr:colOff>
      <xdr:row>74</xdr:row>
      <xdr:rowOff>39574</xdr:rowOff>
    </xdr:to>
    <xdr:cxnSp macro="">
      <xdr:nvCxnSpPr>
        <xdr:cNvPr id="411" name="直線コネクタ 410"/>
        <xdr:cNvCxnSpPr/>
      </xdr:nvCxnSpPr>
      <xdr:spPr>
        <a:xfrm>
          <a:off x="9639300" y="12622958"/>
          <a:ext cx="838200" cy="10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91265</xdr:rowOff>
    </xdr:from>
    <xdr:ext cx="534377" cy="259045"/>
    <xdr:sp macro="" textlink="">
      <xdr:nvSpPr>
        <xdr:cNvPr id="412" name="商工費平均値テキスト"/>
        <xdr:cNvSpPr txBox="1"/>
      </xdr:nvSpPr>
      <xdr:spPr>
        <a:xfrm>
          <a:off x="10528300" y="1312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13,767</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112838</xdr:rowOff>
    </xdr:from>
    <xdr:to>
      <xdr:col>15</xdr:col>
      <xdr:colOff>231775</xdr:colOff>
      <xdr:row>77</xdr:row>
      <xdr:rowOff>42988</xdr:rowOff>
    </xdr:to>
    <xdr:sp macro="" textlink="">
      <xdr:nvSpPr>
        <xdr:cNvPr id="413" name="フローチャート : 判断 412"/>
        <xdr:cNvSpPr/>
      </xdr:nvSpPr>
      <xdr:spPr>
        <a:xfrm>
          <a:off x="10426700" y="1314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73</xdr:row>
      <xdr:rowOff>62335</xdr:rowOff>
    </xdr:from>
    <xdr:to>
      <xdr:col>14</xdr:col>
      <xdr:colOff>28575</xdr:colOff>
      <xdr:row>73</xdr:row>
      <xdr:rowOff>107108</xdr:rowOff>
    </xdr:to>
    <xdr:cxnSp macro="">
      <xdr:nvCxnSpPr>
        <xdr:cNvPr id="414" name="直線コネクタ 413"/>
        <xdr:cNvCxnSpPr/>
      </xdr:nvCxnSpPr>
      <xdr:spPr>
        <a:xfrm>
          <a:off x="8750300" y="12578185"/>
          <a:ext cx="889000" cy="4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95986</xdr:rowOff>
    </xdr:from>
    <xdr:to>
      <xdr:col>14</xdr:col>
      <xdr:colOff>79375</xdr:colOff>
      <xdr:row>78</xdr:row>
      <xdr:rowOff>26136</xdr:rowOff>
    </xdr:to>
    <xdr:sp macro="" textlink="">
      <xdr:nvSpPr>
        <xdr:cNvPr id="415" name="フローチャート : 判断 414"/>
        <xdr:cNvSpPr/>
      </xdr:nvSpPr>
      <xdr:spPr>
        <a:xfrm>
          <a:off x="9588500" y="132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17263</xdr:rowOff>
    </xdr:from>
    <xdr:ext cx="469744" cy="259045"/>
    <xdr:sp macro="" textlink="">
      <xdr:nvSpPr>
        <xdr:cNvPr id="416" name="テキスト ボックス 415"/>
        <xdr:cNvSpPr txBox="1"/>
      </xdr:nvSpPr>
      <xdr:spPr>
        <a:xfrm>
          <a:off x="9404427" y="1339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9,033</a:t>
          </a:r>
          <a:endParaRPr kumimoji="1" lang="ja-JP" altLang="en-US" sz="1000" b="1">
            <a:solidFill>
              <a:srgbClr val="000080"/>
            </a:solidFill>
            <a:latin typeface="ＭＳ Ｐゴシック"/>
          </a:endParaRPr>
        </a:p>
      </xdr:txBody>
    </xdr:sp>
    <xdr:clientData/>
  </xdr:oneCellAnchor>
  <xdr:twoCellAnchor>
    <xdr:from>
      <xdr:col>11</xdr:col>
      <xdr:colOff>307975</xdr:colOff>
      <xdr:row>73</xdr:row>
      <xdr:rowOff>62335</xdr:rowOff>
    </xdr:from>
    <xdr:to>
      <xdr:col>12</xdr:col>
      <xdr:colOff>511175</xdr:colOff>
      <xdr:row>76</xdr:row>
      <xdr:rowOff>38528</xdr:rowOff>
    </xdr:to>
    <xdr:cxnSp macro="">
      <xdr:nvCxnSpPr>
        <xdr:cNvPr id="417" name="直線コネクタ 416"/>
        <xdr:cNvCxnSpPr/>
      </xdr:nvCxnSpPr>
      <xdr:spPr>
        <a:xfrm flipV="1">
          <a:off x="7861300" y="12578185"/>
          <a:ext cx="889000" cy="49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109376</xdr:rowOff>
    </xdr:from>
    <xdr:to>
      <xdr:col>12</xdr:col>
      <xdr:colOff>561975</xdr:colOff>
      <xdr:row>78</xdr:row>
      <xdr:rowOff>39526</xdr:rowOff>
    </xdr:to>
    <xdr:sp macro="" textlink="">
      <xdr:nvSpPr>
        <xdr:cNvPr id="418" name="フローチャート : 判断 417"/>
        <xdr:cNvSpPr/>
      </xdr:nvSpPr>
      <xdr:spPr>
        <a:xfrm>
          <a:off x="8699500" y="1331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30653</xdr:rowOff>
    </xdr:from>
    <xdr:ext cx="469744" cy="259045"/>
    <xdr:sp macro="" textlink="">
      <xdr:nvSpPr>
        <xdr:cNvPr id="419" name="テキスト ボックス 418"/>
        <xdr:cNvSpPr txBox="1"/>
      </xdr:nvSpPr>
      <xdr:spPr>
        <a:xfrm>
          <a:off x="8515427" y="1340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8,623</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38528</xdr:rowOff>
    </xdr:from>
    <xdr:to>
      <xdr:col>11</xdr:col>
      <xdr:colOff>307975</xdr:colOff>
      <xdr:row>76</xdr:row>
      <xdr:rowOff>124580</xdr:rowOff>
    </xdr:to>
    <xdr:cxnSp macro="">
      <xdr:nvCxnSpPr>
        <xdr:cNvPr id="420" name="直線コネクタ 419"/>
        <xdr:cNvCxnSpPr/>
      </xdr:nvCxnSpPr>
      <xdr:spPr>
        <a:xfrm flipV="1">
          <a:off x="6972300" y="13068728"/>
          <a:ext cx="889000" cy="8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122864</xdr:rowOff>
    </xdr:from>
    <xdr:to>
      <xdr:col>11</xdr:col>
      <xdr:colOff>358775</xdr:colOff>
      <xdr:row>78</xdr:row>
      <xdr:rowOff>53014</xdr:rowOff>
    </xdr:to>
    <xdr:sp macro="" textlink="">
      <xdr:nvSpPr>
        <xdr:cNvPr id="421" name="フローチャート : 判断 420"/>
        <xdr:cNvSpPr/>
      </xdr:nvSpPr>
      <xdr:spPr>
        <a:xfrm>
          <a:off x="7810500" y="1332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44141</xdr:rowOff>
    </xdr:from>
    <xdr:ext cx="469744" cy="259045"/>
    <xdr:sp macro="" textlink="">
      <xdr:nvSpPr>
        <xdr:cNvPr id="422" name="テキスト ボックス 421"/>
        <xdr:cNvSpPr txBox="1"/>
      </xdr:nvSpPr>
      <xdr:spPr>
        <a:xfrm>
          <a:off x="7626427" y="1341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8,210</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113164</xdr:rowOff>
    </xdr:from>
    <xdr:to>
      <xdr:col>10</xdr:col>
      <xdr:colOff>155575</xdr:colOff>
      <xdr:row>78</xdr:row>
      <xdr:rowOff>43314</xdr:rowOff>
    </xdr:to>
    <xdr:sp macro="" textlink="">
      <xdr:nvSpPr>
        <xdr:cNvPr id="423" name="フローチャート : 判断 422"/>
        <xdr:cNvSpPr/>
      </xdr:nvSpPr>
      <xdr:spPr>
        <a:xfrm>
          <a:off x="6921500" y="1331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34441</xdr:rowOff>
    </xdr:from>
    <xdr:ext cx="469744" cy="259045"/>
    <xdr:sp macro="" textlink="">
      <xdr:nvSpPr>
        <xdr:cNvPr id="424" name="テキスト ボックス 423"/>
        <xdr:cNvSpPr txBox="1"/>
      </xdr:nvSpPr>
      <xdr:spPr>
        <a:xfrm>
          <a:off x="6737427" y="1340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8,507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73</xdr:row>
      <xdr:rowOff>160224</xdr:rowOff>
    </xdr:from>
    <xdr:to>
      <xdr:col>15</xdr:col>
      <xdr:colOff>231775</xdr:colOff>
      <xdr:row>74</xdr:row>
      <xdr:rowOff>90374</xdr:rowOff>
    </xdr:to>
    <xdr:sp macro="" textlink="">
      <xdr:nvSpPr>
        <xdr:cNvPr id="430" name="円/楕円 429"/>
        <xdr:cNvSpPr/>
      </xdr:nvSpPr>
      <xdr:spPr>
        <a:xfrm>
          <a:off x="10426700" y="1267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73</xdr:row>
      <xdr:rowOff>11651</xdr:rowOff>
    </xdr:from>
    <xdr:ext cx="534377" cy="259045"/>
    <xdr:sp macro="" textlink="">
      <xdr:nvSpPr>
        <xdr:cNvPr id="431" name="商工費該当値テキスト"/>
        <xdr:cNvSpPr txBox="1"/>
      </xdr:nvSpPr>
      <xdr:spPr>
        <a:xfrm>
          <a:off x="10528300" y="1252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28,066</a:t>
          </a:r>
          <a:endParaRPr kumimoji="1" lang="ja-JP" altLang="en-US" sz="1000" b="1">
            <a:solidFill>
              <a:srgbClr val="FF0000"/>
            </a:solidFill>
            <a:latin typeface="ＭＳ Ｐゴシック"/>
          </a:endParaRPr>
        </a:p>
      </xdr:txBody>
    </xdr:sp>
    <xdr:clientData/>
  </xdr:oneCellAnchor>
  <xdr:twoCellAnchor>
    <xdr:from>
      <xdr:col>13</xdr:col>
      <xdr:colOff>663575</xdr:colOff>
      <xdr:row>73</xdr:row>
      <xdr:rowOff>56308</xdr:rowOff>
    </xdr:from>
    <xdr:to>
      <xdr:col>14</xdr:col>
      <xdr:colOff>79375</xdr:colOff>
      <xdr:row>73</xdr:row>
      <xdr:rowOff>157908</xdr:rowOff>
    </xdr:to>
    <xdr:sp macro="" textlink="">
      <xdr:nvSpPr>
        <xdr:cNvPr id="432" name="円/楕円 431"/>
        <xdr:cNvSpPr/>
      </xdr:nvSpPr>
      <xdr:spPr>
        <a:xfrm>
          <a:off x="9588500" y="1257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72</xdr:row>
      <xdr:rowOff>2985</xdr:rowOff>
    </xdr:from>
    <xdr:ext cx="534377" cy="259045"/>
    <xdr:sp macro="" textlink="">
      <xdr:nvSpPr>
        <xdr:cNvPr id="433" name="テキスト ボックス 432"/>
        <xdr:cNvSpPr txBox="1"/>
      </xdr:nvSpPr>
      <xdr:spPr>
        <a:xfrm>
          <a:off x="9372111" y="1234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31,248</a:t>
          </a:r>
          <a:endParaRPr kumimoji="1" lang="ja-JP" altLang="en-US" sz="1000" b="1">
            <a:solidFill>
              <a:srgbClr val="FF0000"/>
            </a:solidFill>
            <a:latin typeface="ＭＳ Ｐゴシック"/>
          </a:endParaRPr>
        </a:p>
      </xdr:txBody>
    </xdr:sp>
    <xdr:clientData/>
  </xdr:oneCellAnchor>
  <xdr:twoCellAnchor>
    <xdr:from>
      <xdr:col>12</xdr:col>
      <xdr:colOff>460375</xdr:colOff>
      <xdr:row>73</xdr:row>
      <xdr:rowOff>11535</xdr:rowOff>
    </xdr:from>
    <xdr:to>
      <xdr:col>12</xdr:col>
      <xdr:colOff>561975</xdr:colOff>
      <xdr:row>73</xdr:row>
      <xdr:rowOff>113135</xdr:rowOff>
    </xdr:to>
    <xdr:sp macro="" textlink="">
      <xdr:nvSpPr>
        <xdr:cNvPr id="434" name="円/楕円 433"/>
        <xdr:cNvSpPr/>
      </xdr:nvSpPr>
      <xdr:spPr>
        <a:xfrm>
          <a:off x="8699500" y="1252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71</xdr:row>
      <xdr:rowOff>129662</xdr:rowOff>
    </xdr:from>
    <xdr:ext cx="534377" cy="259045"/>
    <xdr:sp macro="" textlink="">
      <xdr:nvSpPr>
        <xdr:cNvPr id="435" name="テキスト ボックス 434"/>
        <xdr:cNvSpPr txBox="1"/>
      </xdr:nvSpPr>
      <xdr:spPr>
        <a:xfrm>
          <a:off x="8483111" y="1230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32,619</a:t>
          </a:r>
          <a:endParaRPr kumimoji="1" lang="ja-JP" altLang="en-US" sz="1000" b="1">
            <a:solidFill>
              <a:srgbClr val="FF0000"/>
            </a:solidFill>
            <a:latin typeface="ＭＳ Ｐゴシック"/>
          </a:endParaRPr>
        </a:p>
      </xdr:txBody>
    </xdr:sp>
    <xdr:clientData/>
  </xdr:oneCellAnchor>
  <xdr:twoCellAnchor>
    <xdr:from>
      <xdr:col>11</xdr:col>
      <xdr:colOff>257175</xdr:colOff>
      <xdr:row>75</xdr:row>
      <xdr:rowOff>159178</xdr:rowOff>
    </xdr:from>
    <xdr:to>
      <xdr:col>11</xdr:col>
      <xdr:colOff>358775</xdr:colOff>
      <xdr:row>76</xdr:row>
      <xdr:rowOff>89328</xdr:rowOff>
    </xdr:to>
    <xdr:sp macro="" textlink="">
      <xdr:nvSpPr>
        <xdr:cNvPr id="436" name="円/楕円 435"/>
        <xdr:cNvSpPr/>
      </xdr:nvSpPr>
      <xdr:spPr>
        <a:xfrm>
          <a:off x="7810500" y="130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74</xdr:row>
      <xdr:rowOff>105855</xdr:rowOff>
    </xdr:from>
    <xdr:ext cx="534377" cy="259045"/>
    <xdr:sp macro="" textlink="">
      <xdr:nvSpPr>
        <xdr:cNvPr id="437" name="テキスト ボックス 436"/>
        <xdr:cNvSpPr txBox="1"/>
      </xdr:nvSpPr>
      <xdr:spPr>
        <a:xfrm>
          <a:off x="7594111" y="1279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17,598</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73780</xdr:rowOff>
    </xdr:from>
    <xdr:to>
      <xdr:col>10</xdr:col>
      <xdr:colOff>155575</xdr:colOff>
      <xdr:row>77</xdr:row>
      <xdr:rowOff>3930</xdr:rowOff>
    </xdr:to>
    <xdr:sp macro="" textlink="">
      <xdr:nvSpPr>
        <xdr:cNvPr id="438" name="円/楕円 437"/>
        <xdr:cNvSpPr/>
      </xdr:nvSpPr>
      <xdr:spPr>
        <a:xfrm>
          <a:off x="6921500" y="1310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20457</xdr:rowOff>
    </xdr:from>
    <xdr:ext cx="534377" cy="259045"/>
    <xdr:sp macro="" textlink="">
      <xdr:nvSpPr>
        <xdr:cNvPr id="439" name="テキスト ボックス 438"/>
        <xdr:cNvSpPr txBox="1"/>
      </xdr:nvSpPr>
      <xdr:spPr>
        <a:xfrm>
          <a:off x="6705111" y="1287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14,963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32/78</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53" name="テキスト ボックス 452"/>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5" name="テキスト ボックス 45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7" name="テキスト ボックス 456"/>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9" name="テキスト ボックス 45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61" name="テキスト ボックス 460"/>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100781</xdr:rowOff>
    </xdr:from>
    <xdr:to>
      <xdr:col>15</xdr:col>
      <xdr:colOff>180340</xdr:colOff>
      <xdr:row>99</xdr:row>
      <xdr:rowOff>19597</xdr:rowOff>
    </xdr:to>
    <xdr:cxnSp macro="">
      <xdr:nvCxnSpPr>
        <xdr:cNvPr id="463" name="直線コネクタ 462"/>
        <xdr:cNvCxnSpPr/>
      </xdr:nvCxnSpPr>
      <xdr:spPr>
        <a:xfrm flipV="1">
          <a:off x="10475595" y="15531281"/>
          <a:ext cx="1270" cy="1461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23424</xdr:rowOff>
    </xdr:from>
    <xdr:ext cx="534377" cy="259045"/>
    <xdr:sp macro="" textlink="">
      <xdr:nvSpPr>
        <xdr:cNvPr id="464" name="土木費最小値テキスト"/>
        <xdr:cNvSpPr txBox="1"/>
      </xdr:nvSpPr>
      <xdr:spPr>
        <a:xfrm>
          <a:off x="10528300" y="1699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13,046</a:t>
          </a:r>
          <a:endParaRPr kumimoji="1" lang="ja-JP" altLang="en-US" sz="1000" b="1">
            <a:latin typeface="ＭＳ Ｐゴシック"/>
          </a:endParaRPr>
        </a:p>
      </xdr:txBody>
    </xdr:sp>
    <xdr:clientData/>
  </xdr:oneCellAnchor>
  <xdr:twoCellAnchor>
    <xdr:from>
      <xdr:col>15</xdr:col>
      <xdr:colOff>92075</xdr:colOff>
      <xdr:row>99</xdr:row>
      <xdr:rowOff>19597</xdr:rowOff>
    </xdr:from>
    <xdr:to>
      <xdr:col>15</xdr:col>
      <xdr:colOff>269875</xdr:colOff>
      <xdr:row>99</xdr:row>
      <xdr:rowOff>19597</xdr:rowOff>
    </xdr:to>
    <xdr:cxnSp macro="">
      <xdr:nvCxnSpPr>
        <xdr:cNvPr id="465" name="直線コネクタ 464"/>
        <xdr:cNvCxnSpPr/>
      </xdr:nvCxnSpPr>
      <xdr:spPr>
        <a:xfrm>
          <a:off x="10388600" y="16993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47458</xdr:rowOff>
    </xdr:from>
    <xdr:ext cx="599010" cy="259045"/>
    <xdr:sp macro="" textlink="">
      <xdr:nvSpPr>
        <xdr:cNvPr id="466" name="土木費最大値テキスト"/>
        <xdr:cNvSpPr txBox="1"/>
      </xdr:nvSpPr>
      <xdr:spPr>
        <a:xfrm>
          <a:off x="10528300" y="15306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780,430</a:t>
          </a:r>
          <a:endParaRPr kumimoji="1" lang="ja-JP" altLang="en-US" sz="1000" b="1">
            <a:latin typeface="ＭＳ Ｐゴシック"/>
          </a:endParaRPr>
        </a:p>
      </xdr:txBody>
    </xdr:sp>
    <xdr:clientData/>
  </xdr:oneCellAnchor>
  <xdr:twoCellAnchor>
    <xdr:from>
      <xdr:col>15</xdr:col>
      <xdr:colOff>92075</xdr:colOff>
      <xdr:row>90</xdr:row>
      <xdr:rowOff>100781</xdr:rowOff>
    </xdr:from>
    <xdr:to>
      <xdr:col>15</xdr:col>
      <xdr:colOff>269875</xdr:colOff>
      <xdr:row>90</xdr:row>
      <xdr:rowOff>100781</xdr:rowOff>
    </xdr:to>
    <xdr:cxnSp macro="">
      <xdr:nvCxnSpPr>
        <xdr:cNvPr id="467" name="直線コネクタ 466"/>
        <xdr:cNvCxnSpPr/>
      </xdr:nvCxnSpPr>
      <xdr:spPr>
        <a:xfrm>
          <a:off x="10388600" y="1553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100408</xdr:rowOff>
    </xdr:from>
    <xdr:to>
      <xdr:col>15</xdr:col>
      <xdr:colOff>180975</xdr:colOff>
      <xdr:row>98</xdr:row>
      <xdr:rowOff>119332</xdr:rowOff>
    </xdr:to>
    <xdr:cxnSp macro="">
      <xdr:nvCxnSpPr>
        <xdr:cNvPr id="468" name="直線コネクタ 467"/>
        <xdr:cNvCxnSpPr/>
      </xdr:nvCxnSpPr>
      <xdr:spPr>
        <a:xfrm>
          <a:off x="9639300" y="16902508"/>
          <a:ext cx="838200" cy="1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70418</xdr:rowOff>
    </xdr:from>
    <xdr:ext cx="534377" cy="259045"/>
    <xdr:sp macro="" textlink="">
      <xdr:nvSpPr>
        <xdr:cNvPr id="469" name="土木費平均値テキスト"/>
        <xdr:cNvSpPr txBox="1"/>
      </xdr:nvSpPr>
      <xdr:spPr>
        <a:xfrm>
          <a:off x="10528300" y="16701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61,711</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47541</xdr:rowOff>
    </xdr:from>
    <xdr:to>
      <xdr:col>15</xdr:col>
      <xdr:colOff>231775</xdr:colOff>
      <xdr:row>98</xdr:row>
      <xdr:rowOff>149141</xdr:rowOff>
    </xdr:to>
    <xdr:sp macro="" textlink="">
      <xdr:nvSpPr>
        <xdr:cNvPr id="470" name="フローチャート : 判断 469"/>
        <xdr:cNvSpPr/>
      </xdr:nvSpPr>
      <xdr:spPr>
        <a:xfrm>
          <a:off x="10426700" y="1684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100408</xdr:rowOff>
    </xdr:from>
    <xdr:to>
      <xdr:col>14</xdr:col>
      <xdr:colOff>28575</xdr:colOff>
      <xdr:row>98</xdr:row>
      <xdr:rowOff>125439</xdr:rowOff>
    </xdr:to>
    <xdr:cxnSp macro="">
      <xdr:nvCxnSpPr>
        <xdr:cNvPr id="471" name="直線コネクタ 470"/>
        <xdr:cNvCxnSpPr/>
      </xdr:nvCxnSpPr>
      <xdr:spPr>
        <a:xfrm flipV="1">
          <a:off x="8750300" y="16902508"/>
          <a:ext cx="889000" cy="2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75595</xdr:rowOff>
    </xdr:from>
    <xdr:to>
      <xdr:col>14</xdr:col>
      <xdr:colOff>79375</xdr:colOff>
      <xdr:row>99</xdr:row>
      <xdr:rowOff>5745</xdr:rowOff>
    </xdr:to>
    <xdr:sp macro="" textlink="">
      <xdr:nvSpPr>
        <xdr:cNvPr id="472" name="フローチャート : 判断 471"/>
        <xdr:cNvSpPr/>
      </xdr:nvSpPr>
      <xdr:spPr>
        <a:xfrm>
          <a:off x="9588500" y="168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168322</xdr:rowOff>
    </xdr:from>
    <xdr:ext cx="534377" cy="259045"/>
    <xdr:sp macro="" textlink="">
      <xdr:nvSpPr>
        <xdr:cNvPr id="473" name="テキスト ボックス 472"/>
        <xdr:cNvSpPr txBox="1"/>
      </xdr:nvSpPr>
      <xdr:spPr>
        <a:xfrm>
          <a:off x="9372111" y="1697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46,984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121540</xdr:rowOff>
    </xdr:from>
    <xdr:to>
      <xdr:col>12</xdr:col>
      <xdr:colOff>511175</xdr:colOff>
      <xdr:row>98</xdr:row>
      <xdr:rowOff>125439</xdr:rowOff>
    </xdr:to>
    <xdr:cxnSp macro="">
      <xdr:nvCxnSpPr>
        <xdr:cNvPr id="474" name="直線コネクタ 473"/>
        <xdr:cNvCxnSpPr/>
      </xdr:nvCxnSpPr>
      <xdr:spPr>
        <a:xfrm>
          <a:off x="7861300" y="16923640"/>
          <a:ext cx="889000" cy="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72645</xdr:rowOff>
    </xdr:from>
    <xdr:to>
      <xdr:col>12</xdr:col>
      <xdr:colOff>561975</xdr:colOff>
      <xdr:row>99</xdr:row>
      <xdr:rowOff>2795</xdr:rowOff>
    </xdr:to>
    <xdr:sp macro="" textlink="">
      <xdr:nvSpPr>
        <xdr:cNvPr id="475" name="フローチャート : 判断 474"/>
        <xdr:cNvSpPr/>
      </xdr:nvSpPr>
      <xdr:spPr>
        <a:xfrm>
          <a:off x="8699500" y="1687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19322</xdr:rowOff>
    </xdr:from>
    <xdr:ext cx="534377" cy="259045"/>
    <xdr:sp macro="" textlink="">
      <xdr:nvSpPr>
        <xdr:cNvPr id="476" name="テキスト ボックス 475"/>
        <xdr:cNvSpPr txBox="1"/>
      </xdr:nvSpPr>
      <xdr:spPr>
        <a:xfrm>
          <a:off x="8483111" y="1664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48,533</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116596</xdr:rowOff>
    </xdr:from>
    <xdr:to>
      <xdr:col>11</xdr:col>
      <xdr:colOff>307975</xdr:colOff>
      <xdr:row>98</xdr:row>
      <xdr:rowOff>121540</xdr:rowOff>
    </xdr:to>
    <xdr:cxnSp macro="">
      <xdr:nvCxnSpPr>
        <xdr:cNvPr id="477" name="直線コネクタ 476"/>
        <xdr:cNvCxnSpPr/>
      </xdr:nvCxnSpPr>
      <xdr:spPr>
        <a:xfrm>
          <a:off x="6972300" y="16918696"/>
          <a:ext cx="889000" cy="4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85519</xdr:rowOff>
    </xdr:from>
    <xdr:to>
      <xdr:col>11</xdr:col>
      <xdr:colOff>358775</xdr:colOff>
      <xdr:row>99</xdr:row>
      <xdr:rowOff>15669</xdr:rowOff>
    </xdr:to>
    <xdr:sp macro="" textlink="">
      <xdr:nvSpPr>
        <xdr:cNvPr id="478" name="フローチャート : 判断 477"/>
        <xdr:cNvSpPr/>
      </xdr:nvSpPr>
      <xdr:spPr>
        <a:xfrm>
          <a:off x="7810500" y="1688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6796</xdr:rowOff>
    </xdr:from>
    <xdr:ext cx="534377" cy="259045"/>
    <xdr:sp macro="" textlink="">
      <xdr:nvSpPr>
        <xdr:cNvPr id="479" name="テキスト ボックス 478"/>
        <xdr:cNvSpPr txBox="1"/>
      </xdr:nvSpPr>
      <xdr:spPr>
        <a:xfrm>
          <a:off x="7594111" y="1698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41,775</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83353</xdr:rowOff>
    </xdr:from>
    <xdr:to>
      <xdr:col>10</xdr:col>
      <xdr:colOff>155575</xdr:colOff>
      <xdr:row>99</xdr:row>
      <xdr:rowOff>13503</xdr:rowOff>
    </xdr:to>
    <xdr:sp macro="" textlink="">
      <xdr:nvSpPr>
        <xdr:cNvPr id="480" name="フローチャート : 判断 479"/>
        <xdr:cNvSpPr/>
      </xdr:nvSpPr>
      <xdr:spPr>
        <a:xfrm>
          <a:off x="6921500" y="1688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4630</xdr:rowOff>
    </xdr:from>
    <xdr:ext cx="534377" cy="259045"/>
    <xdr:sp macro="" textlink="">
      <xdr:nvSpPr>
        <xdr:cNvPr id="481" name="テキスト ボックス 480"/>
        <xdr:cNvSpPr txBox="1"/>
      </xdr:nvSpPr>
      <xdr:spPr>
        <a:xfrm>
          <a:off x="6705111" y="1697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42,912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68532</xdr:rowOff>
    </xdr:from>
    <xdr:to>
      <xdr:col>15</xdr:col>
      <xdr:colOff>231775</xdr:colOff>
      <xdr:row>98</xdr:row>
      <xdr:rowOff>170132</xdr:rowOff>
    </xdr:to>
    <xdr:sp macro="" textlink="">
      <xdr:nvSpPr>
        <xdr:cNvPr id="487" name="円/楕円 486"/>
        <xdr:cNvSpPr/>
      </xdr:nvSpPr>
      <xdr:spPr>
        <a:xfrm>
          <a:off x="10426700" y="1687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25968</xdr:rowOff>
    </xdr:from>
    <xdr:ext cx="534377" cy="259045"/>
    <xdr:sp macro="" textlink="">
      <xdr:nvSpPr>
        <xdr:cNvPr id="488" name="土木費該当値テキスト"/>
        <xdr:cNvSpPr txBox="1"/>
      </xdr:nvSpPr>
      <xdr:spPr>
        <a:xfrm>
          <a:off x="10528300" y="1682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50,692</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49608</xdr:rowOff>
    </xdr:from>
    <xdr:to>
      <xdr:col>14</xdr:col>
      <xdr:colOff>79375</xdr:colOff>
      <xdr:row>98</xdr:row>
      <xdr:rowOff>151208</xdr:rowOff>
    </xdr:to>
    <xdr:sp macro="" textlink="">
      <xdr:nvSpPr>
        <xdr:cNvPr id="489" name="円/楕円 488"/>
        <xdr:cNvSpPr/>
      </xdr:nvSpPr>
      <xdr:spPr>
        <a:xfrm>
          <a:off x="9588500" y="1685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167735</xdr:rowOff>
    </xdr:from>
    <xdr:ext cx="534377" cy="259045"/>
    <xdr:sp macro="" textlink="">
      <xdr:nvSpPr>
        <xdr:cNvPr id="490" name="テキスト ボックス 489"/>
        <xdr:cNvSpPr txBox="1"/>
      </xdr:nvSpPr>
      <xdr:spPr>
        <a:xfrm>
          <a:off x="9372111" y="1662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60,626</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74639</xdr:rowOff>
    </xdr:from>
    <xdr:to>
      <xdr:col>12</xdr:col>
      <xdr:colOff>561975</xdr:colOff>
      <xdr:row>99</xdr:row>
      <xdr:rowOff>4789</xdr:rowOff>
    </xdr:to>
    <xdr:sp macro="" textlink="">
      <xdr:nvSpPr>
        <xdr:cNvPr id="491" name="円/楕円 490"/>
        <xdr:cNvSpPr/>
      </xdr:nvSpPr>
      <xdr:spPr>
        <a:xfrm>
          <a:off x="8699500" y="1687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167366</xdr:rowOff>
    </xdr:from>
    <xdr:ext cx="534377" cy="259045"/>
    <xdr:sp macro="" textlink="">
      <xdr:nvSpPr>
        <xdr:cNvPr id="492" name="テキスト ボックス 491"/>
        <xdr:cNvSpPr txBox="1"/>
      </xdr:nvSpPr>
      <xdr:spPr>
        <a:xfrm>
          <a:off x="8483111" y="1696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47,486</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70740</xdr:rowOff>
    </xdr:from>
    <xdr:to>
      <xdr:col>11</xdr:col>
      <xdr:colOff>358775</xdr:colOff>
      <xdr:row>99</xdr:row>
      <xdr:rowOff>890</xdr:rowOff>
    </xdr:to>
    <xdr:sp macro="" textlink="">
      <xdr:nvSpPr>
        <xdr:cNvPr id="493" name="円/楕円 492"/>
        <xdr:cNvSpPr/>
      </xdr:nvSpPr>
      <xdr:spPr>
        <a:xfrm>
          <a:off x="7810500" y="1687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17417</xdr:rowOff>
    </xdr:from>
    <xdr:ext cx="534377" cy="259045"/>
    <xdr:sp macro="" textlink="">
      <xdr:nvSpPr>
        <xdr:cNvPr id="494" name="テキスト ボックス 493"/>
        <xdr:cNvSpPr txBox="1"/>
      </xdr:nvSpPr>
      <xdr:spPr>
        <a:xfrm>
          <a:off x="7594111" y="1664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49,533</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65796</xdr:rowOff>
    </xdr:from>
    <xdr:to>
      <xdr:col>10</xdr:col>
      <xdr:colOff>155575</xdr:colOff>
      <xdr:row>98</xdr:row>
      <xdr:rowOff>167396</xdr:rowOff>
    </xdr:to>
    <xdr:sp macro="" textlink="">
      <xdr:nvSpPr>
        <xdr:cNvPr id="495" name="円/楕円 494"/>
        <xdr:cNvSpPr/>
      </xdr:nvSpPr>
      <xdr:spPr>
        <a:xfrm>
          <a:off x="6921500" y="1686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12473</xdr:rowOff>
    </xdr:from>
    <xdr:ext cx="534377" cy="259045"/>
    <xdr:sp macro="" textlink="">
      <xdr:nvSpPr>
        <xdr:cNvPr id="496" name="テキスト ボックス 495"/>
        <xdr:cNvSpPr txBox="1"/>
      </xdr:nvSpPr>
      <xdr:spPr>
        <a:xfrm>
          <a:off x="6705111" y="16643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52,128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77/78</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508" name="テキスト ボックス 50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10" name="テキスト ボックス 50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12" name="テキスト ボックス 51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4" name="テキスト ボックス 51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6" name="テキスト ボックス 51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8" name="テキスト ボックス 51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135604</xdr:rowOff>
    </xdr:from>
    <xdr:to>
      <xdr:col>23</xdr:col>
      <xdr:colOff>516889</xdr:colOff>
      <xdr:row>38</xdr:row>
      <xdr:rowOff>41973</xdr:rowOff>
    </xdr:to>
    <xdr:cxnSp macro="">
      <xdr:nvCxnSpPr>
        <xdr:cNvPr id="520" name="直線コネクタ 519"/>
        <xdr:cNvCxnSpPr/>
      </xdr:nvCxnSpPr>
      <xdr:spPr>
        <a:xfrm flipV="1">
          <a:off x="16317595" y="5279104"/>
          <a:ext cx="1269" cy="1277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45800</xdr:rowOff>
    </xdr:from>
    <xdr:ext cx="469744" cy="259045"/>
    <xdr:sp macro="" textlink="">
      <xdr:nvSpPr>
        <xdr:cNvPr id="521" name="消防費最小値テキスト"/>
        <xdr:cNvSpPr txBox="1"/>
      </xdr:nvSpPr>
      <xdr:spPr>
        <a:xfrm>
          <a:off x="16370300" y="6560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9,130</a:t>
          </a:r>
          <a:endParaRPr kumimoji="1" lang="ja-JP" altLang="en-US" sz="1000" b="1">
            <a:latin typeface="ＭＳ Ｐゴシック"/>
          </a:endParaRPr>
        </a:p>
      </xdr:txBody>
    </xdr:sp>
    <xdr:clientData/>
  </xdr:oneCellAnchor>
  <xdr:twoCellAnchor>
    <xdr:from>
      <xdr:col>23</xdr:col>
      <xdr:colOff>428625</xdr:colOff>
      <xdr:row>38</xdr:row>
      <xdr:rowOff>41973</xdr:rowOff>
    </xdr:from>
    <xdr:to>
      <xdr:col>23</xdr:col>
      <xdr:colOff>606425</xdr:colOff>
      <xdr:row>38</xdr:row>
      <xdr:rowOff>41973</xdr:rowOff>
    </xdr:to>
    <xdr:cxnSp macro="">
      <xdr:nvCxnSpPr>
        <xdr:cNvPr id="522" name="直線コネクタ 521"/>
        <xdr:cNvCxnSpPr/>
      </xdr:nvCxnSpPr>
      <xdr:spPr>
        <a:xfrm>
          <a:off x="16230600" y="6557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82281</xdr:rowOff>
    </xdr:from>
    <xdr:ext cx="534377" cy="259045"/>
    <xdr:sp macro="" textlink="">
      <xdr:nvSpPr>
        <xdr:cNvPr id="523" name="消防費最大値テキスト"/>
        <xdr:cNvSpPr txBox="1"/>
      </xdr:nvSpPr>
      <xdr:spPr>
        <a:xfrm>
          <a:off x="16370300" y="505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76,215</a:t>
          </a:r>
          <a:endParaRPr kumimoji="1" lang="ja-JP" altLang="en-US" sz="1000" b="1">
            <a:latin typeface="ＭＳ Ｐゴシック"/>
          </a:endParaRPr>
        </a:p>
      </xdr:txBody>
    </xdr:sp>
    <xdr:clientData/>
  </xdr:oneCellAnchor>
  <xdr:twoCellAnchor>
    <xdr:from>
      <xdr:col>23</xdr:col>
      <xdr:colOff>428625</xdr:colOff>
      <xdr:row>30</xdr:row>
      <xdr:rowOff>135604</xdr:rowOff>
    </xdr:from>
    <xdr:to>
      <xdr:col>23</xdr:col>
      <xdr:colOff>606425</xdr:colOff>
      <xdr:row>30</xdr:row>
      <xdr:rowOff>135604</xdr:rowOff>
    </xdr:to>
    <xdr:cxnSp macro="">
      <xdr:nvCxnSpPr>
        <xdr:cNvPr id="524" name="直線コネクタ 523"/>
        <xdr:cNvCxnSpPr/>
      </xdr:nvCxnSpPr>
      <xdr:spPr>
        <a:xfrm>
          <a:off x="16230600" y="5279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31344</xdr:rowOff>
    </xdr:from>
    <xdr:to>
      <xdr:col>23</xdr:col>
      <xdr:colOff>517525</xdr:colOff>
      <xdr:row>38</xdr:row>
      <xdr:rowOff>33172</xdr:rowOff>
    </xdr:to>
    <xdr:cxnSp macro="">
      <xdr:nvCxnSpPr>
        <xdr:cNvPr id="525" name="直線コネクタ 524"/>
        <xdr:cNvCxnSpPr/>
      </xdr:nvCxnSpPr>
      <xdr:spPr>
        <a:xfrm>
          <a:off x="15481300" y="6546444"/>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150601</xdr:rowOff>
    </xdr:from>
    <xdr:ext cx="534377" cy="259045"/>
    <xdr:sp macro="" textlink="">
      <xdr:nvSpPr>
        <xdr:cNvPr id="526" name="消防費平均値テキスト"/>
        <xdr:cNvSpPr txBox="1"/>
      </xdr:nvSpPr>
      <xdr:spPr>
        <a:xfrm>
          <a:off x="16370300" y="6151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19,962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127724</xdr:rowOff>
    </xdr:from>
    <xdr:to>
      <xdr:col>23</xdr:col>
      <xdr:colOff>568325</xdr:colOff>
      <xdr:row>37</xdr:row>
      <xdr:rowOff>57874</xdr:rowOff>
    </xdr:to>
    <xdr:sp macro="" textlink="">
      <xdr:nvSpPr>
        <xdr:cNvPr id="527" name="フローチャート : 判断 526"/>
        <xdr:cNvSpPr/>
      </xdr:nvSpPr>
      <xdr:spPr>
        <a:xfrm>
          <a:off x="16268700" y="629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31344</xdr:rowOff>
    </xdr:from>
    <xdr:to>
      <xdr:col>22</xdr:col>
      <xdr:colOff>365125</xdr:colOff>
      <xdr:row>38</xdr:row>
      <xdr:rowOff>36487</xdr:rowOff>
    </xdr:to>
    <xdr:cxnSp macro="">
      <xdr:nvCxnSpPr>
        <xdr:cNvPr id="528" name="直線コネクタ 527"/>
        <xdr:cNvCxnSpPr/>
      </xdr:nvCxnSpPr>
      <xdr:spPr>
        <a:xfrm flipV="1">
          <a:off x="14592300" y="6546444"/>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7785</xdr:rowOff>
    </xdr:from>
    <xdr:to>
      <xdr:col>22</xdr:col>
      <xdr:colOff>415925</xdr:colOff>
      <xdr:row>37</xdr:row>
      <xdr:rowOff>109385</xdr:rowOff>
    </xdr:to>
    <xdr:sp macro="" textlink="">
      <xdr:nvSpPr>
        <xdr:cNvPr id="529" name="フローチャート : 判断 528"/>
        <xdr:cNvSpPr/>
      </xdr:nvSpPr>
      <xdr:spPr>
        <a:xfrm>
          <a:off x="15430500" y="63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125912</xdr:rowOff>
    </xdr:from>
    <xdr:ext cx="534377" cy="259045"/>
    <xdr:sp macro="" textlink="">
      <xdr:nvSpPr>
        <xdr:cNvPr id="530" name="テキスト ボックス 529"/>
        <xdr:cNvSpPr txBox="1"/>
      </xdr:nvSpPr>
      <xdr:spPr>
        <a:xfrm>
          <a:off x="15214111" y="612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17,258</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108667</xdr:rowOff>
    </xdr:from>
    <xdr:to>
      <xdr:col>21</xdr:col>
      <xdr:colOff>161925</xdr:colOff>
      <xdr:row>38</xdr:row>
      <xdr:rowOff>36487</xdr:rowOff>
    </xdr:to>
    <xdr:cxnSp macro="">
      <xdr:nvCxnSpPr>
        <xdr:cNvPr id="531" name="直線コネクタ 530"/>
        <xdr:cNvCxnSpPr/>
      </xdr:nvCxnSpPr>
      <xdr:spPr>
        <a:xfrm>
          <a:off x="13703300" y="6452317"/>
          <a:ext cx="889000" cy="9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19615</xdr:rowOff>
    </xdr:from>
    <xdr:to>
      <xdr:col>21</xdr:col>
      <xdr:colOff>212725</xdr:colOff>
      <xdr:row>37</xdr:row>
      <xdr:rowOff>121215</xdr:rowOff>
    </xdr:to>
    <xdr:sp macro="" textlink="">
      <xdr:nvSpPr>
        <xdr:cNvPr id="532" name="フローチャート : 判断 531"/>
        <xdr:cNvSpPr/>
      </xdr:nvSpPr>
      <xdr:spPr>
        <a:xfrm>
          <a:off x="14541500" y="636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137742</xdr:rowOff>
    </xdr:from>
    <xdr:ext cx="534377" cy="259045"/>
    <xdr:sp macro="" textlink="">
      <xdr:nvSpPr>
        <xdr:cNvPr id="533" name="テキスト ボックス 532"/>
        <xdr:cNvSpPr txBox="1"/>
      </xdr:nvSpPr>
      <xdr:spPr>
        <a:xfrm>
          <a:off x="14325111" y="613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16,637</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108667</xdr:rowOff>
    </xdr:from>
    <xdr:to>
      <xdr:col>19</xdr:col>
      <xdr:colOff>644525</xdr:colOff>
      <xdr:row>38</xdr:row>
      <xdr:rowOff>34544</xdr:rowOff>
    </xdr:to>
    <xdr:cxnSp macro="">
      <xdr:nvCxnSpPr>
        <xdr:cNvPr id="534" name="直線コネクタ 533"/>
        <xdr:cNvCxnSpPr/>
      </xdr:nvCxnSpPr>
      <xdr:spPr>
        <a:xfrm flipV="1">
          <a:off x="12814300" y="6452317"/>
          <a:ext cx="889000" cy="9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34893</xdr:rowOff>
    </xdr:from>
    <xdr:to>
      <xdr:col>20</xdr:col>
      <xdr:colOff>9525</xdr:colOff>
      <xdr:row>37</xdr:row>
      <xdr:rowOff>136493</xdr:rowOff>
    </xdr:to>
    <xdr:sp macro="" textlink="">
      <xdr:nvSpPr>
        <xdr:cNvPr id="535" name="フローチャート : 判断 534"/>
        <xdr:cNvSpPr/>
      </xdr:nvSpPr>
      <xdr:spPr>
        <a:xfrm>
          <a:off x="13652500" y="6378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153020</xdr:rowOff>
    </xdr:from>
    <xdr:ext cx="534377" cy="259045"/>
    <xdr:sp macro="" textlink="">
      <xdr:nvSpPr>
        <xdr:cNvPr id="536" name="テキスト ボックス 535"/>
        <xdr:cNvSpPr txBox="1"/>
      </xdr:nvSpPr>
      <xdr:spPr>
        <a:xfrm>
          <a:off x="13436111" y="615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15,835</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40494</xdr:rowOff>
    </xdr:from>
    <xdr:to>
      <xdr:col>18</xdr:col>
      <xdr:colOff>492125</xdr:colOff>
      <xdr:row>37</xdr:row>
      <xdr:rowOff>142094</xdr:rowOff>
    </xdr:to>
    <xdr:sp macro="" textlink="">
      <xdr:nvSpPr>
        <xdr:cNvPr id="537" name="フローチャート : 判断 536"/>
        <xdr:cNvSpPr/>
      </xdr:nvSpPr>
      <xdr:spPr>
        <a:xfrm>
          <a:off x="12763500" y="638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158621</xdr:rowOff>
    </xdr:from>
    <xdr:ext cx="534377" cy="259045"/>
    <xdr:sp macro="" textlink="">
      <xdr:nvSpPr>
        <xdr:cNvPr id="538" name="テキスト ボックス 537"/>
        <xdr:cNvSpPr txBox="1"/>
      </xdr:nvSpPr>
      <xdr:spPr>
        <a:xfrm>
          <a:off x="12547111" y="615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153822</xdr:rowOff>
    </xdr:from>
    <xdr:to>
      <xdr:col>23</xdr:col>
      <xdr:colOff>568325</xdr:colOff>
      <xdr:row>38</xdr:row>
      <xdr:rowOff>83972</xdr:rowOff>
    </xdr:to>
    <xdr:sp macro="" textlink="">
      <xdr:nvSpPr>
        <xdr:cNvPr id="544" name="円/楕円 543"/>
        <xdr:cNvSpPr/>
      </xdr:nvSpPr>
      <xdr:spPr>
        <a:xfrm>
          <a:off x="16268700" y="649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68749</xdr:rowOff>
    </xdr:from>
    <xdr:ext cx="469744" cy="259045"/>
    <xdr:sp macro="" textlink="">
      <xdr:nvSpPr>
        <xdr:cNvPr id="545" name="消防費該当値テキスト"/>
        <xdr:cNvSpPr txBox="1"/>
      </xdr:nvSpPr>
      <xdr:spPr>
        <a:xfrm>
          <a:off x="16370300" y="641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9,592</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151993</xdr:rowOff>
    </xdr:from>
    <xdr:to>
      <xdr:col>22</xdr:col>
      <xdr:colOff>415925</xdr:colOff>
      <xdr:row>38</xdr:row>
      <xdr:rowOff>82144</xdr:rowOff>
    </xdr:to>
    <xdr:sp macro="" textlink="">
      <xdr:nvSpPr>
        <xdr:cNvPr id="546" name="円/楕円 545"/>
        <xdr:cNvSpPr/>
      </xdr:nvSpPr>
      <xdr:spPr>
        <a:xfrm>
          <a:off x="15430500" y="649564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73271</xdr:rowOff>
    </xdr:from>
    <xdr:ext cx="469744" cy="259045"/>
    <xdr:sp macro="" textlink="">
      <xdr:nvSpPr>
        <xdr:cNvPr id="547" name="テキスト ボックス 546"/>
        <xdr:cNvSpPr txBox="1"/>
      </xdr:nvSpPr>
      <xdr:spPr>
        <a:xfrm>
          <a:off x="15246427" y="658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9,688</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157137</xdr:rowOff>
    </xdr:from>
    <xdr:to>
      <xdr:col>21</xdr:col>
      <xdr:colOff>212725</xdr:colOff>
      <xdr:row>38</xdr:row>
      <xdr:rowOff>87287</xdr:rowOff>
    </xdr:to>
    <xdr:sp macro="" textlink="">
      <xdr:nvSpPr>
        <xdr:cNvPr id="548" name="円/楕円 547"/>
        <xdr:cNvSpPr/>
      </xdr:nvSpPr>
      <xdr:spPr>
        <a:xfrm>
          <a:off x="14541500" y="650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78414</xdr:rowOff>
    </xdr:from>
    <xdr:ext cx="469744" cy="259045"/>
    <xdr:sp macro="" textlink="">
      <xdr:nvSpPr>
        <xdr:cNvPr id="549" name="テキスト ボックス 548"/>
        <xdr:cNvSpPr txBox="1"/>
      </xdr:nvSpPr>
      <xdr:spPr>
        <a:xfrm>
          <a:off x="14357427" y="6593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9,418</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57867</xdr:rowOff>
    </xdr:from>
    <xdr:to>
      <xdr:col>20</xdr:col>
      <xdr:colOff>9525</xdr:colOff>
      <xdr:row>37</xdr:row>
      <xdr:rowOff>159468</xdr:rowOff>
    </xdr:to>
    <xdr:sp macro="" textlink="">
      <xdr:nvSpPr>
        <xdr:cNvPr id="550" name="円/楕円 549"/>
        <xdr:cNvSpPr/>
      </xdr:nvSpPr>
      <xdr:spPr>
        <a:xfrm>
          <a:off x="13652500" y="64015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150595</xdr:rowOff>
    </xdr:from>
    <xdr:ext cx="534377" cy="259045"/>
    <xdr:sp macro="" textlink="">
      <xdr:nvSpPr>
        <xdr:cNvPr id="551" name="テキスト ボックス 550"/>
        <xdr:cNvSpPr txBox="1"/>
      </xdr:nvSpPr>
      <xdr:spPr>
        <a:xfrm>
          <a:off x="13436111" y="649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14,629</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155194</xdr:rowOff>
    </xdr:from>
    <xdr:to>
      <xdr:col>18</xdr:col>
      <xdr:colOff>492125</xdr:colOff>
      <xdr:row>38</xdr:row>
      <xdr:rowOff>85344</xdr:rowOff>
    </xdr:to>
    <xdr:sp macro="" textlink="">
      <xdr:nvSpPr>
        <xdr:cNvPr id="552" name="円/楕円 551"/>
        <xdr:cNvSpPr/>
      </xdr:nvSpPr>
      <xdr:spPr>
        <a:xfrm>
          <a:off x="12763500" y="649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76471</xdr:rowOff>
    </xdr:from>
    <xdr:ext cx="469744" cy="259045"/>
    <xdr:sp macro="" textlink="">
      <xdr:nvSpPr>
        <xdr:cNvPr id="553" name="テキスト ボックス 552"/>
        <xdr:cNvSpPr txBox="1"/>
      </xdr:nvSpPr>
      <xdr:spPr>
        <a:xfrm>
          <a:off x="12579427" y="659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9,520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34/78</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4" name="テキスト ボックス 56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5" name="直線コネクタ 56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6" name="テキスト ボックス 565"/>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7" name="直線コネクタ 56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8" name="テキスト ボックス 56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9" name="直線コネクタ 56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70" name="テキスト ボックス 569"/>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71" name="直線コネクタ 57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72" name="テキスト ボックス 571"/>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73" name="直線コネクタ 57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74" name="テキスト ボックス 57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6" name="テキスト ボックス 57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160293</xdr:rowOff>
    </xdr:from>
    <xdr:to>
      <xdr:col>23</xdr:col>
      <xdr:colOff>516889</xdr:colOff>
      <xdr:row>58</xdr:row>
      <xdr:rowOff>159931</xdr:rowOff>
    </xdr:to>
    <xdr:cxnSp macro="">
      <xdr:nvCxnSpPr>
        <xdr:cNvPr id="578" name="直線コネクタ 577"/>
        <xdr:cNvCxnSpPr/>
      </xdr:nvCxnSpPr>
      <xdr:spPr>
        <a:xfrm flipV="1">
          <a:off x="16317595" y="8561343"/>
          <a:ext cx="1269" cy="154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163758</xdr:rowOff>
    </xdr:from>
    <xdr:ext cx="534377" cy="259045"/>
    <xdr:sp macro="" textlink="">
      <xdr:nvSpPr>
        <xdr:cNvPr id="579" name="教育費最小値テキスト"/>
        <xdr:cNvSpPr txBox="1"/>
      </xdr:nvSpPr>
      <xdr:spPr>
        <a:xfrm>
          <a:off x="16370300" y="1010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22,938</a:t>
          </a:r>
          <a:endParaRPr kumimoji="1" lang="ja-JP" altLang="en-US" sz="1000" b="1">
            <a:latin typeface="ＭＳ Ｐゴシック"/>
          </a:endParaRPr>
        </a:p>
      </xdr:txBody>
    </xdr:sp>
    <xdr:clientData/>
  </xdr:oneCellAnchor>
  <xdr:twoCellAnchor>
    <xdr:from>
      <xdr:col>23</xdr:col>
      <xdr:colOff>428625</xdr:colOff>
      <xdr:row>58</xdr:row>
      <xdr:rowOff>159931</xdr:rowOff>
    </xdr:from>
    <xdr:to>
      <xdr:col>23</xdr:col>
      <xdr:colOff>606425</xdr:colOff>
      <xdr:row>58</xdr:row>
      <xdr:rowOff>159931</xdr:rowOff>
    </xdr:to>
    <xdr:cxnSp macro="">
      <xdr:nvCxnSpPr>
        <xdr:cNvPr id="580" name="直線コネクタ 579"/>
        <xdr:cNvCxnSpPr/>
      </xdr:nvCxnSpPr>
      <xdr:spPr>
        <a:xfrm>
          <a:off x="16230600" y="10104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106970</xdr:rowOff>
    </xdr:from>
    <xdr:ext cx="599010" cy="259045"/>
    <xdr:sp macro="" textlink="">
      <xdr:nvSpPr>
        <xdr:cNvPr id="581" name="教育費最大値テキスト"/>
        <xdr:cNvSpPr txBox="1"/>
      </xdr:nvSpPr>
      <xdr:spPr>
        <a:xfrm>
          <a:off x="16370300" y="833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103,919</a:t>
          </a:r>
          <a:endParaRPr kumimoji="1" lang="ja-JP" altLang="en-US" sz="1000" b="1">
            <a:latin typeface="ＭＳ Ｐゴシック"/>
          </a:endParaRPr>
        </a:p>
      </xdr:txBody>
    </xdr:sp>
    <xdr:clientData/>
  </xdr:oneCellAnchor>
  <xdr:twoCellAnchor>
    <xdr:from>
      <xdr:col>23</xdr:col>
      <xdr:colOff>428625</xdr:colOff>
      <xdr:row>49</xdr:row>
      <xdr:rowOff>160293</xdr:rowOff>
    </xdr:from>
    <xdr:to>
      <xdr:col>23</xdr:col>
      <xdr:colOff>606425</xdr:colOff>
      <xdr:row>49</xdr:row>
      <xdr:rowOff>160293</xdr:rowOff>
    </xdr:to>
    <xdr:cxnSp macro="">
      <xdr:nvCxnSpPr>
        <xdr:cNvPr id="582" name="直線コネクタ 581"/>
        <xdr:cNvCxnSpPr/>
      </xdr:nvCxnSpPr>
      <xdr:spPr>
        <a:xfrm>
          <a:off x="16230600" y="856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98171</xdr:rowOff>
    </xdr:from>
    <xdr:to>
      <xdr:col>23</xdr:col>
      <xdr:colOff>517525</xdr:colOff>
      <xdr:row>56</xdr:row>
      <xdr:rowOff>112954</xdr:rowOff>
    </xdr:to>
    <xdr:cxnSp macro="">
      <xdr:nvCxnSpPr>
        <xdr:cNvPr id="583" name="直線コネクタ 582"/>
        <xdr:cNvCxnSpPr/>
      </xdr:nvCxnSpPr>
      <xdr:spPr>
        <a:xfrm flipV="1">
          <a:off x="15481300" y="9527921"/>
          <a:ext cx="838200" cy="18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67860</xdr:rowOff>
    </xdr:from>
    <xdr:ext cx="534377" cy="259045"/>
    <xdr:sp macro="" textlink="">
      <xdr:nvSpPr>
        <xdr:cNvPr id="584" name="教育費平均値テキスト"/>
        <xdr:cNvSpPr txBox="1"/>
      </xdr:nvSpPr>
      <xdr:spPr>
        <a:xfrm>
          <a:off x="16370300" y="9497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50,972</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89433</xdr:rowOff>
    </xdr:from>
    <xdr:to>
      <xdr:col>23</xdr:col>
      <xdr:colOff>568325</xdr:colOff>
      <xdr:row>56</xdr:row>
      <xdr:rowOff>19583</xdr:rowOff>
    </xdr:to>
    <xdr:sp macro="" textlink="">
      <xdr:nvSpPr>
        <xdr:cNvPr id="585" name="フローチャート : 判断 584"/>
        <xdr:cNvSpPr/>
      </xdr:nvSpPr>
      <xdr:spPr>
        <a:xfrm>
          <a:off x="16268700" y="9519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23076</xdr:rowOff>
    </xdr:from>
    <xdr:to>
      <xdr:col>22</xdr:col>
      <xdr:colOff>365125</xdr:colOff>
      <xdr:row>56</xdr:row>
      <xdr:rowOff>112954</xdr:rowOff>
    </xdr:to>
    <xdr:cxnSp macro="">
      <xdr:nvCxnSpPr>
        <xdr:cNvPr id="586" name="直線コネクタ 585"/>
        <xdr:cNvCxnSpPr/>
      </xdr:nvCxnSpPr>
      <xdr:spPr>
        <a:xfrm>
          <a:off x="14592300" y="9452826"/>
          <a:ext cx="889000" cy="26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3690</xdr:rowOff>
    </xdr:from>
    <xdr:to>
      <xdr:col>22</xdr:col>
      <xdr:colOff>415925</xdr:colOff>
      <xdr:row>56</xdr:row>
      <xdr:rowOff>105290</xdr:rowOff>
    </xdr:to>
    <xdr:sp macro="" textlink="">
      <xdr:nvSpPr>
        <xdr:cNvPr id="587" name="フローチャート : 判断 586"/>
        <xdr:cNvSpPr/>
      </xdr:nvSpPr>
      <xdr:spPr>
        <a:xfrm>
          <a:off x="15430500" y="96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121817</xdr:rowOff>
    </xdr:from>
    <xdr:ext cx="534377" cy="259045"/>
    <xdr:sp macro="" textlink="">
      <xdr:nvSpPr>
        <xdr:cNvPr id="588" name="テキスト ボックス 587"/>
        <xdr:cNvSpPr txBox="1"/>
      </xdr:nvSpPr>
      <xdr:spPr>
        <a:xfrm>
          <a:off x="15214111" y="938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46,473</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23076</xdr:rowOff>
    </xdr:from>
    <xdr:to>
      <xdr:col>21</xdr:col>
      <xdr:colOff>161925</xdr:colOff>
      <xdr:row>55</xdr:row>
      <xdr:rowOff>105372</xdr:rowOff>
    </xdr:to>
    <xdr:cxnSp macro="">
      <xdr:nvCxnSpPr>
        <xdr:cNvPr id="589" name="直線コネクタ 588"/>
        <xdr:cNvCxnSpPr/>
      </xdr:nvCxnSpPr>
      <xdr:spPr>
        <a:xfrm flipV="1">
          <a:off x="13703300" y="945282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12014</xdr:rowOff>
    </xdr:from>
    <xdr:to>
      <xdr:col>21</xdr:col>
      <xdr:colOff>212725</xdr:colOff>
      <xdr:row>56</xdr:row>
      <xdr:rowOff>113614</xdr:rowOff>
    </xdr:to>
    <xdr:sp macro="" textlink="">
      <xdr:nvSpPr>
        <xdr:cNvPr id="590" name="フローチャート : 判断 589"/>
        <xdr:cNvSpPr/>
      </xdr:nvSpPr>
      <xdr:spPr>
        <a:xfrm>
          <a:off x="14541500" y="961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104741</xdr:rowOff>
    </xdr:from>
    <xdr:ext cx="534377" cy="259045"/>
    <xdr:sp macro="" textlink="">
      <xdr:nvSpPr>
        <xdr:cNvPr id="591" name="テキスト ボックス 590"/>
        <xdr:cNvSpPr txBox="1"/>
      </xdr:nvSpPr>
      <xdr:spPr>
        <a:xfrm>
          <a:off x="14325111" y="970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46,036</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105372</xdr:rowOff>
    </xdr:from>
    <xdr:to>
      <xdr:col>19</xdr:col>
      <xdr:colOff>644525</xdr:colOff>
      <xdr:row>57</xdr:row>
      <xdr:rowOff>158026</xdr:rowOff>
    </xdr:to>
    <xdr:cxnSp macro="">
      <xdr:nvCxnSpPr>
        <xdr:cNvPr id="592" name="直線コネクタ 591"/>
        <xdr:cNvCxnSpPr/>
      </xdr:nvCxnSpPr>
      <xdr:spPr>
        <a:xfrm flipV="1">
          <a:off x="12814300" y="9535122"/>
          <a:ext cx="889000" cy="39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36532</xdr:rowOff>
    </xdr:from>
    <xdr:to>
      <xdr:col>20</xdr:col>
      <xdr:colOff>9525</xdr:colOff>
      <xdr:row>56</xdr:row>
      <xdr:rowOff>138132</xdr:rowOff>
    </xdr:to>
    <xdr:sp macro="" textlink="">
      <xdr:nvSpPr>
        <xdr:cNvPr id="593" name="フローチャート : 判断 592"/>
        <xdr:cNvSpPr/>
      </xdr:nvSpPr>
      <xdr:spPr>
        <a:xfrm>
          <a:off x="13652500" y="96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129259</xdr:rowOff>
    </xdr:from>
    <xdr:ext cx="534377" cy="259045"/>
    <xdr:sp macro="" textlink="">
      <xdr:nvSpPr>
        <xdr:cNvPr id="594" name="テキスト ボックス 593"/>
        <xdr:cNvSpPr txBox="1"/>
      </xdr:nvSpPr>
      <xdr:spPr>
        <a:xfrm>
          <a:off x="13436111" y="973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44,749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76060</xdr:rowOff>
    </xdr:from>
    <xdr:to>
      <xdr:col>18</xdr:col>
      <xdr:colOff>492125</xdr:colOff>
      <xdr:row>57</xdr:row>
      <xdr:rowOff>6210</xdr:rowOff>
    </xdr:to>
    <xdr:sp macro="" textlink="">
      <xdr:nvSpPr>
        <xdr:cNvPr id="595" name="フローチャート : 判断 594"/>
        <xdr:cNvSpPr/>
      </xdr:nvSpPr>
      <xdr:spPr>
        <a:xfrm>
          <a:off x="12763500" y="967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22737</xdr:rowOff>
    </xdr:from>
    <xdr:ext cx="534377" cy="259045"/>
    <xdr:sp macro="" textlink="">
      <xdr:nvSpPr>
        <xdr:cNvPr id="596" name="テキスト ボックス 595"/>
        <xdr:cNvSpPr txBox="1"/>
      </xdr:nvSpPr>
      <xdr:spPr>
        <a:xfrm>
          <a:off x="12547111" y="945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42,674</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55</xdr:row>
      <xdr:rowOff>47371</xdr:rowOff>
    </xdr:from>
    <xdr:to>
      <xdr:col>23</xdr:col>
      <xdr:colOff>568325</xdr:colOff>
      <xdr:row>55</xdr:row>
      <xdr:rowOff>148971</xdr:rowOff>
    </xdr:to>
    <xdr:sp macro="" textlink="">
      <xdr:nvSpPr>
        <xdr:cNvPr id="602" name="円/楕円 601"/>
        <xdr:cNvSpPr/>
      </xdr:nvSpPr>
      <xdr:spPr>
        <a:xfrm>
          <a:off x="16268700" y="947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54</xdr:row>
      <xdr:rowOff>70248</xdr:rowOff>
    </xdr:from>
    <xdr:ext cx="534377" cy="259045"/>
    <xdr:sp macro="" textlink="">
      <xdr:nvSpPr>
        <xdr:cNvPr id="603" name="教育費該当値テキスト"/>
        <xdr:cNvSpPr txBox="1"/>
      </xdr:nvSpPr>
      <xdr:spPr>
        <a:xfrm>
          <a:off x="16370300" y="932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53,180</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62154</xdr:rowOff>
    </xdr:from>
    <xdr:to>
      <xdr:col>22</xdr:col>
      <xdr:colOff>415925</xdr:colOff>
      <xdr:row>56</xdr:row>
      <xdr:rowOff>163754</xdr:rowOff>
    </xdr:to>
    <xdr:sp macro="" textlink="">
      <xdr:nvSpPr>
        <xdr:cNvPr id="604" name="円/楕円 603"/>
        <xdr:cNvSpPr/>
      </xdr:nvSpPr>
      <xdr:spPr>
        <a:xfrm>
          <a:off x="15430500" y="966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154881</xdr:rowOff>
    </xdr:from>
    <xdr:ext cx="534377" cy="259045"/>
    <xdr:sp macro="" textlink="">
      <xdr:nvSpPr>
        <xdr:cNvPr id="605" name="テキスト ボックス 604"/>
        <xdr:cNvSpPr txBox="1"/>
      </xdr:nvSpPr>
      <xdr:spPr>
        <a:xfrm>
          <a:off x="15214111" y="975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43,404</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143726</xdr:rowOff>
    </xdr:from>
    <xdr:to>
      <xdr:col>21</xdr:col>
      <xdr:colOff>212725</xdr:colOff>
      <xdr:row>55</xdr:row>
      <xdr:rowOff>73876</xdr:rowOff>
    </xdr:to>
    <xdr:sp macro="" textlink="">
      <xdr:nvSpPr>
        <xdr:cNvPr id="606" name="円/楕円 605"/>
        <xdr:cNvSpPr/>
      </xdr:nvSpPr>
      <xdr:spPr>
        <a:xfrm>
          <a:off x="14541500" y="940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90403</xdr:rowOff>
    </xdr:from>
    <xdr:ext cx="534377" cy="259045"/>
    <xdr:sp macro="" textlink="">
      <xdr:nvSpPr>
        <xdr:cNvPr id="607" name="テキスト ボックス 606"/>
        <xdr:cNvSpPr txBox="1"/>
      </xdr:nvSpPr>
      <xdr:spPr>
        <a:xfrm>
          <a:off x="14325111" y="917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57,122</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54572</xdr:rowOff>
    </xdr:from>
    <xdr:to>
      <xdr:col>20</xdr:col>
      <xdr:colOff>9525</xdr:colOff>
      <xdr:row>55</xdr:row>
      <xdr:rowOff>156172</xdr:rowOff>
    </xdr:to>
    <xdr:sp macro="" textlink="">
      <xdr:nvSpPr>
        <xdr:cNvPr id="608" name="円/楕円 607"/>
        <xdr:cNvSpPr/>
      </xdr:nvSpPr>
      <xdr:spPr>
        <a:xfrm>
          <a:off x="13652500" y="948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1249</xdr:rowOff>
    </xdr:from>
    <xdr:ext cx="534377" cy="259045"/>
    <xdr:sp macro="" textlink="">
      <xdr:nvSpPr>
        <xdr:cNvPr id="609" name="テキスト ボックス 608"/>
        <xdr:cNvSpPr txBox="1"/>
      </xdr:nvSpPr>
      <xdr:spPr>
        <a:xfrm>
          <a:off x="13436111" y="925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52,802</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107226</xdr:rowOff>
    </xdr:from>
    <xdr:to>
      <xdr:col>18</xdr:col>
      <xdr:colOff>492125</xdr:colOff>
      <xdr:row>58</xdr:row>
      <xdr:rowOff>37376</xdr:rowOff>
    </xdr:to>
    <xdr:sp macro="" textlink="">
      <xdr:nvSpPr>
        <xdr:cNvPr id="610" name="円/楕円 609"/>
        <xdr:cNvSpPr/>
      </xdr:nvSpPr>
      <xdr:spPr>
        <a:xfrm>
          <a:off x="12763500" y="987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28503</xdr:rowOff>
    </xdr:from>
    <xdr:ext cx="534377" cy="259045"/>
    <xdr:sp macro="" textlink="">
      <xdr:nvSpPr>
        <xdr:cNvPr id="611" name="テキスト ボックス 610"/>
        <xdr:cNvSpPr txBox="1"/>
      </xdr:nvSpPr>
      <xdr:spPr>
        <a:xfrm>
          <a:off x="12547111" y="997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32,038</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61/78</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22" name="直線コネクタ 62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23" name="テキスト ボックス 62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4" name="直線コネクタ 62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25" name="テキスト ボックス 624"/>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6" name="直線コネクタ 62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7" name="テキスト ボックス 62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8" name="直線コネクタ 62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9" name="テキスト ボックス 62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1" name="テキスト ボックス 63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110823</xdr:rowOff>
    </xdr:from>
    <xdr:to>
      <xdr:col>23</xdr:col>
      <xdr:colOff>516889</xdr:colOff>
      <xdr:row>78</xdr:row>
      <xdr:rowOff>139700</xdr:rowOff>
    </xdr:to>
    <xdr:cxnSp macro="">
      <xdr:nvCxnSpPr>
        <xdr:cNvPr id="633" name="直線コネクタ 632"/>
        <xdr:cNvCxnSpPr/>
      </xdr:nvCxnSpPr>
      <xdr:spPr>
        <a:xfrm flipV="1">
          <a:off x="16317595" y="12112323"/>
          <a:ext cx="1269" cy="1400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34"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5" name="直線コネクタ 634"/>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57500</xdr:rowOff>
    </xdr:from>
    <xdr:ext cx="599010" cy="259045"/>
    <xdr:sp macro="" textlink="">
      <xdr:nvSpPr>
        <xdr:cNvPr id="636" name="災害復旧費最大値テキスト"/>
        <xdr:cNvSpPr txBox="1"/>
      </xdr:nvSpPr>
      <xdr:spPr>
        <a:xfrm>
          <a:off x="16370300" y="11887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153,158</a:t>
          </a:r>
          <a:endParaRPr kumimoji="1" lang="ja-JP" altLang="en-US" sz="1000" b="1">
            <a:latin typeface="ＭＳ Ｐゴシック"/>
          </a:endParaRPr>
        </a:p>
      </xdr:txBody>
    </xdr:sp>
    <xdr:clientData/>
  </xdr:oneCellAnchor>
  <xdr:twoCellAnchor>
    <xdr:from>
      <xdr:col>23</xdr:col>
      <xdr:colOff>428625</xdr:colOff>
      <xdr:row>70</xdr:row>
      <xdr:rowOff>110823</xdr:rowOff>
    </xdr:from>
    <xdr:to>
      <xdr:col>23</xdr:col>
      <xdr:colOff>606425</xdr:colOff>
      <xdr:row>70</xdr:row>
      <xdr:rowOff>110823</xdr:rowOff>
    </xdr:to>
    <xdr:cxnSp macro="">
      <xdr:nvCxnSpPr>
        <xdr:cNvPr id="637" name="直線コネクタ 636"/>
        <xdr:cNvCxnSpPr/>
      </xdr:nvCxnSpPr>
      <xdr:spPr>
        <a:xfrm>
          <a:off x="16230600" y="12112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139700</xdr:rowOff>
    </xdr:from>
    <xdr:to>
      <xdr:col>23</xdr:col>
      <xdr:colOff>517525</xdr:colOff>
      <xdr:row>78</xdr:row>
      <xdr:rowOff>139700</xdr:rowOff>
    </xdr:to>
    <xdr:cxnSp macro="">
      <xdr:nvCxnSpPr>
        <xdr:cNvPr id="638" name="直線コネクタ 637"/>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55486</xdr:rowOff>
    </xdr:from>
    <xdr:ext cx="469744" cy="259045"/>
    <xdr:sp macro="" textlink="">
      <xdr:nvSpPr>
        <xdr:cNvPr id="639" name="災害復旧費平均値テキスト"/>
        <xdr:cNvSpPr txBox="1"/>
      </xdr:nvSpPr>
      <xdr:spPr>
        <a:xfrm>
          <a:off x="16370300" y="13257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6,156</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32609</xdr:rowOff>
    </xdr:from>
    <xdr:to>
      <xdr:col>23</xdr:col>
      <xdr:colOff>568325</xdr:colOff>
      <xdr:row>78</xdr:row>
      <xdr:rowOff>134209</xdr:rowOff>
    </xdr:to>
    <xdr:sp macro="" textlink="">
      <xdr:nvSpPr>
        <xdr:cNvPr id="640" name="フローチャート : 判断 639"/>
        <xdr:cNvSpPr/>
      </xdr:nvSpPr>
      <xdr:spPr>
        <a:xfrm>
          <a:off x="16268700" y="1340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130702</xdr:rowOff>
    </xdr:from>
    <xdr:to>
      <xdr:col>22</xdr:col>
      <xdr:colOff>365125</xdr:colOff>
      <xdr:row>78</xdr:row>
      <xdr:rowOff>139700</xdr:rowOff>
    </xdr:to>
    <xdr:cxnSp macro="">
      <xdr:nvCxnSpPr>
        <xdr:cNvPr id="641" name="直線コネクタ 640"/>
        <xdr:cNvCxnSpPr/>
      </xdr:nvCxnSpPr>
      <xdr:spPr>
        <a:xfrm>
          <a:off x="14592300" y="13503802"/>
          <a:ext cx="889000" cy="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53284</xdr:rowOff>
    </xdr:from>
    <xdr:to>
      <xdr:col>22</xdr:col>
      <xdr:colOff>415925</xdr:colOff>
      <xdr:row>78</xdr:row>
      <xdr:rowOff>154884</xdr:rowOff>
    </xdr:to>
    <xdr:sp macro="" textlink="">
      <xdr:nvSpPr>
        <xdr:cNvPr id="642" name="フローチャート : 判断 641"/>
        <xdr:cNvSpPr/>
      </xdr:nvSpPr>
      <xdr:spPr>
        <a:xfrm>
          <a:off x="15430500" y="13426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171411</xdr:rowOff>
    </xdr:from>
    <xdr:ext cx="469744" cy="259045"/>
    <xdr:sp macro="" textlink="">
      <xdr:nvSpPr>
        <xdr:cNvPr id="643" name="テキスト ボックス 642"/>
        <xdr:cNvSpPr txBox="1"/>
      </xdr:nvSpPr>
      <xdr:spPr>
        <a:xfrm>
          <a:off x="15246427" y="1320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3,895</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130702</xdr:rowOff>
    </xdr:from>
    <xdr:to>
      <xdr:col>21</xdr:col>
      <xdr:colOff>161925</xdr:colOff>
      <xdr:row>78</xdr:row>
      <xdr:rowOff>134260</xdr:rowOff>
    </xdr:to>
    <xdr:cxnSp macro="">
      <xdr:nvCxnSpPr>
        <xdr:cNvPr id="644" name="直線コネクタ 643"/>
        <xdr:cNvCxnSpPr/>
      </xdr:nvCxnSpPr>
      <xdr:spPr>
        <a:xfrm flipV="1">
          <a:off x="13703300" y="13503802"/>
          <a:ext cx="889000" cy="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50660</xdr:rowOff>
    </xdr:from>
    <xdr:to>
      <xdr:col>21</xdr:col>
      <xdr:colOff>212725</xdr:colOff>
      <xdr:row>78</xdr:row>
      <xdr:rowOff>152260</xdr:rowOff>
    </xdr:to>
    <xdr:sp macro="" textlink="">
      <xdr:nvSpPr>
        <xdr:cNvPr id="645" name="フローチャート : 判断 644"/>
        <xdr:cNvSpPr/>
      </xdr:nvSpPr>
      <xdr:spPr>
        <a:xfrm>
          <a:off x="14541500" y="134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168787</xdr:rowOff>
    </xdr:from>
    <xdr:ext cx="469744" cy="259045"/>
    <xdr:sp macro="" textlink="">
      <xdr:nvSpPr>
        <xdr:cNvPr id="646" name="テキスト ボックス 645"/>
        <xdr:cNvSpPr txBox="1"/>
      </xdr:nvSpPr>
      <xdr:spPr>
        <a:xfrm>
          <a:off x="14357427" y="131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134260</xdr:rowOff>
    </xdr:from>
    <xdr:to>
      <xdr:col>19</xdr:col>
      <xdr:colOff>644525</xdr:colOff>
      <xdr:row>78</xdr:row>
      <xdr:rowOff>139672</xdr:rowOff>
    </xdr:to>
    <xdr:cxnSp macro="">
      <xdr:nvCxnSpPr>
        <xdr:cNvPr id="647" name="直線コネクタ 646"/>
        <xdr:cNvCxnSpPr/>
      </xdr:nvCxnSpPr>
      <xdr:spPr>
        <a:xfrm flipV="1">
          <a:off x="12814300" y="13507360"/>
          <a:ext cx="889000" cy="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44881</xdr:rowOff>
    </xdr:from>
    <xdr:to>
      <xdr:col>20</xdr:col>
      <xdr:colOff>9525</xdr:colOff>
      <xdr:row>78</xdr:row>
      <xdr:rowOff>146481</xdr:rowOff>
    </xdr:to>
    <xdr:sp macro="" textlink="">
      <xdr:nvSpPr>
        <xdr:cNvPr id="648" name="フローチャート : 判断 647"/>
        <xdr:cNvSpPr/>
      </xdr:nvSpPr>
      <xdr:spPr>
        <a:xfrm>
          <a:off x="13652500" y="1341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163008</xdr:rowOff>
    </xdr:from>
    <xdr:ext cx="469744" cy="259045"/>
    <xdr:sp macro="" textlink="">
      <xdr:nvSpPr>
        <xdr:cNvPr id="649" name="テキスト ボックス 648"/>
        <xdr:cNvSpPr txBox="1"/>
      </xdr:nvSpPr>
      <xdr:spPr>
        <a:xfrm>
          <a:off x="13468427" y="1319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54958</xdr:rowOff>
    </xdr:from>
    <xdr:to>
      <xdr:col>18</xdr:col>
      <xdr:colOff>492125</xdr:colOff>
      <xdr:row>78</xdr:row>
      <xdr:rowOff>156558</xdr:rowOff>
    </xdr:to>
    <xdr:sp macro="" textlink="">
      <xdr:nvSpPr>
        <xdr:cNvPr id="650" name="フローチャート : 判断 649"/>
        <xdr:cNvSpPr/>
      </xdr:nvSpPr>
      <xdr:spPr>
        <a:xfrm>
          <a:off x="12763500" y="1342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1635</xdr:rowOff>
    </xdr:from>
    <xdr:ext cx="469744" cy="259045"/>
    <xdr:sp macro="" textlink="">
      <xdr:nvSpPr>
        <xdr:cNvPr id="651" name="テキスト ボックス 650"/>
        <xdr:cNvSpPr txBox="1"/>
      </xdr:nvSpPr>
      <xdr:spPr>
        <a:xfrm>
          <a:off x="12579427" y="1320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88900</xdr:rowOff>
    </xdr:from>
    <xdr:to>
      <xdr:col>23</xdr:col>
      <xdr:colOff>568325</xdr:colOff>
      <xdr:row>79</xdr:row>
      <xdr:rowOff>19050</xdr:rowOff>
    </xdr:to>
    <xdr:sp macro="" textlink="">
      <xdr:nvSpPr>
        <xdr:cNvPr id="657" name="円/楕円 656"/>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11037</xdr:rowOff>
    </xdr:from>
    <xdr:ext cx="249299" cy="259045"/>
    <xdr:sp macro="" textlink="">
      <xdr:nvSpPr>
        <xdr:cNvPr id="658" name="災害復旧費該当値テキスト"/>
        <xdr:cNvSpPr txBox="1"/>
      </xdr:nvSpPr>
      <xdr:spPr>
        <a:xfrm>
          <a:off x="16370300" y="13384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88900</xdr:rowOff>
    </xdr:from>
    <xdr:to>
      <xdr:col>22</xdr:col>
      <xdr:colOff>415925</xdr:colOff>
      <xdr:row>79</xdr:row>
      <xdr:rowOff>19050</xdr:rowOff>
    </xdr:to>
    <xdr:sp macro="" textlink="">
      <xdr:nvSpPr>
        <xdr:cNvPr id="659" name="円/楕円 658"/>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10177</xdr:rowOff>
    </xdr:from>
    <xdr:ext cx="249299" cy="259045"/>
    <xdr:sp macro="" textlink="">
      <xdr:nvSpPr>
        <xdr:cNvPr id="660" name="テキスト ボックス 659"/>
        <xdr:cNvSpPr txBox="1"/>
      </xdr:nvSpPr>
      <xdr:spPr>
        <a:xfrm>
          <a:off x="15356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79902</xdr:rowOff>
    </xdr:from>
    <xdr:to>
      <xdr:col>21</xdr:col>
      <xdr:colOff>212725</xdr:colOff>
      <xdr:row>79</xdr:row>
      <xdr:rowOff>10052</xdr:rowOff>
    </xdr:to>
    <xdr:sp macro="" textlink="">
      <xdr:nvSpPr>
        <xdr:cNvPr id="661" name="円/楕円 660"/>
        <xdr:cNvSpPr/>
      </xdr:nvSpPr>
      <xdr:spPr>
        <a:xfrm>
          <a:off x="14541500" y="1345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1179</xdr:rowOff>
    </xdr:from>
    <xdr:ext cx="378565" cy="259045"/>
    <xdr:sp macro="" textlink="">
      <xdr:nvSpPr>
        <xdr:cNvPr id="662" name="テキスト ボックス 661"/>
        <xdr:cNvSpPr txBox="1"/>
      </xdr:nvSpPr>
      <xdr:spPr>
        <a:xfrm>
          <a:off x="14403017" y="13545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984</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83460</xdr:rowOff>
    </xdr:from>
    <xdr:to>
      <xdr:col>20</xdr:col>
      <xdr:colOff>9525</xdr:colOff>
      <xdr:row>79</xdr:row>
      <xdr:rowOff>13610</xdr:rowOff>
    </xdr:to>
    <xdr:sp macro="" textlink="">
      <xdr:nvSpPr>
        <xdr:cNvPr id="663" name="円/楕円 662"/>
        <xdr:cNvSpPr/>
      </xdr:nvSpPr>
      <xdr:spPr>
        <a:xfrm>
          <a:off x="13652500" y="134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4737</xdr:rowOff>
    </xdr:from>
    <xdr:ext cx="378565" cy="259045"/>
    <xdr:sp macro="" textlink="">
      <xdr:nvSpPr>
        <xdr:cNvPr id="664" name="テキスト ボックス 663"/>
        <xdr:cNvSpPr txBox="1"/>
      </xdr:nvSpPr>
      <xdr:spPr>
        <a:xfrm>
          <a:off x="13514017" y="13549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595</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88872</xdr:rowOff>
    </xdr:from>
    <xdr:to>
      <xdr:col>18</xdr:col>
      <xdr:colOff>492125</xdr:colOff>
      <xdr:row>79</xdr:row>
      <xdr:rowOff>19022</xdr:rowOff>
    </xdr:to>
    <xdr:sp macro="" textlink="">
      <xdr:nvSpPr>
        <xdr:cNvPr id="665" name="円/楕円 664"/>
        <xdr:cNvSpPr/>
      </xdr:nvSpPr>
      <xdr:spPr>
        <a:xfrm>
          <a:off x="12763500" y="1346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79</xdr:row>
      <xdr:rowOff>10149</xdr:rowOff>
    </xdr:from>
    <xdr:ext cx="249299" cy="259045"/>
    <xdr:sp macro="" textlink="">
      <xdr:nvSpPr>
        <xdr:cNvPr id="666" name="テキスト ボックス 665"/>
        <xdr:cNvSpPr txBox="1"/>
      </xdr:nvSpPr>
      <xdr:spPr>
        <a:xfrm>
          <a:off x="12689649" y="135546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52/78</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7" name="直線コネクタ 67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8" name="テキスト ボックス 67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9" name="直線コネクタ 67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80" name="テキスト ボックス 67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81" name="直線コネクタ 68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82" name="テキスト ボックス 68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3" name="直線コネクタ 68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4" name="テキスト ボックス 683"/>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5" name="直線コネクタ 68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6" name="テキスト ボックス 68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12395</xdr:rowOff>
    </xdr:from>
    <xdr:to>
      <xdr:col>23</xdr:col>
      <xdr:colOff>516889</xdr:colOff>
      <xdr:row>97</xdr:row>
      <xdr:rowOff>157314</xdr:rowOff>
    </xdr:to>
    <xdr:cxnSp macro="">
      <xdr:nvCxnSpPr>
        <xdr:cNvPr id="690" name="直線コネクタ 689"/>
        <xdr:cNvCxnSpPr/>
      </xdr:nvCxnSpPr>
      <xdr:spPr>
        <a:xfrm flipV="1">
          <a:off x="16317595" y="15442895"/>
          <a:ext cx="1269" cy="134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161141</xdr:rowOff>
    </xdr:from>
    <xdr:ext cx="534377" cy="259045"/>
    <xdr:sp macro="" textlink="">
      <xdr:nvSpPr>
        <xdr:cNvPr id="691" name="公債費最小値テキスト"/>
        <xdr:cNvSpPr txBox="1"/>
      </xdr:nvSpPr>
      <xdr:spPr>
        <a:xfrm>
          <a:off x="16370300" y="1679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18,113</a:t>
          </a:r>
          <a:endParaRPr kumimoji="1" lang="ja-JP" altLang="en-US" sz="1000" b="1">
            <a:latin typeface="ＭＳ Ｐゴシック"/>
          </a:endParaRPr>
        </a:p>
      </xdr:txBody>
    </xdr:sp>
    <xdr:clientData/>
  </xdr:oneCellAnchor>
  <xdr:twoCellAnchor>
    <xdr:from>
      <xdr:col>23</xdr:col>
      <xdr:colOff>428625</xdr:colOff>
      <xdr:row>97</xdr:row>
      <xdr:rowOff>157314</xdr:rowOff>
    </xdr:from>
    <xdr:to>
      <xdr:col>23</xdr:col>
      <xdr:colOff>606425</xdr:colOff>
      <xdr:row>97</xdr:row>
      <xdr:rowOff>157314</xdr:rowOff>
    </xdr:to>
    <xdr:cxnSp macro="">
      <xdr:nvCxnSpPr>
        <xdr:cNvPr id="692" name="直線コネクタ 691"/>
        <xdr:cNvCxnSpPr/>
      </xdr:nvCxnSpPr>
      <xdr:spPr>
        <a:xfrm>
          <a:off x="16230600" y="1678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130522</xdr:rowOff>
    </xdr:from>
    <xdr:ext cx="599010" cy="259045"/>
    <xdr:sp macro="" textlink="">
      <xdr:nvSpPr>
        <xdr:cNvPr id="693" name="公債費最大値テキスト"/>
        <xdr:cNvSpPr txBox="1"/>
      </xdr:nvSpPr>
      <xdr:spPr>
        <a:xfrm>
          <a:off x="16370300" y="1521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124,024</a:t>
          </a:r>
          <a:endParaRPr kumimoji="1" lang="ja-JP" altLang="en-US" sz="1000" b="1">
            <a:latin typeface="ＭＳ Ｐゴシック"/>
          </a:endParaRPr>
        </a:p>
      </xdr:txBody>
    </xdr:sp>
    <xdr:clientData/>
  </xdr:oneCellAnchor>
  <xdr:twoCellAnchor>
    <xdr:from>
      <xdr:col>23</xdr:col>
      <xdr:colOff>428625</xdr:colOff>
      <xdr:row>90</xdr:row>
      <xdr:rowOff>12395</xdr:rowOff>
    </xdr:from>
    <xdr:to>
      <xdr:col>23</xdr:col>
      <xdr:colOff>606425</xdr:colOff>
      <xdr:row>90</xdr:row>
      <xdr:rowOff>12395</xdr:rowOff>
    </xdr:to>
    <xdr:cxnSp macro="">
      <xdr:nvCxnSpPr>
        <xdr:cNvPr id="694" name="直線コネクタ 693"/>
        <xdr:cNvCxnSpPr/>
      </xdr:nvCxnSpPr>
      <xdr:spPr>
        <a:xfrm>
          <a:off x="16230600" y="1544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67438</xdr:rowOff>
    </xdr:from>
    <xdr:to>
      <xdr:col>23</xdr:col>
      <xdr:colOff>517525</xdr:colOff>
      <xdr:row>96</xdr:row>
      <xdr:rowOff>154560</xdr:rowOff>
    </xdr:to>
    <xdr:cxnSp macro="">
      <xdr:nvCxnSpPr>
        <xdr:cNvPr id="695" name="直線コネクタ 694"/>
        <xdr:cNvCxnSpPr/>
      </xdr:nvCxnSpPr>
      <xdr:spPr>
        <a:xfrm flipV="1">
          <a:off x="15481300" y="16526638"/>
          <a:ext cx="838200" cy="8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37228</xdr:rowOff>
    </xdr:from>
    <xdr:ext cx="534377" cy="259045"/>
    <xdr:sp macro="" textlink="">
      <xdr:nvSpPr>
        <xdr:cNvPr id="696" name="公債費平均値テキスト"/>
        <xdr:cNvSpPr txBox="1"/>
      </xdr:nvSpPr>
      <xdr:spPr>
        <a:xfrm>
          <a:off x="16370300" y="16153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52,370</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14351</xdr:rowOff>
    </xdr:from>
    <xdr:to>
      <xdr:col>23</xdr:col>
      <xdr:colOff>568325</xdr:colOff>
      <xdr:row>95</xdr:row>
      <xdr:rowOff>115951</xdr:rowOff>
    </xdr:to>
    <xdr:sp macro="" textlink="">
      <xdr:nvSpPr>
        <xdr:cNvPr id="697" name="フローチャート : 判断 696"/>
        <xdr:cNvSpPr/>
      </xdr:nvSpPr>
      <xdr:spPr>
        <a:xfrm>
          <a:off x="16268700" y="1630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148095</xdr:rowOff>
    </xdr:from>
    <xdr:to>
      <xdr:col>22</xdr:col>
      <xdr:colOff>365125</xdr:colOff>
      <xdr:row>96</xdr:row>
      <xdr:rowOff>154560</xdr:rowOff>
    </xdr:to>
    <xdr:cxnSp macro="">
      <xdr:nvCxnSpPr>
        <xdr:cNvPr id="698" name="直線コネクタ 697"/>
        <xdr:cNvCxnSpPr/>
      </xdr:nvCxnSpPr>
      <xdr:spPr>
        <a:xfrm>
          <a:off x="14592300" y="16607295"/>
          <a:ext cx="889000" cy="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107810</xdr:rowOff>
    </xdr:from>
    <xdr:to>
      <xdr:col>22</xdr:col>
      <xdr:colOff>415925</xdr:colOff>
      <xdr:row>96</xdr:row>
      <xdr:rowOff>37960</xdr:rowOff>
    </xdr:to>
    <xdr:sp macro="" textlink="">
      <xdr:nvSpPr>
        <xdr:cNvPr id="699" name="フローチャート : 判断 698"/>
        <xdr:cNvSpPr/>
      </xdr:nvSpPr>
      <xdr:spPr>
        <a:xfrm>
          <a:off x="15430500" y="1639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54487</xdr:rowOff>
    </xdr:from>
    <xdr:ext cx="534377" cy="259045"/>
    <xdr:sp macro="" textlink="">
      <xdr:nvSpPr>
        <xdr:cNvPr id="700" name="テキスト ボックス 699"/>
        <xdr:cNvSpPr txBox="1"/>
      </xdr:nvSpPr>
      <xdr:spPr>
        <a:xfrm>
          <a:off x="15214111" y="1617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45,011</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126785</xdr:rowOff>
    </xdr:from>
    <xdr:to>
      <xdr:col>21</xdr:col>
      <xdr:colOff>161925</xdr:colOff>
      <xdr:row>96</xdr:row>
      <xdr:rowOff>148095</xdr:rowOff>
    </xdr:to>
    <xdr:cxnSp macro="">
      <xdr:nvCxnSpPr>
        <xdr:cNvPr id="701" name="直線コネクタ 700"/>
        <xdr:cNvCxnSpPr/>
      </xdr:nvCxnSpPr>
      <xdr:spPr>
        <a:xfrm>
          <a:off x="13703300" y="16585985"/>
          <a:ext cx="889000" cy="2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109995</xdr:rowOff>
    </xdr:from>
    <xdr:to>
      <xdr:col>21</xdr:col>
      <xdr:colOff>212725</xdr:colOff>
      <xdr:row>96</xdr:row>
      <xdr:rowOff>40145</xdr:rowOff>
    </xdr:to>
    <xdr:sp macro="" textlink="">
      <xdr:nvSpPr>
        <xdr:cNvPr id="702" name="フローチャート : 判断 701"/>
        <xdr:cNvSpPr/>
      </xdr:nvSpPr>
      <xdr:spPr>
        <a:xfrm>
          <a:off x="14541500" y="163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56672</xdr:rowOff>
    </xdr:from>
    <xdr:ext cx="534377" cy="259045"/>
    <xdr:sp macro="" textlink="">
      <xdr:nvSpPr>
        <xdr:cNvPr id="703" name="テキスト ボックス 702"/>
        <xdr:cNvSpPr txBox="1"/>
      </xdr:nvSpPr>
      <xdr:spPr>
        <a:xfrm>
          <a:off x="14325111" y="1617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44,839</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104572</xdr:rowOff>
    </xdr:from>
    <xdr:to>
      <xdr:col>19</xdr:col>
      <xdr:colOff>644525</xdr:colOff>
      <xdr:row>96</xdr:row>
      <xdr:rowOff>126785</xdr:rowOff>
    </xdr:to>
    <xdr:cxnSp macro="">
      <xdr:nvCxnSpPr>
        <xdr:cNvPr id="704" name="直線コネクタ 703"/>
        <xdr:cNvCxnSpPr/>
      </xdr:nvCxnSpPr>
      <xdr:spPr>
        <a:xfrm>
          <a:off x="12814300" y="16563772"/>
          <a:ext cx="889000" cy="2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108293</xdr:rowOff>
    </xdr:from>
    <xdr:to>
      <xdr:col>20</xdr:col>
      <xdr:colOff>9525</xdr:colOff>
      <xdr:row>96</xdr:row>
      <xdr:rowOff>38443</xdr:rowOff>
    </xdr:to>
    <xdr:sp macro="" textlink="">
      <xdr:nvSpPr>
        <xdr:cNvPr id="705" name="フローチャート : 判断 704"/>
        <xdr:cNvSpPr/>
      </xdr:nvSpPr>
      <xdr:spPr>
        <a:xfrm>
          <a:off x="13652500" y="16396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54970</xdr:rowOff>
    </xdr:from>
    <xdr:ext cx="534377" cy="259045"/>
    <xdr:sp macro="" textlink="">
      <xdr:nvSpPr>
        <xdr:cNvPr id="706" name="テキスト ボックス 705"/>
        <xdr:cNvSpPr txBox="1"/>
      </xdr:nvSpPr>
      <xdr:spPr>
        <a:xfrm>
          <a:off x="13436111" y="1617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44,973</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93701</xdr:rowOff>
    </xdr:from>
    <xdr:to>
      <xdr:col>18</xdr:col>
      <xdr:colOff>492125</xdr:colOff>
      <xdr:row>96</xdr:row>
      <xdr:rowOff>23851</xdr:rowOff>
    </xdr:to>
    <xdr:sp macro="" textlink="">
      <xdr:nvSpPr>
        <xdr:cNvPr id="707" name="フローチャート : 判断 706"/>
        <xdr:cNvSpPr/>
      </xdr:nvSpPr>
      <xdr:spPr>
        <a:xfrm>
          <a:off x="12763500" y="1638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40378</xdr:rowOff>
    </xdr:from>
    <xdr:ext cx="534377" cy="259045"/>
    <xdr:sp macro="" textlink="">
      <xdr:nvSpPr>
        <xdr:cNvPr id="708" name="テキスト ボックス 707"/>
        <xdr:cNvSpPr txBox="1"/>
      </xdr:nvSpPr>
      <xdr:spPr>
        <a:xfrm>
          <a:off x="12547111" y="1615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46,122</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16638</xdr:rowOff>
    </xdr:from>
    <xdr:to>
      <xdr:col>23</xdr:col>
      <xdr:colOff>568325</xdr:colOff>
      <xdr:row>96</xdr:row>
      <xdr:rowOff>118238</xdr:rowOff>
    </xdr:to>
    <xdr:sp macro="" textlink="">
      <xdr:nvSpPr>
        <xdr:cNvPr id="714" name="円/楕円 713"/>
        <xdr:cNvSpPr/>
      </xdr:nvSpPr>
      <xdr:spPr>
        <a:xfrm>
          <a:off x="16268700" y="1647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166515</xdr:rowOff>
    </xdr:from>
    <xdr:ext cx="534377" cy="259045"/>
    <xdr:sp macro="" textlink="">
      <xdr:nvSpPr>
        <xdr:cNvPr id="715" name="公債費該当値テキスト"/>
        <xdr:cNvSpPr txBox="1"/>
      </xdr:nvSpPr>
      <xdr:spPr>
        <a:xfrm>
          <a:off x="16370300" y="1645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38,690</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103760</xdr:rowOff>
    </xdr:from>
    <xdr:to>
      <xdr:col>22</xdr:col>
      <xdr:colOff>415925</xdr:colOff>
      <xdr:row>97</xdr:row>
      <xdr:rowOff>33910</xdr:rowOff>
    </xdr:to>
    <xdr:sp macro="" textlink="">
      <xdr:nvSpPr>
        <xdr:cNvPr id="716" name="円/楕円 715"/>
        <xdr:cNvSpPr/>
      </xdr:nvSpPr>
      <xdr:spPr>
        <a:xfrm>
          <a:off x="15430500" y="1656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25037</xdr:rowOff>
    </xdr:from>
    <xdr:ext cx="534377" cy="259045"/>
    <xdr:sp macro="" textlink="">
      <xdr:nvSpPr>
        <xdr:cNvPr id="717" name="テキスト ボックス 716"/>
        <xdr:cNvSpPr txBox="1"/>
      </xdr:nvSpPr>
      <xdr:spPr>
        <a:xfrm>
          <a:off x="15214111" y="1665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31,830</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97295</xdr:rowOff>
    </xdr:from>
    <xdr:to>
      <xdr:col>21</xdr:col>
      <xdr:colOff>212725</xdr:colOff>
      <xdr:row>97</xdr:row>
      <xdr:rowOff>27445</xdr:rowOff>
    </xdr:to>
    <xdr:sp macro="" textlink="">
      <xdr:nvSpPr>
        <xdr:cNvPr id="718" name="円/楕円 717"/>
        <xdr:cNvSpPr/>
      </xdr:nvSpPr>
      <xdr:spPr>
        <a:xfrm>
          <a:off x="14541500" y="165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18572</xdr:rowOff>
    </xdr:from>
    <xdr:ext cx="534377" cy="259045"/>
    <xdr:sp macro="" textlink="">
      <xdr:nvSpPr>
        <xdr:cNvPr id="719" name="テキスト ボックス 718"/>
        <xdr:cNvSpPr txBox="1"/>
      </xdr:nvSpPr>
      <xdr:spPr>
        <a:xfrm>
          <a:off x="14325111" y="1664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32,339</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75985</xdr:rowOff>
    </xdr:from>
    <xdr:to>
      <xdr:col>20</xdr:col>
      <xdr:colOff>9525</xdr:colOff>
      <xdr:row>97</xdr:row>
      <xdr:rowOff>6135</xdr:rowOff>
    </xdr:to>
    <xdr:sp macro="" textlink="">
      <xdr:nvSpPr>
        <xdr:cNvPr id="720" name="円/楕円 719"/>
        <xdr:cNvSpPr/>
      </xdr:nvSpPr>
      <xdr:spPr>
        <a:xfrm>
          <a:off x="13652500" y="165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168712</xdr:rowOff>
    </xdr:from>
    <xdr:ext cx="534377" cy="259045"/>
    <xdr:sp macro="" textlink="">
      <xdr:nvSpPr>
        <xdr:cNvPr id="721" name="テキスト ボックス 720"/>
        <xdr:cNvSpPr txBox="1"/>
      </xdr:nvSpPr>
      <xdr:spPr>
        <a:xfrm>
          <a:off x="13436111" y="1662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34,017</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53772</xdr:rowOff>
    </xdr:from>
    <xdr:to>
      <xdr:col>18</xdr:col>
      <xdr:colOff>492125</xdr:colOff>
      <xdr:row>96</xdr:row>
      <xdr:rowOff>155372</xdr:rowOff>
    </xdr:to>
    <xdr:sp macro="" textlink="">
      <xdr:nvSpPr>
        <xdr:cNvPr id="722" name="円/楕円 721"/>
        <xdr:cNvSpPr/>
      </xdr:nvSpPr>
      <xdr:spPr>
        <a:xfrm>
          <a:off x="12763500" y="1651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146499</xdr:rowOff>
    </xdr:from>
    <xdr:ext cx="534377" cy="259045"/>
    <xdr:sp macro="" textlink="">
      <xdr:nvSpPr>
        <xdr:cNvPr id="723" name="テキスト ボックス 722"/>
        <xdr:cNvSpPr txBox="1"/>
      </xdr:nvSpPr>
      <xdr:spPr>
        <a:xfrm>
          <a:off x="12547111" y="1660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35,766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10/78</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34" name="直線コネクタ 73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35" name="テキスト ボックス 73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6" name="直線コネクタ 73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37" name="テキスト ボックス 736"/>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8" name="直線コネクタ 73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39" name="テキスト ボックス 738"/>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40" name="直線コネクタ 73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41" name="テキスト ボックス 740"/>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3" name="テキスト ボックス 74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79807</xdr:rowOff>
    </xdr:from>
    <xdr:to>
      <xdr:col>32</xdr:col>
      <xdr:colOff>186689</xdr:colOff>
      <xdr:row>38</xdr:row>
      <xdr:rowOff>139700</xdr:rowOff>
    </xdr:to>
    <xdr:cxnSp macro="">
      <xdr:nvCxnSpPr>
        <xdr:cNvPr id="745" name="直線コネクタ 744"/>
        <xdr:cNvCxnSpPr/>
      </xdr:nvCxnSpPr>
      <xdr:spPr>
        <a:xfrm flipV="1">
          <a:off x="22159595" y="5566207"/>
          <a:ext cx="1269" cy="108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145864</xdr:rowOff>
    </xdr:from>
    <xdr:ext cx="249299" cy="259045"/>
    <xdr:sp macro="" textlink="">
      <xdr:nvSpPr>
        <xdr:cNvPr id="746" name="諸支出金最小値テキスト"/>
        <xdr:cNvSpPr txBox="1"/>
      </xdr:nvSpPr>
      <xdr:spPr>
        <a:xfrm>
          <a:off x="22212300" y="666096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7" name="直線コネクタ 74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26484</xdr:rowOff>
    </xdr:from>
    <xdr:ext cx="469744" cy="259045"/>
    <xdr:sp macro="" textlink="">
      <xdr:nvSpPr>
        <xdr:cNvPr id="748" name="諸支出金最大値テキスト"/>
        <xdr:cNvSpPr txBox="1"/>
      </xdr:nvSpPr>
      <xdr:spPr>
        <a:xfrm>
          <a:off x="22212300" y="5341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2,381</a:t>
          </a:r>
          <a:endParaRPr kumimoji="1" lang="ja-JP" altLang="en-US" sz="1000" b="1">
            <a:latin typeface="ＭＳ Ｐゴシック"/>
          </a:endParaRPr>
        </a:p>
      </xdr:txBody>
    </xdr:sp>
    <xdr:clientData/>
  </xdr:oneCellAnchor>
  <xdr:twoCellAnchor>
    <xdr:from>
      <xdr:col>32</xdr:col>
      <xdr:colOff>98425</xdr:colOff>
      <xdr:row>32</xdr:row>
      <xdr:rowOff>79807</xdr:rowOff>
    </xdr:from>
    <xdr:to>
      <xdr:col>32</xdr:col>
      <xdr:colOff>276225</xdr:colOff>
      <xdr:row>32</xdr:row>
      <xdr:rowOff>79807</xdr:rowOff>
    </xdr:to>
    <xdr:cxnSp macro="">
      <xdr:nvCxnSpPr>
        <xdr:cNvPr id="749" name="直線コネクタ 748"/>
        <xdr:cNvCxnSpPr/>
      </xdr:nvCxnSpPr>
      <xdr:spPr>
        <a:xfrm>
          <a:off x="22072600" y="5566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50" name="直線コネクタ 74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63314</xdr:rowOff>
    </xdr:from>
    <xdr:ext cx="378565" cy="259045"/>
    <xdr:sp macro="" textlink="">
      <xdr:nvSpPr>
        <xdr:cNvPr id="751" name="諸支出金平均値テキスト"/>
        <xdr:cNvSpPr txBox="1"/>
      </xdr:nvSpPr>
      <xdr:spPr>
        <a:xfrm>
          <a:off x="22212300" y="64069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40437</xdr:rowOff>
    </xdr:from>
    <xdr:to>
      <xdr:col>32</xdr:col>
      <xdr:colOff>238125</xdr:colOff>
      <xdr:row>38</xdr:row>
      <xdr:rowOff>142037</xdr:rowOff>
    </xdr:to>
    <xdr:sp macro="" textlink="">
      <xdr:nvSpPr>
        <xdr:cNvPr id="752" name="フローチャート : 判断 751"/>
        <xdr:cNvSpPr/>
      </xdr:nvSpPr>
      <xdr:spPr>
        <a:xfrm>
          <a:off x="22110700" y="655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53" name="直線コネクタ 75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23063</xdr:rowOff>
    </xdr:from>
    <xdr:to>
      <xdr:col>31</xdr:col>
      <xdr:colOff>85725</xdr:colOff>
      <xdr:row>38</xdr:row>
      <xdr:rowOff>124663</xdr:rowOff>
    </xdr:to>
    <xdr:sp macro="" textlink="">
      <xdr:nvSpPr>
        <xdr:cNvPr id="754" name="フローチャート : 判断 753"/>
        <xdr:cNvSpPr/>
      </xdr:nvSpPr>
      <xdr:spPr>
        <a:xfrm>
          <a:off x="21272500" y="6538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141190</xdr:rowOff>
    </xdr:from>
    <xdr:ext cx="378565" cy="259045"/>
    <xdr:sp macro="" textlink="">
      <xdr:nvSpPr>
        <xdr:cNvPr id="755" name="テキスト ボックス 754"/>
        <xdr:cNvSpPr txBox="1"/>
      </xdr:nvSpPr>
      <xdr:spPr>
        <a:xfrm>
          <a:off x="21134017" y="6313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6" name="直線コネクタ 75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29007</xdr:rowOff>
    </xdr:from>
    <xdr:to>
      <xdr:col>29</xdr:col>
      <xdr:colOff>568325</xdr:colOff>
      <xdr:row>38</xdr:row>
      <xdr:rowOff>130607</xdr:rowOff>
    </xdr:to>
    <xdr:sp macro="" textlink="">
      <xdr:nvSpPr>
        <xdr:cNvPr id="757" name="フローチャート : 判断 756"/>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147134</xdr:rowOff>
    </xdr:from>
    <xdr:ext cx="378565" cy="259045"/>
    <xdr:sp macro="" textlink="">
      <xdr:nvSpPr>
        <xdr:cNvPr id="758" name="テキスト ボックス 757"/>
        <xdr:cNvSpPr txBox="1"/>
      </xdr:nvSpPr>
      <xdr:spPr>
        <a:xfrm>
          <a:off x="20245017" y="6319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9" name="直線コネクタ 75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152451</xdr:rowOff>
    </xdr:from>
    <xdr:to>
      <xdr:col>28</xdr:col>
      <xdr:colOff>365125</xdr:colOff>
      <xdr:row>38</xdr:row>
      <xdr:rowOff>82601</xdr:rowOff>
    </xdr:to>
    <xdr:sp macro="" textlink="">
      <xdr:nvSpPr>
        <xdr:cNvPr id="760" name="フローチャート : 判断 759"/>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99128</xdr:rowOff>
    </xdr:from>
    <xdr:ext cx="378565" cy="259045"/>
    <xdr:sp macro="" textlink="">
      <xdr:nvSpPr>
        <xdr:cNvPr id="761" name="テキスト ボックス 760"/>
        <xdr:cNvSpPr txBox="1"/>
      </xdr:nvSpPr>
      <xdr:spPr>
        <a:xfrm>
          <a:off x="19356017" y="62713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135077</xdr:rowOff>
    </xdr:from>
    <xdr:to>
      <xdr:col>27</xdr:col>
      <xdr:colOff>161925</xdr:colOff>
      <xdr:row>38</xdr:row>
      <xdr:rowOff>65227</xdr:rowOff>
    </xdr:to>
    <xdr:sp macro="" textlink="">
      <xdr:nvSpPr>
        <xdr:cNvPr id="762" name="フローチャート : 判断 761"/>
        <xdr:cNvSpPr/>
      </xdr:nvSpPr>
      <xdr:spPr>
        <a:xfrm>
          <a:off x="18605500" y="647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81754</xdr:rowOff>
    </xdr:from>
    <xdr:ext cx="378565" cy="259045"/>
    <xdr:sp macro="" textlink="">
      <xdr:nvSpPr>
        <xdr:cNvPr id="763" name="テキスト ボックス 762"/>
        <xdr:cNvSpPr txBox="1"/>
      </xdr:nvSpPr>
      <xdr:spPr>
        <a:xfrm>
          <a:off x="18467017" y="6253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9" name="円/楕円 76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18864</xdr:rowOff>
    </xdr:from>
    <xdr:ext cx="249299" cy="259045"/>
    <xdr:sp macro="" textlink="">
      <xdr:nvSpPr>
        <xdr:cNvPr id="770" name="諸支出金該当値テキスト"/>
        <xdr:cNvSpPr txBox="1"/>
      </xdr:nvSpPr>
      <xdr:spPr>
        <a:xfrm>
          <a:off x="22212300" y="653396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71" name="円/楕円 77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72" name="テキスト ボックス 771"/>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73" name="円/楕円 77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74" name="テキスト ボックス 773"/>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75" name="円/楕円 77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6" name="テキスト ボックス 775"/>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7" name="円/楕円 77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8" name="テキスト ボックス 777"/>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1/78</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89" name="直線コネクタ 788"/>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90" name="テキスト ボックス 789"/>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91" name="直線コネクタ 790"/>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56</xdr:row>
      <xdr:rowOff>144434</xdr:rowOff>
    </xdr:from>
    <xdr:ext cx="248786" cy="259045"/>
    <xdr:sp macro="" textlink="">
      <xdr:nvSpPr>
        <xdr:cNvPr id="792" name="テキスト ボックス 791"/>
        <xdr:cNvSpPr txBox="1"/>
      </xdr:nvSpPr>
      <xdr:spPr>
        <a:xfrm>
          <a:off x="18039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93" name="直線コネクタ 792"/>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54</xdr:row>
      <xdr:rowOff>160762</xdr:rowOff>
    </xdr:from>
    <xdr:ext cx="248786" cy="259045"/>
    <xdr:sp macro="" textlink="">
      <xdr:nvSpPr>
        <xdr:cNvPr id="794" name="テキスト ボックス 793"/>
        <xdr:cNvSpPr txBox="1"/>
      </xdr:nvSpPr>
      <xdr:spPr>
        <a:xfrm>
          <a:off x="18039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95" name="直線コネクタ 794"/>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5642</xdr:rowOff>
    </xdr:from>
    <xdr:ext cx="248786" cy="259045"/>
    <xdr:sp macro="" textlink="">
      <xdr:nvSpPr>
        <xdr:cNvPr id="796" name="テキスト ボックス 795"/>
        <xdr:cNvSpPr txBox="1"/>
      </xdr:nvSpPr>
      <xdr:spPr>
        <a:xfrm>
          <a:off x="18039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97" name="直線コネクタ 796"/>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51</xdr:row>
      <xdr:rowOff>21970</xdr:rowOff>
    </xdr:from>
    <xdr:ext cx="312906" cy="259045"/>
    <xdr:sp macro="" textlink="">
      <xdr:nvSpPr>
        <xdr:cNvPr id="798" name="テキスト ボックス 797"/>
        <xdr:cNvSpPr txBox="1"/>
      </xdr:nvSpPr>
      <xdr:spPr>
        <a:xfrm>
          <a:off x="17975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99" name="直線コネクタ 798"/>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38299</xdr:rowOff>
    </xdr:from>
    <xdr:ext cx="312906" cy="259045"/>
    <xdr:sp macro="" textlink="">
      <xdr:nvSpPr>
        <xdr:cNvPr id="800" name="テキスト ボックス 799"/>
        <xdr:cNvSpPr txBox="1"/>
      </xdr:nvSpPr>
      <xdr:spPr>
        <a:xfrm>
          <a:off x="17975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801" name="直線コネクタ 80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802" name="テキスト ボックス 801"/>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80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59</xdr:row>
      <xdr:rowOff>98878</xdr:rowOff>
    </xdr:from>
    <xdr:to>
      <xdr:col>32</xdr:col>
      <xdr:colOff>186689</xdr:colOff>
      <xdr:row>59</xdr:row>
      <xdr:rowOff>98878</xdr:rowOff>
    </xdr:to>
    <xdr:cxnSp macro="">
      <xdr:nvCxnSpPr>
        <xdr:cNvPr id="804" name="直線コネクタ 803"/>
        <xdr:cNvCxnSpPr/>
      </xdr:nvCxnSpPr>
      <xdr:spPr>
        <a:xfrm>
          <a:off x="22159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140805</xdr:rowOff>
    </xdr:from>
    <xdr:ext cx="249299" cy="259045"/>
    <xdr:sp macro="" textlink="">
      <xdr:nvSpPr>
        <xdr:cNvPr id="805" name="前年度繰上充用金最小値テキスト"/>
        <xdr:cNvSpPr txBox="1"/>
      </xdr:nvSpPr>
      <xdr:spPr>
        <a:xfrm>
          <a:off x="22212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806" name="直線コネクタ 805"/>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140805</xdr:rowOff>
    </xdr:from>
    <xdr:ext cx="249299" cy="259045"/>
    <xdr:sp macro="" textlink="">
      <xdr:nvSpPr>
        <xdr:cNvPr id="807" name="前年度繰上充用金最大値テキスト"/>
        <xdr:cNvSpPr txBox="1"/>
      </xdr:nvSpPr>
      <xdr:spPr>
        <a:xfrm>
          <a:off x="22212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808" name="直線コネクタ 807"/>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98878</xdr:rowOff>
    </xdr:from>
    <xdr:to>
      <xdr:col>32</xdr:col>
      <xdr:colOff>187325</xdr:colOff>
      <xdr:row>59</xdr:row>
      <xdr:rowOff>98878</xdr:rowOff>
    </xdr:to>
    <xdr:cxnSp macro="">
      <xdr:nvCxnSpPr>
        <xdr:cNvPr id="809" name="直線コネクタ 808"/>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26505</xdr:rowOff>
    </xdr:from>
    <xdr:ext cx="249299" cy="259045"/>
    <xdr:sp macro="" textlink="">
      <xdr:nvSpPr>
        <xdr:cNvPr id="810" name="前年度繰上充用金平均値テキスト"/>
        <xdr:cNvSpPr txBox="1"/>
      </xdr:nvSpPr>
      <xdr:spPr>
        <a:xfrm>
          <a:off x="22212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48078</xdr:rowOff>
    </xdr:from>
    <xdr:to>
      <xdr:col>32</xdr:col>
      <xdr:colOff>238125</xdr:colOff>
      <xdr:row>59</xdr:row>
      <xdr:rowOff>149678</xdr:rowOff>
    </xdr:to>
    <xdr:sp macro="" textlink="">
      <xdr:nvSpPr>
        <xdr:cNvPr id="811" name="フローチャート : 判断 810"/>
        <xdr:cNvSpPr/>
      </xdr:nvSpPr>
      <xdr:spPr>
        <a:xfrm>
          <a:off x="22110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98878</xdr:rowOff>
    </xdr:from>
    <xdr:to>
      <xdr:col>31</xdr:col>
      <xdr:colOff>34925</xdr:colOff>
      <xdr:row>59</xdr:row>
      <xdr:rowOff>98878</xdr:rowOff>
    </xdr:to>
    <xdr:cxnSp macro="">
      <xdr:nvCxnSpPr>
        <xdr:cNvPr id="812" name="直線コネクタ 811"/>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59</xdr:row>
      <xdr:rowOff>48078</xdr:rowOff>
    </xdr:from>
    <xdr:to>
      <xdr:col>31</xdr:col>
      <xdr:colOff>85725</xdr:colOff>
      <xdr:row>59</xdr:row>
      <xdr:rowOff>149678</xdr:rowOff>
    </xdr:to>
    <xdr:sp macro="" textlink="">
      <xdr:nvSpPr>
        <xdr:cNvPr id="813" name="フローチャート : 判断 812"/>
        <xdr:cNvSpPr/>
      </xdr:nvSpPr>
      <xdr:spPr>
        <a:xfrm>
          <a:off x="2127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140805</xdr:rowOff>
    </xdr:from>
    <xdr:ext cx="249299" cy="259045"/>
    <xdr:sp macro="" textlink="">
      <xdr:nvSpPr>
        <xdr:cNvPr id="814" name="テキスト ボックス 813"/>
        <xdr:cNvSpPr txBox="1"/>
      </xdr:nvSpPr>
      <xdr:spPr>
        <a:xfrm>
          <a:off x="21198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98878</xdr:rowOff>
    </xdr:from>
    <xdr:to>
      <xdr:col>29</xdr:col>
      <xdr:colOff>517525</xdr:colOff>
      <xdr:row>59</xdr:row>
      <xdr:rowOff>98878</xdr:rowOff>
    </xdr:to>
    <xdr:cxnSp macro="">
      <xdr:nvCxnSpPr>
        <xdr:cNvPr id="815" name="直線コネクタ 814"/>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59</xdr:row>
      <xdr:rowOff>48078</xdr:rowOff>
    </xdr:from>
    <xdr:to>
      <xdr:col>29</xdr:col>
      <xdr:colOff>568325</xdr:colOff>
      <xdr:row>59</xdr:row>
      <xdr:rowOff>149678</xdr:rowOff>
    </xdr:to>
    <xdr:sp macro="" textlink="">
      <xdr:nvSpPr>
        <xdr:cNvPr id="816" name="フローチャート : 判断 815"/>
        <xdr:cNvSpPr/>
      </xdr:nvSpPr>
      <xdr:spPr>
        <a:xfrm>
          <a:off x="2038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140805</xdr:rowOff>
    </xdr:from>
    <xdr:ext cx="249299" cy="259045"/>
    <xdr:sp macro="" textlink="">
      <xdr:nvSpPr>
        <xdr:cNvPr id="817" name="テキスト ボックス 816"/>
        <xdr:cNvSpPr txBox="1"/>
      </xdr:nvSpPr>
      <xdr:spPr>
        <a:xfrm>
          <a:off x="20309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98878</xdr:rowOff>
    </xdr:from>
    <xdr:to>
      <xdr:col>28</xdr:col>
      <xdr:colOff>314325</xdr:colOff>
      <xdr:row>59</xdr:row>
      <xdr:rowOff>98878</xdr:rowOff>
    </xdr:to>
    <xdr:cxnSp macro="">
      <xdr:nvCxnSpPr>
        <xdr:cNvPr id="818" name="直線コネクタ 817"/>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59</xdr:row>
      <xdr:rowOff>48078</xdr:rowOff>
    </xdr:from>
    <xdr:to>
      <xdr:col>28</xdr:col>
      <xdr:colOff>365125</xdr:colOff>
      <xdr:row>59</xdr:row>
      <xdr:rowOff>149678</xdr:rowOff>
    </xdr:to>
    <xdr:sp macro="" textlink="">
      <xdr:nvSpPr>
        <xdr:cNvPr id="819" name="フローチャート : 判断 818"/>
        <xdr:cNvSpPr/>
      </xdr:nvSpPr>
      <xdr:spPr>
        <a:xfrm>
          <a:off x="19494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140805</xdr:rowOff>
    </xdr:from>
    <xdr:ext cx="249299" cy="259045"/>
    <xdr:sp macro="" textlink="">
      <xdr:nvSpPr>
        <xdr:cNvPr id="820" name="テキスト ボックス 819"/>
        <xdr:cNvSpPr txBox="1"/>
      </xdr:nvSpPr>
      <xdr:spPr>
        <a:xfrm>
          <a:off x="19420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67128</xdr:rowOff>
    </xdr:from>
    <xdr:to>
      <xdr:col>27</xdr:col>
      <xdr:colOff>161925</xdr:colOff>
      <xdr:row>50</xdr:row>
      <xdr:rowOff>168728</xdr:rowOff>
    </xdr:to>
    <xdr:sp macro="" textlink="">
      <xdr:nvSpPr>
        <xdr:cNvPr id="821" name="フローチャート : 判断 820"/>
        <xdr:cNvSpPr/>
      </xdr:nvSpPr>
      <xdr:spPr>
        <a:xfrm>
          <a:off x="18605500" y="863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49</xdr:row>
      <xdr:rowOff>13805</xdr:rowOff>
    </xdr:from>
    <xdr:ext cx="313932" cy="259045"/>
    <xdr:sp macro="" textlink="">
      <xdr:nvSpPr>
        <xdr:cNvPr id="822" name="テキスト ボックス 821"/>
        <xdr:cNvSpPr txBox="1"/>
      </xdr:nvSpPr>
      <xdr:spPr>
        <a:xfrm>
          <a:off x="18499333" y="8414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23" name="テキスト ボックス 82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4" name="テキスト ボックス 82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5" name="テキスト ボックス 82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6" name="テキスト ボックス 82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7" name="テキスト ボックス 82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59</xdr:row>
      <xdr:rowOff>48078</xdr:rowOff>
    </xdr:from>
    <xdr:to>
      <xdr:col>32</xdr:col>
      <xdr:colOff>238125</xdr:colOff>
      <xdr:row>59</xdr:row>
      <xdr:rowOff>149678</xdr:rowOff>
    </xdr:to>
    <xdr:sp macro="" textlink="">
      <xdr:nvSpPr>
        <xdr:cNvPr id="828" name="円/楕円 827"/>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83655</xdr:rowOff>
    </xdr:from>
    <xdr:ext cx="249299" cy="259045"/>
    <xdr:sp macro="" textlink="">
      <xdr:nvSpPr>
        <xdr:cNvPr id="829" name="前年度繰上充用金該当値テキスト"/>
        <xdr:cNvSpPr txBox="1"/>
      </xdr:nvSpPr>
      <xdr:spPr>
        <a:xfrm>
          <a:off x="22212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59</xdr:row>
      <xdr:rowOff>48078</xdr:rowOff>
    </xdr:from>
    <xdr:to>
      <xdr:col>31</xdr:col>
      <xdr:colOff>85725</xdr:colOff>
      <xdr:row>59</xdr:row>
      <xdr:rowOff>149678</xdr:rowOff>
    </xdr:to>
    <xdr:sp macro="" textlink="">
      <xdr:nvSpPr>
        <xdr:cNvPr id="830" name="円/楕円 829"/>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166205</xdr:rowOff>
    </xdr:from>
    <xdr:ext cx="249299" cy="259045"/>
    <xdr:sp macro="" textlink="">
      <xdr:nvSpPr>
        <xdr:cNvPr id="831" name="テキスト ボックス 830"/>
        <xdr:cNvSpPr txBox="1"/>
      </xdr:nvSpPr>
      <xdr:spPr>
        <a:xfrm>
          <a:off x="21198649"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59</xdr:row>
      <xdr:rowOff>48078</xdr:rowOff>
    </xdr:from>
    <xdr:to>
      <xdr:col>29</xdr:col>
      <xdr:colOff>568325</xdr:colOff>
      <xdr:row>59</xdr:row>
      <xdr:rowOff>149678</xdr:rowOff>
    </xdr:to>
    <xdr:sp macro="" textlink="">
      <xdr:nvSpPr>
        <xdr:cNvPr id="832" name="円/楕円 831"/>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166205</xdr:rowOff>
    </xdr:from>
    <xdr:ext cx="249299" cy="259045"/>
    <xdr:sp macro="" textlink="">
      <xdr:nvSpPr>
        <xdr:cNvPr id="833" name="テキスト ボックス 832"/>
        <xdr:cNvSpPr txBox="1"/>
      </xdr:nvSpPr>
      <xdr:spPr>
        <a:xfrm>
          <a:off x="20309649"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59</xdr:row>
      <xdr:rowOff>48078</xdr:rowOff>
    </xdr:from>
    <xdr:to>
      <xdr:col>28</xdr:col>
      <xdr:colOff>365125</xdr:colOff>
      <xdr:row>59</xdr:row>
      <xdr:rowOff>149678</xdr:rowOff>
    </xdr:to>
    <xdr:sp macro="" textlink="">
      <xdr:nvSpPr>
        <xdr:cNvPr id="834" name="円/楕円 833"/>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166205</xdr:rowOff>
    </xdr:from>
    <xdr:ext cx="249299" cy="259045"/>
    <xdr:sp macro="" textlink="">
      <xdr:nvSpPr>
        <xdr:cNvPr id="835" name="テキスト ボックス 834"/>
        <xdr:cNvSpPr txBox="1"/>
      </xdr:nvSpPr>
      <xdr:spPr>
        <a:xfrm>
          <a:off x="19420649"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59</xdr:row>
      <xdr:rowOff>48078</xdr:rowOff>
    </xdr:from>
    <xdr:to>
      <xdr:col>27</xdr:col>
      <xdr:colOff>161925</xdr:colOff>
      <xdr:row>59</xdr:row>
      <xdr:rowOff>149678</xdr:rowOff>
    </xdr:to>
    <xdr:sp macro="" textlink="">
      <xdr:nvSpPr>
        <xdr:cNvPr id="836" name="円/楕円 835"/>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140805</xdr:rowOff>
    </xdr:from>
    <xdr:ext cx="249299" cy="259045"/>
    <xdr:sp macro="" textlink="">
      <xdr:nvSpPr>
        <xdr:cNvPr id="837" name="テキスト ボックス 836"/>
        <xdr:cNvSpPr txBox="1"/>
      </xdr:nvSpPr>
      <xdr:spPr>
        <a:xfrm>
          <a:off x="18531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8" name="正方形/長方形 8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9" name="正方形/長方形 8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40" name="テキスト ボックス 8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総務費は、住民一人当たり</a:t>
          </a:r>
          <a:r>
            <a:rPr kumimoji="1" lang="en-US" altLang="ja-JP" sz="1300">
              <a:latin typeface="ＭＳ Ｐゴシック"/>
            </a:rPr>
            <a:t>98,580</a:t>
          </a:r>
          <a:r>
            <a:rPr kumimoji="1" lang="ja-JP" altLang="en-US" sz="1300">
              <a:latin typeface="ＭＳ Ｐゴシック"/>
            </a:rPr>
            <a:t>円となっており、平成</a:t>
          </a:r>
          <a:r>
            <a:rPr kumimoji="1" lang="en-US" altLang="ja-JP" sz="1300">
              <a:latin typeface="ＭＳ Ｐゴシック"/>
            </a:rPr>
            <a:t>27</a:t>
          </a:r>
          <a:r>
            <a:rPr kumimoji="1" lang="ja-JP" altLang="en-US" sz="1300">
              <a:latin typeface="ＭＳ Ｐゴシック"/>
            </a:rPr>
            <a:t>年度は、類似団体よりも高い状況となっているが、これは、ふるさと納税の推進に要する経費が増加したこと等によるものである。</a:t>
          </a:r>
          <a:endParaRPr kumimoji="1" lang="en-US" altLang="ja-JP" sz="1300">
            <a:latin typeface="ＭＳ Ｐゴシック"/>
          </a:endParaRPr>
        </a:p>
        <a:p>
          <a:r>
            <a:rPr kumimoji="1" lang="ja-JP" altLang="en-US" sz="1300">
              <a:latin typeface="ＭＳ Ｐゴシック"/>
            </a:rPr>
            <a:t>　教育費は、住民一人当たり</a:t>
          </a:r>
          <a:r>
            <a:rPr kumimoji="1" lang="en-US" altLang="ja-JP" sz="1300">
              <a:latin typeface="ＭＳ Ｐゴシック"/>
            </a:rPr>
            <a:t>53,180</a:t>
          </a:r>
          <a:r>
            <a:rPr kumimoji="1" lang="ja-JP" altLang="en-US" sz="1300">
              <a:latin typeface="ＭＳ Ｐゴシック"/>
            </a:rPr>
            <a:t>円となっており、</a:t>
          </a:r>
          <a:r>
            <a:rPr kumimoji="1" lang="ja-JP" altLang="ja-JP" sz="1300">
              <a:solidFill>
                <a:schemeClr val="dk1"/>
              </a:solidFill>
              <a:effectLst/>
              <a:latin typeface="+mn-lt"/>
              <a:ea typeface="+mn-ea"/>
              <a:cs typeface="+mn-cs"/>
            </a:rPr>
            <a:t>平成</a:t>
          </a:r>
          <a:r>
            <a:rPr kumimoji="1" lang="en-US" altLang="ja-JP" sz="1300">
              <a:solidFill>
                <a:schemeClr val="dk1"/>
              </a:solidFill>
              <a:effectLst/>
              <a:latin typeface="+mj-ea"/>
              <a:ea typeface="+mj-ea"/>
              <a:cs typeface="+mn-cs"/>
            </a:rPr>
            <a:t>27</a:t>
          </a:r>
          <a:r>
            <a:rPr kumimoji="1" lang="ja-JP" altLang="ja-JP" sz="1300">
              <a:solidFill>
                <a:schemeClr val="dk1"/>
              </a:solidFill>
              <a:effectLst/>
              <a:latin typeface="+mn-lt"/>
              <a:ea typeface="+mn-ea"/>
              <a:cs typeface="+mn-cs"/>
            </a:rPr>
            <a:t>年度は、類似団体よりも高い状況となっているが、</a:t>
          </a:r>
          <a:r>
            <a:rPr kumimoji="1" lang="ja-JP" altLang="en-US" sz="1300">
              <a:solidFill>
                <a:schemeClr val="dk1"/>
              </a:solidFill>
              <a:effectLst/>
              <a:latin typeface="+mn-lt"/>
              <a:ea typeface="+mn-ea"/>
              <a:cs typeface="+mn-cs"/>
            </a:rPr>
            <a:t>これは、市立公民館整備事業費、小学校施設整備事業費の増等によるものである。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商工費は、</a:t>
          </a:r>
          <a:r>
            <a:rPr kumimoji="1" lang="ja-JP" altLang="ja-JP" sz="1300">
              <a:solidFill>
                <a:schemeClr val="dk1"/>
              </a:solidFill>
              <a:effectLst/>
              <a:latin typeface="+mn-lt"/>
              <a:ea typeface="+mn-ea"/>
              <a:cs typeface="+mn-cs"/>
            </a:rPr>
            <a:t>住民一人当たり</a:t>
          </a:r>
          <a:r>
            <a:rPr kumimoji="1" lang="en-US" altLang="ja-JP" sz="1300">
              <a:solidFill>
                <a:schemeClr val="dk1"/>
              </a:solidFill>
              <a:effectLst/>
              <a:latin typeface="+mn-lt"/>
              <a:ea typeface="+mn-ea"/>
              <a:cs typeface="+mn-cs"/>
            </a:rPr>
            <a:t>28,066</a:t>
          </a:r>
          <a:r>
            <a:rPr kumimoji="1" lang="ja-JP" altLang="ja-JP" sz="1300">
              <a:solidFill>
                <a:schemeClr val="dk1"/>
              </a:solidFill>
              <a:effectLst/>
              <a:latin typeface="+mn-lt"/>
              <a:ea typeface="+mn-ea"/>
              <a:cs typeface="+mn-cs"/>
            </a:rPr>
            <a:t>円となっており、</a:t>
          </a:r>
          <a:r>
            <a:rPr kumimoji="1" lang="ja-JP" altLang="en-US" sz="1300">
              <a:solidFill>
                <a:schemeClr val="dk1"/>
              </a:solidFill>
              <a:effectLst/>
              <a:latin typeface="+mn-lt"/>
              <a:ea typeface="+mn-ea"/>
              <a:cs typeface="+mn-cs"/>
            </a:rPr>
            <a:t>類似団体より高い状況が続いているが、これは、産業立地促進資金貸付金の増等が主な要因である。</a:t>
          </a:r>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平成</a:t>
          </a:r>
          <a:r>
            <a:rPr kumimoji="1" lang="en-US" altLang="ja-JP" sz="1300">
              <a:latin typeface="ＭＳ ゴシック" pitchFamily="49" charset="-128"/>
              <a:ea typeface="ＭＳ ゴシック" pitchFamily="49" charset="-128"/>
            </a:rPr>
            <a:t>27</a:t>
          </a:r>
          <a:r>
            <a:rPr kumimoji="1" lang="ja-JP" altLang="en-US" sz="1300">
              <a:latin typeface="ＭＳ ゴシック" pitchFamily="49" charset="-128"/>
              <a:ea typeface="ＭＳ ゴシック" pitchFamily="49" charset="-128"/>
            </a:rPr>
            <a:t>年度については、実質収支は前年度から</a:t>
          </a:r>
          <a:r>
            <a:rPr kumimoji="1" lang="en-US" altLang="ja-JP" sz="1300">
              <a:latin typeface="ＭＳ ゴシック" pitchFamily="49" charset="-128"/>
              <a:ea typeface="ＭＳ ゴシック" pitchFamily="49" charset="-128"/>
            </a:rPr>
            <a:t>521,113</a:t>
          </a:r>
          <a:r>
            <a:rPr kumimoji="1" lang="ja-JP" altLang="en-US" sz="1300">
              <a:latin typeface="ＭＳ ゴシック" pitchFamily="49" charset="-128"/>
              <a:ea typeface="ＭＳ ゴシック" pitchFamily="49" charset="-128"/>
            </a:rPr>
            <a:t>千円増加し、単年度収支は、黒字となった。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実質単年度収支は、</a:t>
          </a:r>
          <a:r>
            <a:rPr lang="ja-JP" altLang="ja-JP" sz="1300" b="0" i="0">
              <a:solidFill>
                <a:schemeClr val="dk1"/>
              </a:solidFill>
              <a:effectLst/>
              <a:latin typeface="+mn-lt"/>
              <a:ea typeface="+mn-ea"/>
              <a:cs typeface="+mn-cs"/>
            </a:rPr>
            <a:t>財政調整基金の</a:t>
          </a:r>
          <a:r>
            <a:rPr lang="ja-JP" altLang="en-US" sz="1300" b="0" i="0">
              <a:solidFill>
                <a:schemeClr val="dk1"/>
              </a:solidFill>
              <a:effectLst/>
              <a:latin typeface="+mn-lt"/>
              <a:ea typeface="+mn-ea"/>
              <a:cs typeface="+mn-cs"/>
            </a:rPr>
            <a:t>積み立ての増加及び</a:t>
          </a:r>
          <a:r>
            <a:rPr lang="ja-JP" altLang="ja-JP" sz="1300" b="0" i="0">
              <a:solidFill>
                <a:schemeClr val="dk1"/>
              </a:solidFill>
              <a:effectLst/>
              <a:latin typeface="+mn-lt"/>
              <a:ea typeface="+mn-ea"/>
              <a:cs typeface="+mn-cs"/>
            </a:rPr>
            <a:t>取り崩し</a:t>
          </a:r>
          <a:r>
            <a:rPr lang="ja-JP" altLang="en-US" sz="1300" b="0" i="0">
              <a:solidFill>
                <a:schemeClr val="dk1"/>
              </a:solidFill>
              <a:effectLst/>
              <a:latin typeface="+mn-lt"/>
              <a:ea typeface="+mn-ea"/>
              <a:cs typeface="+mn-cs"/>
            </a:rPr>
            <a:t>の減少により</a:t>
          </a:r>
          <a:r>
            <a:rPr lang="ja-JP" altLang="ja-JP" sz="1300">
              <a:solidFill>
                <a:schemeClr val="dk1"/>
              </a:solidFill>
              <a:effectLst/>
              <a:latin typeface="+mn-lt"/>
              <a:ea typeface="+mn-ea"/>
              <a:cs typeface="+mn-cs"/>
            </a:rPr>
            <a:t>、</a:t>
          </a:r>
          <a:r>
            <a:rPr kumimoji="1" lang="ja-JP" altLang="en-US" sz="1300">
              <a:latin typeface="ＭＳ ゴシック" pitchFamily="49" charset="-128"/>
              <a:ea typeface="ＭＳ ゴシック" pitchFamily="49" charset="-128"/>
            </a:rPr>
            <a:t>前年度から</a:t>
          </a:r>
          <a:r>
            <a:rPr kumimoji="1" lang="en-US" altLang="ja-JP" sz="1300">
              <a:latin typeface="ＭＳ ゴシック" pitchFamily="49" charset="-128"/>
              <a:ea typeface="ＭＳ ゴシック" pitchFamily="49" charset="-128"/>
            </a:rPr>
            <a:t>2,004,324</a:t>
          </a:r>
          <a:r>
            <a:rPr kumimoji="1" lang="ja-JP" altLang="en-US" sz="1300">
              <a:latin typeface="ＭＳ ゴシック" pitchFamily="49" charset="-128"/>
              <a:ea typeface="ＭＳ ゴシック" pitchFamily="49" charset="-128"/>
            </a:rPr>
            <a:t>千円増加し、</a:t>
          </a:r>
          <a:r>
            <a:rPr kumimoji="1" lang="en-US" altLang="ja-JP" sz="1300">
              <a:latin typeface="ＭＳ ゴシック" pitchFamily="49" charset="-128"/>
              <a:ea typeface="ＭＳ ゴシック" pitchFamily="49" charset="-128"/>
            </a:rPr>
            <a:t>7</a:t>
          </a:r>
          <a:r>
            <a:rPr kumimoji="1" lang="ja-JP" altLang="en-US" sz="1300">
              <a:latin typeface="ＭＳ ゴシック" pitchFamily="49" charset="-128"/>
              <a:ea typeface="ＭＳ ゴシック" pitchFamily="49" charset="-128"/>
            </a:rPr>
            <a:t>年連続で黒字となった。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a:solidFill>
                <a:schemeClr val="dk1"/>
              </a:solidFill>
              <a:effectLst/>
              <a:latin typeface="+mn-lt"/>
              <a:ea typeface="+mn-ea"/>
              <a:cs typeface="+mn-cs"/>
            </a:rPr>
            <a:t>　水道事業会計及び一般会計は、平成</a:t>
          </a:r>
          <a:r>
            <a:rPr lang="en-US" altLang="ja-JP" sz="1300" b="0" i="0">
              <a:solidFill>
                <a:schemeClr val="dk1"/>
              </a:solidFill>
              <a:effectLst/>
              <a:latin typeface="+mn-lt"/>
              <a:ea typeface="+mn-ea"/>
              <a:cs typeface="+mn-cs"/>
            </a:rPr>
            <a:t>27</a:t>
          </a:r>
          <a:r>
            <a:rPr lang="ja-JP" altLang="ja-JP" sz="1300" b="0" i="0">
              <a:solidFill>
                <a:schemeClr val="dk1"/>
              </a:solidFill>
              <a:effectLst/>
              <a:latin typeface="+mn-lt"/>
              <a:ea typeface="+mn-ea"/>
              <a:cs typeface="+mn-cs"/>
            </a:rPr>
            <a:t>年度においても適切な予算執行等により、一定規模の黒字額を計上している。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公共下水道事業会計については、適切な予算措置と一般会計繰入により黒字を計上した。</a:t>
          </a:r>
          <a:endParaRPr lang="en-US" altLang="ja-JP" sz="1300" b="0" i="0" baseline="0">
            <a:solidFill>
              <a:schemeClr val="dk1"/>
            </a:solidFill>
            <a:effectLst/>
            <a:latin typeface="+mn-lt"/>
            <a:ea typeface="+mn-ea"/>
            <a:cs typeface="+mn-cs"/>
          </a:endParaRPr>
        </a:p>
        <a:p>
          <a:pPr rtl="0" eaLnBrk="1" fontAlgn="auto" latinLnBrk="0" hangingPunct="1"/>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天童市民病院事業会計については、適切な予算計上に努め、経営の効率化と適切な一般会計繰入により黒字を維持している。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他の、国民健康保険特別会計、介護保険特別会計等も同様に黒字を計上している。</a:t>
          </a:r>
          <a:endParaRPr lang="ja-JP" altLang="ja-JP" sz="1300">
            <a:effectLst/>
          </a:endParaRPr>
        </a:p>
        <a:p>
          <a:pPr rtl="0" eaLnBrk="1" fontAlgn="auto" latinLnBrk="0" hangingPunct="1"/>
          <a:r>
            <a:rPr lang="ja-JP" altLang="ja-JP" sz="1300">
              <a:solidFill>
                <a:schemeClr val="dk1"/>
              </a:solidFill>
              <a:effectLst/>
              <a:latin typeface="+mn-lt"/>
              <a:ea typeface="+mn-ea"/>
              <a:cs typeface="+mn-cs"/>
            </a:rPr>
            <a:t>　今後も、黒字を維持させるよう各事業会計において収入確保を図り、一層の歳出抑制に努める。</a:t>
          </a:r>
          <a:endParaRPr lang="ja-JP" altLang="ja-JP" sz="1300">
            <a:effectLst/>
          </a:endParaRPr>
        </a:p>
        <a:p>
          <a:endParaRPr kumimoji="1" lang="ja-JP" altLang="en-US" sz="13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1" eaLnBrk="1" fontAlgn="auto" latinLnBrk="0" hangingPunct="1"/>
          <a:r>
            <a:rPr kumimoji="1" lang="ja-JP" altLang="en-US" sz="1300">
              <a:latin typeface="ＭＳ ゴシック" pitchFamily="49" charset="-128"/>
              <a:ea typeface="ＭＳ ゴシック" pitchFamily="49" charset="-128"/>
            </a:rPr>
            <a:t>　公営企業債の元利償還金に対する繰入金については、主に公共下水道事業会計への繰入金が減少していることにより、減少傾向となっている。</a:t>
          </a:r>
        </a:p>
        <a:p>
          <a:pPr algn="l" rtl="1" eaLnBrk="1" fontAlgn="auto" latinLnBrk="0" hangingPunct="1"/>
          <a:r>
            <a:rPr kumimoji="1" lang="ja-JP" altLang="en-US" sz="1300">
              <a:latin typeface="ＭＳ ゴシック" pitchFamily="49" charset="-128"/>
              <a:ea typeface="ＭＳ ゴシック" pitchFamily="49" charset="-128"/>
            </a:rPr>
            <a:t>　全体の元利償還金については、近年の起債発行額が増加している影響から、前年度より</a:t>
          </a:r>
          <a:r>
            <a:rPr kumimoji="1" lang="en-US" altLang="ja-JP" sz="1300">
              <a:latin typeface="ＭＳ ゴシック" pitchFamily="49" charset="-128"/>
              <a:ea typeface="ＭＳ ゴシック" pitchFamily="49" charset="-128"/>
            </a:rPr>
            <a:t>64</a:t>
          </a:r>
          <a:r>
            <a:rPr kumimoji="1" lang="ja-JP" altLang="en-US" sz="1300">
              <a:latin typeface="ＭＳ ゴシック" pitchFamily="49" charset="-128"/>
              <a:ea typeface="ＭＳ ゴシック" pitchFamily="49" charset="-128"/>
            </a:rPr>
            <a:t>百万円増加しているため、実質公債費比率の分子については、前年度比で</a:t>
          </a:r>
          <a:r>
            <a:rPr kumimoji="1" lang="en-US" altLang="ja-JP" sz="1300">
              <a:latin typeface="ＭＳ ゴシック" pitchFamily="49" charset="-128"/>
              <a:ea typeface="ＭＳ ゴシック" pitchFamily="49" charset="-128"/>
            </a:rPr>
            <a:t>2</a:t>
          </a:r>
          <a:r>
            <a:rPr kumimoji="1" lang="ja-JP" altLang="en-US" sz="1300">
              <a:latin typeface="ＭＳ ゴシック" pitchFamily="49" charset="-128"/>
              <a:ea typeface="ＭＳ ゴシック" pitchFamily="49" charset="-128"/>
            </a:rPr>
            <a:t>百万円増加している。</a:t>
          </a:r>
        </a:p>
        <a:p>
          <a:pPr algn="l" rtl="1" eaLnBrk="1" fontAlgn="auto" latinLnBrk="0" hangingPunct="1"/>
          <a:r>
            <a:rPr kumimoji="1" lang="ja-JP" altLang="en-US" sz="1300">
              <a:latin typeface="ＭＳ ゴシック" pitchFamily="49" charset="-128"/>
              <a:ea typeface="ＭＳ ゴシック" pitchFamily="49" charset="-128"/>
            </a:rPr>
            <a:t>　しかし、分母の標準税収入額の増加等により実質公債費比率は、</a:t>
          </a:r>
          <a:r>
            <a:rPr kumimoji="1" lang="en-US" altLang="ja-JP" sz="1300">
              <a:latin typeface="ＭＳ ゴシック" pitchFamily="49" charset="-128"/>
              <a:ea typeface="ＭＳ ゴシック" pitchFamily="49" charset="-128"/>
            </a:rPr>
            <a:t>0.9</a:t>
          </a:r>
          <a:r>
            <a:rPr kumimoji="1" lang="ja-JP" altLang="en-US" sz="1300">
              <a:latin typeface="ＭＳ ゴシック" pitchFamily="49" charset="-128"/>
              <a:ea typeface="ＭＳ ゴシック" pitchFamily="49" charset="-128"/>
            </a:rPr>
            <a:t>ポイント改善した。</a:t>
          </a:r>
        </a:p>
        <a:p>
          <a:pPr algn="l" rtl="1" eaLnBrk="1" fontAlgn="auto" latinLnBrk="0" hangingPunct="1"/>
          <a:endParaRPr kumimoji="1" lang="ja-JP" altLang="en-US" sz="13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投資的経費の増加に対応した地方債の増等により地方債現在高が平成２３年度を境に増加に転じ、平成２７年度も増加したが、国の補正予算等に伴う起債の活用により、充当可能財源等に占める基準財政需要額参入見込額も増加している。公営企業債等繰入見込額については、公営企業債の償還が借入より大きく上回っているため、年々減少している。</a:t>
          </a:r>
        </a:p>
        <a:p>
          <a:r>
            <a:rPr kumimoji="1" lang="ja-JP" altLang="en-US" sz="1400">
              <a:latin typeface="ＭＳ ゴシック" pitchFamily="49" charset="-128"/>
              <a:ea typeface="ＭＳ ゴシック" pitchFamily="49" charset="-128"/>
            </a:rPr>
            <a:t>　また、充当可能財源等のうち充当可能基金については、</a:t>
          </a:r>
          <a:r>
            <a:rPr kumimoji="1" lang="en-US" altLang="ja-JP" sz="1400">
              <a:latin typeface="ＭＳ ゴシック" pitchFamily="49" charset="-128"/>
              <a:ea typeface="ＭＳ ゴシック" pitchFamily="49" charset="-128"/>
            </a:rPr>
            <a:t>571</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結果として、将来負担比率の分子については前年度よりも</a:t>
          </a:r>
          <a:r>
            <a:rPr kumimoji="1" lang="en-US" altLang="ja-JP" sz="1400">
              <a:latin typeface="ＭＳ ゴシック" pitchFamily="49" charset="-128"/>
              <a:ea typeface="ＭＳ ゴシック" pitchFamily="49" charset="-128"/>
            </a:rPr>
            <a:t>626</a:t>
          </a:r>
          <a:r>
            <a:rPr kumimoji="1" lang="ja-JP" altLang="en-US" sz="1400">
              <a:latin typeface="ＭＳ ゴシック" pitchFamily="49" charset="-128"/>
              <a:ea typeface="ＭＳ ゴシック" pitchFamily="49" charset="-128"/>
            </a:rPr>
            <a:t>百万円減少し、将来負担比率は</a:t>
          </a:r>
          <a:r>
            <a:rPr kumimoji="1" lang="en-US" altLang="ja-JP" sz="1400">
              <a:latin typeface="ＭＳ ゴシック" pitchFamily="49" charset="-128"/>
              <a:ea typeface="ＭＳ ゴシック" pitchFamily="49" charset="-128"/>
            </a:rPr>
            <a:t>6.5</a:t>
          </a:r>
          <a:r>
            <a:rPr kumimoji="1" lang="ja-JP" altLang="en-US" sz="1400">
              <a:latin typeface="ＭＳ ゴシック" pitchFamily="49" charset="-128"/>
              <a:ea typeface="ＭＳ ゴシック" pitchFamily="49" charset="-128"/>
            </a:rPr>
            <a:t>ポイント減少した。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62,136
61,827
113.01
28,845,863
27,069,085
1,672,086
13,076,393
23,712,820</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3.5
41.0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62,136
61,827
113.01
28,845,863
27,069,085
1,672,086
13,076,393
23,712,820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3.5
41.0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62,136
61,827
113.01
28,845,863
27,069,085
1,672,086
13,076,393
23,712,820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3.5
41.0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387" t="s">
        <v>62</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x14ac:dyDescent="0.2">
      <c r="A2" s="137"/>
      <c r="B2" s="140" t="s">
        <v>63</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388" t="s">
        <v>64</v>
      </c>
      <c r="C3" s="389"/>
      <c r="D3" s="389"/>
      <c r="E3" s="390"/>
      <c r="F3" s="390"/>
      <c r="G3" s="390"/>
      <c r="H3" s="390"/>
      <c r="I3" s="390"/>
      <c r="J3" s="390"/>
      <c r="K3" s="390"/>
      <c r="L3" s="390" t="s">
        <v>65</v>
      </c>
      <c r="M3" s="390"/>
      <c r="N3" s="390"/>
      <c r="O3" s="390"/>
      <c r="P3" s="390"/>
      <c r="Q3" s="390"/>
      <c r="R3" s="397"/>
      <c r="S3" s="397"/>
      <c r="T3" s="397"/>
      <c r="U3" s="397"/>
      <c r="V3" s="398"/>
      <c r="W3" s="372" t="s">
        <v>66</v>
      </c>
      <c r="X3" s="373"/>
      <c r="Y3" s="373"/>
      <c r="Z3" s="373"/>
      <c r="AA3" s="373"/>
      <c r="AB3" s="389"/>
      <c r="AC3" s="397" t="s">
        <v>67</v>
      </c>
      <c r="AD3" s="373"/>
      <c r="AE3" s="373"/>
      <c r="AF3" s="373"/>
      <c r="AG3" s="373"/>
      <c r="AH3" s="373"/>
      <c r="AI3" s="373"/>
      <c r="AJ3" s="373"/>
      <c r="AK3" s="373"/>
      <c r="AL3" s="374"/>
      <c r="AM3" s="372" t="s">
        <v>68</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69</v>
      </c>
      <c r="BO3" s="373"/>
      <c r="BP3" s="373"/>
      <c r="BQ3" s="373"/>
      <c r="BR3" s="373"/>
      <c r="BS3" s="373"/>
      <c r="BT3" s="373"/>
      <c r="BU3" s="374"/>
      <c r="BV3" s="372" t="s">
        <v>70</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71</v>
      </c>
      <c r="CU3" s="373"/>
      <c r="CV3" s="373"/>
      <c r="CW3" s="373"/>
      <c r="CX3" s="373"/>
      <c r="CY3" s="373"/>
      <c r="CZ3" s="373"/>
      <c r="DA3" s="374"/>
      <c r="DB3" s="372" t="s">
        <v>72</v>
      </c>
      <c r="DC3" s="373"/>
      <c r="DD3" s="373"/>
      <c r="DE3" s="373"/>
      <c r="DF3" s="373"/>
      <c r="DG3" s="373"/>
      <c r="DH3" s="373"/>
      <c r="DI3" s="374"/>
      <c r="DJ3" s="137"/>
      <c r="DK3" s="137"/>
      <c r="DL3" s="137"/>
      <c r="DM3" s="137"/>
      <c r="DN3" s="137"/>
      <c r="DO3" s="137"/>
    </row>
    <row r="4" spans="1:119" ht="18.75" customHeight="1" x14ac:dyDescent="0.15">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73</v>
      </c>
      <c r="AZ4" s="376"/>
      <c r="BA4" s="376"/>
      <c r="BB4" s="376"/>
      <c r="BC4" s="376"/>
      <c r="BD4" s="376"/>
      <c r="BE4" s="376"/>
      <c r="BF4" s="376"/>
      <c r="BG4" s="376"/>
      <c r="BH4" s="376"/>
      <c r="BI4" s="376"/>
      <c r="BJ4" s="376"/>
      <c r="BK4" s="376"/>
      <c r="BL4" s="376"/>
      <c r="BM4" s="377"/>
      <c r="BN4" s="378">
        <v>28845863</v>
      </c>
      <c r="BO4" s="379"/>
      <c r="BP4" s="379"/>
      <c r="BQ4" s="379"/>
      <c r="BR4" s="379"/>
      <c r="BS4" s="379"/>
      <c r="BT4" s="379"/>
      <c r="BU4" s="380"/>
      <c r="BV4" s="378">
        <v>26226994</v>
      </c>
      <c r="BW4" s="379"/>
      <c r="BX4" s="379"/>
      <c r="BY4" s="379"/>
      <c r="BZ4" s="379"/>
      <c r="CA4" s="379"/>
      <c r="CB4" s="379"/>
      <c r="CC4" s="380"/>
      <c r="CD4" s="381" t="s">
        <v>74</v>
      </c>
      <c r="CE4" s="382"/>
      <c r="CF4" s="382"/>
      <c r="CG4" s="382"/>
      <c r="CH4" s="382"/>
      <c r="CI4" s="382"/>
      <c r="CJ4" s="382"/>
      <c r="CK4" s="382"/>
      <c r="CL4" s="382"/>
      <c r="CM4" s="382"/>
      <c r="CN4" s="382"/>
      <c r="CO4" s="382"/>
      <c r="CP4" s="382"/>
      <c r="CQ4" s="382"/>
      <c r="CR4" s="382"/>
      <c r="CS4" s="383"/>
      <c r="CT4" s="384">
        <v>12.8</v>
      </c>
      <c r="CU4" s="385"/>
      <c r="CV4" s="385"/>
      <c r="CW4" s="385"/>
      <c r="CX4" s="385"/>
      <c r="CY4" s="385"/>
      <c r="CZ4" s="385"/>
      <c r="DA4" s="386"/>
      <c r="DB4" s="384">
        <v>8.9</v>
      </c>
      <c r="DC4" s="385"/>
      <c r="DD4" s="385"/>
      <c r="DE4" s="385"/>
      <c r="DF4" s="385"/>
      <c r="DG4" s="385"/>
      <c r="DH4" s="385"/>
      <c r="DI4" s="386"/>
      <c r="DJ4" s="137"/>
      <c r="DK4" s="137"/>
      <c r="DL4" s="137"/>
      <c r="DM4" s="137"/>
      <c r="DN4" s="137"/>
      <c r="DO4" s="137"/>
    </row>
    <row r="5" spans="1:119" ht="18.75" customHeight="1" x14ac:dyDescent="0.15">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75</v>
      </c>
      <c r="AN5" s="445"/>
      <c r="AO5" s="445"/>
      <c r="AP5" s="445"/>
      <c r="AQ5" s="445"/>
      <c r="AR5" s="445"/>
      <c r="AS5" s="445"/>
      <c r="AT5" s="446"/>
      <c r="AU5" s="447" t="s">
        <v>76</v>
      </c>
      <c r="AV5" s="448"/>
      <c r="AW5" s="448"/>
      <c r="AX5" s="448"/>
      <c r="AY5" s="449" t="s">
        <v>77</v>
      </c>
      <c r="AZ5" s="450"/>
      <c r="BA5" s="450"/>
      <c r="BB5" s="450"/>
      <c r="BC5" s="450"/>
      <c r="BD5" s="450"/>
      <c r="BE5" s="450"/>
      <c r="BF5" s="450"/>
      <c r="BG5" s="450"/>
      <c r="BH5" s="450"/>
      <c r="BI5" s="450"/>
      <c r="BJ5" s="450"/>
      <c r="BK5" s="450"/>
      <c r="BL5" s="450"/>
      <c r="BM5" s="451"/>
      <c r="BN5" s="415">
        <v>27069085</v>
      </c>
      <c r="BO5" s="416"/>
      <c r="BP5" s="416"/>
      <c r="BQ5" s="416"/>
      <c r="BR5" s="416"/>
      <c r="BS5" s="416"/>
      <c r="BT5" s="416"/>
      <c r="BU5" s="417"/>
      <c r="BV5" s="415">
        <v>25005739</v>
      </c>
      <c r="BW5" s="416"/>
      <c r="BX5" s="416"/>
      <c r="BY5" s="416"/>
      <c r="BZ5" s="416"/>
      <c r="CA5" s="416"/>
      <c r="CB5" s="416"/>
      <c r="CC5" s="417"/>
      <c r="CD5" s="418" t="s">
        <v>78</v>
      </c>
      <c r="CE5" s="419"/>
      <c r="CF5" s="419"/>
      <c r="CG5" s="419"/>
      <c r="CH5" s="419"/>
      <c r="CI5" s="419"/>
      <c r="CJ5" s="419"/>
      <c r="CK5" s="419"/>
      <c r="CL5" s="419"/>
      <c r="CM5" s="419"/>
      <c r="CN5" s="419"/>
      <c r="CO5" s="419"/>
      <c r="CP5" s="419"/>
      <c r="CQ5" s="419"/>
      <c r="CR5" s="419"/>
      <c r="CS5" s="420"/>
      <c r="CT5" s="412">
        <v>81.900000000000006</v>
      </c>
      <c r="CU5" s="413"/>
      <c r="CV5" s="413"/>
      <c r="CW5" s="413"/>
      <c r="CX5" s="413"/>
      <c r="CY5" s="413"/>
      <c r="CZ5" s="413"/>
      <c r="DA5" s="414"/>
      <c r="DB5" s="412">
        <v>85.5</v>
      </c>
      <c r="DC5" s="413"/>
      <c r="DD5" s="413"/>
      <c r="DE5" s="413"/>
      <c r="DF5" s="413"/>
      <c r="DG5" s="413"/>
      <c r="DH5" s="413"/>
      <c r="DI5" s="414"/>
      <c r="DJ5" s="137"/>
      <c r="DK5" s="137"/>
      <c r="DL5" s="137"/>
      <c r="DM5" s="137"/>
      <c r="DN5" s="137"/>
      <c r="DO5" s="137"/>
    </row>
    <row r="6" spans="1:119" ht="18.75" customHeight="1" x14ac:dyDescent="0.15">
      <c r="A6" s="138"/>
      <c r="B6" s="421" t="s">
        <v>79</v>
      </c>
      <c r="C6" s="422"/>
      <c r="D6" s="422"/>
      <c r="E6" s="423"/>
      <c r="F6" s="423"/>
      <c r="G6" s="423"/>
      <c r="H6" s="423"/>
      <c r="I6" s="423"/>
      <c r="J6" s="423"/>
      <c r="K6" s="423"/>
      <c r="L6" s="423" t="s">
        <v>80</v>
      </c>
      <c r="M6" s="423"/>
      <c r="N6" s="423"/>
      <c r="O6" s="423"/>
      <c r="P6" s="423"/>
      <c r="Q6" s="423"/>
      <c r="R6" s="427"/>
      <c r="S6" s="427"/>
      <c r="T6" s="427"/>
      <c r="U6" s="427"/>
      <c r="V6" s="428"/>
      <c r="W6" s="431" t="s">
        <v>81</v>
      </c>
      <c r="X6" s="432"/>
      <c r="Y6" s="432"/>
      <c r="Z6" s="432"/>
      <c r="AA6" s="432"/>
      <c r="AB6" s="422"/>
      <c r="AC6" s="435" t="s">
        <v>82</v>
      </c>
      <c r="AD6" s="436"/>
      <c r="AE6" s="436"/>
      <c r="AF6" s="436"/>
      <c r="AG6" s="436"/>
      <c r="AH6" s="436"/>
      <c r="AI6" s="436"/>
      <c r="AJ6" s="436"/>
      <c r="AK6" s="436"/>
      <c r="AL6" s="437"/>
      <c r="AM6" s="444" t="s">
        <v>83</v>
      </c>
      <c r="AN6" s="445"/>
      <c r="AO6" s="445"/>
      <c r="AP6" s="445"/>
      <c r="AQ6" s="445"/>
      <c r="AR6" s="445"/>
      <c r="AS6" s="445"/>
      <c r="AT6" s="446"/>
      <c r="AU6" s="447" t="s">
        <v>76</v>
      </c>
      <c r="AV6" s="448"/>
      <c r="AW6" s="448"/>
      <c r="AX6" s="448"/>
      <c r="AY6" s="449" t="s">
        <v>84</v>
      </c>
      <c r="AZ6" s="450"/>
      <c r="BA6" s="450"/>
      <c r="BB6" s="450"/>
      <c r="BC6" s="450"/>
      <c r="BD6" s="450"/>
      <c r="BE6" s="450"/>
      <c r="BF6" s="450"/>
      <c r="BG6" s="450"/>
      <c r="BH6" s="450"/>
      <c r="BI6" s="450"/>
      <c r="BJ6" s="450"/>
      <c r="BK6" s="450"/>
      <c r="BL6" s="450"/>
      <c r="BM6" s="451"/>
      <c r="BN6" s="415">
        <v>1776778</v>
      </c>
      <c r="BO6" s="416"/>
      <c r="BP6" s="416"/>
      <c r="BQ6" s="416"/>
      <c r="BR6" s="416"/>
      <c r="BS6" s="416"/>
      <c r="BT6" s="416"/>
      <c r="BU6" s="417"/>
      <c r="BV6" s="415">
        <v>1221255</v>
      </c>
      <c r="BW6" s="416"/>
      <c r="BX6" s="416"/>
      <c r="BY6" s="416"/>
      <c r="BZ6" s="416"/>
      <c r="CA6" s="416"/>
      <c r="CB6" s="416"/>
      <c r="CC6" s="417"/>
      <c r="CD6" s="418" t="s">
        <v>85</v>
      </c>
      <c r="CE6" s="419"/>
      <c r="CF6" s="419"/>
      <c r="CG6" s="419"/>
      <c r="CH6" s="419"/>
      <c r="CI6" s="419"/>
      <c r="CJ6" s="419"/>
      <c r="CK6" s="419"/>
      <c r="CL6" s="419"/>
      <c r="CM6" s="419"/>
      <c r="CN6" s="419"/>
      <c r="CO6" s="419"/>
      <c r="CP6" s="419"/>
      <c r="CQ6" s="419"/>
      <c r="CR6" s="419"/>
      <c r="CS6" s="420"/>
      <c r="CT6" s="452">
        <v>88.2</v>
      </c>
      <c r="CU6" s="453"/>
      <c r="CV6" s="453"/>
      <c r="CW6" s="453"/>
      <c r="CX6" s="453"/>
      <c r="CY6" s="453"/>
      <c r="CZ6" s="453"/>
      <c r="DA6" s="454"/>
      <c r="DB6" s="452">
        <v>93.3</v>
      </c>
      <c r="DC6" s="453"/>
      <c r="DD6" s="453"/>
      <c r="DE6" s="453"/>
      <c r="DF6" s="453"/>
      <c r="DG6" s="453"/>
      <c r="DH6" s="453"/>
      <c r="DI6" s="454"/>
      <c r="DJ6" s="137"/>
      <c r="DK6" s="137"/>
      <c r="DL6" s="137"/>
      <c r="DM6" s="137"/>
      <c r="DN6" s="137"/>
      <c r="DO6" s="137"/>
    </row>
    <row r="7" spans="1:119" ht="18.75" customHeight="1" x14ac:dyDescent="0.15">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86</v>
      </c>
      <c r="AN7" s="445"/>
      <c r="AO7" s="445"/>
      <c r="AP7" s="445"/>
      <c r="AQ7" s="445"/>
      <c r="AR7" s="445"/>
      <c r="AS7" s="445"/>
      <c r="AT7" s="446"/>
      <c r="AU7" s="447" t="s">
        <v>87</v>
      </c>
      <c r="AV7" s="448"/>
      <c r="AW7" s="448"/>
      <c r="AX7" s="448"/>
      <c r="AY7" s="449" t="s">
        <v>88</v>
      </c>
      <c r="AZ7" s="450"/>
      <c r="BA7" s="450"/>
      <c r="BB7" s="450"/>
      <c r="BC7" s="450"/>
      <c r="BD7" s="450"/>
      <c r="BE7" s="450"/>
      <c r="BF7" s="450"/>
      <c r="BG7" s="450"/>
      <c r="BH7" s="450"/>
      <c r="BI7" s="450"/>
      <c r="BJ7" s="450"/>
      <c r="BK7" s="450"/>
      <c r="BL7" s="450"/>
      <c r="BM7" s="451"/>
      <c r="BN7" s="415">
        <v>104692</v>
      </c>
      <c r="BO7" s="416"/>
      <c r="BP7" s="416"/>
      <c r="BQ7" s="416"/>
      <c r="BR7" s="416"/>
      <c r="BS7" s="416"/>
      <c r="BT7" s="416"/>
      <c r="BU7" s="417"/>
      <c r="BV7" s="415">
        <v>70282</v>
      </c>
      <c r="BW7" s="416"/>
      <c r="BX7" s="416"/>
      <c r="BY7" s="416"/>
      <c r="BZ7" s="416"/>
      <c r="CA7" s="416"/>
      <c r="CB7" s="416"/>
      <c r="CC7" s="417"/>
      <c r="CD7" s="418" t="s">
        <v>89</v>
      </c>
      <c r="CE7" s="419"/>
      <c r="CF7" s="419"/>
      <c r="CG7" s="419"/>
      <c r="CH7" s="419"/>
      <c r="CI7" s="419"/>
      <c r="CJ7" s="419"/>
      <c r="CK7" s="419"/>
      <c r="CL7" s="419"/>
      <c r="CM7" s="419"/>
      <c r="CN7" s="419"/>
      <c r="CO7" s="419"/>
      <c r="CP7" s="419"/>
      <c r="CQ7" s="419"/>
      <c r="CR7" s="419"/>
      <c r="CS7" s="420"/>
      <c r="CT7" s="415">
        <v>13076393</v>
      </c>
      <c r="CU7" s="416"/>
      <c r="CV7" s="416"/>
      <c r="CW7" s="416"/>
      <c r="CX7" s="416"/>
      <c r="CY7" s="416"/>
      <c r="CZ7" s="416"/>
      <c r="DA7" s="417"/>
      <c r="DB7" s="415">
        <v>12931197</v>
      </c>
      <c r="DC7" s="416"/>
      <c r="DD7" s="416"/>
      <c r="DE7" s="416"/>
      <c r="DF7" s="416"/>
      <c r="DG7" s="416"/>
      <c r="DH7" s="416"/>
      <c r="DI7" s="417"/>
      <c r="DJ7" s="137"/>
      <c r="DK7" s="137"/>
      <c r="DL7" s="137"/>
      <c r="DM7" s="137"/>
      <c r="DN7" s="137"/>
      <c r="DO7" s="137"/>
    </row>
    <row r="8" spans="1:119" ht="18.75" customHeight="1" thickBot="1" x14ac:dyDescent="0.2">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90</v>
      </c>
      <c r="AN8" s="445"/>
      <c r="AO8" s="445"/>
      <c r="AP8" s="445"/>
      <c r="AQ8" s="445"/>
      <c r="AR8" s="445"/>
      <c r="AS8" s="445"/>
      <c r="AT8" s="446"/>
      <c r="AU8" s="447" t="s">
        <v>91</v>
      </c>
      <c r="AV8" s="448"/>
      <c r="AW8" s="448"/>
      <c r="AX8" s="448"/>
      <c r="AY8" s="449" t="s">
        <v>92</v>
      </c>
      <c r="AZ8" s="450"/>
      <c r="BA8" s="450"/>
      <c r="BB8" s="450"/>
      <c r="BC8" s="450"/>
      <c r="BD8" s="450"/>
      <c r="BE8" s="450"/>
      <c r="BF8" s="450"/>
      <c r="BG8" s="450"/>
      <c r="BH8" s="450"/>
      <c r="BI8" s="450"/>
      <c r="BJ8" s="450"/>
      <c r="BK8" s="450"/>
      <c r="BL8" s="450"/>
      <c r="BM8" s="451"/>
      <c r="BN8" s="415">
        <v>1672086</v>
      </c>
      <c r="BO8" s="416"/>
      <c r="BP8" s="416"/>
      <c r="BQ8" s="416"/>
      <c r="BR8" s="416"/>
      <c r="BS8" s="416"/>
      <c r="BT8" s="416"/>
      <c r="BU8" s="417"/>
      <c r="BV8" s="415">
        <v>1150973</v>
      </c>
      <c r="BW8" s="416"/>
      <c r="BX8" s="416"/>
      <c r="BY8" s="416"/>
      <c r="BZ8" s="416"/>
      <c r="CA8" s="416"/>
      <c r="CB8" s="416"/>
      <c r="CC8" s="417"/>
      <c r="CD8" s="418" t="s">
        <v>93</v>
      </c>
      <c r="CE8" s="419"/>
      <c r="CF8" s="419"/>
      <c r="CG8" s="419"/>
      <c r="CH8" s="419"/>
      <c r="CI8" s="419"/>
      <c r="CJ8" s="419"/>
      <c r="CK8" s="419"/>
      <c r="CL8" s="419"/>
      <c r="CM8" s="419"/>
      <c r="CN8" s="419"/>
      <c r="CO8" s="419"/>
      <c r="CP8" s="419"/>
      <c r="CQ8" s="419"/>
      <c r="CR8" s="419"/>
      <c r="CS8" s="420"/>
      <c r="CT8" s="455">
        <v>0.64</v>
      </c>
      <c r="CU8" s="456"/>
      <c r="CV8" s="456"/>
      <c r="CW8" s="456"/>
      <c r="CX8" s="456"/>
      <c r="CY8" s="456"/>
      <c r="CZ8" s="456"/>
      <c r="DA8" s="457"/>
      <c r="DB8" s="455">
        <v>0.63</v>
      </c>
      <c r="DC8" s="456"/>
      <c r="DD8" s="456"/>
      <c r="DE8" s="456"/>
      <c r="DF8" s="456"/>
      <c r="DG8" s="456"/>
      <c r="DH8" s="456"/>
      <c r="DI8" s="457"/>
      <c r="DJ8" s="137"/>
      <c r="DK8" s="137"/>
      <c r="DL8" s="137"/>
      <c r="DM8" s="137"/>
      <c r="DN8" s="137"/>
      <c r="DO8" s="137"/>
    </row>
    <row r="9" spans="1:119" ht="18.75" customHeight="1" thickBot="1" x14ac:dyDescent="0.2">
      <c r="A9" s="138"/>
      <c r="B9" s="409" t="s">
        <v>94</v>
      </c>
      <c r="C9" s="410"/>
      <c r="D9" s="410"/>
      <c r="E9" s="410"/>
      <c r="F9" s="410"/>
      <c r="G9" s="410"/>
      <c r="H9" s="410"/>
      <c r="I9" s="410"/>
      <c r="J9" s="410"/>
      <c r="K9" s="458"/>
      <c r="L9" s="459" t="s">
        <v>95</v>
      </c>
      <c r="M9" s="460"/>
      <c r="N9" s="460"/>
      <c r="O9" s="460"/>
      <c r="P9" s="460"/>
      <c r="Q9" s="461"/>
      <c r="R9" s="462">
        <v>62194</v>
      </c>
      <c r="S9" s="463"/>
      <c r="T9" s="463"/>
      <c r="U9" s="463"/>
      <c r="V9" s="464"/>
      <c r="W9" s="372" t="s">
        <v>96</v>
      </c>
      <c r="X9" s="373"/>
      <c r="Y9" s="373"/>
      <c r="Z9" s="373"/>
      <c r="AA9" s="373"/>
      <c r="AB9" s="373"/>
      <c r="AC9" s="373"/>
      <c r="AD9" s="373"/>
      <c r="AE9" s="373"/>
      <c r="AF9" s="373"/>
      <c r="AG9" s="373"/>
      <c r="AH9" s="373"/>
      <c r="AI9" s="373"/>
      <c r="AJ9" s="373"/>
      <c r="AK9" s="373"/>
      <c r="AL9" s="374"/>
      <c r="AM9" s="444" t="s">
        <v>97</v>
      </c>
      <c r="AN9" s="445"/>
      <c r="AO9" s="445"/>
      <c r="AP9" s="445"/>
      <c r="AQ9" s="445"/>
      <c r="AR9" s="445"/>
      <c r="AS9" s="445"/>
      <c r="AT9" s="446"/>
      <c r="AU9" s="447" t="s">
        <v>76</v>
      </c>
      <c r="AV9" s="448"/>
      <c r="AW9" s="448"/>
      <c r="AX9" s="448"/>
      <c r="AY9" s="449" t="s">
        <v>98</v>
      </c>
      <c r="AZ9" s="450"/>
      <c r="BA9" s="450"/>
      <c r="BB9" s="450"/>
      <c r="BC9" s="450"/>
      <c r="BD9" s="450"/>
      <c r="BE9" s="450"/>
      <c r="BF9" s="450"/>
      <c r="BG9" s="450"/>
      <c r="BH9" s="450"/>
      <c r="BI9" s="450"/>
      <c r="BJ9" s="450"/>
      <c r="BK9" s="450"/>
      <c r="BL9" s="450"/>
      <c r="BM9" s="451"/>
      <c r="BN9" s="415">
        <v>521113</v>
      </c>
      <c r="BO9" s="416"/>
      <c r="BP9" s="416"/>
      <c r="BQ9" s="416"/>
      <c r="BR9" s="416"/>
      <c r="BS9" s="416"/>
      <c r="BT9" s="416"/>
      <c r="BU9" s="417"/>
      <c r="BV9" s="415">
        <v>526799</v>
      </c>
      <c r="BW9" s="416"/>
      <c r="BX9" s="416"/>
      <c r="BY9" s="416"/>
      <c r="BZ9" s="416"/>
      <c r="CA9" s="416"/>
      <c r="CB9" s="416"/>
      <c r="CC9" s="417"/>
      <c r="CD9" s="418" t="s">
        <v>99</v>
      </c>
      <c r="CE9" s="419"/>
      <c r="CF9" s="419"/>
      <c r="CG9" s="419"/>
      <c r="CH9" s="419"/>
      <c r="CI9" s="419"/>
      <c r="CJ9" s="419"/>
      <c r="CK9" s="419"/>
      <c r="CL9" s="419"/>
      <c r="CM9" s="419"/>
      <c r="CN9" s="419"/>
      <c r="CO9" s="419"/>
      <c r="CP9" s="419"/>
      <c r="CQ9" s="419"/>
      <c r="CR9" s="419"/>
      <c r="CS9" s="420"/>
      <c r="CT9" s="412">
        <v>10.6</v>
      </c>
      <c r="CU9" s="413"/>
      <c r="CV9" s="413"/>
      <c r="CW9" s="413"/>
      <c r="CX9" s="413"/>
      <c r="CY9" s="413"/>
      <c r="CZ9" s="413"/>
      <c r="DA9" s="414"/>
      <c r="DB9" s="412">
        <v>11.3</v>
      </c>
      <c r="DC9" s="413"/>
      <c r="DD9" s="413"/>
      <c r="DE9" s="413"/>
      <c r="DF9" s="413"/>
      <c r="DG9" s="413"/>
      <c r="DH9" s="413"/>
      <c r="DI9" s="414"/>
      <c r="DJ9" s="137"/>
      <c r="DK9" s="137"/>
      <c r="DL9" s="137"/>
      <c r="DM9" s="137"/>
      <c r="DN9" s="137"/>
      <c r="DO9" s="137"/>
    </row>
    <row r="10" spans="1:119" ht="18.75" customHeight="1" thickBot="1" x14ac:dyDescent="0.2">
      <c r="A10" s="138"/>
      <c r="B10" s="409"/>
      <c r="C10" s="410"/>
      <c r="D10" s="410"/>
      <c r="E10" s="410"/>
      <c r="F10" s="410"/>
      <c r="G10" s="410"/>
      <c r="H10" s="410"/>
      <c r="I10" s="410"/>
      <c r="J10" s="410"/>
      <c r="K10" s="458"/>
      <c r="L10" s="465" t="s">
        <v>100</v>
      </c>
      <c r="M10" s="445"/>
      <c r="N10" s="445"/>
      <c r="O10" s="445"/>
      <c r="P10" s="445"/>
      <c r="Q10" s="446"/>
      <c r="R10" s="466">
        <v>62214</v>
      </c>
      <c r="S10" s="467"/>
      <c r="T10" s="467"/>
      <c r="U10" s="467"/>
      <c r="V10" s="468"/>
      <c r="W10" s="403"/>
      <c r="X10" s="404"/>
      <c r="Y10" s="404"/>
      <c r="Z10" s="404"/>
      <c r="AA10" s="404"/>
      <c r="AB10" s="404"/>
      <c r="AC10" s="404"/>
      <c r="AD10" s="404"/>
      <c r="AE10" s="404"/>
      <c r="AF10" s="404"/>
      <c r="AG10" s="404"/>
      <c r="AH10" s="404"/>
      <c r="AI10" s="404"/>
      <c r="AJ10" s="404"/>
      <c r="AK10" s="404"/>
      <c r="AL10" s="407"/>
      <c r="AM10" s="444" t="s">
        <v>101</v>
      </c>
      <c r="AN10" s="445"/>
      <c r="AO10" s="445"/>
      <c r="AP10" s="445"/>
      <c r="AQ10" s="445"/>
      <c r="AR10" s="445"/>
      <c r="AS10" s="445"/>
      <c r="AT10" s="446"/>
      <c r="AU10" s="447" t="s">
        <v>102</v>
      </c>
      <c r="AV10" s="448"/>
      <c r="AW10" s="448"/>
      <c r="AX10" s="448"/>
      <c r="AY10" s="449" t="s">
        <v>103</v>
      </c>
      <c r="AZ10" s="450"/>
      <c r="BA10" s="450"/>
      <c r="BB10" s="450"/>
      <c r="BC10" s="450"/>
      <c r="BD10" s="450"/>
      <c r="BE10" s="450"/>
      <c r="BF10" s="450"/>
      <c r="BG10" s="450"/>
      <c r="BH10" s="450"/>
      <c r="BI10" s="450"/>
      <c r="BJ10" s="450"/>
      <c r="BK10" s="450"/>
      <c r="BL10" s="450"/>
      <c r="BM10" s="451"/>
      <c r="BN10" s="415">
        <v>1214362</v>
      </c>
      <c r="BO10" s="416"/>
      <c r="BP10" s="416"/>
      <c r="BQ10" s="416"/>
      <c r="BR10" s="416"/>
      <c r="BS10" s="416"/>
      <c r="BT10" s="416"/>
      <c r="BU10" s="417"/>
      <c r="BV10" s="415">
        <v>308377</v>
      </c>
      <c r="BW10" s="416"/>
      <c r="BX10" s="416"/>
      <c r="BY10" s="416"/>
      <c r="BZ10" s="416"/>
      <c r="CA10" s="416"/>
      <c r="CB10" s="416"/>
      <c r="CC10" s="417"/>
      <c r="CD10" s="142" t="s">
        <v>104</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409"/>
      <c r="C11" s="410"/>
      <c r="D11" s="410"/>
      <c r="E11" s="410"/>
      <c r="F11" s="410"/>
      <c r="G11" s="410"/>
      <c r="H11" s="410"/>
      <c r="I11" s="410"/>
      <c r="J11" s="410"/>
      <c r="K11" s="458"/>
      <c r="L11" s="469" t="s">
        <v>105</v>
      </c>
      <c r="M11" s="470"/>
      <c r="N11" s="470"/>
      <c r="O11" s="470"/>
      <c r="P11" s="470"/>
      <c r="Q11" s="471"/>
      <c r="R11" s="472" t="s">
        <v>106</v>
      </c>
      <c r="S11" s="473"/>
      <c r="T11" s="473"/>
      <c r="U11" s="473"/>
      <c r="V11" s="474"/>
      <c r="W11" s="403"/>
      <c r="X11" s="404"/>
      <c r="Y11" s="404"/>
      <c r="Z11" s="404"/>
      <c r="AA11" s="404"/>
      <c r="AB11" s="404"/>
      <c r="AC11" s="404"/>
      <c r="AD11" s="404"/>
      <c r="AE11" s="404"/>
      <c r="AF11" s="404"/>
      <c r="AG11" s="404"/>
      <c r="AH11" s="404"/>
      <c r="AI11" s="404"/>
      <c r="AJ11" s="404"/>
      <c r="AK11" s="404"/>
      <c r="AL11" s="407"/>
      <c r="AM11" s="444" t="s">
        <v>107</v>
      </c>
      <c r="AN11" s="445"/>
      <c r="AO11" s="445"/>
      <c r="AP11" s="445"/>
      <c r="AQ11" s="445"/>
      <c r="AR11" s="445"/>
      <c r="AS11" s="445"/>
      <c r="AT11" s="446"/>
      <c r="AU11" s="447" t="s">
        <v>108</v>
      </c>
      <c r="AV11" s="448"/>
      <c r="AW11" s="448"/>
      <c r="AX11" s="448"/>
      <c r="AY11" s="449" t="s">
        <v>109</v>
      </c>
      <c r="AZ11" s="450"/>
      <c r="BA11" s="450"/>
      <c r="BB11" s="450"/>
      <c r="BC11" s="450"/>
      <c r="BD11" s="450"/>
      <c r="BE11" s="450"/>
      <c r="BF11" s="450"/>
      <c r="BG11" s="450"/>
      <c r="BH11" s="450"/>
      <c r="BI11" s="450"/>
      <c r="BJ11" s="450"/>
      <c r="BK11" s="450"/>
      <c r="BL11" s="450"/>
      <c r="BM11" s="451"/>
      <c r="BN11" s="415">
        <v>361149</v>
      </c>
      <c r="BO11" s="416"/>
      <c r="BP11" s="416"/>
      <c r="BQ11" s="416"/>
      <c r="BR11" s="416"/>
      <c r="BS11" s="416"/>
      <c r="BT11" s="416"/>
      <c r="BU11" s="417"/>
      <c r="BV11" s="415" t="s">
        <v>110</v>
      </c>
      <c r="BW11" s="416"/>
      <c r="BX11" s="416"/>
      <c r="BY11" s="416"/>
      <c r="BZ11" s="416"/>
      <c r="CA11" s="416"/>
      <c r="CB11" s="416"/>
      <c r="CC11" s="417"/>
      <c r="CD11" s="418" t="s">
        <v>111</v>
      </c>
      <c r="CE11" s="419"/>
      <c r="CF11" s="419"/>
      <c r="CG11" s="419"/>
      <c r="CH11" s="419"/>
      <c r="CI11" s="419"/>
      <c r="CJ11" s="419"/>
      <c r="CK11" s="419"/>
      <c r="CL11" s="419"/>
      <c r="CM11" s="419"/>
      <c r="CN11" s="419"/>
      <c r="CO11" s="419"/>
      <c r="CP11" s="419"/>
      <c r="CQ11" s="419"/>
      <c r="CR11" s="419"/>
      <c r="CS11" s="420"/>
      <c r="CT11" s="455" t="s">
        <v>110</v>
      </c>
      <c r="CU11" s="456"/>
      <c r="CV11" s="456"/>
      <c r="CW11" s="456"/>
      <c r="CX11" s="456"/>
      <c r="CY11" s="456"/>
      <c r="CZ11" s="456"/>
      <c r="DA11" s="457"/>
      <c r="DB11" s="455" t="s">
        <v>110</v>
      </c>
      <c r="DC11" s="456"/>
      <c r="DD11" s="456"/>
      <c r="DE11" s="456"/>
      <c r="DF11" s="456"/>
      <c r="DG11" s="456"/>
      <c r="DH11" s="456"/>
      <c r="DI11" s="457"/>
      <c r="DJ11" s="137"/>
      <c r="DK11" s="137"/>
      <c r="DL11" s="137"/>
      <c r="DM11" s="137"/>
      <c r="DN11" s="137"/>
      <c r="DO11" s="137"/>
    </row>
    <row r="12" spans="1:119" ht="18.75" customHeight="1" x14ac:dyDescent="0.15">
      <c r="A12" s="138"/>
      <c r="B12" s="475" t="s">
        <v>112</v>
      </c>
      <c r="C12" s="476"/>
      <c r="D12" s="476"/>
      <c r="E12" s="476"/>
      <c r="F12" s="476"/>
      <c r="G12" s="476"/>
      <c r="H12" s="476"/>
      <c r="I12" s="476"/>
      <c r="J12" s="476"/>
      <c r="K12" s="477"/>
      <c r="L12" s="484" t="s">
        <v>113</v>
      </c>
      <c r="M12" s="485"/>
      <c r="N12" s="485"/>
      <c r="O12" s="485"/>
      <c r="P12" s="485"/>
      <c r="Q12" s="486"/>
      <c r="R12" s="487">
        <v>62136</v>
      </c>
      <c r="S12" s="488"/>
      <c r="T12" s="488"/>
      <c r="U12" s="488"/>
      <c r="V12" s="489"/>
      <c r="W12" s="490" t="s">
        <v>1</v>
      </c>
      <c r="X12" s="448"/>
      <c r="Y12" s="448"/>
      <c r="Z12" s="448"/>
      <c r="AA12" s="448"/>
      <c r="AB12" s="491"/>
      <c r="AC12" s="447" t="s">
        <v>114</v>
      </c>
      <c r="AD12" s="448"/>
      <c r="AE12" s="448"/>
      <c r="AF12" s="448"/>
      <c r="AG12" s="491"/>
      <c r="AH12" s="447" t="s">
        <v>115</v>
      </c>
      <c r="AI12" s="448"/>
      <c r="AJ12" s="448"/>
      <c r="AK12" s="448"/>
      <c r="AL12" s="492"/>
      <c r="AM12" s="444" t="s">
        <v>116</v>
      </c>
      <c r="AN12" s="445"/>
      <c r="AO12" s="445"/>
      <c r="AP12" s="445"/>
      <c r="AQ12" s="445"/>
      <c r="AR12" s="445"/>
      <c r="AS12" s="445"/>
      <c r="AT12" s="446"/>
      <c r="AU12" s="447" t="s">
        <v>117</v>
      </c>
      <c r="AV12" s="448"/>
      <c r="AW12" s="448"/>
      <c r="AX12" s="448"/>
      <c r="AY12" s="449" t="s">
        <v>118</v>
      </c>
      <c r="AZ12" s="450"/>
      <c r="BA12" s="450"/>
      <c r="BB12" s="450"/>
      <c r="BC12" s="450"/>
      <c r="BD12" s="450"/>
      <c r="BE12" s="450"/>
      <c r="BF12" s="450"/>
      <c r="BG12" s="450"/>
      <c r="BH12" s="450"/>
      <c r="BI12" s="450"/>
      <c r="BJ12" s="450"/>
      <c r="BK12" s="450"/>
      <c r="BL12" s="450"/>
      <c r="BM12" s="451"/>
      <c r="BN12" s="415">
        <v>39819</v>
      </c>
      <c r="BO12" s="416"/>
      <c r="BP12" s="416"/>
      <c r="BQ12" s="416"/>
      <c r="BR12" s="416"/>
      <c r="BS12" s="416"/>
      <c r="BT12" s="416"/>
      <c r="BU12" s="417"/>
      <c r="BV12" s="415">
        <v>782695</v>
      </c>
      <c r="BW12" s="416"/>
      <c r="BX12" s="416"/>
      <c r="BY12" s="416"/>
      <c r="BZ12" s="416"/>
      <c r="CA12" s="416"/>
      <c r="CB12" s="416"/>
      <c r="CC12" s="417"/>
      <c r="CD12" s="418" t="s">
        <v>119</v>
      </c>
      <c r="CE12" s="419"/>
      <c r="CF12" s="419"/>
      <c r="CG12" s="419"/>
      <c r="CH12" s="419"/>
      <c r="CI12" s="419"/>
      <c r="CJ12" s="419"/>
      <c r="CK12" s="419"/>
      <c r="CL12" s="419"/>
      <c r="CM12" s="419"/>
      <c r="CN12" s="419"/>
      <c r="CO12" s="419"/>
      <c r="CP12" s="419"/>
      <c r="CQ12" s="419"/>
      <c r="CR12" s="419"/>
      <c r="CS12" s="420"/>
      <c r="CT12" s="455" t="s">
        <v>120</v>
      </c>
      <c r="CU12" s="456"/>
      <c r="CV12" s="456"/>
      <c r="CW12" s="456"/>
      <c r="CX12" s="456"/>
      <c r="CY12" s="456"/>
      <c r="CZ12" s="456"/>
      <c r="DA12" s="457"/>
      <c r="DB12" s="455" t="s">
        <v>120</v>
      </c>
      <c r="DC12" s="456"/>
      <c r="DD12" s="456"/>
      <c r="DE12" s="456"/>
      <c r="DF12" s="456"/>
      <c r="DG12" s="456"/>
      <c r="DH12" s="456"/>
      <c r="DI12" s="457"/>
      <c r="DJ12" s="137"/>
      <c r="DK12" s="137"/>
      <c r="DL12" s="137"/>
      <c r="DM12" s="137"/>
      <c r="DN12" s="137"/>
      <c r="DO12" s="137"/>
    </row>
    <row r="13" spans="1:119" ht="18.75" customHeight="1" x14ac:dyDescent="0.15">
      <c r="A13" s="138"/>
      <c r="B13" s="478"/>
      <c r="C13" s="479"/>
      <c r="D13" s="479"/>
      <c r="E13" s="479"/>
      <c r="F13" s="479"/>
      <c r="G13" s="479"/>
      <c r="H13" s="479"/>
      <c r="I13" s="479"/>
      <c r="J13" s="479"/>
      <c r="K13" s="480"/>
      <c r="L13" s="148"/>
      <c r="M13" s="503" t="s">
        <v>121</v>
      </c>
      <c r="N13" s="504"/>
      <c r="O13" s="504"/>
      <c r="P13" s="504"/>
      <c r="Q13" s="505"/>
      <c r="R13" s="496">
        <v>61827</v>
      </c>
      <c r="S13" s="497"/>
      <c r="T13" s="497"/>
      <c r="U13" s="497"/>
      <c r="V13" s="498"/>
      <c r="W13" s="431" t="s">
        <v>122</v>
      </c>
      <c r="X13" s="432"/>
      <c r="Y13" s="432"/>
      <c r="Z13" s="432"/>
      <c r="AA13" s="432"/>
      <c r="AB13" s="422"/>
      <c r="AC13" s="466">
        <v>3510</v>
      </c>
      <c r="AD13" s="467"/>
      <c r="AE13" s="467"/>
      <c r="AF13" s="467"/>
      <c r="AG13" s="506"/>
      <c r="AH13" s="466">
        <v>4057</v>
      </c>
      <c r="AI13" s="467"/>
      <c r="AJ13" s="467"/>
      <c r="AK13" s="467"/>
      <c r="AL13" s="468"/>
      <c r="AM13" s="444" t="s">
        <v>123</v>
      </c>
      <c r="AN13" s="445"/>
      <c r="AO13" s="445"/>
      <c r="AP13" s="445"/>
      <c r="AQ13" s="445"/>
      <c r="AR13" s="445"/>
      <c r="AS13" s="445"/>
      <c r="AT13" s="446"/>
      <c r="AU13" s="447" t="s">
        <v>117</v>
      </c>
      <c r="AV13" s="448"/>
      <c r="AW13" s="448"/>
      <c r="AX13" s="448"/>
      <c r="AY13" s="449" t="s">
        <v>124</v>
      </c>
      <c r="AZ13" s="450"/>
      <c r="BA13" s="450"/>
      <c r="BB13" s="450"/>
      <c r="BC13" s="450"/>
      <c r="BD13" s="450"/>
      <c r="BE13" s="450"/>
      <c r="BF13" s="450"/>
      <c r="BG13" s="450"/>
      <c r="BH13" s="450"/>
      <c r="BI13" s="450"/>
      <c r="BJ13" s="450"/>
      <c r="BK13" s="450"/>
      <c r="BL13" s="450"/>
      <c r="BM13" s="451"/>
      <c r="BN13" s="415">
        <v>2056805</v>
      </c>
      <c r="BO13" s="416"/>
      <c r="BP13" s="416"/>
      <c r="BQ13" s="416"/>
      <c r="BR13" s="416"/>
      <c r="BS13" s="416"/>
      <c r="BT13" s="416"/>
      <c r="BU13" s="417"/>
      <c r="BV13" s="415">
        <v>52481</v>
      </c>
      <c r="BW13" s="416"/>
      <c r="BX13" s="416"/>
      <c r="BY13" s="416"/>
      <c r="BZ13" s="416"/>
      <c r="CA13" s="416"/>
      <c r="CB13" s="416"/>
      <c r="CC13" s="417"/>
      <c r="CD13" s="418" t="s">
        <v>125</v>
      </c>
      <c r="CE13" s="419"/>
      <c r="CF13" s="419"/>
      <c r="CG13" s="419"/>
      <c r="CH13" s="419"/>
      <c r="CI13" s="419"/>
      <c r="CJ13" s="419"/>
      <c r="CK13" s="419"/>
      <c r="CL13" s="419"/>
      <c r="CM13" s="419"/>
      <c r="CN13" s="419"/>
      <c r="CO13" s="419"/>
      <c r="CP13" s="419"/>
      <c r="CQ13" s="419"/>
      <c r="CR13" s="419"/>
      <c r="CS13" s="420"/>
      <c r="CT13" s="412">
        <v>3.5</v>
      </c>
      <c r="CU13" s="413"/>
      <c r="CV13" s="413"/>
      <c r="CW13" s="413"/>
      <c r="CX13" s="413"/>
      <c r="CY13" s="413"/>
      <c r="CZ13" s="413"/>
      <c r="DA13" s="414"/>
      <c r="DB13" s="412">
        <v>4.4000000000000004</v>
      </c>
      <c r="DC13" s="413"/>
      <c r="DD13" s="413"/>
      <c r="DE13" s="413"/>
      <c r="DF13" s="413"/>
      <c r="DG13" s="413"/>
      <c r="DH13" s="413"/>
      <c r="DI13" s="414"/>
      <c r="DJ13" s="137"/>
      <c r="DK13" s="137"/>
      <c r="DL13" s="137"/>
      <c r="DM13" s="137"/>
      <c r="DN13" s="137"/>
      <c r="DO13" s="137"/>
    </row>
    <row r="14" spans="1:119" ht="18.75" customHeight="1" thickBot="1" x14ac:dyDescent="0.2">
      <c r="A14" s="138"/>
      <c r="B14" s="478"/>
      <c r="C14" s="479"/>
      <c r="D14" s="479"/>
      <c r="E14" s="479"/>
      <c r="F14" s="479"/>
      <c r="G14" s="479"/>
      <c r="H14" s="479"/>
      <c r="I14" s="479"/>
      <c r="J14" s="479"/>
      <c r="K14" s="480"/>
      <c r="L14" s="493" t="s">
        <v>126</v>
      </c>
      <c r="M14" s="494"/>
      <c r="N14" s="494"/>
      <c r="O14" s="494"/>
      <c r="P14" s="494"/>
      <c r="Q14" s="495"/>
      <c r="R14" s="496">
        <v>62171</v>
      </c>
      <c r="S14" s="497"/>
      <c r="T14" s="497"/>
      <c r="U14" s="497"/>
      <c r="V14" s="498"/>
      <c r="W14" s="405"/>
      <c r="X14" s="406"/>
      <c r="Y14" s="406"/>
      <c r="Z14" s="406"/>
      <c r="AA14" s="406"/>
      <c r="AB14" s="395"/>
      <c r="AC14" s="499">
        <v>11.5</v>
      </c>
      <c r="AD14" s="500"/>
      <c r="AE14" s="500"/>
      <c r="AF14" s="500"/>
      <c r="AG14" s="501"/>
      <c r="AH14" s="499">
        <v>12</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127</v>
      </c>
      <c r="CE14" s="508"/>
      <c r="CF14" s="508"/>
      <c r="CG14" s="508"/>
      <c r="CH14" s="508"/>
      <c r="CI14" s="508"/>
      <c r="CJ14" s="508"/>
      <c r="CK14" s="508"/>
      <c r="CL14" s="508"/>
      <c r="CM14" s="508"/>
      <c r="CN14" s="508"/>
      <c r="CO14" s="508"/>
      <c r="CP14" s="508"/>
      <c r="CQ14" s="508"/>
      <c r="CR14" s="508"/>
      <c r="CS14" s="509"/>
      <c r="CT14" s="510">
        <v>41</v>
      </c>
      <c r="CU14" s="511"/>
      <c r="CV14" s="511"/>
      <c r="CW14" s="511"/>
      <c r="CX14" s="511"/>
      <c r="CY14" s="511"/>
      <c r="CZ14" s="511"/>
      <c r="DA14" s="512"/>
      <c r="DB14" s="510">
        <v>47.5</v>
      </c>
      <c r="DC14" s="511"/>
      <c r="DD14" s="511"/>
      <c r="DE14" s="511"/>
      <c r="DF14" s="511"/>
      <c r="DG14" s="511"/>
      <c r="DH14" s="511"/>
      <c r="DI14" s="512"/>
      <c r="DJ14" s="137"/>
      <c r="DK14" s="137"/>
      <c r="DL14" s="137"/>
      <c r="DM14" s="137"/>
      <c r="DN14" s="137"/>
      <c r="DO14" s="137"/>
    </row>
    <row r="15" spans="1:119" ht="18.75" customHeight="1" x14ac:dyDescent="0.15">
      <c r="A15" s="138"/>
      <c r="B15" s="478"/>
      <c r="C15" s="479"/>
      <c r="D15" s="479"/>
      <c r="E15" s="479"/>
      <c r="F15" s="479"/>
      <c r="G15" s="479"/>
      <c r="H15" s="479"/>
      <c r="I15" s="479"/>
      <c r="J15" s="479"/>
      <c r="K15" s="480"/>
      <c r="L15" s="148"/>
      <c r="M15" s="503" t="s">
        <v>121</v>
      </c>
      <c r="N15" s="504"/>
      <c r="O15" s="504"/>
      <c r="P15" s="504"/>
      <c r="Q15" s="505"/>
      <c r="R15" s="496">
        <v>61851</v>
      </c>
      <c r="S15" s="497"/>
      <c r="T15" s="497"/>
      <c r="U15" s="497"/>
      <c r="V15" s="498"/>
      <c r="W15" s="431" t="s">
        <v>128</v>
      </c>
      <c r="X15" s="432"/>
      <c r="Y15" s="432"/>
      <c r="Z15" s="432"/>
      <c r="AA15" s="432"/>
      <c r="AB15" s="422"/>
      <c r="AC15" s="466">
        <v>9280</v>
      </c>
      <c r="AD15" s="467"/>
      <c r="AE15" s="467"/>
      <c r="AF15" s="467"/>
      <c r="AG15" s="506"/>
      <c r="AH15" s="466">
        <v>10385</v>
      </c>
      <c r="AI15" s="467"/>
      <c r="AJ15" s="467"/>
      <c r="AK15" s="467"/>
      <c r="AL15" s="468"/>
      <c r="AM15" s="444"/>
      <c r="AN15" s="445"/>
      <c r="AO15" s="445"/>
      <c r="AP15" s="445"/>
      <c r="AQ15" s="445"/>
      <c r="AR15" s="445"/>
      <c r="AS15" s="445"/>
      <c r="AT15" s="446"/>
      <c r="AU15" s="447"/>
      <c r="AV15" s="448"/>
      <c r="AW15" s="448"/>
      <c r="AX15" s="448"/>
      <c r="AY15" s="375" t="s">
        <v>129</v>
      </c>
      <c r="AZ15" s="376"/>
      <c r="BA15" s="376"/>
      <c r="BB15" s="376"/>
      <c r="BC15" s="376"/>
      <c r="BD15" s="376"/>
      <c r="BE15" s="376"/>
      <c r="BF15" s="376"/>
      <c r="BG15" s="376"/>
      <c r="BH15" s="376"/>
      <c r="BI15" s="376"/>
      <c r="BJ15" s="376"/>
      <c r="BK15" s="376"/>
      <c r="BL15" s="376"/>
      <c r="BM15" s="377"/>
      <c r="BN15" s="378">
        <v>6678868</v>
      </c>
      <c r="BO15" s="379"/>
      <c r="BP15" s="379"/>
      <c r="BQ15" s="379"/>
      <c r="BR15" s="379"/>
      <c r="BS15" s="379"/>
      <c r="BT15" s="379"/>
      <c r="BU15" s="380"/>
      <c r="BV15" s="378">
        <v>6409821</v>
      </c>
      <c r="BW15" s="379"/>
      <c r="BX15" s="379"/>
      <c r="BY15" s="379"/>
      <c r="BZ15" s="379"/>
      <c r="CA15" s="379"/>
      <c r="CB15" s="379"/>
      <c r="CC15" s="380"/>
      <c r="CD15" s="513" t="s">
        <v>130</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78"/>
      <c r="C16" s="479"/>
      <c r="D16" s="479"/>
      <c r="E16" s="479"/>
      <c r="F16" s="479"/>
      <c r="G16" s="479"/>
      <c r="H16" s="479"/>
      <c r="I16" s="479"/>
      <c r="J16" s="479"/>
      <c r="K16" s="480"/>
      <c r="L16" s="493" t="s">
        <v>131</v>
      </c>
      <c r="M16" s="524"/>
      <c r="N16" s="524"/>
      <c r="O16" s="524"/>
      <c r="P16" s="524"/>
      <c r="Q16" s="525"/>
      <c r="R16" s="516" t="s">
        <v>132</v>
      </c>
      <c r="S16" s="517"/>
      <c r="T16" s="517"/>
      <c r="U16" s="517"/>
      <c r="V16" s="518"/>
      <c r="W16" s="405"/>
      <c r="X16" s="406"/>
      <c r="Y16" s="406"/>
      <c r="Z16" s="406"/>
      <c r="AA16" s="406"/>
      <c r="AB16" s="395"/>
      <c r="AC16" s="499">
        <v>30.4</v>
      </c>
      <c r="AD16" s="500"/>
      <c r="AE16" s="500"/>
      <c r="AF16" s="500"/>
      <c r="AG16" s="501"/>
      <c r="AH16" s="499">
        <v>30.8</v>
      </c>
      <c r="AI16" s="500"/>
      <c r="AJ16" s="500"/>
      <c r="AK16" s="500"/>
      <c r="AL16" s="502"/>
      <c r="AM16" s="444"/>
      <c r="AN16" s="445"/>
      <c r="AO16" s="445"/>
      <c r="AP16" s="445"/>
      <c r="AQ16" s="445"/>
      <c r="AR16" s="445"/>
      <c r="AS16" s="445"/>
      <c r="AT16" s="446"/>
      <c r="AU16" s="447"/>
      <c r="AV16" s="448"/>
      <c r="AW16" s="448"/>
      <c r="AX16" s="448"/>
      <c r="AY16" s="449" t="s">
        <v>133</v>
      </c>
      <c r="AZ16" s="450"/>
      <c r="BA16" s="450"/>
      <c r="BB16" s="450"/>
      <c r="BC16" s="450"/>
      <c r="BD16" s="450"/>
      <c r="BE16" s="450"/>
      <c r="BF16" s="450"/>
      <c r="BG16" s="450"/>
      <c r="BH16" s="450"/>
      <c r="BI16" s="450"/>
      <c r="BJ16" s="450"/>
      <c r="BK16" s="450"/>
      <c r="BL16" s="450"/>
      <c r="BM16" s="451"/>
      <c r="BN16" s="415">
        <v>10287877</v>
      </c>
      <c r="BO16" s="416"/>
      <c r="BP16" s="416"/>
      <c r="BQ16" s="416"/>
      <c r="BR16" s="416"/>
      <c r="BS16" s="416"/>
      <c r="BT16" s="416"/>
      <c r="BU16" s="417"/>
      <c r="BV16" s="415">
        <v>9998226</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x14ac:dyDescent="0.2">
      <c r="A17" s="138"/>
      <c r="B17" s="481"/>
      <c r="C17" s="482"/>
      <c r="D17" s="482"/>
      <c r="E17" s="482"/>
      <c r="F17" s="482"/>
      <c r="G17" s="482"/>
      <c r="H17" s="482"/>
      <c r="I17" s="482"/>
      <c r="J17" s="482"/>
      <c r="K17" s="483"/>
      <c r="L17" s="153"/>
      <c r="M17" s="519" t="s">
        <v>134</v>
      </c>
      <c r="N17" s="520"/>
      <c r="O17" s="520"/>
      <c r="P17" s="520"/>
      <c r="Q17" s="521"/>
      <c r="R17" s="516" t="s">
        <v>135</v>
      </c>
      <c r="S17" s="517"/>
      <c r="T17" s="517"/>
      <c r="U17" s="517"/>
      <c r="V17" s="518"/>
      <c r="W17" s="431" t="s">
        <v>136</v>
      </c>
      <c r="X17" s="432"/>
      <c r="Y17" s="432"/>
      <c r="Z17" s="432"/>
      <c r="AA17" s="432"/>
      <c r="AB17" s="422"/>
      <c r="AC17" s="466">
        <v>17753</v>
      </c>
      <c r="AD17" s="467"/>
      <c r="AE17" s="467"/>
      <c r="AF17" s="467"/>
      <c r="AG17" s="506"/>
      <c r="AH17" s="466">
        <v>19218</v>
      </c>
      <c r="AI17" s="467"/>
      <c r="AJ17" s="467"/>
      <c r="AK17" s="467"/>
      <c r="AL17" s="468"/>
      <c r="AM17" s="444"/>
      <c r="AN17" s="445"/>
      <c r="AO17" s="445"/>
      <c r="AP17" s="445"/>
      <c r="AQ17" s="445"/>
      <c r="AR17" s="445"/>
      <c r="AS17" s="445"/>
      <c r="AT17" s="446"/>
      <c r="AU17" s="447"/>
      <c r="AV17" s="448"/>
      <c r="AW17" s="448"/>
      <c r="AX17" s="448"/>
      <c r="AY17" s="449" t="s">
        <v>137</v>
      </c>
      <c r="AZ17" s="450"/>
      <c r="BA17" s="450"/>
      <c r="BB17" s="450"/>
      <c r="BC17" s="450"/>
      <c r="BD17" s="450"/>
      <c r="BE17" s="450"/>
      <c r="BF17" s="450"/>
      <c r="BG17" s="450"/>
      <c r="BH17" s="450"/>
      <c r="BI17" s="450"/>
      <c r="BJ17" s="450"/>
      <c r="BK17" s="450"/>
      <c r="BL17" s="450"/>
      <c r="BM17" s="451"/>
      <c r="BN17" s="415">
        <v>8489222</v>
      </c>
      <c r="BO17" s="416"/>
      <c r="BP17" s="416"/>
      <c r="BQ17" s="416"/>
      <c r="BR17" s="416"/>
      <c r="BS17" s="416"/>
      <c r="BT17" s="416"/>
      <c r="BU17" s="417"/>
      <c r="BV17" s="415">
        <v>8252524</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x14ac:dyDescent="0.2">
      <c r="A18" s="138"/>
      <c r="B18" s="526" t="s">
        <v>138</v>
      </c>
      <c r="C18" s="458"/>
      <c r="D18" s="458"/>
      <c r="E18" s="527"/>
      <c r="F18" s="527"/>
      <c r="G18" s="527"/>
      <c r="H18" s="527"/>
      <c r="I18" s="527"/>
      <c r="J18" s="527"/>
      <c r="K18" s="527"/>
      <c r="L18" s="528">
        <v>113.01</v>
      </c>
      <c r="M18" s="528"/>
      <c r="N18" s="528"/>
      <c r="O18" s="528"/>
      <c r="P18" s="528"/>
      <c r="Q18" s="528"/>
      <c r="R18" s="529"/>
      <c r="S18" s="529"/>
      <c r="T18" s="529"/>
      <c r="U18" s="529"/>
      <c r="V18" s="530"/>
      <c r="W18" s="433"/>
      <c r="X18" s="434"/>
      <c r="Y18" s="434"/>
      <c r="Z18" s="434"/>
      <c r="AA18" s="434"/>
      <c r="AB18" s="425"/>
      <c r="AC18" s="531">
        <v>58.1</v>
      </c>
      <c r="AD18" s="532"/>
      <c r="AE18" s="532"/>
      <c r="AF18" s="532"/>
      <c r="AG18" s="533"/>
      <c r="AH18" s="531">
        <v>57</v>
      </c>
      <c r="AI18" s="532"/>
      <c r="AJ18" s="532"/>
      <c r="AK18" s="532"/>
      <c r="AL18" s="534"/>
      <c r="AM18" s="444"/>
      <c r="AN18" s="445"/>
      <c r="AO18" s="445"/>
      <c r="AP18" s="445"/>
      <c r="AQ18" s="445"/>
      <c r="AR18" s="445"/>
      <c r="AS18" s="445"/>
      <c r="AT18" s="446"/>
      <c r="AU18" s="447"/>
      <c r="AV18" s="448"/>
      <c r="AW18" s="448"/>
      <c r="AX18" s="448"/>
      <c r="AY18" s="449" t="s">
        <v>139</v>
      </c>
      <c r="AZ18" s="450"/>
      <c r="BA18" s="450"/>
      <c r="BB18" s="450"/>
      <c r="BC18" s="450"/>
      <c r="BD18" s="450"/>
      <c r="BE18" s="450"/>
      <c r="BF18" s="450"/>
      <c r="BG18" s="450"/>
      <c r="BH18" s="450"/>
      <c r="BI18" s="450"/>
      <c r="BJ18" s="450"/>
      <c r="BK18" s="450"/>
      <c r="BL18" s="450"/>
      <c r="BM18" s="451"/>
      <c r="BN18" s="415">
        <v>11220704</v>
      </c>
      <c r="BO18" s="416"/>
      <c r="BP18" s="416"/>
      <c r="BQ18" s="416"/>
      <c r="BR18" s="416"/>
      <c r="BS18" s="416"/>
      <c r="BT18" s="416"/>
      <c r="BU18" s="417"/>
      <c r="BV18" s="415">
        <v>11109738</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x14ac:dyDescent="0.2">
      <c r="A19" s="138"/>
      <c r="B19" s="526" t="s">
        <v>140</v>
      </c>
      <c r="C19" s="458"/>
      <c r="D19" s="458"/>
      <c r="E19" s="527"/>
      <c r="F19" s="527"/>
      <c r="G19" s="527"/>
      <c r="H19" s="527"/>
      <c r="I19" s="527"/>
      <c r="J19" s="527"/>
      <c r="K19" s="527"/>
      <c r="L19" s="535">
        <v>550</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141</v>
      </c>
      <c r="AZ19" s="450"/>
      <c r="BA19" s="450"/>
      <c r="BB19" s="450"/>
      <c r="BC19" s="450"/>
      <c r="BD19" s="450"/>
      <c r="BE19" s="450"/>
      <c r="BF19" s="450"/>
      <c r="BG19" s="450"/>
      <c r="BH19" s="450"/>
      <c r="BI19" s="450"/>
      <c r="BJ19" s="450"/>
      <c r="BK19" s="450"/>
      <c r="BL19" s="450"/>
      <c r="BM19" s="451"/>
      <c r="BN19" s="415">
        <v>18712045</v>
      </c>
      <c r="BO19" s="416"/>
      <c r="BP19" s="416"/>
      <c r="BQ19" s="416"/>
      <c r="BR19" s="416"/>
      <c r="BS19" s="416"/>
      <c r="BT19" s="416"/>
      <c r="BU19" s="417"/>
      <c r="BV19" s="415">
        <v>16803413</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x14ac:dyDescent="0.2">
      <c r="A20" s="138"/>
      <c r="B20" s="526" t="s">
        <v>142</v>
      </c>
      <c r="C20" s="458"/>
      <c r="D20" s="458"/>
      <c r="E20" s="527"/>
      <c r="F20" s="527"/>
      <c r="G20" s="527"/>
      <c r="H20" s="527"/>
      <c r="I20" s="527"/>
      <c r="J20" s="527"/>
      <c r="K20" s="527"/>
      <c r="L20" s="535">
        <v>21428</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x14ac:dyDescent="0.15">
      <c r="A21" s="138"/>
      <c r="B21" s="542" t="s">
        <v>143</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x14ac:dyDescent="0.2">
      <c r="A22" s="138"/>
      <c r="B22" s="545" t="s">
        <v>144</v>
      </c>
      <c r="C22" s="546"/>
      <c r="D22" s="547"/>
      <c r="E22" s="427" t="s">
        <v>1</v>
      </c>
      <c r="F22" s="432"/>
      <c r="G22" s="432"/>
      <c r="H22" s="432"/>
      <c r="I22" s="432"/>
      <c r="J22" s="432"/>
      <c r="K22" s="422"/>
      <c r="L22" s="427" t="s">
        <v>145</v>
      </c>
      <c r="M22" s="432"/>
      <c r="N22" s="432"/>
      <c r="O22" s="432"/>
      <c r="P22" s="422"/>
      <c r="Q22" s="554" t="s">
        <v>146</v>
      </c>
      <c r="R22" s="555"/>
      <c r="S22" s="555"/>
      <c r="T22" s="555"/>
      <c r="U22" s="555"/>
      <c r="V22" s="556"/>
      <c r="W22" s="560" t="s">
        <v>147</v>
      </c>
      <c r="X22" s="546"/>
      <c r="Y22" s="547"/>
      <c r="Z22" s="427" t="s">
        <v>1</v>
      </c>
      <c r="AA22" s="432"/>
      <c r="AB22" s="432"/>
      <c r="AC22" s="432"/>
      <c r="AD22" s="432"/>
      <c r="AE22" s="432"/>
      <c r="AF22" s="432"/>
      <c r="AG22" s="422"/>
      <c r="AH22" s="573" t="s">
        <v>148</v>
      </c>
      <c r="AI22" s="432"/>
      <c r="AJ22" s="432"/>
      <c r="AK22" s="432"/>
      <c r="AL22" s="422"/>
      <c r="AM22" s="573" t="s">
        <v>149</v>
      </c>
      <c r="AN22" s="574"/>
      <c r="AO22" s="574"/>
      <c r="AP22" s="574"/>
      <c r="AQ22" s="574"/>
      <c r="AR22" s="575"/>
      <c r="AS22" s="554" t="s">
        <v>146</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x14ac:dyDescent="0.15">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150</v>
      </c>
      <c r="AZ23" s="376"/>
      <c r="BA23" s="376"/>
      <c r="BB23" s="376"/>
      <c r="BC23" s="376"/>
      <c r="BD23" s="376"/>
      <c r="BE23" s="376"/>
      <c r="BF23" s="376"/>
      <c r="BG23" s="376"/>
      <c r="BH23" s="376"/>
      <c r="BI23" s="376"/>
      <c r="BJ23" s="376"/>
      <c r="BK23" s="376"/>
      <c r="BL23" s="376"/>
      <c r="BM23" s="377"/>
      <c r="BN23" s="415">
        <v>23712820</v>
      </c>
      <c r="BO23" s="416"/>
      <c r="BP23" s="416"/>
      <c r="BQ23" s="416"/>
      <c r="BR23" s="416"/>
      <c r="BS23" s="416"/>
      <c r="BT23" s="416"/>
      <c r="BU23" s="417"/>
      <c r="BV23" s="415">
        <v>22821811</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x14ac:dyDescent="0.2">
      <c r="A24" s="138"/>
      <c r="B24" s="548"/>
      <c r="C24" s="549"/>
      <c r="D24" s="550"/>
      <c r="E24" s="465" t="s">
        <v>151</v>
      </c>
      <c r="F24" s="445"/>
      <c r="G24" s="445"/>
      <c r="H24" s="445"/>
      <c r="I24" s="445"/>
      <c r="J24" s="445"/>
      <c r="K24" s="446"/>
      <c r="L24" s="466">
        <v>1</v>
      </c>
      <c r="M24" s="467"/>
      <c r="N24" s="467"/>
      <c r="O24" s="467"/>
      <c r="P24" s="506"/>
      <c r="Q24" s="466">
        <v>9400</v>
      </c>
      <c r="R24" s="467"/>
      <c r="S24" s="467"/>
      <c r="T24" s="467"/>
      <c r="U24" s="467"/>
      <c r="V24" s="506"/>
      <c r="W24" s="561"/>
      <c r="X24" s="549"/>
      <c r="Y24" s="550"/>
      <c r="Z24" s="465" t="s">
        <v>152</v>
      </c>
      <c r="AA24" s="445"/>
      <c r="AB24" s="445"/>
      <c r="AC24" s="445"/>
      <c r="AD24" s="445"/>
      <c r="AE24" s="445"/>
      <c r="AF24" s="445"/>
      <c r="AG24" s="446"/>
      <c r="AH24" s="466">
        <v>386</v>
      </c>
      <c r="AI24" s="467"/>
      <c r="AJ24" s="467"/>
      <c r="AK24" s="467"/>
      <c r="AL24" s="506"/>
      <c r="AM24" s="466">
        <v>1165720</v>
      </c>
      <c r="AN24" s="467"/>
      <c r="AO24" s="467"/>
      <c r="AP24" s="467"/>
      <c r="AQ24" s="467"/>
      <c r="AR24" s="506"/>
      <c r="AS24" s="466">
        <v>3020</v>
      </c>
      <c r="AT24" s="467"/>
      <c r="AU24" s="467"/>
      <c r="AV24" s="467"/>
      <c r="AW24" s="467"/>
      <c r="AX24" s="468"/>
      <c r="AY24" s="581" t="s">
        <v>153</v>
      </c>
      <c r="AZ24" s="582"/>
      <c r="BA24" s="582"/>
      <c r="BB24" s="582"/>
      <c r="BC24" s="582"/>
      <c r="BD24" s="582"/>
      <c r="BE24" s="582"/>
      <c r="BF24" s="582"/>
      <c r="BG24" s="582"/>
      <c r="BH24" s="582"/>
      <c r="BI24" s="582"/>
      <c r="BJ24" s="582"/>
      <c r="BK24" s="582"/>
      <c r="BL24" s="582"/>
      <c r="BM24" s="583"/>
      <c r="BN24" s="415">
        <v>17617018</v>
      </c>
      <c r="BO24" s="416"/>
      <c r="BP24" s="416"/>
      <c r="BQ24" s="416"/>
      <c r="BR24" s="416"/>
      <c r="BS24" s="416"/>
      <c r="BT24" s="416"/>
      <c r="BU24" s="417"/>
      <c r="BV24" s="415">
        <v>17154595</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x14ac:dyDescent="0.15">
      <c r="A25" s="138"/>
      <c r="B25" s="548"/>
      <c r="C25" s="549"/>
      <c r="D25" s="550"/>
      <c r="E25" s="465" t="s">
        <v>154</v>
      </c>
      <c r="F25" s="445"/>
      <c r="G25" s="445"/>
      <c r="H25" s="445"/>
      <c r="I25" s="445"/>
      <c r="J25" s="445"/>
      <c r="K25" s="446"/>
      <c r="L25" s="466">
        <v>1</v>
      </c>
      <c r="M25" s="467"/>
      <c r="N25" s="467"/>
      <c r="O25" s="467"/>
      <c r="P25" s="506"/>
      <c r="Q25" s="466">
        <v>7050</v>
      </c>
      <c r="R25" s="467"/>
      <c r="S25" s="467"/>
      <c r="T25" s="467"/>
      <c r="U25" s="467"/>
      <c r="V25" s="506"/>
      <c r="W25" s="561"/>
      <c r="X25" s="549"/>
      <c r="Y25" s="550"/>
      <c r="Z25" s="465" t="s">
        <v>155</v>
      </c>
      <c r="AA25" s="445"/>
      <c r="AB25" s="445"/>
      <c r="AC25" s="445"/>
      <c r="AD25" s="445"/>
      <c r="AE25" s="445"/>
      <c r="AF25" s="445"/>
      <c r="AG25" s="446"/>
      <c r="AH25" s="466">
        <v>63</v>
      </c>
      <c r="AI25" s="467"/>
      <c r="AJ25" s="467"/>
      <c r="AK25" s="467"/>
      <c r="AL25" s="506"/>
      <c r="AM25" s="466">
        <v>179991</v>
      </c>
      <c r="AN25" s="467"/>
      <c r="AO25" s="467"/>
      <c r="AP25" s="467"/>
      <c r="AQ25" s="467"/>
      <c r="AR25" s="506"/>
      <c r="AS25" s="466">
        <v>2857</v>
      </c>
      <c r="AT25" s="467"/>
      <c r="AU25" s="467"/>
      <c r="AV25" s="467"/>
      <c r="AW25" s="467"/>
      <c r="AX25" s="468"/>
      <c r="AY25" s="375" t="s">
        <v>156</v>
      </c>
      <c r="AZ25" s="376"/>
      <c r="BA25" s="376"/>
      <c r="BB25" s="376"/>
      <c r="BC25" s="376"/>
      <c r="BD25" s="376"/>
      <c r="BE25" s="376"/>
      <c r="BF25" s="376"/>
      <c r="BG25" s="376"/>
      <c r="BH25" s="376"/>
      <c r="BI25" s="376"/>
      <c r="BJ25" s="376"/>
      <c r="BK25" s="376"/>
      <c r="BL25" s="376"/>
      <c r="BM25" s="377"/>
      <c r="BN25" s="378">
        <v>3666553</v>
      </c>
      <c r="BO25" s="379"/>
      <c r="BP25" s="379"/>
      <c r="BQ25" s="379"/>
      <c r="BR25" s="379"/>
      <c r="BS25" s="379"/>
      <c r="BT25" s="379"/>
      <c r="BU25" s="380"/>
      <c r="BV25" s="378">
        <v>3438637</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x14ac:dyDescent="0.15">
      <c r="A26" s="138"/>
      <c r="B26" s="548"/>
      <c r="C26" s="549"/>
      <c r="D26" s="550"/>
      <c r="E26" s="465" t="s">
        <v>157</v>
      </c>
      <c r="F26" s="445"/>
      <c r="G26" s="445"/>
      <c r="H26" s="445"/>
      <c r="I26" s="445"/>
      <c r="J26" s="445"/>
      <c r="K26" s="446"/>
      <c r="L26" s="466">
        <v>1</v>
      </c>
      <c r="M26" s="467"/>
      <c r="N26" s="467"/>
      <c r="O26" s="467"/>
      <c r="P26" s="506"/>
      <c r="Q26" s="466">
        <v>5600</v>
      </c>
      <c r="R26" s="467"/>
      <c r="S26" s="467"/>
      <c r="T26" s="467"/>
      <c r="U26" s="467"/>
      <c r="V26" s="506"/>
      <c r="W26" s="561"/>
      <c r="X26" s="549"/>
      <c r="Y26" s="550"/>
      <c r="Z26" s="465" t="s">
        <v>158</v>
      </c>
      <c r="AA26" s="571"/>
      <c r="AB26" s="571"/>
      <c r="AC26" s="571"/>
      <c r="AD26" s="571"/>
      <c r="AE26" s="571"/>
      <c r="AF26" s="571"/>
      <c r="AG26" s="572"/>
      <c r="AH26" s="466">
        <v>40</v>
      </c>
      <c r="AI26" s="467"/>
      <c r="AJ26" s="467"/>
      <c r="AK26" s="467"/>
      <c r="AL26" s="506"/>
      <c r="AM26" s="466">
        <v>128240</v>
      </c>
      <c r="AN26" s="467"/>
      <c r="AO26" s="467"/>
      <c r="AP26" s="467"/>
      <c r="AQ26" s="467"/>
      <c r="AR26" s="506"/>
      <c r="AS26" s="466">
        <v>3206</v>
      </c>
      <c r="AT26" s="467"/>
      <c r="AU26" s="467"/>
      <c r="AV26" s="467"/>
      <c r="AW26" s="467"/>
      <c r="AX26" s="468"/>
      <c r="AY26" s="418" t="s">
        <v>159</v>
      </c>
      <c r="AZ26" s="419"/>
      <c r="BA26" s="419"/>
      <c r="BB26" s="419"/>
      <c r="BC26" s="419"/>
      <c r="BD26" s="419"/>
      <c r="BE26" s="419"/>
      <c r="BF26" s="419"/>
      <c r="BG26" s="419"/>
      <c r="BH26" s="419"/>
      <c r="BI26" s="419"/>
      <c r="BJ26" s="419"/>
      <c r="BK26" s="419"/>
      <c r="BL26" s="419"/>
      <c r="BM26" s="420"/>
      <c r="BN26" s="415" t="s">
        <v>120</v>
      </c>
      <c r="BO26" s="416"/>
      <c r="BP26" s="416"/>
      <c r="BQ26" s="416"/>
      <c r="BR26" s="416"/>
      <c r="BS26" s="416"/>
      <c r="BT26" s="416"/>
      <c r="BU26" s="417"/>
      <c r="BV26" s="415" t="s">
        <v>120</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x14ac:dyDescent="0.2">
      <c r="A27" s="138"/>
      <c r="B27" s="548"/>
      <c r="C27" s="549"/>
      <c r="D27" s="550"/>
      <c r="E27" s="465" t="s">
        <v>160</v>
      </c>
      <c r="F27" s="445"/>
      <c r="G27" s="445"/>
      <c r="H27" s="445"/>
      <c r="I27" s="445"/>
      <c r="J27" s="445"/>
      <c r="K27" s="446"/>
      <c r="L27" s="466">
        <v>1</v>
      </c>
      <c r="M27" s="467"/>
      <c r="N27" s="467"/>
      <c r="O27" s="467"/>
      <c r="P27" s="506"/>
      <c r="Q27" s="466">
        <v>4700</v>
      </c>
      <c r="R27" s="467"/>
      <c r="S27" s="467"/>
      <c r="T27" s="467"/>
      <c r="U27" s="467"/>
      <c r="V27" s="506"/>
      <c r="W27" s="561"/>
      <c r="X27" s="549"/>
      <c r="Y27" s="550"/>
      <c r="Z27" s="465" t="s">
        <v>161</v>
      </c>
      <c r="AA27" s="445"/>
      <c r="AB27" s="445"/>
      <c r="AC27" s="445"/>
      <c r="AD27" s="445"/>
      <c r="AE27" s="445"/>
      <c r="AF27" s="445"/>
      <c r="AG27" s="446"/>
      <c r="AH27" s="466">
        <v>5</v>
      </c>
      <c r="AI27" s="467"/>
      <c r="AJ27" s="467"/>
      <c r="AK27" s="467"/>
      <c r="AL27" s="506"/>
      <c r="AM27" s="466">
        <v>19950</v>
      </c>
      <c r="AN27" s="467"/>
      <c r="AO27" s="467"/>
      <c r="AP27" s="467"/>
      <c r="AQ27" s="467"/>
      <c r="AR27" s="506"/>
      <c r="AS27" s="466">
        <v>3990</v>
      </c>
      <c r="AT27" s="467"/>
      <c r="AU27" s="467"/>
      <c r="AV27" s="467"/>
      <c r="AW27" s="467"/>
      <c r="AX27" s="468"/>
      <c r="AY27" s="507" t="s">
        <v>162</v>
      </c>
      <c r="AZ27" s="508"/>
      <c r="BA27" s="508"/>
      <c r="BB27" s="508"/>
      <c r="BC27" s="508"/>
      <c r="BD27" s="508"/>
      <c r="BE27" s="508"/>
      <c r="BF27" s="508"/>
      <c r="BG27" s="508"/>
      <c r="BH27" s="508"/>
      <c r="BI27" s="508"/>
      <c r="BJ27" s="508"/>
      <c r="BK27" s="508"/>
      <c r="BL27" s="508"/>
      <c r="BM27" s="509"/>
      <c r="BN27" s="584">
        <v>179480</v>
      </c>
      <c r="BO27" s="585"/>
      <c r="BP27" s="585"/>
      <c r="BQ27" s="585"/>
      <c r="BR27" s="585"/>
      <c r="BS27" s="585"/>
      <c r="BT27" s="585"/>
      <c r="BU27" s="586"/>
      <c r="BV27" s="584">
        <v>179468</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x14ac:dyDescent="0.15">
      <c r="A28" s="138"/>
      <c r="B28" s="548"/>
      <c r="C28" s="549"/>
      <c r="D28" s="550"/>
      <c r="E28" s="465" t="s">
        <v>163</v>
      </c>
      <c r="F28" s="445"/>
      <c r="G28" s="445"/>
      <c r="H28" s="445"/>
      <c r="I28" s="445"/>
      <c r="J28" s="445"/>
      <c r="K28" s="446"/>
      <c r="L28" s="466">
        <v>1</v>
      </c>
      <c r="M28" s="467"/>
      <c r="N28" s="467"/>
      <c r="O28" s="467"/>
      <c r="P28" s="506"/>
      <c r="Q28" s="466">
        <v>4180</v>
      </c>
      <c r="R28" s="467"/>
      <c r="S28" s="467"/>
      <c r="T28" s="467"/>
      <c r="U28" s="467"/>
      <c r="V28" s="506"/>
      <c r="W28" s="561"/>
      <c r="X28" s="549"/>
      <c r="Y28" s="550"/>
      <c r="Z28" s="465" t="s">
        <v>164</v>
      </c>
      <c r="AA28" s="445"/>
      <c r="AB28" s="445"/>
      <c r="AC28" s="445"/>
      <c r="AD28" s="445"/>
      <c r="AE28" s="445"/>
      <c r="AF28" s="445"/>
      <c r="AG28" s="446"/>
      <c r="AH28" s="466" t="s">
        <v>120</v>
      </c>
      <c r="AI28" s="467"/>
      <c r="AJ28" s="467"/>
      <c r="AK28" s="467"/>
      <c r="AL28" s="506"/>
      <c r="AM28" s="466" t="s">
        <v>120</v>
      </c>
      <c r="AN28" s="467"/>
      <c r="AO28" s="467"/>
      <c r="AP28" s="467"/>
      <c r="AQ28" s="467"/>
      <c r="AR28" s="506"/>
      <c r="AS28" s="466" t="s">
        <v>120</v>
      </c>
      <c r="AT28" s="467"/>
      <c r="AU28" s="467"/>
      <c r="AV28" s="467"/>
      <c r="AW28" s="467"/>
      <c r="AX28" s="468"/>
      <c r="AY28" s="587" t="s">
        <v>165</v>
      </c>
      <c r="AZ28" s="588"/>
      <c r="BA28" s="588"/>
      <c r="BB28" s="589"/>
      <c r="BC28" s="375" t="s">
        <v>166</v>
      </c>
      <c r="BD28" s="376"/>
      <c r="BE28" s="376"/>
      <c r="BF28" s="376"/>
      <c r="BG28" s="376"/>
      <c r="BH28" s="376"/>
      <c r="BI28" s="376"/>
      <c r="BJ28" s="376"/>
      <c r="BK28" s="376"/>
      <c r="BL28" s="376"/>
      <c r="BM28" s="377"/>
      <c r="BN28" s="378">
        <v>3603760</v>
      </c>
      <c r="BO28" s="379"/>
      <c r="BP28" s="379"/>
      <c r="BQ28" s="379"/>
      <c r="BR28" s="379"/>
      <c r="BS28" s="379"/>
      <c r="BT28" s="379"/>
      <c r="BU28" s="380"/>
      <c r="BV28" s="378">
        <v>2429217</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x14ac:dyDescent="0.15">
      <c r="A29" s="138"/>
      <c r="B29" s="548"/>
      <c r="C29" s="549"/>
      <c r="D29" s="550"/>
      <c r="E29" s="465" t="s">
        <v>167</v>
      </c>
      <c r="F29" s="445"/>
      <c r="G29" s="445"/>
      <c r="H29" s="445"/>
      <c r="I29" s="445"/>
      <c r="J29" s="445"/>
      <c r="K29" s="446"/>
      <c r="L29" s="466">
        <v>20</v>
      </c>
      <c r="M29" s="467"/>
      <c r="N29" s="467"/>
      <c r="O29" s="467"/>
      <c r="P29" s="506"/>
      <c r="Q29" s="466">
        <v>3930</v>
      </c>
      <c r="R29" s="467"/>
      <c r="S29" s="467"/>
      <c r="T29" s="467"/>
      <c r="U29" s="467"/>
      <c r="V29" s="506"/>
      <c r="W29" s="562"/>
      <c r="X29" s="563"/>
      <c r="Y29" s="564"/>
      <c r="Z29" s="465" t="s">
        <v>168</v>
      </c>
      <c r="AA29" s="445"/>
      <c r="AB29" s="445"/>
      <c r="AC29" s="445"/>
      <c r="AD29" s="445"/>
      <c r="AE29" s="445"/>
      <c r="AF29" s="445"/>
      <c r="AG29" s="446"/>
      <c r="AH29" s="466">
        <v>391</v>
      </c>
      <c r="AI29" s="467"/>
      <c r="AJ29" s="467"/>
      <c r="AK29" s="467"/>
      <c r="AL29" s="506"/>
      <c r="AM29" s="466">
        <v>1185670</v>
      </c>
      <c r="AN29" s="467"/>
      <c r="AO29" s="467"/>
      <c r="AP29" s="467"/>
      <c r="AQ29" s="467"/>
      <c r="AR29" s="506"/>
      <c r="AS29" s="466">
        <v>3032</v>
      </c>
      <c r="AT29" s="467"/>
      <c r="AU29" s="467"/>
      <c r="AV29" s="467"/>
      <c r="AW29" s="467"/>
      <c r="AX29" s="468"/>
      <c r="AY29" s="590"/>
      <c r="AZ29" s="591"/>
      <c r="BA29" s="591"/>
      <c r="BB29" s="592"/>
      <c r="BC29" s="449" t="s">
        <v>169</v>
      </c>
      <c r="BD29" s="450"/>
      <c r="BE29" s="450"/>
      <c r="BF29" s="450"/>
      <c r="BG29" s="450"/>
      <c r="BH29" s="450"/>
      <c r="BI29" s="450"/>
      <c r="BJ29" s="450"/>
      <c r="BK29" s="450"/>
      <c r="BL29" s="450"/>
      <c r="BM29" s="451"/>
      <c r="BN29" s="415">
        <v>864944</v>
      </c>
      <c r="BO29" s="416"/>
      <c r="BP29" s="416"/>
      <c r="BQ29" s="416"/>
      <c r="BR29" s="416"/>
      <c r="BS29" s="416"/>
      <c r="BT29" s="416"/>
      <c r="BU29" s="417"/>
      <c r="BV29" s="415">
        <v>564848</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x14ac:dyDescent="0.2">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170</v>
      </c>
      <c r="X30" s="569"/>
      <c r="Y30" s="569"/>
      <c r="Z30" s="569"/>
      <c r="AA30" s="569"/>
      <c r="AB30" s="569"/>
      <c r="AC30" s="569"/>
      <c r="AD30" s="569"/>
      <c r="AE30" s="569"/>
      <c r="AF30" s="569"/>
      <c r="AG30" s="570"/>
      <c r="AH30" s="531">
        <v>100.2</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171</v>
      </c>
      <c r="BD30" s="582"/>
      <c r="BE30" s="582"/>
      <c r="BF30" s="582"/>
      <c r="BG30" s="582"/>
      <c r="BH30" s="582"/>
      <c r="BI30" s="582"/>
      <c r="BJ30" s="582"/>
      <c r="BK30" s="582"/>
      <c r="BL30" s="582"/>
      <c r="BM30" s="583"/>
      <c r="BN30" s="584">
        <v>940267</v>
      </c>
      <c r="BO30" s="585"/>
      <c r="BP30" s="585"/>
      <c r="BQ30" s="585"/>
      <c r="BR30" s="585"/>
      <c r="BS30" s="585"/>
      <c r="BT30" s="585"/>
      <c r="BU30" s="586"/>
      <c r="BV30" s="584">
        <v>1658097</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172</v>
      </c>
      <c r="D32" s="165"/>
      <c r="E32" s="165"/>
      <c r="F32" s="162"/>
      <c r="G32" s="162"/>
      <c r="H32" s="162"/>
      <c r="I32" s="162"/>
      <c r="J32" s="162"/>
      <c r="K32" s="162"/>
      <c r="L32" s="162"/>
      <c r="M32" s="162"/>
      <c r="N32" s="162"/>
      <c r="O32" s="162"/>
      <c r="P32" s="162"/>
      <c r="Q32" s="162"/>
      <c r="R32" s="162"/>
      <c r="S32" s="162"/>
      <c r="T32" s="162"/>
      <c r="U32" s="162" t="s">
        <v>173</v>
      </c>
      <c r="V32" s="162"/>
      <c r="W32" s="162"/>
      <c r="X32" s="162"/>
      <c r="Y32" s="162"/>
      <c r="Z32" s="162"/>
      <c r="AA32" s="162"/>
      <c r="AB32" s="162"/>
      <c r="AC32" s="162"/>
      <c r="AD32" s="162"/>
      <c r="AE32" s="162"/>
      <c r="AF32" s="162"/>
      <c r="AG32" s="162"/>
      <c r="AH32" s="162"/>
      <c r="AI32" s="162"/>
      <c r="AJ32" s="162"/>
      <c r="AK32" s="162"/>
      <c r="AL32" s="162"/>
      <c r="AM32" s="166" t="s">
        <v>174</v>
      </c>
      <c r="AN32" s="162"/>
      <c r="AO32" s="162"/>
      <c r="AP32" s="162"/>
      <c r="AQ32" s="162"/>
      <c r="AR32" s="162"/>
      <c r="AS32" s="166"/>
      <c r="AT32" s="166"/>
      <c r="AU32" s="166"/>
      <c r="AV32" s="166"/>
      <c r="AW32" s="166"/>
      <c r="AX32" s="166"/>
      <c r="AY32" s="166"/>
      <c r="AZ32" s="166"/>
      <c r="BA32" s="166"/>
      <c r="BB32" s="162"/>
      <c r="BC32" s="166"/>
      <c r="BD32" s="162"/>
      <c r="BE32" s="166" t="s">
        <v>175</v>
      </c>
      <c r="BF32" s="162"/>
      <c r="BG32" s="162"/>
      <c r="BH32" s="162"/>
      <c r="BI32" s="162"/>
      <c r="BJ32" s="166"/>
      <c r="BK32" s="166"/>
      <c r="BL32" s="166"/>
      <c r="BM32" s="166"/>
      <c r="BN32" s="166"/>
      <c r="BO32" s="166"/>
      <c r="BP32" s="166"/>
      <c r="BQ32" s="166"/>
      <c r="BR32" s="162"/>
      <c r="BS32" s="162"/>
      <c r="BT32" s="162"/>
      <c r="BU32" s="162"/>
      <c r="BV32" s="162"/>
      <c r="BW32" s="162" t="s">
        <v>176</v>
      </c>
      <c r="BX32" s="162"/>
      <c r="BY32" s="162"/>
      <c r="BZ32" s="162"/>
      <c r="CA32" s="162"/>
      <c r="CB32" s="166"/>
      <c r="CC32" s="166"/>
      <c r="CD32" s="166"/>
      <c r="CE32" s="166"/>
      <c r="CF32" s="166"/>
      <c r="CG32" s="166"/>
      <c r="CH32" s="166"/>
      <c r="CI32" s="166"/>
      <c r="CJ32" s="166"/>
      <c r="CK32" s="166"/>
      <c r="CL32" s="166"/>
      <c r="CM32" s="166"/>
      <c r="CN32" s="166"/>
      <c r="CO32" s="166" t="s">
        <v>177</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439" t="s">
        <v>178</v>
      </c>
      <c r="D33" s="439"/>
      <c r="E33" s="404" t="s">
        <v>179</v>
      </c>
      <c r="F33" s="404"/>
      <c r="G33" s="404"/>
      <c r="H33" s="404"/>
      <c r="I33" s="404"/>
      <c r="J33" s="404"/>
      <c r="K33" s="404"/>
      <c r="L33" s="404"/>
      <c r="M33" s="404"/>
      <c r="N33" s="404"/>
      <c r="O33" s="404"/>
      <c r="P33" s="404"/>
      <c r="Q33" s="404"/>
      <c r="R33" s="404"/>
      <c r="S33" s="404"/>
      <c r="T33" s="167"/>
      <c r="U33" s="439" t="s">
        <v>178</v>
      </c>
      <c r="V33" s="439"/>
      <c r="W33" s="404" t="s">
        <v>179</v>
      </c>
      <c r="X33" s="404"/>
      <c r="Y33" s="404"/>
      <c r="Z33" s="404"/>
      <c r="AA33" s="404"/>
      <c r="AB33" s="404"/>
      <c r="AC33" s="404"/>
      <c r="AD33" s="404"/>
      <c r="AE33" s="404"/>
      <c r="AF33" s="404"/>
      <c r="AG33" s="404"/>
      <c r="AH33" s="404"/>
      <c r="AI33" s="404"/>
      <c r="AJ33" s="404"/>
      <c r="AK33" s="404"/>
      <c r="AL33" s="167"/>
      <c r="AM33" s="439" t="s">
        <v>178</v>
      </c>
      <c r="AN33" s="439"/>
      <c r="AO33" s="404" t="s">
        <v>179</v>
      </c>
      <c r="AP33" s="404"/>
      <c r="AQ33" s="404"/>
      <c r="AR33" s="404"/>
      <c r="AS33" s="404"/>
      <c r="AT33" s="404"/>
      <c r="AU33" s="404"/>
      <c r="AV33" s="404"/>
      <c r="AW33" s="404"/>
      <c r="AX33" s="404"/>
      <c r="AY33" s="404"/>
      <c r="AZ33" s="404"/>
      <c r="BA33" s="404"/>
      <c r="BB33" s="404"/>
      <c r="BC33" s="404"/>
      <c r="BD33" s="168"/>
      <c r="BE33" s="404" t="s">
        <v>180</v>
      </c>
      <c r="BF33" s="404"/>
      <c r="BG33" s="404" t="s">
        <v>181</v>
      </c>
      <c r="BH33" s="404"/>
      <c r="BI33" s="404"/>
      <c r="BJ33" s="404"/>
      <c r="BK33" s="404"/>
      <c r="BL33" s="404"/>
      <c r="BM33" s="404"/>
      <c r="BN33" s="404"/>
      <c r="BO33" s="404"/>
      <c r="BP33" s="404"/>
      <c r="BQ33" s="404"/>
      <c r="BR33" s="404"/>
      <c r="BS33" s="404"/>
      <c r="BT33" s="404"/>
      <c r="BU33" s="404"/>
      <c r="BV33" s="168"/>
      <c r="BW33" s="439" t="s">
        <v>180</v>
      </c>
      <c r="BX33" s="439"/>
      <c r="BY33" s="404" t="s">
        <v>182</v>
      </c>
      <c r="BZ33" s="404"/>
      <c r="CA33" s="404"/>
      <c r="CB33" s="404"/>
      <c r="CC33" s="404"/>
      <c r="CD33" s="404"/>
      <c r="CE33" s="404"/>
      <c r="CF33" s="404"/>
      <c r="CG33" s="404"/>
      <c r="CH33" s="404"/>
      <c r="CI33" s="404"/>
      <c r="CJ33" s="404"/>
      <c r="CK33" s="404"/>
      <c r="CL33" s="404"/>
      <c r="CM33" s="404"/>
      <c r="CN33" s="167"/>
      <c r="CO33" s="439" t="s">
        <v>178</v>
      </c>
      <c r="CP33" s="439"/>
      <c r="CQ33" s="404" t="s">
        <v>183</v>
      </c>
      <c r="CR33" s="404"/>
      <c r="CS33" s="404"/>
      <c r="CT33" s="404"/>
      <c r="CU33" s="404"/>
      <c r="CV33" s="404"/>
      <c r="CW33" s="404"/>
      <c r="CX33" s="404"/>
      <c r="CY33" s="404"/>
      <c r="CZ33" s="404"/>
      <c r="DA33" s="404"/>
      <c r="DB33" s="404"/>
      <c r="DC33" s="404"/>
      <c r="DD33" s="404"/>
      <c r="DE33" s="404"/>
      <c r="DF33" s="167"/>
      <c r="DG33" s="404" t="s">
        <v>184</v>
      </c>
      <c r="DH33" s="404"/>
      <c r="DI33" s="169"/>
      <c r="DJ33" s="137"/>
      <c r="DK33" s="137"/>
      <c r="DL33" s="137"/>
      <c r="DM33" s="137"/>
      <c r="DN33" s="137"/>
      <c r="DO33" s="137"/>
    </row>
    <row r="34" spans="1:119" ht="32.25" customHeight="1" x14ac:dyDescent="0.15">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4</v>
      </c>
      <c r="V34" s="596"/>
      <c r="W34" s="597" t="str">
        <f>IF('各会計、関係団体の財政状況及び健全化判断比率'!B28="","",'各会計、関係団体の財政状況及び健全化判断比率'!B28)</f>
        <v>国民健康保険特別会計</v>
      </c>
      <c r="X34" s="597"/>
      <c r="Y34" s="597"/>
      <c r="Z34" s="597"/>
      <c r="AA34" s="597"/>
      <c r="AB34" s="597"/>
      <c r="AC34" s="597"/>
      <c r="AD34" s="597"/>
      <c r="AE34" s="597"/>
      <c r="AF34" s="597"/>
      <c r="AG34" s="597"/>
      <c r="AH34" s="597"/>
      <c r="AI34" s="597"/>
      <c r="AJ34" s="597"/>
      <c r="AK34" s="597"/>
      <c r="AL34" s="165"/>
      <c r="AM34" s="596">
        <f>IF(AO34="","",MAX(C34:D43,U34:V43)+1)</f>
        <v>7</v>
      </c>
      <c r="AN34" s="596"/>
      <c r="AO34" s="597" t="str">
        <f>IF('各会計、関係団体の財政状況及び健全化判断比率'!B31="","",'各会計、関係団体の財政状況及び健全化判断比率'!B31)</f>
        <v>水道事業会計</v>
      </c>
      <c r="AP34" s="597"/>
      <c r="AQ34" s="597"/>
      <c r="AR34" s="597"/>
      <c r="AS34" s="597"/>
      <c r="AT34" s="597"/>
      <c r="AU34" s="597"/>
      <c r="AV34" s="597"/>
      <c r="AW34" s="597"/>
      <c r="AX34" s="597"/>
      <c r="AY34" s="597"/>
      <c r="AZ34" s="597"/>
      <c r="BA34" s="597"/>
      <c r="BB34" s="597"/>
      <c r="BC34" s="597"/>
      <c r="BD34" s="165"/>
      <c r="BE34" s="596">
        <f>IF(BG34="","",MAX(C34:D43,U34:V43,AM34:AN43)+1)</f>
        <v>10</v>
      </c>
      <c r="BF34" s="596"/>
      <c r="BG34" s="597" t="str">
        <f>IF('各会計、関係団体の財政状況及び健全化判断比率'!B34="","",'各会計、関係団体の財政状況及び健全化判断比率'!B34)</f>
        <v>工業団地整備事業特別会計</v>
      </c>
      <c r="BH34" s="597"/>
      <c r="BI34" s="597"/>
      <c r="BJ34" s="597"/>
      <c r="BK34" s="597"/>
      <c r="BL34" s="597"/>
      <c r="BM34" s="597"/>
      <c r="BN34" s="597"/>
      <c r="BO34" s="597"/>
      <c r="BP34" s="597"/>
      <c r="BQ34" s="597"/>
      <c r="BR34" s="597"/>
      <c r="BS34" s="597"/>
      <c r="BT34" s="597"/>
      <c r="BU34" s="597"/>
      <c r="BV34" s="165"/>
      <c r="BW34" s="596">
        <f>IF(BY34="","",MAX(C34:D43,U34:V43,AM34:AN43,BE34:BF43)+1)</f>
        <v>11</v>
      </c>
      <c r="BX34" s="596"/>
      <c r="BY34" s="597" t="str">
        <f>IF('各会計、関係団体の財政状況及び健全化判断比率'!B68="","",'各会計、関係団体の財政状況及び健全化判断比率'!B68)</f>
        <v>東根市外二市一町共立衛生処理組合</v>
      </c>
      <c r="BZ34" s="597"/>
      <c r="CA34" s="597"/>
      <c r="CB34" s="597"/>
      <c r="CC34" s="597"/>
      <c r="CD34" s="597"/>
      <c r="CE34" s="597"/>
      <c r="CF34" s="597"/>
      <c r="CG34" s="597"/>
      <c r="CH34" s="597"/>
      <c r="CI34" s="597"/>
      <c r="CJ34" s="597"/>
      <c r="CK34" s="597"/>
      <c r="CL34" s="597"/>
      <c r="CM34" s="597"/>
      <c r="CN34" s="165"/>
      <c r="CO34" s="596">
        <f>IF(CQ34="","",MAX(C34:D43,U34:V43,AM34:AN43,BE34:BF43,BW34:BX43)+1)</f>
        <v>16</v>
      </c>
      <c r="CP34" s="596"/>
      <c r="CQ34" s="597" t="str">
        <f>IF('各会計、関係団体の財政状況及び健全化判断比率'!BS7="","",'各会計、関係団体の財政状況及び健全化判断比率'!BS7)</f>
        <v>スポーツクラブ天童</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v>
      </c>
      <c r="DH34" s="598"/>
      <c r="DI34" s="169"/>
      <c r="DJ34" s="137"/>
      <c r="DK34" s="137"/>
      <c r="DL34" s="137"/>
      <c r="DM34" s="137"/>
      <c r="DN34" s="137"/>
      <c r="DO34" s="137"/>
    </row>
    <row r="35" spans="1:119" ht="32.25" customHeight="1" x14ac:dyDescent="0.15">
      <c r="A35" s="138"/>
      <c r="B35" s="164"/>
      <c r="C35" s="596">
        <f>IF(E35="","",C34+1)</f>
        <v>2</v>
      </c>
      <c r="D35" s="596"/>
      <c r="E35" s="597" t="str">
        <f>IF('各会計、関係団体の財政状況及び健全化判断比率'!B8="","",'各会計、関係団体の財政状況及び健全化判断比率'!B8)</f>
        <v>用地買収特別会計</v>
      </c>
      <c r="F35" s="597"/>
      <c r="G35" s="597"/>
      <c r="H35" s="597"/>
      <c r="I35" s="597"/>
      <c r="J35" s="597"/>
      <c r="K35" s="597"/>
      <c r="L35" s="597"/>
      <c r="M35" s="597"/>
      <c r="N35" s="597"/>
      <c r="O35" s="597"/>
      <c r="P35" s="597"/>
      <c r="Q35" s="597"/>
      <c r="R35" s="597"/>
      <c r="S35" s="597"/>
      <c r="T35" s="165"/>
      <c r="U35" s="596">
        <f>IF(W35="","",U34+1)</f>
        <v>5</v>
      </c>
      <c r="V35" s="596"/>
      <c r="W35" s="597" t="str">
        <f>IF('各会計、関係団体の財政状況及び健全化判断比率'!B29="","",'各会計、関係団体の財政状況及び健全化判断比率'!B29)</f>
        <v>介護保険特別会計</v>
      </c>
      <c r="X35" s="597"/>
      <c r="Y35" s="597"/>
      <c r="Z35" s="597"/>
      <c r="AA35" s="597"/>
      <c r="AB35" s="597"/>
      <c r="AC35" s="597"/>
      <c r="AD35" s="597"/>
      <c r="AE35" s="597"/>
      <c r="AF35" s="597"/>
      <c r="AG35" s="597"/>
      <c r="AH35" s="597"/>
      <c r="AI35" s="597"/>
      <c r="AJ35" s="597"/>
      <c r="AK35" s="597"/>
      <c r="AL35" s="165"/>
      <c r="AM35" s="596">
        <f t="shared" ref="AM35:AM43" si="0">IF(AO35="","",AM34+1)</f>
        <v>8</v>
      </c>
      <c r="AN35" s="596"/>
      <c r="AO35" s="597" t="str">
        <f>IF('各会計、関係団体の財政状況及び健全化判断比率'!B32="","",'各会計、関係団体の財政状況及び健全化判断比率'!B32)</f>
        <v>公共下水道事業会計</v>
      </c>
      <c r="AP35" s="597"/>
      <c r="AQ35" s="597"/>
      <c r="AR35" s="597"/>
      <c r="AS35" s="597"/>
      <c r="AT35" s="597"/>
      <c r="AU35" s="597"/>
      <c r="AV35" s="597"/>
      <c r="AW35" s="597"/>
      <c r="AX35" s="597"/>
      <c r="AY35" s="597"/>
      <c r="AZ35" s="597"/>
      <c r="BA35" s="597"/>
      <c r="BB35" s="597"/>
      <c r="BC35" s="597"/>
      <c r="BD35" s="165"/>
      <c r="BE35" s="596" t="str">
        <f t="shared" ref="BE35:BE43" si="1">IF(BG35="","",BE34+1)</f>
        <v/>
      </c>
      <c r="BF35" s="596"/>
      <c r="BG35" s="597"/>
      <c r="BH35" s="597"/>
      <c r="BI35" s="597"/>
      <c r="BJ35" s="597"/>
      <c r="BK35" s="597"/>
      <c r="BL35" s="597"/>
      <c r="BM35" s="597"/>
      <c r="BN35" s="597"/>
      <c r="BO35" s="597"/>
      <c r="BP35" s="597"/>
      <c r="BQ35" s="597"/>
      <c r="BR35" s="597"/>
      <c r="BS35" s="597"/>
      <c r="BT35" s="597"/>
      <c r="BU35" s="597"/>
      <c r="BV35" s="165"/>
      <c r="BW35" s="596">
        <f t="shared" ref="BW35:BW43" si="2">IF(BY35="","",BW34+1)</f>
        <v>12</v>
      </c>
      <c r="BX35" s="596"/>
      <c r="BY35" s="597" t="str">
        <f>IF('各会計、関係団体の財政状況及び健全化判断比率'!B69="","",'各会計、関係団体の財政状況及び健全化判断比率'!B69)</f>
        <v>山形県消防補償等組合</v>
      </c>
      <c r="BZ35" s="597"/>
      <c r="CA35" s="597"/>
      <c r="CB35" s="597"/>
      <c r="CC35" s="597"/>
      <c r="CD35" s="597"/>
      <c r="CE35" s="597"/>
      <c r="CF35" s="597"/>
      <c r="CG35" s="597"/>
      <c r="CH35" s="597"/>
      <c r="CI35" s="597"/>
      <c r="CJ35" s="597"/>
      <c r="CK35" s="597"/>
      <c r="CL35" s="597"/>
      <c r="CM35" s="597"/>
      <c r="CN35" s="165"/>
      <c r="CO35" s="596">
        <f t="shared" ref="CO35:CO43" si="3">IF(CQ35="","",CO34+1)</f>
        <v>17</v>
      </c>
      <c r="CP35" s="596"/>
      <c r="CQ35" s="597" t="str">
        <f>IF('各会計、関係団体の財政状況及び健全化判断比率'!BS8="","",'各会計、関係団体の財政状況及び健全化判断比率'!BS8)</f>
        <v>天童ターミナルビル</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x14ac:dyDescent="0.15">
      <c r="A36" s="138"/>
      <c r="B36" s="164"/>
      <c r="C36" s="596">
        <f>IF(E36="","",C35+1)</f>
        <v>3</v>
      </c>
      <c r="D36" s="596"/>
      <c r="E36" s="597" t="str">
        <f>IF('各会計、関係団体の財政状況及び健全化判断比率'!B9="","",'各会計、関係団体の財政状況及び健全化判断比率'!B9)</f>
        <v>市民墓地特別会計</v>
      </c>
      <c r="F36" s="597"/>
      <c r="G36" s="597"/>
      <c r="H36" s="597"/>
      <c r="I36" s="597"/>
      <c r="J36" s="597"/>
      <c r="K36" s="597"/>
      <c r="L36" s="597"/>
      <c r="M36" s="597"/>
      <c r="N36" s="597"/>
      <c r="O36" s="597"/>
      <c r="P36" s="597"/>
      <c r="Q36" s="597"/>
      <c r="R36" s="597"/>
      <c r="S36" s="597"/>
      <c r="T36" s="165"/>
      <c r="U36" s="596">
        <f t="shared" ref="U36:U43" si="4">IF(W36="","",U35+1)</f>
        <v>6</v>
      </c>
      <c r="V36" s="596"/>
      <c r="W36" s="597" t="str">
        <f>IF('各会計、関係団体の財政状況及び健全化判断比率'!B30="","",'各会計、関係団体の財政状況及び健全化判断比率'!B30)</f>
        <v>後期高齢者医療特別会計</v>
      </c>
      <c r="X36" s="597"/>
      <c r="Y36" s="597"/>
      <c r="Z36" s="597"/>
      <c r="AA36" s="597"/>
      <c r="AB36" s="597"/>
      <c r="AC36" s="597"/>
      <c r="AD36" s="597"/>
      <c r="AE36" s="597"/>
      <c r="AF36" s="597"/>
      <c r="AG36" s="597"/>
      <c r="AH36" s="597"/>
      <c r="AI36" s="597"/>
      <c r="AJ36" s="597"/>
      <c r="AK36" s="597"/>
      <c r="AL36" s="165"/>
      <c r="AM36" s="596">
        <f t="shared" si="0"/>
        <v>9</v>
      </c>
      <c r="AN36" s="596"/>
      <c r="AO36" s="597" t="str">
        <f>IF('各会計、関係団体の財政状況及び健全化判断比率'!B33="","",'各会計、関係団体の財政状況及び健全化判断比率'!B33)</f>
        <v>天童市民病院事業会計</v>
      </c>
      <c r="AP36" s="597"/>
      <c r="AQ36" s="597"/>
      <c r="AR36" s="597"/>
      <c r="AS36" s="597"/>
      <c r="AT36" s="597"/>
      <c r="AU36" s="597"/>
      <c r="AV36" s="597"/>
      <c r="AW36" s="597"/>
      <c r="AX36" s="597"/>
      <c r="AY36" s="597"/>
      <c r="AZ36" s="597"/>
      <c r="BA36" s="597"/>
      <c r="BB36" s="597"/>
      <c r="BC36" s="597"/>
      <c r="BD36" s="165"/>
      <c r="BE36" s="596" t="str">
        <f t="shared" si="1"/>
        <v/>
      </c>
      <c r="BF36" s="596"/>
      <c r="BG36" s="597"/>
      <c r="BH36" s="597"/>
      <c r="BI36" s="597"/>
      <c r="BJ36" s="597"/>
      <c r="BK36" s="597"/>
      <c r="BL36" s="597"/>
      <c r="BM36" s="597"/>
      <c r="BN36" s="597"/>
      <c r="BO36" s="597"/>
      <c r="BP36" s="597"/>
      <c r="BQ36" s="597"/>
      <c r="BR36" s="597"/>
      <c r="BS36" s="597"/>
      <c r="BT36" s="597"/>
      <c r="BU36" s="597"/>
      <c r="BV36" s="165"/>
      <c r="BW36" s="596">
        <f t="shared" si="2"/>
        <v>13</v>
      </c>
      <c r="BX36" s="596"/>
      <c r="BY36" s="597" t="str">
        <f>IF('各会計、関係団体の財政状況及び健全化判断比率'!B70="","",'各会計、関係団体の財政状況及び健全化判断比率'!B70)</f>
        <v>山形県自治会館管理組合</v>
      </c>
      <c r="BZ36" s="597"/>
      <c r="CA36" s="597"/>
      <c r="CB36" s="597"/>
      <c r="CC36" s="597"/>
      <c r="CD36" s="597"/>
      <c r="CE36" s="597"/>
      <c r="CF36" s="597"/>
      <c r="CG36" s="597"/>
      <c r="CH36" s="597"/>
      <c r="CI36" s="597"/>
      <c r="CJ36" s="597"/>
      <c r="CK36" s="597"/>
      <c r="CL36" s="597"/>
      <c r="CM36" s="597"/>
      <c r="CN36" s="165"/>
      <c r="CO36" s="596">
        <f t="shared" si="3"/>
        <v>18</v>
      </c>
      <c r="CP36" s="596"/>
      <c r="CQ36" s="597" t="str">
        <f>IF('各会計、関係団体の財政状況及び健全化判断比率'!BS9="","",'各会計、関係団体の財政状況及び健全化判断比率'!BS9)</f>
        <v>天童市文化・スポーツ振興事業団</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x14ac:dyDescent="0.15">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t="str">
        <f t="shared" si="4"/>
        <v/>
      </c>
      <c r="V37" s="596"/>
      <c r="W37" s="597"/>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14</v>
      </c>
      <c r="BX37" s="596"/>
      <c r="BY37" s="597" t="str">
        <f>IF('各会計、関係団体の財政状況及び健全化判断比率'!B71="","",'各会計、関係団体の財政状況及び健全化判断比率'!B71)</f>
        <v>山形県後期高齢者医療広域連合（普通会計分）</v>
      </c>
      <c r="BZ37" s="597"/>
      <c r="CA37" s="597"/>
      <c r="CB37" s="597"/>
      <c r="CC37" s="597"/>
      <c r="CD37" s="597"/>
      <c r="CE37" s="597"/>
      <c r="CF37" s="597"/>
      <c r="CG37" s="597"/>
      <c r="CH37" s="597"/>
      <c r="CI37" s="597"/>
      <c r="CJ37" s="597"/>
      <c r="CK37" s="597"/>
      <c r="CL37" s="597"/>
      <c r="CM37" s="597"/>
      <c r="CN37" s="165"/>
      <c r="CO37" s="596">
        <f t="shared" si="3"/>
        <v>19</v>
      </c>
      <c r="CP37" s="596"/>
      <c r="CQ37" s="597" t="str">
        <f>IF('各会計、関係団体の財政状況及び健全化判断比率'!BS10="","",'各会計、関係団体の財政状況及び健全化判断比率'!BS10)</f>
        <v>天童市土地開発公社</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x14ac:dyDescent="0.15">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15</v>
      </c>
      <c r="BX38" s="596"/>
      <c r="BY38" s="597" t="str">
        <f>IF('各会計、関係団体の財政状況及び健全化判断比率'!B72="","",'各会計、関係団体の財政状況及び健全化判断比率'!B72)</f>
        <v>山形県後期高齢者医療広域連合（事業会計分）</v>
      </c>
      <c r="BZ38" s="597"/>
      <c r="CA38" s="597"/>
      <c r="CB38" s="597"/>
      <c r="CC38" s="597"/>
      <c r="CD38" s="597"/>
      <c r="CE38" s="597"/>
      <c r="CF38" s="597"/>
      <c r="CG38" s="597"/>
      <c r="CH38" s="597"/>
      <c r="CI38" s="597"/>
      <c r="CJ38" s="597"/>
      <c r="CK38" s="597"/>
      <c r="CL38" s="597"/>
      <c r="CM38" s="597"/>
      <c r="CN38" s="165"/>
      <c r="CO38" s="596" t="str">
        <f t="shared" si="3"/>
        <v/>
      </c>
      <c r="CP38" s="596"/>
      <c r="CQ38" s="597" t="str">
        <f>IF('各会計、関係団体の財政状況及び健全化判断比率'!BS11="","",'各会計、関係団体の財政状況及び健全化判断比率'!BS11)</f>
        <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x14ac:dyDescent="0.15">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t="str">
        <f t="shared" si="2"/>
        <v/>
      </c>
      <c r="BX39" s="596"/>
      <c r="BY39" s="597" t="str">
        <f>IF('各会計、関係団体の財政状況及び健全化判断比率'!B73="","",'各会計、関係団体の財政状況及び健全化判断比率'!B73)</f>
        <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x14ac:dyDescent="0.15">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t="str">
        <f t="shared" si="2"/>
        <v/>
      </c>
      <c r="BX40" s="596"/>
      <c r="BY40" s="597" t="str">
        <f>IF('各会計、関係団体の財政状況及び健全化判断比率'!B74="","",'各会計、関係団体の財政状況及び健全化判断比率'!B74)</f>
        <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x14ac:dyDescent="0.15">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t="str">
        <f t="shared" si="2"/>
        <v/>
      </c>
      <c r="BX41" s="596"/>
      <c r="BY41" s="597" t="str">
        <f>IF('各会計、関係団体の財政状況及び健全化判断比率'!B75="","",'各会計、関係団体の財政状況及び健全化判断比率'!B75)</f>
        <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x14ac:dyDescent="0.15">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t="str">
        <f t="shared" si="2"/>
        <v/>
      </c>
      <c r="BX42" s="596"/>
      <c r="BY42" s="597" t="str">
        <f>IF('各会計、関係団体の財政状況及び健全化判断比率'!B76="","",'各会計、関係団体の財政状況及び健全化判断比率'!B76)</f>
        <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x14ac:dyDescent="0.15">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185</v>
      </c>
      <c r="C46" s="137"/>
      <c r="D46" s="137"/>
      <c r="E46" s="137" t="s">
        <v>186</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187</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188</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189</v>
      </c>
    </row>
    <row r="50" spans="5:5" x14ac:dyDescent="0.15">
      <c r="E50" s="139" t="s">
        <v>190</v>
      </c>
    </row>
    <row r="51" spans="5:5" x14ac:dyDescent="0.15">
      <c r="E51" s="139" t="s">
        <v>191</v>
      </c>
    </row>
    <row r="52" spans="5:5" x14ac:dyDescent="0.15">
      <c r="E52" s="139" t="s">
        <v>192</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193</v>
      </c>
      <c r="DI1" s="600"/>
      <c r="DJ1" s="600"/>
      <c r="DK1" s="600"/>
      <c r="DL1" s="600"/>
      <c r="DM1" s="600"/>
      <c r="DN1" s="601"/>
      <c r="DP1" s="599" t="s">
        <v>194</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x14ac:dyDescent="0.15">
      <c r="B2" s="178" t="s">
        <v>195</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602" t="s">
        <v>196</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197</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2" t="s">
        <v>1</v>
      </c>
      <c r="C4" s="603"/>
      <c r="D4" s="603"/>
      <c r="E4" s="603"/>
      <c r="F4" s="603"/>
      <c r="G4" s="603"/>
      <c r="H4" s="603"/>
      <c r="I4" s="603"/>
      <c r="J4" s="603"/>
      <c r="K4" s="603"/>
      <c r="L4" s="603"/>
      <c r="M4" s="603"/>
      <c r="N4" s="603"/>
      <c r="O4" s="603"/>
      <c r="P4" s="603"/>
      <c r="Q4" s="604"/>
      <c r="R4" s="602" t="s">
        <v>199</v>
      </c>
      <c r="S4" s="603"/>
      <c r="T4" s="603"/>
      <c r="U4" s="603"/>
      <c r="V4" s="603"/>
      <c r="W4" s="603"/>
      <c r="X4" s="603"/>
      <c r="Y4" s="604"/>
      <c r="Z4" s="602" t="s">
        <v>200</v>
      </c>
      <c r="AA4" s="603"/>
      <c r="AB4" s="603"/>
      <c r="AC4" s="604"/>
      <c r="AD4" s="602" t="s">
        <v>201</v>
      </c>
      <c r="AE4" s="603"/>
      <c r="AF4" s="603"/>
      <c r="AG4" s="603"/>
      <c r="AH4" s="603"/>
      <c r="AI4" s="603"/>
      <c r="AJ4" s="603"/>
      <c r="AK4" s="604"/>
      <c r="AL4" s="602" t="s">
        <v>200</v>
      </c>
      <c r="AM4" s="603"/>
      <c r="AN4" s="603"/>
      <c r="AO4" s="604"/>
      <c r="AP4" s="608" t="s">
        <v>202</v>
      </c>
      <c r="AQ4" s="608"/>
      <c r="AR4" s="608"/>
      <c r="AS4" s="608"/>
      <c r="AT4" s="608"/>
      <c r="AU4" s="608"/>
      <c r="AV4" s="608"/>
      <c r="AW4" s="608"/>
      <c r="AX4" s="608"/>
      <c r="AY4" s="608"/>
      <c r="AZ4" s="608"/>
      <c r="BA4" s="608"/>
      <c r="BB4" s="608"/>
      <c r="BC4" s="608"/>
      <c r="BD4" s="608"/>
      <c r="BE4" s="608"/>
      <c r="BF4" s="608"/>
      <c r="BG4" s="608" t="s">
        <v>203</v>
      </c>
      <c r="BH4" s="608"/>
      <c r="BI4" s="608"/>
      <c r="BJ4" s="608"/>
      <c r="BK4" s="608"/>
      <c r="BL4" s="608"/>
      <c r="BM4" s="608"/>
      <c r="BN4" s="608"/>
      <c r="BO4" s="608" t="s">
        <v>200</v>
      </c>
      <c r="BP4" s="608"/>
      <c r="BQ4" s="608"/>
      <c r="BR4" s="608"/>
      <c r="BS4" s="608" t="s">
        <v>204</v>
      </c>
      <c r="BT4" s="608"/>
      <c r="BU4" s="608"/>
      <c r="BV4" s="608"/>
      <c r="BW4" s="608"/>
      <c r="BX4" s="608"/>
      <c r="BY4" s="608"/>
      <c r="BZ4" s="608"/>
      <c r="CA4" s="608"/>
      <c r="CB4" s="608"/>
      <c r="CD4" s="605" t="s">
        <v>205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x14ac:dyDescent="0.15">
      <c r="B5" s="609" t="s">
        <v>206</v>
      </c>
      <c r="C5" s="610"/>
      <c r="D5" s="610"/>
      <c r="E5" s="610"/>
      <c r="F5" s="610"/>
      <c r="G5" s="610"/>
      <c r="H5" s="610"/>
      <c r="I5" s="610"/>
      <c r="J5" s="610"/>
      <c r="K5" s="610"/>
      <c r="L5" s="610"/>
      <c r="M5" s="610"/>
      <c r="N5" s="610"/>
      <c r="O5" s="610"/>
      <c r="P5" s="610"/>
      <c r="Q5" s="611"/>
      <c r="R5" s="612">
        <v>8093925</v>
      </c>
      <c r="S5" s="613"/>
      <c r="T5" s="613"/>
      <c r="U5" s="613"/>
      <c r="V5" s="613"/>
      <c r="W5" s="613"/>
      <c r="X5" s="613"/>
      <c r="Y5" s="614"/>
      <c r="Z5" s="615">
        <v>28.1</v>
      </c>
      <c r="AA5" s="615"/>
      <c r="AB5" s="615"/>
      <c r="AC5" s="615"/>
      <c r="AD5" s="616">
        <v>7581890</v>
      </c>
      <c r="AE5" s="616"/>
      <c r="AF5" s="616"/>
      <c r="AG5" s="616"/>
      <c r="AH5" s="616"/>
      <c r="AI5" s="616"/>
      <c r="AJ5" s="616"/>
      <c r="AK5" s="616"/>
      <c r="AL5" s="617">
        <v>59.6</v>
      </c>
      <c r="AM5" s="618"/>
      <c r="AN5" s="618"/>
      <c r="AO5" s="619"/>
      <c r="AP5" s="609" t="s">
        <v>207</v>
      </c>
      <c r="AQ5" s="610"/>
      <c r="AR5" s="610"/>
      <c r="AS5" s="610"/>
      <c r="AT5" s="610"/>
      <c r="AU5" s="610"/>
      <c r="AV5" s="610"/>
      <c r="AW5" s="610"/>
      <c r="AX5" s="610"/>
      <c r="AY5" s="610"/>
      <c r="AZ5" s="610"/>
      <c r="BA5" s="610"/>
      <c r="BB5" s="610"/>
      <c r="BC5" s="610"/>
      <c r="BD5" s="610"/>
      <c r="BE5" s="610"/>
      <c r="BF5" s="611"/>
      <c r="BG5" s="623">
        <v>7534216</v>
      </c>
      <c r="BH5" s="624"/>
      <c r="BI5" s="624"/>
      <c r="BJ5" s="624"/>
      <c r="BK5" s="624"/>
      <c r="BL5" s="624"/>
      <c r="BM5" s="624"/>
      <c r="BN5" s="625"/>
      <c r="BO5" s="626">
        <v>93.1</v>
      </c>
      <c r="BP5" s="626"/>
      <c r="BQ5" s="626"/>
      <c r="BR5" s="626"/>
      <c r="BS5" s="627">
        <v>94693</v>
      </c>
      <c r="BT5" s="627"/>
      <c r="BU5" s="627"/>
      <c r="BV5" s="627"/>
      <c r="BW5" s="627"/>
      <c r="BX5" s="627"/>
      <c r="BY5" s="627"/>
      <c r="BZ5" s="627"/>
      <c r="CA5" s="627"/>
      <c r="CB5" s="631"/>
      <c r="CD5" s="605" t="s">
        <v>202</v>
      </c>
      <c r="CE5" s="606"/>
      <c r="CF5" s="606"/>
      <c r="CG5" s="606"/>
      <c r="CH5" s="606"/>
      <c r="CI5" s="606"/>
      <c r="CJ5" s="606"/>
      <c r="CK5" s="606"/>
      <c r="CL5" s="606"/>
      <c r="CM5" s="606"/>
      <c r="CN5" s="606"/>
      <c r="CO5" s="606"/>
      <c r="CP5" s="606"/>
      <c r="CQ5" s="607"/>
      <c r="CR5" s="605" t="s">
        <v>208</v>
      </c>
      <c r="CS5" s="606"/>
      <c r="CT5" s="606"/>
      <c r="CU5" s="606"/>
      <c r="CV5" s="606"/>
      <c r="CW5" s="606"/>
      <c r="CX5" s="606"/>
      <c r="CY5" s="607"/>
      <c r="CZ5" s="605" t="s">
        <v>200</v>
      </c>
      <c r="DA5" s="606"/>
      <c r="DB5" s="606"/>
      <c r="DC5" s="607"/>
      <c r="DD5" s="605" t="s">
        <v>209</v>
      </c>
      <c r="DE5" s="606"/>
      <c r="DF5" s="606"/>
      <c r="DG5" s="606"/>
      <c r="DH5" s="606"/>
      <c r="DI5" s="606"/>
      <c r="DJ5" s="606"/>
      <c r="DK5" s="606"/>
      <c r="DL5" s="606"/>
      <c r="DM5" s="606"/>
      <c r="DN5" s="606"/>
      <c r="DO5" s="606"/>
      <c r="DP5" s="607"/>
      <c r="DQ5" s="605" t="s">
        <v>210</v>
      </c>
      <c r="DR5" s="606"/>
      <c r="DS5" s="606"/>
      <c r="DT5" s="606"/>
      <c r="DU5" s="606"/>
      <c r="DV5" s="606"/>
      <c r="DW5" s="606"/>
      <c r="DX5" s="606"/>
      <c r="DY5" s="606"/>
      <c r="DZ5" s="606"/>
      <c r="EA5" s="606"/>
      <c r="EB5" s="606"/>
      <c r="EC5" s="607"/>
    </row>
    <row r="6" spans="2:143" ht="11.25" customHeight="1" x14ac:dyDescent="0.15">
      <c r="B6" s="620" t="s">
        <v>211</v>
      </c>
      <c r="C6" s="621"/>
      <c r="D6" s="621"/>
      <c r="E6" s="621"/>
      <c r="F6" s="621"/>
      <c r="G6" s="621"/>
      <c r="H6" s="621"/>
      <c r="I6" s="621"/>
      <c r="J6" s="621"/>
      <c r="K6" s="621"/>
      <c r="L6" s="621"/>
      <c r="M6" s="621"/>
      <c r="N6" s="621"/>
      <c r="O6" s="621"/>
      <c r="P6" s="621"/>
      <c r="Q6" s="622"/>
      <c r="R6" s="623">
        <v>185723</v>
      </c>
      <c r="S6" s="624"/>
      <c r="T6" s="624"/>
      <c r="U6" s="624"/>
      <c r="V6" s="624"/>
      <c r="W6" s="624"/>
      <c r="X6" s="624"/>
      <c r="Y6" s="625"/>
      <c r="Z6" s="626">
        <v>0.6</v>
      </c>
      <c r="AA6" s="626"/>
      <c r="AB6" s="626"/>
      <c r="AC6" s="626"/>
      <c r="AD6" s="627">
        <v>185723</v>
      </c>
      <c r="AE6" s="627"/>
      <c r="AF6" s="627"/>
      <c r="AG6" s="627"/>
      <c r="AH6" s="627"/>
      <c r="AI6" s="627"/>
      <c r="AJ6" s="627"/>
      <c r="AK6" s="627"/>
      <c r="AL6" s="628">
        <v>1.5</v>
      </c>
      <c r="AM6" s="629"/>
      <c r="AN6" s="629"/>
      <c r="AO6" s="630"/>
      <c r="AP6" s="620" t="s">
        <v>212</v>
      </c>
      <c r="AQ6" s="621"/>
      <c r="AR6" s="621"/>
      <c r="AS6" s="621"/>
      <c r="AT6" s="621"/>
      <c r="AU6" s="621"/>
      <c r="AV6" s="621"/>
      <c r="AW6" s="621"/>
      <c r="AX6" s="621"/>
      <c r="AY6" s="621"/>
      <c r="AZ6" s="621"/>
      <c r="BA6" s="621"/>
      <c r="BB6" s="621"/>
      <c r="BC6" s="621"/>
      <c r="BD6" s="621"/>
      <c r="BE6" s="621"/>
      <c r="BF6" s="622"/>
      <c r="BG6" s="623">
        <v>7534216</v>
      </c>
      <c r="BH6" s="624"/>
      <c r="BI6" s="624"/>
      <c r="BJ6" s="624"/>
      <c r="BK6" s="624"/>
      <c r="BL6" s="624"/>
      <c r="BM6" s="624"/>
      <c r="BN6" s="625"/>
      <c r="BO6" s="626">
        <v>93.1</v>
      </c>
      <c r="BP6" s="626"/>
      <c r="BQ6" s="626"/>
      <c r="BR6" s="626"/>
      <c r="BS6" s="627">
        <v>94693</v>
      </c>
      <c r="BT6" s="627"/>
      <c r="BU6" s="627"/>
      <c r="BV6" s="627"/>
      <c r="BW6" s="627"/>
      <c r="BX6" s="627"/>
      <c r="BY6" s="627"/>
      <c r="BZ6" s="627"/>
      <c r="CA6" s="627"/>
      <c r="CB6" s="631"/>
      <c r="CD6" s="634" t="s">
        <v>213</v>
      </c>
      <c r="CE6" s="635"/>
      <c r="CF6" s="635"/>
      <c r="CG6" s="635"/>
      <c r="CH6" s="635"/>
      <c r="CI6" s="635"/>
      <c r="CJ6" s="635"/>
      <c r="CK6" s="635"/>
      <c r="CL6" s="635"/>
      <c r="CM6" s="635"/>
      <c r="CN6" s="635"/>
      <c r="CO6" s="635"/>
      <c r="CP6" s="635"/>
      <c r="CQ6" s="636"/>
      <c r="CR6" s="623">
        <v>267503</v>
      </c>
      <c r="CS6" s="624"/>
      <c r="CT6" s="624"/>
      <c r="CU6" s="624"/>
      <c r="CV6" s="624"/>
      <c r="CW6" s="624"/>
      <c r="CX6" s="624"/>
      <c r="CY6" s="625"/>
      <c r="CZ6" s="626">
        <v>1</v>
      </c>
      <c r="DA6" s="626"/>
      <c r="DB6" s="626"/>
      <c r="DC6" s="626"/>
      <c r="DD6" s="632" t="s">
        <v>214</v>
      </c>
      <c r="DE6" s="624"/>
      <c r="DF6" s="624"/>
      <c r="DG6" s="624"/>
      <c r="DH6" s="624"/>
      <c r="DI6" s="624"/>
      <c r="DJ6" s="624"/>
      <c r="DK6" s="624"/>
      <c r="DL6" s="624"/>
      <c r="DM6" s="624"/>
      <c r="DN6" s="624"/>
      <c r="DO6" s="624"/>
      <c r="DP6" s="625"/>
      <c r="DQ6" s="632">
        <v>267503</v>
      </c>
      <c r="DR6" s="624"/>
      <c r="DS6" s="624"/>
      <c r="DT6" s="624"/>
      <c r="DU6" s="624"/>
      <c r="DV6" s="624"/>
      <c r="DW6" s="624"/>
      <c r="DX6" s="624"/>
      <c r="DY6" s="624"/>
      <c r="DZ6" s="624"/>
      <c r="EA6" s="624"/>
      <c r="EB6" s="624"/>
      <c r="EC6" s="633"/>
    </row>
    <row r="7" spans="2:143" ht="11.25" customHeight="1" x14ac:dyDescent="0.15">
      <c r="B7" s="620" t="s">
        <v>215</v>
      </c>
      <c r="C7" s="621"/>
      <c r="D7" s="621"/>
      <c r="E7" s="621"/>
      <c r="F7" s="621"/>
      <c r="G7" s="621"/>
      <c r="H7" s="621"/>
      <c r="I7" s="621"/>
      <c r="J7" s="621"/>
      <c r="K7" s="621"/>
      <c r="L7" s="621"/>
      <c r="M7" s="621"/>
      <c r="N7" s="621"/>
      <c r="O7" s="621"/>
      <c r="P7" s="621"/>
      <c r="Q7" s="622"/>
      <c r="R7" s="623">
        <v>13002</v>
      </c>
      <c r="S7" s="624"/>
      <c r="T7" s="624"/>
      <c r="U7" s="624"/>
      <c r="V7" s="624"/>
      <c r="W7" s="624"/>
      <c r="X7" s="624"/>
      <c r="Y7" s="625"/>
      <c r="Z7" s="626">
        <v>0</v>
      </c>
      <c r="AA7" s="626"/>
      <c r="AB7" s="626"/>
      <c r="AC7" s="626"/>
      <c r="AD7" s="627">
        <v>13002</v>
      </c>
      <c r="AE7" s="627"/>
      <c r="AF7" s="627"/>
      <c r="AG7" s="627"/>
      <c r="AH7" s="627"/>
      <c r="AI7" s="627"/>
      <c r="AJ7" s="627"/>
      <c r="AK7" s="627"/>
      <c r="AL7" s="628">
        <v>0.1</v>
      </c>
      <c r="AM7" s="629"/>
      <c r="AN7" s="629"/>
      <c r="AO7" s="630"/>
      <c r="AP7" s="620" t="s">
        <v>216</v>
      </c>
      <c r="AQ7" s="621"/>
      <c r="AR7" s="621"/>
      <c r="AS7" s="621"/>
      <c r="AT7" s="621"/>
      <c r="AU7" s="621"/>
      <c r="AV7" s="621"/>
      <c r="AW7" s="621"/>
      <c r="AX7" s="621"/>
      <c r="AY7" s="621"/>
      <c r="AZ7" s="621"/>
      <c r="BA7" s="621"/>
      <c r="BB7" s="621"/>
      <c r="BC7" s="621"/>
      <c r="BD7" s="621"/>
      <c r="BE7" s="621"/>
      <c r="BF7" s="622"/>
      <c r="BG7" s="623">
        <v>3300781</v>
      </c>
      <c r="BH7" s="624"/>
      <c r="BI7" s="624"/>
      <c r="BJ7" s="624"/>
      <c r="BK7" s="624"/>
      <c r="BL7" s="624"/>
      <c r="BM7" s="624"/>
      <c r="BN7" s="625"/>
      <c r="BO7" s="626">
        <v>40.799999999999997</v>
      </c>
      <c r="BP7" s="626"/>
      <c r="BQ7" s="626"/>
      <c r="BR7" s="626"/>
      <c r="BS7" s="627">
        <v>94693</v>
      </c>
      <c r="BT7" s="627"/>
      <c r="BU7" s="627"/>
      <c r="BV7" s="627"/>
      <c r="BW7" s="627"/>
      <c r="BX7" s="627"/>
      <c r="BY7" s="627"/>
      <c r="BZ7" s="627"/>
      <c r="CA7" s="627"/>
      <c r="CB7" s="631"/>
      <c r="CD7" s="637" t="s">
        <v>217</v>
      </c>
      <c r="CE7" s="638"/>
      <c r="CF7" s="638"/>
      <c r="CG7" s="638"/>
      <c r="CH7" s="638"/>
      <c r="CI7" s="638"/>
      <c r="CJ7" s="638"/>
      <c r="CK7" s="638"/>
      <c r="CL7" s="638"/>
      <c r="CM7" s="638"/>
      <c r="CN7" s="638"/>
      <c r="CO7" s="638"/>
      <c r="CP7" s="638"/>
      <c r="CQ7" s="639"/>
      <c r="CR7" s="623">
        <v>6125361</v>
      </c>
      <c r="CS7" s="624"/>
      <c r="CT7" s="624"/>
      <c r="CU7" s="624"/>
      <c r="CV7" s="624"/>
      <c r="CW7" s="624"/>
      <c r="CX7" s="624"/>
      <c r="CY7" s="625"/>
      <c r="CZ7" s="626">
        <v>22.6</v>
      </c>
      <c r="DA7" s="626"/>
      <c r="DB7" s="626"/>
      <c r="DC7" s="626"/>
      <c r="DD7" s="632">
        <v>708324</v>
      </c>
      <c r="DE7" s="624"/>
      <c r="DF7" s="624"/>
      <c r="DG7" s="624"/>
      <c r="DH7" s="624"/>
      <c r="DI7" s="624"/>
      <c r="DJ7" s="624"/>
      <c r="DK7" s="624"/>
      <c r="DL7" s="624"/>
      <c r="DM7" s="624"/>
      <c r="DN7" s="624"/>
      <c r="DO7" s="624"/>
      <c r="DP7" s="625"/>
      <c r="DQ7" s="632">
        <v>4860709</v>
      </c>
      <c r="DR7" s="624"/>
      <c r="DS7" s="624"/>
      <c r="DT7" s="624"/>
      <c r="DU7" s="624"/>
      <c r="DV7" s="624"/>
      <c r="DW7" s="624"/>
      <c r="DX7" s="624"/>
      <c r="DY7" s="624"/>
      <c r="DZ7" s="624"/>
      <c r="EA7" s="624"/>
      <c r="EB7" s="624"/>
      <c r="EC7" s="633"/>
    </row>
    <row r="8" spans="2:143" ht="11.25" customHeight="1" x14ac:dyDescent="0.15">
      <c r="B8" s="620" t="s">
        <v>218</v>
      </c>
      <c r="C8" s="621"/>
      <c r="D8" s="621"/>
      <c r="E8" s="621"/>
      <c r="F8" s="621"/>
      <c r="G8" s="621"/>
      <c r="H8" s="621"/>
      <c r="I8" s="621"/>
      <c r="J8" s="621"/>
      <c r="K8" s="621"/>
      <c r="L8" s="621"/>
      <c r="M8" s="621"/>
      <c r="N8" s="621"/>
      <c r="O8" s="621"/>
      <c r="P8" s="621"/>
      <c r="Q8" s="622"/>
      <c r="R8" s="623">
        <v>23495</v>
      </c>
      <c r="S8" s="624"/>
      <c r="T8" s="624"/>
      <c r="U8" s="624"/>
      <c r="V8" s="624"/>
      <c r="W8" s="624"/>
      <c r="X8" s="624"/>
      <c r="Y8" s="625"/>
      <c r="Z8" s="626">
        <v>0.1</v>
      </c>
      <c r="AA8" s="626"/>
      <c r="AB8" s="626"/>
      <c r="AC8" s="626"/>
      <c r="AD8" s="627">
        <v>23495</v>
      </c>
      <c r="AE8" s="627"/>
      <c r="AF8" s="627"/>
      <c r="AG8" s="627"/>
      <c r="AH8" s="627"/>
      <c r="AI8" s="627"/>
      <c r="AJ8" s="627"/>
      <c r="AK8" s="627"/>
      <c r="AL8" s="628">
        <v>0.2</v>
      </c>
      <c r="AM8" s="629"/>
      <c r="AN8" s="629"/>
      <c r="AO8" s="630"/>
      <c r="AP8" s="620" t="s">
        <v>219</v>
      </c>
      <c r="AQ8" s="621"/>
      <c r="AR8" s="621"/>
      <c r="AS8" s="621"/>
      <c r="AT8" s="621"/>
      <c r="AU8" s="621"/>
      <c r="AV8" s="621"/>
      <c r="AW8" s="621"/>
      <c r="AX8" s="621"/>
      <c r="AY8" s="621"/>
      <c r="AZ8" s="621"/>
      <c r="BA8" s="621"/>
      <c r="BB8" s="621"/>
      <c r="BC8" s="621"/>
      <c r="BD8" s="621"/>
      <c r="BE8" s="621"/>
      <c r="BF8" s="622"/>
      <c r="BG8" s="623">
        <v>104952</v>
      </c>
      <c r="BH8" s="624"/>
      <c r="BI8" s="624"/>
      <c r="BJ8" s="624"/>
      <c r="BK8" s="624"/>
      <c r="BL8" s="624"/>
      <c r="BM8" s="624"/>
      <c r="BN8" s="625"/>
      <c r="BO8" s="626">
        <v>1.3</v>
      </c>
      <c r="BP8" s="626"/>
      <c r="BQ8" s="626"/>
      <c r="BR8" s="626"/>
      <c r="BS8" s="632" t="s">
        <v>110</v>
      </c>
      <c r="BT8" s="624"/>
      <c r="BU8" s="624"/>
      <c r="BV8" s="624"/>
      <c r="BW8" s="624"/>
      <c r="BX8" s="624"/>
      <c r="BY8" s="624"/>
      <c r="BZ8" s="624"/>
      <c r="CA8" s="624"/>
      <c r="CB8" s="633"/>
      <c r="CD8" s="637" t="s">
        <v>220</v>
      </c>
      <c r="CE8" s="638"/>
      <c r="CF8" s="638"/>
      <c r="CG8" s="638"/>
      <c r="CH8" s="638"/>
      <c r="CI8" s="638"/>
      <c r="CJ8" s="638"/>
      <c r="CK8" s="638"/>
      <c r="CL8" s="638"/>
      <c r="CM8" s="638"/>
      <c r="CN8" s="638"/>
      <c r="CO8" s="638"/>
      <c r="CP8" s="638"/>
      <c r="CQ8" s="639"/>
      <c r="CR8" s="623">
        <v>7375914</v>
      </c>
      <c r="CS8" s="624"/>
      <c r="CT8" s="624"/>
      <c r="CU8" s="624"/>
      <c r="CV8" s="624"/>
      <c r="CW8" s="624"/>
      <c r="CX8" s="624"/>
      <c r="CY8" s="625"/>
      <c r="CZ8" s="626">
        <v>27.2</v>
      </c>
      <c r="DA8" s="626"/>
      <c r="DB8" s="626"/>
      <c r="DC8" s="626"/>
      <c r="DD8" s="632">
        <v>266069</v>
      </c>
      <c r="DE8" s="624"/>
      <c r="DF8" s="624"/>
      <c r="DG8" s="624"/>
      <c r="DH8" s="624"/>
      <c r="DI8" s="624"/>
      <c r="DJ8" s="624"/>
      <c r="DK8" s="624"/>
      <c r="DL8" s="624"/>
      <c r="DM8" s="624"/>
      <c r="DN8" s="624"/>
      <c r="DO8" s="624"/>
      <c r="DP8" s="625"/>
      <c r="DQ8" s="632">
        <v>3713760</v>
      </c>
      <c r="DR8" s="624"/>
      <c r="DS8" s="624"/>
      <c r="DT8" s="624"/>
      <c r="DU8" s="624"/>
      <c r="DV8" s="624"/>
      <c r="DW8" s="624"/>
      <c r="DX8" s="624"/>
      <c r="DY8" s="624"/>
      <c r="DZ8" s="624"/>
      <c r="EA8" s="624"/>
      <c r="EB8" s="624"/>
      <c r="EC8" s="633"/>
    </row>
    <row r="9" spans="2:143" ht="11.25" customHeight="1" x14ac:dyDescent="0.15">
      <c r="B9" s="620" t="s">
        <v>221</v>
      </c>
      <c r="C9" s="621"/>
      <c r="D9" s="621"/>
      <c r="E9" s="621"/>
      <c r="F9" s="621"/>
      <c r="G9" s="621"/>
      <c r="H9" s="621"/>
      <c r="I9" s="621"/>
      <c r="J9" s="621"/>
      <c r="K9" s="621"/>
      <c r="L9" s="621"/>
      <c r="M9" s="621"/>
      <c r="N9" s="621"/>
      <c r="O9" s="621"/>
      <c r="P9" s="621"/>
      <c r="Q9" s="622"/>
      <c r="R9" s="623">
        <v>19164</v>
      </c>
      <c r="S9" s="624"/>
      <c r="T9" s="624"/>
      <c r="U9" s="624"/>
      <c r="V9" s="624"/>
      <c r="W9" s="624"/>
      <c r="X9" s="624"/>
      <c r="Y9" s="625"/>
      <c r="Z9" s="626">
        <v>0.1</v>
      </c>
      <c r="AA9" s="626"/>
      <c r="AB9" s="626"/>
      <c r="AC9" s="626"/>
      <c r="AD9" s="627">
        <v>19164</v>
      </c>
      <c r="AE9" s="627"/>
      <c r="AF9" s="627"/>
      <c r="AG9" s="627"/>
      <c r="AH9" s="627"/>
      <c r="AI9" s="627"/>
      <c r="AJ9" s="627"/>
      <c r="AK9" s="627"/>
      <c r="AL9" s="628">
        <v>0.2</v>
      </c>
      <c r="AM9" s="629"/>
      <c r="AN9" s="629"/>
      <c r="AO9" s="630"/>
      <c r="AP9" s="620" t="s">
        <v>222</v>
      </c>
      <c r="AQ9" s="621"/>
      <c r="AR9" s="621"/>
      <c r="AS9" s="621"/>
      <c r="AT9" s="621"/>
      <c r="AU9" s="621"/>
      <c r="AV9" s="621"/>
      <c r="AW9" s="621"/>
      <c r="AX9" s="621"/>
      <c r="AY9" s="621"/>
      <c r="AZ9" s="621"/>
      <c r="BA9" s="621"/>
      <c r="BB9" s="621"/>
      <c r="BC9" s="621"/>
      <c r="BD9" s="621"/>
      <c r="BE9" s="621"/>
      <c r="BF9" s="622"/>
      <c r="BG9" s="623">
        <v>2454386</v>
      </c>
      <c r="BH9" s="624"/>
      <c r="BI9" s="624"/>
      <c r="BJ9" s="624"/>
      <c r="BK9" s="624"/>
      <c r="BL9" s="624"/>
      <c r="BM9" s="624"/>
      <c r="BN9" s="625"/>
      <c r="BO9" s="626">
        <v>30.3</v>
      </c>
      <c r="BP9" s="626"/>
      <c r="BQ9" s="626"/>
      <c r="BR9" s="626"/>
      <c r="BS9" s="632" t="s">
        <v>110</v>
      </c>
      <c r="BT9" s="624"/>
      <c r="BU9" s="624"/>
      <c r="BV9" s="624"/>
      <c r="BW9" s="624"/>
      <c r="BX9" s="624"/>
      <c r="BY9" s="624"/>
      <c r="BZ9" s="624"/>
      <c r="CA9" s="624"/>
      <c r="CB9" s="633"/>
      <c r="CD9" s="637" t="s">
        <v>223</v>
      </c>
      <c r="CE9" s="638"/>
      <c r="CF9" s="638"/>
      <c r="CG9" s="638"/>
      <c r="CH9" s="638"/>
      <c r="CI9" s="638"/>
      <c r="CJ9" s="638"/>
      <c r="CK9" s="638"/>
      <c r="CL9" s="638"/>
      <c r="CM9" s="638"/>
      <c r="CN9" s="638"/>
      <c r="CO9" s="638"/>
      <c r="CP9" s="638"/>
      <c r="CQ9" s="639"/>
      <c r="CR9" s="623">
        <v>1442538</v>
      </c>
      <c r="CS9" s="624"/>
      <c r="CT9" s="624"/>
      <c r="CU9" s="624"/>
      <c r="CV9" s="624"/>
      <c r="CW9" s="624"/>
      <c r="CX9" s="624"/>
      <c r="CY9" s="625"/>
      <c r="CZ9" s="626">
        <v>5.3</v>
      </c>
      <c r="DA9" s="626"/>
      <c r="DB9" s="626"/>
      <c r="DC9" s="626"/>
      <c r="DD9" s="632">
        <v>153453</v>
      </c>
      <c r="DE9" s="624"/>
      <c r="DF9" s="624"/>
      <c r="DG9" s="624"/>
      <c r="DH9" s="624"/>
      <c r="DI9" s="624"/>
      <c r="DJ9" s="624"/>
      <c r="DK9" s="624"/>
      <c r="DL9" s="624"/>
      <c r="DM9" s="624"/>
      <c r="DN9" s="624"/>
      <c r="DO9" s="624"/>
      <c r="DP9" s="625"/>
      <c r="DQ9" s="632">
        <v>1338286</v>
      </c>
      <c r="DR9" s="624"/>
      <c r="DS9" s="624"/>
      <c r="DT9" s="624"/>
      <c r="DU9" s="624"/>
      <c r="DV9" s="624"/>
      <c r="DW9" s="624"/>
      <c r="DX9" s="624"/>
      <c r="DY9" s="624"/>
      <c r="DZ9" s="624"/>
      <c r="EA9" s="624"/>
      <c r="EB9" s="624"/>
      <c r="EC9" s="633"/>
    </row>
    <row r="10" spans="2:143" ht="11.25" customHeight="1" x14ac:dyDescent="0.15">
      <c r="B10" s="620" t="s">
        <v>224</v>
      </c>
      <c r="C10" s="621"/>
      <c r="D10" s="621"/>
      <c r="E10" s="621"/>
      <c r="F10" s="621"/>
      <c r="G10" s="621"/>
      <c r="H10" s="621"/>
      <c r="I10" s="621"/>
      <c r="J10" s="621"/>
      <c r="K10" s="621"/>
      <c r="L10" s="621"/>
      <c r="M10" s="621"/>
      <c r="N10" s="621"/>
      <c r="O10" s="621"/>
      <c r="P10" s="621"/>
      <c r="Q10" s="622"/>
      <c r="R10" s="623">
        <v>1145173</v>
      </c>
      <c r="S10" s="624"/>
      <c r="T10" s="624"/>
      <c r="U10" s="624"/>
      <c r="V10" s="624"/>
      <c r="W10" s="624"/>
      <c r="X10" s="624"/>
      <c r="Y10" s="625"/>
      <c r="Z10" s="626">
        <v>4</v>
      </c>
      <c r="AA10" s="626"/>
      <c r="AB10" s="626"/>
      <c r="AC10" s="626"/>
      <c r="AD10" s="627">
        <v>1145173</v>
      </c>
      <c r="AE10" s="627"/>
      <c r="AF10" s="627"/>
      <c r="AG10" s="627"/>
      <c r="AH10" s="627"/>
      <c r="AI10" s="627"/>
      <c r="AJ10" s="627"/>
      <c r="AK10" s="627"/>
      <c r="AL10" s="628">
        <v>9</v>
      </c>
      <c r="AM10" s="629"/>
      <c r="AN10" s="629"/>
      <c r="AO10" s="630"/>
      <c r="AP10" s="620" t="s">
        <v>225</v>
      </c>
      <c r="AQ10" s="621"/>
      <c r="AR10" s="621"/>
      <c r="AS10" s="621"/>
      <c r="AT10" s="621"/>
      <c r="AU10" s="621"/>
      <c r="AV10" s="621"/>
      <c r="AW10" s="621"/>
      <c r="AX10" s="621"/>
      <c r="AY10" s="621"/>
      <c r="AZ10" s="621"/>
      <c r="BA10" s="621"/>
      <c r="BB10" s="621"/>
      <c r="BC10" s="621"/>
      <c r="BD10" s="621"/>
      <c r="BE10" s="621"/>
      <c r="BF10" s="622"/>
      <c r="BG10" s="623">
        <v>208643</v>
      </c>
      <c r="BH10" s="624"/>
      <c r="BI10" s="624"/>
      <c r="BJ10" s="624"/>
      <c r="BK10" s="624"/>
      <c r="BL10" s="624"/>
      <c r="BM10" s="624"/>
      <c r="BN10" s="625"/>
      <c r="BO10" s="626">
        <v>2.6</v>
      </c>
      <c r="BP10" s="626"/>
      <c r="BQ10" s="626"/>
      <c r="BR10" s="626"/>
      <c r="BS10" s="632" t="s">
        <v>110</v>
      </c>
      <c r="BT10" s="624"/>
      <c r="BU10" s="624"/>
      <c r="BV10" s="624"/>
      <c r="BW10" s="624"/>
      <c r="BX10" s="624"/>
      <c r="BY10" s="624"/>
      <c r="BZ10" s="624"/>
      <c r="CA10" s="624"/>
      <c r="CB10" s="633"/>
      <c r="CD10" s="637" t="s">
        <v>226</v>
      </c>
      <c r="CE10" s="638"/>
      <c r="CF10" s="638"/>
      <c r="CG10" s="638"/>
      <c r="CH10" s="638"/>
      <c r="CI10" s="638"/>
      <c r="CJ10" s="638"/>
      <c r="CK10" s="638"/>
      <c r="CL10" s="638"/>
      <c r="CM10" s="638"/>
      <c r="CN10" s="638"/>
      <c r="CO10" s="638"/>
      <c r="CP10" s="638"/>
      <c r="CQ10" s="639"/>
      <c r="CR10" s="623">
        <v>38014</v>
      </c>
      <c r="CS10" s="624"/>
      <c r="CT10" s="624"/>
      <c r="CU10" s="624"/>
      <c r="CV10" s="624"/>
      <c r="CW10" s="624"/>
      <c r="CX10" s="624"/>
      <c r="CY10" s="625"/>
      <c r="CZ10" s="626">
        <v>0.1</v>
      </c>
      <c r="DA10" s="626"/>
      <c r="DB10" s="626"/>
      <c r="DC10" s="626"/>
      <c r="DD10" s="632" t="s">
        <v>110</v>
      </c>
      <c r="DE10" s="624"/>
      <c r="DF10" s="624"/>
      <c r="DG10" s="624"/>
      <c r="DH10" s="624"/>
      <c r="DI10" s="624"/>
      <c r="DJ10" s="624"/>
      <c r="DK10" s="624"/>
      <c r="DL10" s="624"/>
      <c r="DM10" s="624"/>
      <c r="DN10" s="624"/>
      <c r="DO10" s="624"/>
      <c r="DP10" s="625"/>
      <c r="DQ10" s="632">
        <v>16368</v>
      </c>
      <c r="DR10" s="624"/>
      <c r="DS10" s="624"/>
      <c r="DT10" s="624"/>
      <c r="DU10" s="624"/>
      <c r="DV10" s="624"/>
      <c r="DW10" s="624"/>
      <c r="DX10" s="624"/>
      <c r="DY10" s="624"/>
      <c r="DZ10" s="624"/>
      <c r="EA10" s="624"/>
      <c r="EB10" s="624"/>
      <c r="EC10" s="633"/>
    </row>
    <row r="11" spans="2:143" ht="11.25" customHeight="1" x14ac:dyDescent="0.15">
      <c r="B11" s="620" t="s">
        <v>227</v>
      </c>
      <c r="C11" s="621"/>
      <c r="D11" s="621"/>
      <c r="E11" s="621"/>
      <c r="F11" s="621"/>
      <c r="G11" s="621"/>
      <c r="H11" s="621"/>
      <c r="I11" s="621"/>
      <c r="J11" s="621"/>
      <c r="K11" s="621"/>
      <c r="L11" s="621"/>
      <c r="M11" s="621"/>
      <c r="N11" s="621"/>
      <c r="O11" s="621"/>
      <c r="P11" s="621"/>
      <c r="Q11" s="622"/>
      <c r="R11" s="623">
        <v>9226</v>
      </c>
      <c r="S11" s="624"/>
      <c r="T11" s="624"/>
      <c r="U11" s="624"/>
      <c r="V11" s="624"/>
      <c r="W11" s="624"/>
      <c r="X11" s="624"/>
      <c r="Y11" s="625"/>
      <c r="Z11" s="626">
        <v>0</v>
      </c>
      <c r="AA11" s="626"/>
      <c r="AB11" s="626"/>
      <c r="AC11" s="626"/>
      <c r="AD11" s="627">
        <v>9226</v>
      </c>
      <c r="AE11" s="627"/>
      <c r="AF11" s="627"/>
      <c r="AG11" s="627"/>
      <c r="AH11" s="627"/>
      <c r="AI11" s="627"/>
      <c r="AJ11" s="627"/>
      <c r="AK11" s="627"/>
      <c r="AL11" s="628">
        <v>0.1</v>
      </c>
      <c r="AM11" s="629"/>
      <c r="AN11" s="629"/>
      <c r="AO11" s="630"/>
      <c r="AP11" s="620" t="s">
        <v>228</v>
      </c>
      <c r="AQ11" s="621"/>
      <c r="AR11" s="621"/>
      <c r="AS11" s="621"/>
      <c r="AT11" s="621"/>
      <c r="AU11" s="621"/>
      <c r="AV11" s="621"/>
      <c r="AW11" s="621"/>
      <c r="AX11" s="621"/>
      <c r="AY11" s="621"/>
      <c r="AZ11" s="621"/>
      <c r="BA11" s="621"/>
      <c r="BB11" s="621"/>
      <c r="BC11" s="621"/>
      <c r="BD11" s="621"/>
      <c r="BE11" s="621"/>
      <c r="BF11" s="622"/>
      <c r="BG11" s="623">
        <v>532800</v>
      </c>
      <c r="BH11" s="624"/>
      <c r="BI11" s="624"/>
      <c r="BJ11" s="624"/>
      <c r="BK11" s="624"/>
      <c r="BL11" s="624"/>
      <c r="BM11" s="624"/>
      <c r="BN11" s="625"/>
      <c r="BO11" s="626">
        <v>6.6</v>
      </c>
      <c r="BP11" s="626"/>
      <c r="BQ11" s="626"/>
      <c r="BR11" s="626"/>
      <c r="BS11" s="632">
        <v>94693</v>
      </c>
      <c r="BT11" s="624"/>
      <c r="BU11" s="624"/>
      <c r="BV11" s="624"/>
      <c r="BW11" s="624"/>
      <c r="BX11" s="624"/>
      <c r="BY11" s="624"/>
      <c r="BZ11" s="624"/>
      <c r="CA11" s="624"/>
      <c r="CB11" s="633"/>
      <c r="CD11" s="637" t="s">
        <v>229</v>
      </c>
      <c r="CE11" s="638"/>
      <c r="CF11" s="638"/>
      <c r="CG11" s="638"/>
      <c r="CH11" s="638"/>
      <c r="CI11" s="638"/>
      <c r="CJ11" s="638"/>
      <c r="CK11" s="638"/>
      <c r="CL11" s="638"/>
      <c r="CM11" s="638"/>
      <c r="CN11" s="638"/>
      <c r="CO11" s="638"/>
      <c r="CP11" s="638"/>
      <c r="CQ11" s="639"/>
      <c r="CR11" s="623">
        <v>621651</v>
      </c>
      <c r="CS11" s="624"/>
      <c r="CT11" s="624"/>
      <c r="CU11" s="624"/>
      <c r="CV11" s="624"/>
      <c r="CW11" s="624"/>
      <c r="CX11" s="624"/>
      <c r="CY11" s="625"/>
      <c r="CZ11" s="626">
        <v>2.2999999999999998</v>
      </c>
      <c r="DA11" s="626"/>
      <c r="DB11" s="626"/>
      <c r="DC11" s="626"/>
      <c r="DD11" s="632">
        <v>294629</v>
      </c>
      <c r="DE11" s="624"/>
      <c r="DF11" s="624"/>
      <c r="DG11" s="624"/>
      <c r="DH11" s="624"/>
      <c r="DI11" s="624"/>
      <c r="DJ11" s="624"/>
      <c r="DK11" s="624"/>
      <c r="DL11" s="624"/>
      <c r="DM11" s="624"/>
      <c r="DN11" s="624"/>
      <c r="DO11" s="624"/>
      <c r="DP11" s="625"/>
      <c r="DQ11" s="632">
        <v>221575</v>
      </c>
      <c r="DR11" s="624"/>
      <c r="DS11" s="624"/>
      <c r="DT11" s="624"/>
      <c r="DU11" s="624"/>
      <c r="DV11" s="624"/>
      <c r="DW11" s="624"/>
      <c r="DX11" s="624"/>
      <c r="DY11" s="624"/>
      <c r="DZ11" s="624"/>
      <c r="EA11" s="624"/>
      <c r="EB11" s="624"/>
      <c r="EC11" s="633"/>
    </row>
    <row r="12" spans="2:143" ht="11.25" customHeight="1" x14ac:dyDescent="0.15">
      <c r="B12" s="620" t="s">
        <v>230</v>
      </c>
      <c r="C12" s="621"/>
      <c r="D12" s="621"/>
      <c r="E12" s="621"/>
      <c r="F12" s="621"/>
      <c r="G12" s="621"/>
      <c r="H12" s="621"/>
      <c r="I12" s="621"/>
      <c r="J12" s="621"/>
      <c r="K12" s="621"/>
      <c r="L12" s="621"/>
      <c r="M12" s="621"/>
      <c r="N12" s="621"/>
      <c r="O12" s="621"/>
      <c r="P12" s="621"/>
      <c r="Q12" s="622"/>
      <c r="R12" s="623" t="s">
        <v>110</v>
      </c>
      <c r="S12" s="624"/>
      <c r="T12" s="624"/>
      <c r="U12" s="624"/>
      <c r="V12" s="624"/>
      <c r="W12" s="624"/>
      <c r="X12" s="624"/>
      <c r="Y12" s="625"/>
      <c r="Z12" s="626" t="s">
        <v>110</v>
      </c>
      <c r="AA12" s="626"/>
      <c r="AB12" s="626"/>
      <c r="AC12" s="626"/>
      <c r="AD12" s="627" t="s">
        <v>110</v>
      </c>
      <c r="AE12" s="627"/>
      <c r="AF12" s="627"/>
      <c r="AG12" s="627"/>
      <c r="AH12" s="627"/>
      <c r="AI12" s="627"/>
      <c r="AJ12" s="627"/>
      <c r="AK12" s="627"/>
      <c r="AL12" s="628" t="s">
        <v>110</v>
      </c>
      <c r="AM12" s="629"/>
      <c r="AN12" s="629"/>
      <c r="AO12" s="630"/>
      <c r="AP12" s="620" t="s">
        <v>231</v>
      </c>
      <c r="AQ12" s="621"/>
      <c r="AR12" s="621"/>
      <c r="AS12" s="621"/>
      <c r="AT12" s="621"/>
      <c r="AU12" s="621"/>
      <c r="AV12" s="621"/>
      <c r="AW12" s="621"/>
      <c r="AX12" s="621"/>
      <c r="AY12" s="621"/>
      <c r="AZ12" s="621"/>
      <c r="BA12" s="621"/>
      <c r="BB12" s="621"/>
      <c r="BC12" s="621"/>
      <c r="BD12" s="621"/>
      <c r="BE12" s="621"/>
      <c r="BF12" s="622"/>
      <c r="BG12" s="623">
        <v>3582030</v>
      </c>
      <c r="BH12" s="624"/>
      <c r="BI12" s="624"/>
      <c r="BJ12" s="624"/>
      <c r="BK12" s="624"/>
      <c r="BL12" s="624"/>
      <c r="BM12" s="624"/>
      <c r="BN12" s="625"/>
      <c r="BO12" s="626">
        <v>44.3</v>
      </c>
      <c r="BP12" s="626"/>
      <c r="BQ12" s="626"/>
      <c r="BR12" s="626"/>
      <c r="BS12" s="632" t="s">
        <v>110</v>
      </c>
      <c r="BT12" s="624"/>
      <c r="BU12" s="624"/>
      <c r="BV12" s="624"/>
      <c r="BW12" s="624"/>
      <c r="BX12" s="624"/>
      <c r="BY12" s="624"/>
      <c r="BZ12" s="624"/>
      <c r="CA12" s="624"/>
      <c r="CB12" s="633"/>
      <c r="CD12" s="637" t="s">
        <v>232</v>
      </c>
      <c r="CE12" s="638"/>
      <c r="CF12" s="638"/>
      <c r="CG12" s="638"/>
      <c r="CH12" s="638"/>
      <c r="CI12" s="638"/>
      <c r="CJ12" s="638"/>
      <c r="CK12" s="638"/>
      <c r="CL12" s="638"/>
      <c r="CM12" s="638"/>
      <c r="CN12" s="638"/>
      <c r="CO12" s="638"/>
      <c r="CP12" s="638"/>
      <c r="CQ12" s="639"/>
      <c r="CR12" s="623">
        <v>1743890</v>
      </c>
      <c r="CS12" s="624"/>
      <c r="CT12" s="624"/>
      <c r="CU12" s="624"/>
      <c r="CV12" s="624"/>
      <c r="CW12" s="624"/>
      <c r="CX12" s="624"/>
      <c r="CY12" s="625"/>
      <c r="CZ12" s="626">
        <v>6.4</v>
      </c>
      <c r="DA12" s="626"/>
      <c r="DB12" s="626"/>
      <c r="DC12" s="626"/>
      <c r="DD12" s="632">
        <v>108598</v>
      </c>
      <c r="DE12" s="624"/>
      <c r="DF12" s="624"/>
      <c r="DG12" s="624"/>
      <c r="DH12" s="624"/>
      <c r="DI12" s="624"/>
      <c r="DJ12" s="624"/>
      <c r="DK12" s="624"/>
      <c r="DL12" s="624"/>
      <c r="DM12" s="624"/>
      <c r="DN12" s="624"/>
      <c r="DO12" s="624"/>
      <c r="DP12" s="625"/>
      <c r="DQ12" s="632">
        <v>380765</v>
      </c>
      <c r="DR12" s="624"/>
      <c r="DS12" s="624"/>
      <c r="DT12" s="624"/>
      <c r="DU12" s="624"/>
      <c r="DV12" s="624"/>
      <c r="DW12" s="624"/>
      <c r="DX12" s="624"/>
      <c r="DY12" s="624"/>
      <c r="DZ12" s="624"/>
      <c r="EA12" s="624"/>
      <c r="EB12" s="624"/>
      <c r="EC12" s="633"/>
    </row>
    <row r="13" spans="2:143" ht="11.25" customHeight="1" x14ac:dyDescent="0.15">
      <c r="B13" s="620" t="s">
        <v>233</v>
      </c>
      <c r="C13" s="621"/>
      <c r="D13" s="621"/>
      <c r="E13" s="621"/>
      <c r="F13" s="621"/>
      <c r="G13" s="621"/>
      <c r="H13" s="621"/>
      <c r="I13" s="621"/>
      <c r="J13" s="621"/>
      <c r="K13" s="621"/>
      <c r="L13" s="621"/>
      <c r="M13" s="621"/>
      <c r="N13" s="621"/>
      <c r="O13" s="621"/>
      <c r="P13" s="621"/>
      <c r="Q13" s="622"/>
      <c r="R13" s="623">
        <v>31364</v>
      </c>
      <c r="S13" s="624"/>
      <c r="T13" s="624"/>
      <c r="U13" s="624"/>
      <c r="V13" s="624"/>
      <c r="W13" s="624"/>
      <c r="X13" s="624"/>
      <c r="Y13" s="625"/>
      <c r="Z13" s="626">
        <v>0.1</v>
      </c>
      <c r="AA13" s="626"/>
      <c r="AB13" s="626"/>
      <c r="AC13" s="626"/>
      <c r="AD13" s="627">
        <v>31364</v>
      </c>
      <c r="AE13" s="627"/>
      <c r="AF13" s="627"/>
      <c r="AG13" s="627"/>
      <c r="AH13" s="627"/>
      <c r="AI13" s="627"/>
      <c r="AJ13" s="627"/>
      <c r="AK13" s="627"/>
      <c r="AL13" s="628">
        <v>0.2</v>
      </c>
      <c r="AM13" s="629"/>
      <c r="AN13" s="629"/>
      <c r="AO13" s="630"/>
      <c r="AP13" s="620" t="s">
        <v>234</v>
      </c>
      <c r="AQ13" s="621"/>
      <c r="AR13" s="621"/>
      <c r="AS13" s="621"/>
      <c r="AT13" s="621"/>
      <c r="AU13" s="621"/>
      <c r="AV13" s="621"/>
      <c r="AW13" s="621"/>
      <c r="AX13" s="621"/>
      <c r="AY13" s="621"/>
      <c r="AZ13" s="621"/>
      <c r="BA13" s="621"/>
      <c r="BB13" s="621"/>
      <c r="BC13" s="621"/>
      <c r="BD13" s="621"/>
      <c r="BE13" s="621"/>
      <c r="BF13" s="622"/>
      <c r="BG13" s="623">
        <v>3563294</v>
      </c>
      <c r="BH13" s="624"/>
      <c r="BI13" s="624"/>
      <c r="BJ13" s="624"/>
      <c r="BK13" s="624"/>
      <c r="BL13" s="624"/>
      <c r="BM13" s="624"/>
      <c r="BN13" s="625"/>
      <c r="BO13" s="626">
        <v>44</v>
      </c>
      <c r="BP13" s="626"/>
      <c r="BQ13" s="626"/>
      <c r="BR13" s="626"/>
      <c r="BS13" s="632" t="s">
        <v>110</v>
      </c>
      <c r="BT13" s="624"/>
      <c r="BU13" s="624"/>
      <c r="BV13" s="624"/>
      <c r="BW13" s="624"/>
      <c r="BX13" s="624"/>
      <c r="BY13" s="624"/>
      <c r="BZ13" s="624"/>
      <c r="CA13" s="624"/>
      <c r="CB13" s="633"/>
      <c r="CD13" s="637" t="s">
        <v>235</v>
      </c>
      <c r="CE13" s="638"/>
      <c r="CF13" s="638"/>
      <c r="CG13" s="638"/>
      <c r="CH13" s="638"/>
      <c r="CI13" s="638"/>
      <c r="CJ13" s="638"/>
      <c r="CK13" s="638"/>
      <c r="CL13" s="638"/>
      <c r="CM13" s="638"/>
      <c r="CN13" s="638"/>
      <c r="CO13" s="638"/>
      <c r="CP13" s="638"/>
      <c r="CQ13" s="639"/>
      <c r="CR13" s="623">
        <v>3149776</v>
      </c>
      <c r="CS13" s="624"/>
      <c r="CT13" s="624"/>
      <c r="CU13" s="624"/>
      <c r="CV13" s="624"/>
      <c r="CW13" s="624"/>
      <c r="CX13" s="624"/>
      <c r="CY13" s="625"/>
      <c r="CZ13" s="626">
        <v>11.6</v>
      </c>
      <c r="DA13" s="626"/>
      <c r="DB13" s="626"/>
      <c r="DC13" s="626"/>
      <c r="DD13" s="632">
        <v>1910505</v>
      </c>
      <c r="DE13" s="624"/>
      <c r="DF13" s="624"/>
      <c r="DG13" s="624"/>
      <c r="DH13" s="624"/>
      <c r="DI13" s="624"/>
      <c r="DJ13" s="624"/>
      <c r="DK13" s="624"/>
      <c r="DL13" s="624"/>
      <c r="DM13" s="624"/>
      <c r="DN13" s="624"/>
      <c r="DO13" s="624"/>
      <c r="DP13" s="625"/>
      <c r="DQ13" s="632">
        <v>1691025</v>
      </c>
      <c r="DR13" s="624"/>
      <c r="DS13" s="624"/>
      <c r="DT13" s="624"/>
      <c r="DU13" s="624"/>
      <c r="DV13" s="624"/>
      <c r="DW13" s="624"/>
      <c r="DX13" s="624"/>
      <c r="DY13" s="624"/>
      <c r="DZ13" s="624"/>
      <c r="EA13" s="624"/>
      <c r="EB13" s="624"/>
      <c r="EC13" s="633"/>
    </row>
    <row r="14" spans="2:143" ht="11.25" customHeight="1" x14ac:dyDescent="0.15">
      <c r="B14" s="620" t="s">
        <v>236</v>
      </c>
      <c r="C14" s="621"/>
      <c r="D14" s="621"/>
      <c r="E14" s="621"/>
      <c r="F14" s="621"/>
      <c r="G14" s="621"/>
      <c r="H14" s="621"/>
      <c r="I14" s="621"/>
      <c r="J14" s="621"/>
      <c r="K14" s="621"/>
      <c r="L14" s="621"/>
      <c r="M14" s="621"/>
      <c r="N14" s="621"/>
      <c r="O14" s="621"/>
      <c r="P14" s="621"/>
      <c r="Q14" s="622"/>
      <c r="R14" s="623" t="s">
        <v>110</v>
      </c>
      <c r="S14" s="624"/>
      <c r="T14" s="624"/>
      <c r="U14" s="624"/>
      <c r="V14" s="624"/>
      <c r="W14" s="624"/>
      <c r="X14" s="624"/>
      <c r="Y14" s="625"/>
      <c r="Z14" s="626" t="s">
        <v>110</v>
      </c>
      <c r="AA14" s="626"/>
      <c r="AB14" s="626"/>
      <c r="AC14" s="626"/>
      <c r="AD14" s="627" t="s">
        <v>110</v>
      </c>
      <c r="AE14" s="627"/>
      <c r="AF14" s="627"/>
      <c r="AG14" s="627"/>
      <c r="AH14" s="627"/>
      <c r="AI14" s="627"/>
      <c r="AJ14" s="627"/>
      <c r="AK14" s="627"/>
      <c r="AL14" s="628" t="s">
        <v>110</v>
      </c>
      <c r="AM14" s="629"/>
      <c r="AN14" s="629"/>
      <c r="AO14" s="630"/>
      <c r="AP14" s="620" t="s">
        <v>237</v>
      </c>
      <c r="AQ14" s="621"/>
      <c r="AR14" s="621"/>
      <c r="AS14" s="621"/>
      <c r="AT14" s="621"/>
      <c r="AU14" s="621"/>
      <c r="AV14" s="621"/>
      <c r="AW14" s="621"/>
      <c r="AX14" s="621"/>
      <c r="AY14" s="621"/>
      <c r="AZ14" s="621"/>
      <c r="BA14" s="621"/>
      <c r="BB14" s="621"/>
      <c r="BC14" s="621"/>
      <c r="BD14" s="621"/>
      <c r="BE14" s="621"/>
      <c r="BF14" s="622"/>
      <c r="BG14" s="623">
        <v>158644</v>
      </c>
      <c r="BH14" s="624"/>
      <c r="BI14" s="624"/>
      <c r="BJ14" s="624"/>
      <c r="BK14" s="624"/>
      <c r="BL14" s="624"/>
      <c r="BM14" s="624"/>
      <c r="BN14" s="625"/>
      <c r="BO14" s="626">
        <v>2</v>
      </c>
      <c r="BP14" s="626"/>
      <c r="BQ14" s="626"/>
      <c r="BR14" s="626"/>
      <c r="BS14" s="632" t="s">
        <v>110</v>
      </c>
      <c r="BT14" s="624"/>
      <c r="BU14" s="624"/>
      <c r="BV14" s="624"/>
      <c r="BW14" s="624"/>
      <c r="BX14" s="624"/>
      <c r="BY14" s="624"/>
      <c r="BZ14" s="624"/>
      <c r="CA14" s="624"/>
      <c r="CB14" s="633"/>
      <c r="CD14" s="637" t="s">
        <v>238</v>
      </c>
      <c r="CE14" s="638"/>
      <c r="CF14" s="638"/>
      <c r="CG14" s="638"/>
      <c r="CH14" s="638"/>
      <c r="CI14" s="638"/>
      <c r="CJ14" s="638"/>
      <c r="CK14" s="638"/>
      <c r="CL14" s="638"/>
      <c r="CM14" s="638"/>
      <c r="CN14" s="638"/>
      <c r="CO14" s="638"/>
      <c r="CP14" s="638"/>
      <c r="CQ14" s="639"/>
      <c r="CR14" s="623">
        <v>595982</v>
      </c>
      <c r="CS14" s="624"/>
      <c r="CT14" s="624"/>
      <c r="CU14" s="624"/>
      <c r="CV14" s="624"/>
      <c r="CW14" s="624"/>
      <c r="CX14" s="624"/>
      <c r="CY14" s="625"/>
      <c r="CZ14" s="626">
        <v>2.2000000000000002</v>
      </c>
      <c r="DA14" s="626"/>
      <c r="DB14" s="626"/>
      <c r="DC14" s="626"/>
      <c r="DD14" s="632">
        <v>38265</v>
      </c>
      <c r="DE14" s="624"/>
      <c r="DF14" s="624"/>
      <c r="DG14" s="624"/>
      <c r="DH14" s="624"/>
      <c r="DI14" s="624"/>
      <c r="DJ14" s="624"/>
      <c r="DK14" s="624"/>
      <c r="DL14" s="624"/>
      <c r="DM14" s="624"/>
      <c r="DN14" s="624"/>
      <c r="DO14" s="624"/>
      <c r="DP14" s="625"/>
      <c r="DQ14" s="632">
        <v>583438</v>
      </c>
      <c r="DR14" s="624"/>
      <c r="DS14" s="624"/>
      <c r="DT14" s="624"/>
      <c r="DU14" s="624"/>
      <c r="DV14" s="624"/>
      <c r="DW14" s="624"/>
      <c r="DX14" s="624"/>
      <c r="DY14" s="624"/>
      <c r="DZ14" s="624"/>
      <c r="EA14" s="624"/>
      <c r="EB14" s="624"/>
      <c r="EC14" s="633"/>
    </row>
    <row r="15" spans="2:143" ht="11.25" customHeight="1" x14ac:dyDescent="0.15">
      <c r="B15" s="620" t="s">
        <v>239</v>
      </c>
      <c r="C15" s="621"/>
      <c r="D15" s="621"/>
      <c r="E15" s="621"/>
      <c r="F15" s="621"/>
      <c r="G15" s="621"/>
      <c r="H15" s="621"/>
      <c r="I15" s="621"/>
      <c r="J15" s="621"/>
      <c r="K15" s="621"/>
      <c r="L15" s="621"/>
      <c r="M15" s="621"/>
      <c r="N15" s="621"/>
      <c r="O15" s="621"/>
      <c r="P15" s="621"/>
      <c r="Q15" s="622"/>
      <c r="R15" s="623">
        <v>32176</v>
      </c>
      <c r="S15" s="624"/>
      <c r="T15" s="624"/>
      <c r="U15" s="624"/>
      <c r="V15" s="624"/>
      <c r="W15" s="624"/>
      <c r="X15" s="624"/>
      <c r="Y15" s="625"/>
      <c r="Z15" s="626">
        <v>0.1</v>
      </c>
      <c r="AA15" s="626"/>
      <c r="AB15" s="626"/>
      <c r="AC15" s="626"/>
      <c r="AD15" s="627">
        <v>32176</v>
      </c>
      <c r="AE15" s="627"/>
      <c r="AF15" s="627"/>
      <c r="AG15" s="627"/>
      <c r="AH15" s="627"/>
      <c r="AI15" s="627"/>
      <c r="AJ15" s="627"/>
      <c r="AK15" s="627"/>
      <c r="AL15" s="628">
        <v>0.3</v>
      </c>
      <c r="AM15" s="629"/>
      <c r="AN15" s="629"/>
      <c r="AO15" s="630"/>
      <c r="AP15" s="620" t="s">
        <v>240</v>
      </c>
      <c r="AQ15" s="621"/>
      <c r="AR15" s="621"/>
      <c r="AS15" s="621"/>
      <c r="AT15" s="621"/>
      <c r="AU15" s="621"/>
      <c r="AV15" s="621"/>
      <c r="AW15" s="621"/>
      <c r="AX15" s="621"/>
      <c r="AY15" s="621"/>
      <c r="AZ15" s="621"/>
      <c r="BA15" s="621"/>
      <c r="BB15" s="621"/>
      <c r="BC15" s="621"/>
      <c r="BD15" s="621"/>
      <c r="BE15" s="621"/>
      <c r="BF15" s="622"/>
      <c r="BG15" s="623">
        <v>492761</v>
      </c>
      <c r="BH15" s="624"/>
      <c r="BI15" s="624"/>
      <c r="BJ15" s="624"/>
      <c r="BK15" s="624"/>
      <c r="BL15" s="624"/>
      <c r="BM15" s="624"/>
      <c r="BN15" s="625"/>
      <c r="BO15" s="626">
        <v>6.1</v>
      </c>
      <c r="BP15" s="626"/>
      <c r="BQ15" s="626"/>
      <c r="BR15" s="626"/>
      <c r="BS15" s="632" t="s">
        <v>110</v>
      </c>
      <c r="BT15" s="624"/>
      <c r="BU15" s="624"/>
      <c r="BV15" s="624"/>
      <c r="BW15" s="624"/>
      <c r="BX15" s="624"/>
      <c r="BY15" s="624"/>
      <c r="BZ15" s="624"/>
      <c r="CA15" s="624"/>
      <c r="CB15" s="633"/>
      <c r="CD15" s="637" t="s">
        <v>241</v>
      </c>
      <c r="CE15" s="638"/>
      <c r="CF15" s="638"/>
      <c r="CG15" s="638"/>
      <c r="CH15" s="638"/>
      <c r="CI15" s="638"/>
      <c r="CJ15" s="638"/>
      <c r="CK15" s="638"/>
      <c r="CL15" s="638"/>
      <c r="CM15" s="638"/>
      <c r="CN15" s="638"/>
      <c r="CO15" s="638"/>
      <c r="CP15" s="638"/>
      <c r="CQ15" s="639"/>
      <c r="CR15" s="623">
        <v>3304408</v>
      </c>
      <c r="CS15" s="624"/>
      <c r="CT15" s="624"/>
      <c r="CU15" s="624"/>
      <c r="CV15" s="624"/>
      <c r="CW15" s="624"/>
      <c r="CX15" s="624"/>
      <c r="CY15" s="625"/>
      <c r="CZ15" s="626">
        <v>12.2</v>
      </c>
      <c r="DA15" s="626"/>
      <c r="DB15" s="626"/>
      <c r="DC15" s="626"/>
      <c r="DD15" s="632">
        <v>1473476</v>
      </c>
      <c r="DE15" s="624"/>
      <c r="DF15" s="624"/>
      <c r="DG15" s="624"/>
      <c r="DH15" s="624"/>
      <c r="DI15" s="624"/>
      <c r="DJ15" s="624"/>
      <c r="DK15" s="624"/>
      <c r="DL15" s="624"/>
      <c r="DM15" s="624"/>
      <c r="DN15" s="624"/>
      <c r="DO15" s="624"/>
      <c r="DP15" s="625"/>
      <c r="DQ15" s="632">
        <v>1877075</v>
      </c>
      <c r="DR15" s="624"/>
      <c r="DS15" s="624"/>
      <c r="DT15" s="624"/>
      <c r="DU15" s="624"/>
      <c r="DV15" s="624"/>
      <c r="DW15" s="624"/>
      <c r="DX15" s="624"/>
      <c r="DY15" s="624"/>
      <c r="DZ15" s="624"/>
      <c r="EA15" s="624"/>
      <c r="EB15" s="624"/>
      <c r="EC15" s="633"/>
    </row>
    <row r="16" spans="2:143" ht="11.25" customHeight="1" x14ac:dyDescent="0.15">
      <c r="B16" s="620" t="s">
        <v>242</v>
      </c>
      <c r="C16" s="621"/>
      <c r="D16" s="621"/>
      <c r="E16" s="621"/>
      <c r="F16" s="621"/>
      <c r="G16" s="621"/>
      <c r="H16" s="621"/>
      <c r="I16" s="621"/>
      <c r="J16" s="621"/>
      <c r="K16" s="621"/>
      <c r="L16" s="621"/>
      <c r="M16" s="621"/>
      <c r="N16" s="621"/>
      <c r="O16" s="621"/>
      <c r="P16" s="621"/>
      <c r="Q16" s="622"/>
      <c r="R16" s="623">
        <v>4142002</v>
      </c>
      <c r="S16" s="624"/>
      <c r="T16" s="624"/>
      <c r="U16" s="624"/>
      <c r="V16" s="624"/>
      <c r="W16" s="624"/>
      <c r="X16" s="624"/>
      <c r="Y16" s="625"/>
      <c r="Z16" s="626">
        <v>14.4</v>
      </c>
      <c r="AA16" s="626"/>
      <c r="AB16" s="626"/>
      <c r="AC16" s="626"/>
      <c r="AD16" s="627">
        <v>3608300</v>
      </c>
      <c r="AE16" s="627"/>
      <c r="AF16" s="627"/>
      <c r="AG16" s="627"/>
      <c r="AH16" s="627"/>
      <c r="AI16" s="627"/>
      <c r="AJ16" s="627"/>
      <c r="AK16" s="627"/>
      <c r="AL16" s="628">
        <v>28.4</v>
      </c>
      <c r="AM16" s="629"/>
      <c r="AN16" s="629"/>
      <c r="AO16" s="630"/>
      <c r="AP16" s="620" t="s">
        <v>243</v>
      </c>
      <c r="AQ16" s="621"/>
      <c r="AR16" s="621"/>
      <c r="AS16" s="621"/>
      <c r="AT16" s="621"/>
      <c r="AU16" s="621"/>
      <c r="AV16" s="621"/>
      <c r="AW16" s="621"/>
      <c r="AX16" s="621"/>
      <c r="AY16" s="621"/>
      <c r="AZ16" s="621"/>
      <c r="BA16" s="621"/>
      <c r="BB16" s="621"/>
      <c r="BC16" s="621"/>
      <c r="BD16" s="621"/>
      <c r="BE16" s="621"/>
      <c r="BF16" s="622"/>
      <c r="BG16" s="623" t="s">
        <v>110</v>
      </c>
      <c r="BH16" s="624"/>
      <c r="BI16" s="624"/>
      <c r="BJ16" s="624"/>
      <c r="BK16" s="624"/>
      <c r="BL16" s="624"/>
      <c r="BM16" s="624"/>
      <c r="BN16" s="625"/>
      <c r="BO16" s="626" t="s">
        <v>110</v>
      </c>
      <c r="BP16" s="626"/>
      <c r="BQ16" s="626"/>
      <c r="BR16" s="626"/>
      <c r="BS16" s="632" t="s">
        <v>110</v>
      </c>
      <c r="BT16" s="624"/>
      <c r="BU16" s="624"/>
      <c r="BV16" s="624"/>
      <c r="BW16" s="624"/>
      <c r="BX16" s="624"/>
      <c r="BY16" s="624"/>
      <c r="BZ16" s="624"/>
      <c r="CA16" s="624"/>
      <c r="CB16" s="633"/>
      <c r="CD16" s="637" t="s">
        <v>244</v>
      </c>
      <c r="CE16" s="638"/>
      <c r="CF16" s="638"/>
      <c r="CG16" s="638"/>
      <c r="CH16" s="638"/>
      <c r="CI16" s="638"/>
      <c r="CJ16" s="638"/>
      <c r="CK16" s="638"/>
      <c r="CL16" s="638"/>
      <c r="CM16" s="638"/>
      <c r="CN16" s="638"/>
      <c r="CO16" s="638"/>
      <c r="CP16" s="638"/>
      <c r="CQ16" s="639"/>
      <c r="CR16" s="623" t="s">
        <v>110</v>
      </c>
      <c r="CS16" s="624"/>
      <c r="CT16" s="624"/>
      <c r="CU16" s="624"/>
      <c r="CV16" s="624"/>
      <c r="CW16" s="624"/>
      <c r="CX16" s="624"/>
      <c r="CY16" s="625"/>
      <c r="CZ16" s="626" t="s">
        <v>110</v>
      </c>
      <c r="DA16" s="626"/>
      <c r="DB16" s="626"/>
      <c r="DC16" s="626"/>
      <c r="DD16" s="632" t="s">
        <v>110</v>
      </c>
      <c r="DE16" s="624"/>
      <c r="DF16" s="624"/>
      <c r="DG16" s="624"/>
      <c r="DH16" s="624"/>
      <c r="DI16" s="624"/>
      <c r="DJ16" s="624"/>
      <c r="DK16" s="624"/>
      <c r="DL16" s="624"/>
      <c r="DM16" s="624"/>
      <c r="DN16" s="624"/>
      <c r="DO16" s="624"/>
      <c r="DP16" s="625"/>
      <c r="DQ16" s="632" t="s">
        <v>110</v>
      </c>
      <c r="DR16" s="624"/>
      <c r="DS16" s="624"/>
      <c r="DT16" s="624"/>
      <c r="DU16" s="624"/>
      <c r="DV16" s="624"/>
      <c r="DW16" s="624"/>
      <c r="DX16" s="624"/>
      <c r="DY16" s="624"/>
      <c r="DZ16" s="624"/>
      <c r="EA16" s="624"/>
      <c r="EB16" s="624"/>
      <c r="EC16" s="633"/>
    </row>
    <row r="17" spans="2:133" ht="11.25" customHeight="1" x14ac:dyDescent="0.15">
      <c r="B17" s="620" t="s">
        <v>245</v>
      </c>
      <c r="C17" s="621"/>
      <c r="D17" s="621"/>
      <c r="E17" s="621"/>
      <c r="F17" s="621"/>
      <c r="G17" s="621"/>
      <c r="H17" s="621"/>
      <c r="I17" s="621"/>
      <c r="J17" s="621"/>
      <c r="K17" s="621"/>
      <c r="L17" s="621"/>
      <c r="M17" s="621"/>
      <c r="N17" s="621"/>
      <c r="O17" s="621"/>
      <c r="P17" s="621"/>
      <c r="Q17" s="622"/>
      <c r="R17" s="623">
        <v>3608300</v>
      </c>
      <c r="S17" s="624"/>
      <c r="T17" s="624"/>
      <c r="U17" s="624"/>
      <c r="V17" s="624"/>
      <c r="W17" s="624"/>
      <c r="X17" s="624"/>
      <c r="Y17" s="625"/>
      <c r="Z17" s="626">
        <v>12.5</v>
      </c>
      <c r="AA17" s="626"/>
      <c r="AB17" s="626"/>
      <c r="AC17" s="626"/>
      <c r="AD17" s="627">
        <v>3608300</v>
      </c>
      <c r="AE17" s="627"/>
      <c r="AF17" s="627"/>
      <c r="AG17" s="627"/>
      <c r="AH17" s="627"/>
      <c r="AI17" s="627"/>
      <c r="AJ17" s="627"/>
      <c r="AK17" s="627"/>
      <c r="AL17" s="628">
        <v>28.4</v>
      </c>
      <c r="AM17" s="629"/>
      <c r="AN17" s="629"/>
      <c r="AO17" s="630"/>
      <c r="AP17" s="620" t="s">
        <v>246</v>
      </c>
      <c r="AQ17" s="621"/>
      <c r="AR17" s="621"/>
      <c r="AS17" s="621"/>
      <c r="AT17" s="621"/>
      <c r="AU17" s="621"/>
      <c r="AV17" s="621"/>
      <c r="AW17" s="621"/>
      <c r="AX17" s="621"/>
      <c r="AY17" s="621"/>
      <c r="AZ17" s="621"/>
      <c r="BA17" s="621"/>
      <c r="BB17" s="621"/>
      <c r="BC17" s="621"/>
      <c r="BD17" s="621"/>
      <c r="BE17" s="621"/>
      <c r="BF17" s="622"/>
      <c r="BG17" s="623" t="s">
        <v>110</v>
      </c>
      <c r="BH17" s="624"/>
      <c r="BI17" s="624"/>
      <c r="BJ17" s="624"/>
      <c r="BK17" s="624"/>
      <c r="BL17" s="624"/>
      <c r="BM17" s="624"/>
      <c r="BN17" s="625"/>
      <c r="BO17" s="626" t="s">
        <v>110</v>
      </c>
      <c r="BP17" s="626"/>
      <c r="BQ17" s="626"/>
      <c r="BR17" s="626"/>
      <c r="BS17" s="632" t="s">
        <v>110</v>
      </c>
      <c r="BT17" s="624"/>
      <c r="BU17" s="624"/>
      <c r="BV17" s="624"/>
      <c r="BW17" s="624"/>
      <c r="BX17" s="624"/>
      <c r="BY17" s="624"/>
      <c r="BZ17" s="624"/>
      <c r="CA17" s="624"/>
      <c r="CB17" s="633"/>
      <c r="CD17" s="637" t="s">
        <v>247</v>
      </c>
      <c r="CE17" s="638"/>
      <c r="CF17" s="638"/>
      <c r="CG17" s="638"/>
      <c r="CH17" s="638"/>
      <c r="CI17" s="638"/>
      <c r="CJ17" s="638"/>
      <c r="CK17" s="638"/>
      <c r="CL17" s="638"/>
      <c r="CM17" s="638"/>
      <c r="CN17" s="638"/>
      <c r="CO17" s="638"/>
      <c r="CP17" s="638"/>
      <c r="CQ17" s="639"/>
      <c r="CR17" s="623">
        <v>2404048</v>
      </c>
      <c r="CS17" s="624"/>
      <c r="CT17" s="624"/>
      <c r="CU17" s="624"/>
      <c r="CV17" s="624"/>
      <c r="CW17" s="624"/>
      <c r="CX17" s="624"/>
      <c r="CY17" s="625"/>
      <c r="CZ17" s="626">
        <v>8.9</v>
      </c>
      <c r="DA17" s="626"/>
      <c r="DB17" s="626"/>
      <c r="DC17" s="626"/>
      <c r="DD17" s="632" t="s">
        <v>110</v>
      </c>
      <c r="DE17" s="624"/>
      <c r="DF17" s="624"/>
      <c r="DG17" s="624"/>
      <c r="DH17" s="624"/>
      <c r="DI17" s="624"/>
      <c r="DJ17" s="624"/>
      <c r="DK17" s="624"/>
      <c r="DL17" s="624"/>
      <c r="DM17" s="624"/>
      <c r="DN17" s="624"/>
      <c r="DO17" s="624"/>
      <c r="DP17" s="625"/>
      <c r="DQ17" s="632">
        <v>1984763</v>
      </c>
      <c r="DR17" s="624"/>
      <c r="DS17" s="624"/>
      <c r="DT17" s="624"/>
      <c r="DU17" s="624"/>
      <c r="DV17" s="624"/>
      <c r="DW17" s="624"/>
      <c r="DX17" s="624"/>
      <c r="DY17" s="624"/>
      <c r="DZ17" s="624"/>
      <c r="EA17" s="624"/>
      <c r="EB17" s="624"/>
      <c r="EC17" s="633"/>
    </row>
    <row r="18" spans="2:133" ht="11.25" customHeight="1" x14ac:dyDescent="0.15">
      <c r="B18" s="620" t="s">
        <v>248</v>
      </c>
      <c r="C18" s="621"/>
      <c r="D18" s="621"/>
      <c r="E18" s="621"/>
      <c r="F18" s="621"/>
      <c r="G18" s="621"/>
      <c r="H18" s="621"/>
      <c r="I18" s="621"/>
      <c r="J18" s="621"/>
      <c r="K18" s="621"/>
      <c r="L18" s="621"/>
      <c r="M18" s="621"/>
      <c r="N18" s="621"/>
      <c r="O18" s="621"/>
      <c r="P18" s="621"/>
      <c r="Q18" s="622"/>
      <c r="R18" s="623">
        <v>533642</v>
      </c>
      <c r="S18" s="624"/>
      <c r="T18" s="624"/>
      <c r="U18" s="624"/>
      <c r="V18" s="624"/>
      <c r="W18" s="624"/>
      <c r="X18" s="624"/>
      <c r="Y18" s="625"/>
      <c r="Z18" s="626">
        <v>1.8</v>
      </c>
      <c r="AA18" s="626"/>
      <c r="AB18" s="626"/>
      <c r="AC18" s="626"/>
      <c r="AD18" s="627" t="s">
        <v>110</v>
      </c>
      <c r="AE18" s="627"/>
      <c r="AF18" s="627"/>
      <c r="AG18" s="627"/>
      <c r="AH18" s="627"/>
      <c r="AI18" s="627"/>
      <c r="AJ18" s="627"/>
      <c r="AK18" s="627"/>
      <c r="AL18" s="628" t="s">
        <v>110</v>
      </c>
      <c r="AM18" s="629"/>
      <c r="AN18" s="629"/>
      <c r="AO18" s="630"/>
      <c r="AP18" s="620" t="s">
        <v>249</v>
      </c>
      <c r="AQ18" s="621"/>
      <c r="AR18" s="621"/>
      <c r="AS18" s="621"/>
      <c r="AT18" s="621"/>
      <c r="AU18" s="621"/>
      <c r="AV18" s="621"/>
      <c r="AW18" s="621"/>
      <c r="AX18" s="621"/>
      <c r="AY18" s="621"/>
      <c r="AZ18" s="621"/>
      <c r="BA18" s="621"/>
      <c r="BB18" s="621"/>
      <c r="BC18" s="621"/>
      <c r="BD18" s="621"/>
      <c r="BE18" s="621"/>
      <c r="BF18" s="622"/>
      <c r="BG18" s="623" t="s">
        <v>110</v>
      </c>
      <c r="BH18" s="624"/>
      <c r="BI18" s="624"/>
      <c r="BJ18" s="624"/>
      <c r="BK18" s="624"/>
      <c r="BL18" s="624"/>
      <c r="BM18" s="624"/>
      <c r="BN18" s="625"/>
      <c r="BO18" s="626" t="s">
        <v>110</v>
      </c>
      <c r="BP18" s="626"/>
      <c r="BQ18" s="626"/>
      <c r="BR18" s="626"/>
      <c r="BS18" s="632" t="s">
        <v>110</v>
      </c>
      <c r="BT18" s="624"/>
      <c r="BU18" s="624"/>
      <c r="BV18" s="624"/>
      <c r="BW18" s="624"/>
      <c r="BX18" s="624"/>
      <c r="BY18" s="624"/>
      <c r="BZ18" s="624"/>
      <c r="CA18" s="624"/>
      <c r="CB18" s="633"/>
      <c r="CD18" s="637" t="s">
        <v>250</v>
      </c>
      <c r="CE18" s="638"/>
      <c r="CF18" s="638"/>
      <c r="CG18" s="638"/>
      <c r="CH18" s="638"/>
      <c r="CI18" s="638"/>
      <c r="CJ18" s="638"/>
      <c r="CK18" s="638"/>
      <c r="CL18" s="638"/>
      <c r="CM18" s="638"/>
      <c r="CN18" s="638"/>
      <c r="CO18" s="638"/>
      <c r="CP18" s="638"/>
      <c r="CQ18" s="639"/>
      <c r="CR18" s="623" t="s">
        <v>110</v>
      </c>
      <c r="CS18" s="624"/>
      <c r="CT18" s="624"/>
      <c r="CU18" s="624"/>
      <c r="CV18" s="624"/>
      <c r="CW18" s="624"/>
      <c r="CX18" s="624"/>
      <c r="CY18" s="625"/>
      <c r="CZ18" s="626" t="s">
        <v>110</v>
      </c>
      <c r="DA18" s="626"/>
      <c r="DB18" s="626"/>
      <c r="DC18" s="626"/>
      <c r="DD18" s="632" t="s">
        <v>110</v>
      </c>
      <c r="DE18" s="624"/>
      <c r="DF18" s="624"/>
      <c r="DG18" s="624"/>
      <c r="DH18" s="624"/>
      <c r="DI18" s="624"/>
      <c r="DJ18" s="624"/>
      <c r="DK18" s="624"/>
      <c r="DL18" s="624"/>
      <c r="DM18" s="624"/>
      <c r="DN18" s="624"/>
      <c r="DO18" s="624"/>
      <c r="DP18" s="625"/>
      <c r="DQ18" s="632" t="s">
        <v>110</v>
      </c>
      <c r="DR18" s="624"/>
      <c r="DS18" s="624"/>
      <c r="DT18" s="624"/>
      <c r="DU18" s="624"/>
      <c r="DV18" s="624"/>
      <c r="DW18" s="624"/>
      <c r="DX18" s="624"/>
      <c r="DY18" s="624"/>
      <c r="DZ18" s="624"/>
      <c r="EA18" s="624"/>
      <c r="EB18" s="624"/>
      <c r="EC18" s="633"/>
    </row>
    <row r="19" spans="2:133" ht="11.25" customHeight="1" x14ac:dyDescent="0.15">
      <c r="B19" s="620" t="s">
        <v>251</v>
      </c>
      <c r="C19" s="621"/>
      <c r="D19" s="621"/>
      <c r="E19" s="621"/>
      <c r="F19" s="621"/>
      <c r="G19" s="621"/>
      <c r="H19" s="621"/>
      <c r="I19" s="621"/>
      <c r="J19" s="621"/>
      <c r="K19" s="621"/>
      <c r="L19" s="621"/>
      <c r="M19" s="621"/>
      <c r="N19" s="621"/>
      <c r="O19" s="621"/>
      <c r="P19" s="621"/>
      <c r="Q19" s="622"/>
      <c r="R19" s="623">
        <v>60</v>
      </c>
      <c r="S19" s="624"/>
      <c r="T19" s="624"/>
      <c r="U19" s="624"/>
      <c r="V19" s="624"/>
      <c r="W19" s="624"/>
      <c r="X19" s="624"/>
      <c r="Y19" s="625"/>
      <c r="Z19" s="626">
        <v>0</v>
      </c>
      <c r="AA19" s="626"/>
      <c r="AB19" s="626"/>
      <c r="AC19" s="626"/>
      <c r="AD19" s="627" t="s">
        <v>110</v>
      </c>
      <c r="AE19" s="627"/>
      <c r="AF19" s="627"/>
      <c r="AG19" s="627"/>
      <c r="AH19" s="627"/>
      <c r="AI19" s="627"/>
      <c r="AJ19" s="627"/>
      <c r="AK19" s="627"/>
      <c r="AL19" s="628" t="s">
        <v>110</v>
      </c>
      <c r="AM19" s="629"/>
      <c r="AN19" s="629"/>
      <c r="AO19" s="630"/>
      <c r="AP19" s="620" t="s">
        <v>252</v>
      </c>
      <c r="AQ19" s="621"/>
      <c r="AR19" s="621"/>
      <c r="AS19" s="621"/>
      <c r="AT19" s="621"/>
      <c r="AU19" s="621"/>
      <c r="AV19" s="621"/>
      <c r="AW19" s="621"/>
      <c r="AX19" s="621"/>
      <c r="AY19" s="621"/>
      <c r="AZ19" s="621"/>
      <c r="BA19" s="621"/>
      <c r="BB19" s="621"/>
      <c r="BC19" s="621"/>
      <c r="BD19" s="621"/>
      <c r="BE19" s="621"/>
      <c r="BF19" s="622"/>
      <c r="BG19" s="623">
        <v>559709</v>
      </c>
      <c r="BH19" s="624"/>
      <c r="BI19" s="624"/>
      <c r="BJ19" s="624"/>
      <c r="BK19" s="624"/>
      <c r="BL19" s="624"/>
      <c r="BM19" s="624"/>
      <c r="BN19" s="625"/>
      <c r="BO19" s="626">
        <v>6.9</v>
      </c>
      <c r="BP19" s="626"/>
      <c r="BQ19" s="626"/>
      <c r="BR19" s="626"/>
      <c r="BS19" s="632" t="s">
        <v>110</v>
      </c>
      <c r="BT19" s="624"/>
      <c r="BU19" s="624"/>
      <c r="BV19" s="624"/>
      <c r="BW19" s="624"/>
      <c r="BX19" s="624"/>
      <c r="BY19" s="624"/>
      <c r="BZ19" s="624"/>
      <c r="CA19" s="624"/>
      <c r="CB19" s="633"/>
      <c r="CD19" s="637" t="s">
        <v>253</v>
      </c>
      <c r="CE19" s="638"/>
      <c r="CF19" s="638"/>
      <c r="CG19" s="638"/>
      <c r="CH19" s="638"/>
      <c r="CI19" s="638"/>
      <c r="CJ19" s="638"/>
      <c r="CK19" s="638"/>
      <c r="CL19" s="638"/>
      <c r="CM19" s="638"/>
      <c r="CN19" s="638"/>
      <c r="CO19" s="638"/>
      <c r="CP19" s="638"/>
      <c r="CQ19" s="639"/>
      <c r="CR19" s="623" t="s">
        <v>110</v>
      </c>
      <c r="CS19" s="624"/>
      <c r="CT19" s="624"/>
      <c r="CU19" s="624"/>
      <c r="CV19" s="624"/>
      <c r="CW19" s="624"/>
      <c r="CX19" s="624"/>
      <c r="CY19" s="625"/>
      <c r="CZ19" s="626" t="s">
        <v>110</v>
      </c>
      <c r="DA19" s="626"/>
      <c r="DB19" s="626"/>
      <c r="DC19" s="626"/>
      <c r="DD19" s="632" t="s">
        <v>110</v>
      </c>
      <c r="DE19" s="624"/>
      <c r="DF19" s="624"/>
      <c r="DG19" s="624"/>
      <c r="DH19" s="624"/>
      <c r="DI19" s="624"/>
      <c r="DJ19" s="624"/>
      <c r="DK19" s="624"/>
      <c r="DL19" s="624"/>
      <c r="DM19" s="624"/>
      <c r="DN19" s="624"/>
      <c r="DO19" s="624"/>
      <c r="DP19" s="625"/>
      <c r="DQ19" s="632" t="s">
        <v>110</v>
      </c>
      <c r="DR19" s="624"/>
      <c r="DS19" s="624"/>
      <c r="DT19" s="624"/>
      <c r="DU19" s="624"/>
      <c r="DV19" s="624"/>
      <c r="DW19" s="624"/>
      <c r="DX19" s="624"/>
      <c r="DY19" s="624"/>
      <c r="DZ19" s="624"/>
      <c r="EA19" s="624"/>
      <c r="EB19" s="624"/>
      <c r="EC19" s="633"/>
    </row>
    <row r="20" spans="2:133" ht="11.25" customHeight="1" x14ac:dyDescent="0.15">
      <c r="B20" s="620" t="s">
        <v>254</v>
      </c>
      <c r="C20" s="621"/>
      <c r="D20" s="621"/>
      <c r="E20" s="621"/>
      <c r="F20" s="621"/>
      <c r="G20" s="621"/>
      <c r="H20" s="621"/>
      <c r="I20" s="621"/>
      <c r="J20" s="621"/>
      <c r="K20" s="621"/>
      <c r="L20" s="621"/>
      <c r="M20" s="621"/>
      <c r="N20" s="621"/>
      <c r="O20" s="621"/>
      <c r="P20" s="621"/>
      <c r="Q20" s="622"/>
      <c r="R20" s="623">
        <v>13695250</v>
      </c>
      <c r="S20" s="624"/>
      <c r="T20" s="624"/>
      <c r="U20" s="624"/>
      <c r="V20" s="624"/>
      <c r="W20" s="624"/>
      <c r="X20" s="624"/>
      <c r="Y20" s="625"/>
      <c r="Z20" s="626">
        <v>47.5</v>
      </c>
      <c r="AA20" s="626"/>
      <c r="AB20" s="626"/>
      <c r="AC20" s="626"/>
      <c r="AD20" s="627">
        <v>12649513</v>
      </c>
      <c r="AE20" s="627"/>
      <c r="AF20" s="627"/>
      <c r="AG20" s="627"/>
      <c r="AH20" s="627"/>
      <c r="AI20" s="627"/>
      <c r="AJ20" s="627"/>
      <c r="AK20" s="627"/>
      <c r="AL20" s="628">
        <v>99.4</v>
      </c>
      <c r="AM20" s="629"/>
      <c r="AN20" s="629"/>
      <c r="AO20" s="630"/>
      <c r="AP20" s="620" t="s">
        <v>255</v>
      </c>
      <c r="AQ20" s="621"/>
      <c r="AR20" s="621"/>
      <c r="AS20" s="621"/>
      <c r="AT20" s="621"/>
      <c r="AU20" s="621"/>
      <c r="AV20" s="621"/>
      <c r="AW20" s="621"/>
      <c r="AX20" s="621"/>
      <c r="AY20" s="621"/>
      <c r="AZ20" s="621"/>
      <c r="BA20" s="621"/>
      <c r="BB20" s="621"/>
      <c r="BC20" s="621"/>
      <c r="BD20" s="621"/>
      <c r="BE20" s="621"/>
      <c r="BF20" s="622"/>
      <c r="BG20" s="623">
        <v>559709</v>
      </c>
      <c r="BH20" s="624"/>
      <c r="BI20" s="624"/>
      <c r="BJ20" s="624"/>
      <c r="BK20" s="624"/>
      <c r="BL20" s="624"/>
      <c r="BM20" s="624"/>
      <c r="BN20" s="625"/>
      <c r="BO20" s="626">
        <v>6.9</v>
      </c>
      <c r="BP20" s="626"/>
      <c r="BQ20" s="626"/>
      <c r="BR20" s="626"/>
      <c r="BS20" s="632" t="s">
        <v>110</v>
      </c>
      <c r="BT20" s="624"/>
      <c r="BU20" s="624"/>
      <c r="BV20" s="624"/>
      <c r="BW20" s="624"/>
      <c r="BX20" s="624"/>
      <c r="BY20" s="624"/>
      <c r="BZ20" s="624"/>
      <c r="CA20" s="624"/>
      <c r="CB20" s="633"/>
      <c r="CD20" s="637" t="s">
        <v>256</v>
      </c>
      <c r="CE20" s="638"/>
      <c r="CF20" s="638"/>
      <c r="CG20" s="638"/>
      <c r="CH20" s="638"/>
      <c r="CI20" s="638"/>
      <c r="CJ20" s="638"/>
      <c r="CK20" s="638"/>
      <c r="CL20" s="638"/>
      <c r="CM20" s="638"/>
      <c r="CN20" s="638"/>
      <c r="CO20" s="638"/>
      <c r="CP20" s="638"/>
      <c r="CQ20" s="639"/>
      <c r="CR20" s="623">
        <v>27069085</v>
      </c>
      <c r="CS20" s="624"/>
      <c r="CT20" s="624"/>
      <c r="CU20" s="624"/>
      <c r="CV20" s="624"/>
      <c r="CW20" s="624"/>
      <c r="CX20" s="624"/>
      <c r="CY20" s="625"/>
      <c r="CZ20" s="626">
        <v>100</v>
      </c>
      <c r="DA20" s="626"/>
      <c r="DB20" s="626"/>
      <c r="DC20" s="626"/>
      <c r="DD20" s="632">
        <v>4953319</v>
      </c>
      <c r="DE20" s="624"/>
      <c r="DF20" s="624"/>
      <c r="DG20" s="624"/>
      <c r="DH20" s="624"/>
      <c r="DI20" s="624"/>
      <c r="DJ20" s="624"/>
      <c r="DK20" s="624"/>
      <c r="DL20" s="624"/>
      <c r="DM20" s="624"/>
      <c r="DN20" s="624"/>
      <c r="DO20" s="624"/>
      <c r="DP20" s="625"/>
      <c r="DQ20" s="632">
        <v>16935267</v>
      </c>
      <c r="DR20" s="624"/>
      <c r="DS20" s="624"/>
      <c r="DT20" s="624"/>
      <c r="DU20" s="624"/>
      <c r="DV20" s="624"/>
      <c r="DW20" s="624"/>
      <c r="DX20" s="624"/>
      <c r="DY20" s="624"/>
      <c r="DZ20" s="624"/>
      <c r="EA20" s="624"/>
      <c r="EB20" s="624"/>
      <c r="EC20" s="633"/>
    </row>
    <row r="21" spans="2:133" ht="11.25" customHeight="1" x14ac:dyDescent="0.15">
      <c r="B21" s="620" t="s">
        <v>257</v>
      </c>
      <c r="C21" s="621"/>
      <c r="D21" s="621"/>
      <c r="E21" s="621"/>
      <c r="F21" s="621"/>
      <c r="G21" s="621"/>
      <c r="H21" s="621"/>
      <c r="I21" s="621"/>
      <c r="J21" s="621"/>
      <c r="K21" s="621"/>
      <c r="L21" s="621"/>
      <c r="M21" s="621"/>
      <c r="N21" s="621"/>
      <c r="O21" s="621"/>
      <c r="P21" s="621"/>
      <c r="Q21" s="622"/>
      <c r="R21" s="623">
        <v>15596</v>
      </c>
      <c r="S21" s="624"/>
      <c r="T21" s="624"/>
      <c r="U21" s="624"/>
      <c r="V21" s="624"/>
      <c r="W21" s="624"/>
      <c r="X21" s="624"/>
      <c r="Y21" s="625"/>
      <c r="Z21" s="626">
        <v>0.1</v>
      </c>
      <c r="AA21" s="626"/>
      <c r="AB21" s="626"/>
      <c r="AC21" s="626"/>
      <c r="AD21" s="627">
        <v>15596</v>
      </c>
      <c r="AE21" s="627"/>
      <c r="AF21" s="627"/>
      <c r="AG21" s="627"/>
      <c r="AH21" s="627"/>
      <c r="AI21" s="627"/>
      <c r="AJ21" s="627"/>
      <c r="AK21" s="627"/>
      <c r="AL21" s="628">
        <v>0.1</v>
      </c>
      <c r="AM21" s="629"/>
      <c r="AN21" s="629"/>
      <c r="AO21" s="630"/>
      <c r="AP21" s="640" t="s">
        <v>258</v>
      </c>
      <c r="AQ21" s="641"/>
      <c r="AR21" s="641"/>
      <c r="AS21" s="641"/>
      <c r="AT21" s="641"/>
      <c r="AU21" s="641"/>
      <c r="AV21" s="641"/>
      <c r="AW21" s="641"/>
      <c r="AX21" s="641"/>
      <c r="AY21" s="641"/>
      <c r="AZ21" s="641"/>
      <c r="BA21" s="641"/>
      <c r="BB21" s="641"/>
      <c r="BC21" s="641"/>
      <c r="BD21" s="641"/>
      <c r="BE21" s="641"/>
      <c r="BF21" s="642"/>
      <c r="BG21" s="623">
        <v>47674</v>
      </c>
      <c r="BH21" s="624"/>
      <c r="BI21" s="624"/>
      <c r="BJ21" s="624"/>
      <c r="BK21" s="624"/>
      <c r="BL21" s="624"/>
      <c r="BM21" s="624"/>
      <c r="BN21" s="625"/>
      <c r="BO21" s="626">
        <v>0.6</v>
      </c>
      <c r="BP21" s="626"/>
      <c r="BQ21" s="626"/>
      <c r="BR21" s="626"/>
      <c r="BS21" s="632" t="s">
        <v>110</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x14ac:dyDescent="0.15">
      <c r="B22" s="620" t="s">
        <v>259</v>
      </c>
      <c r="C22" s="621"/>
      <c r="D22" s="621"/>
      <c r="E22" s="621"/>
      <c r="F22" s="621"/>
      <c r="G22" s="621"/>
      <c r="H22" s="621"/>
      <c r="I22" s="621"/>
      <c r="J22" s="621"/>
      <c r="K22" s="621"/>
      <c r="L22" s="621"/>
      <c r="M22" s="621"/>
      <c r="N22" s="621"/>
      <c r="O22" s="621"/>
      <c r="P22" s="621"/>
      <c r="Q22" s="622"/>
      <c r="R22" s="623">
        <v>93686</v>
      </c>
      <c r="S22" s="624"/>
      <c r="T22" s="624"/>
      <c r="U22" s="624"/>
      <c r="V22" s="624"/>
      <c r="W22" s="624"/>
      <c r="X22" s="624"/>
      <c r="Y22" s="625"/>
      <c r="Z22" s="626">
        <v>0.3</v>
      </c>
      <c r="AA22" s="626"/>
      <c r="AB22" s="626"/>
      <c r="AC22" s="626"/>
      <c r="AD22" s="627" t="s">
        <v>110</v>
      </c>
      <c r="AE22" s="627"/>
      <c r="AF22" s="627"/>
      <c r="AG22" s="627"/>
      <c r="AH22" s="627"/>
      <c r="AI22" s="627"/>
      <c r="AJ22" s="627"/>
      <c r="AK22" s="627"/>
      <c r="AL22" s="628" t="s">
        <v>110</v>
      </c>
      <c r="AM22" s="629"/>
      <c r="AN22" s="629"/>
      <c r="AO22" s="630"/>
      <c r="AP22" s="640" t="s">
        <v>260</v>
      </c>
      <c r="AQ22" s="641"/>
      <c r="AR22" s="641"/>
      <c r="AS22" s="641"/>
      <c r="AT22" s="641"/>
      <c r="AU22" s="641"/>
      <c r="AV22" s="641"/>
      <c r="AW22" s="641"/>
      <c r="AX22" s="641"/>
      <c r="AY22" s="641"/>
      <c r="AZ22" s="641"/>
      <c r="BA22" s="641"/>
      <c r="BB22" s="641"/>
      <c r="BC22" s="641"/>
      <c r="BD22" s="641"/>
      <c r="BE22" s="641"/>
      <c r="BF22" s="642"/>
      <c r="BG22" s="623" t="s">
        <v>110</v>
      </c>
      <c r="BH22" s="624"/>
      <c r="BI22" s="624"/>
      <c r="BJ22" s="624"/>
      <c r="BK22" s="624"/>
      <c r="BL22" s="624"/>
      <c r="BM22" s="624"/>
      <c r="BN22" s="625"/>
      <c r="BO22" s="626" t="s">
        <v>110</v>
      </c>
      <c r="BP22" s="626"/>
      <c r="BQ22" s="626"/>
      <c r="BR22" s="626"/>
      <c r="BS22" s="632" t="s">
        <v>110</v>
      </c>
      <c r="BT22" s="624"/>
      <c r="BU22" s="624"/>
      <c r="BV22" s="624"/>
      <c r="BW22" s="624"/>
      <c r="BX22" s="624"/>
      <c r="BY22" s="624"/>
      <c r="BZ22" s="624"/>
      <c r="CA22" s="624"/>
      <c r="CB22" s="633"/>
      <c r="CD22" s="605" t="s">
        <v>261</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262</v>
      </c>
      <c r="C23" s="621"/>
      <c r="D23" s="621"/>
      <c r="E23" s="621"/>
      <c r="F23" s="621"/>
      <c r="G23" s="621"/>
      <c r="H23" s="621"/>
      <c r="I23" s="621"/>
      <c r="J23" s="621"/>
      <c r="K23" s="621"/>
      <c r="L23" s="621"/>
      <c r="M23" s="621"/>
      <c r="N23" s="621"/>
      <c r="O23" s="621"/>
      <c r="P23" s="621"/>
      <c r="Q23" s="622"/>
      <c r="R23" s="623">
        <v>195333</v>
      </c>
      <c r="S23" s="624"/>
      <c r="T23" s="624"/>
      <c r="U23" s="624"/>
      <c r="V23" s="624"/>
      <c r="W23" s="624"/>
      <c r="X23" s="624"/>
      <c r="Y23" s="625"/>
      <c r="Z23" s="626">
        <v>0.7</v>
      </c>
      <c r="AA23" s="626"/>
      <c r="AB23" s="626"/>
      <c r="AC23" s="626"/>
      <c r="AD23" s="627">
        <v>9018</v>
      </c>
      <c r="AE23" s="627"/>
      <c r="AF23" s="627"/>
      <c r="AG23" s="627"/>
      <c r="AH23" s="627"/>
      <c r="AI23" s="627"/>
      <c r="AJ23" s="627"/>
      <c r="AK23" s="627"/>
      <c r="AL23" s="628">
        <v>0.1</v>
      </c>
      <c r="AM23" s="629"/>
      <c r="AN23" s="629"/>
      <c r="AO23" s="630"/>
      <c r="AP23" s="640" t="s">
        <v>263</v>
      </c>
      <c r="AQ23" s="641"/>
      <c r="AR23" s="641"/>
      <c r="AS23" s="641"/>
      <c r="AT23" s="641"/>
      <c r="AU23" s="641"/>
      <c r="AV23" s="641"/>
      <c r="AW23" s="641"/>
      <c r="AX23" s="641"/>
      <c r="AY23" s="641"/>
      <c r="AZ23" s="641"/>
      <c r="BA23" s="641"/>
      <c r="BB23" s="641"/>
      <c r="BC23" s="641"/>
      <c r="BD23" s="641"/>
      <c r="BE23" s="641"/>
      <c r="BF23" s="642"/>
      <c r="BG23" s="623">
        <v>512035</v>
      </c>
      <c r="BH23" s="624"/>
      <c r="BI23" s="624"/>
      <c r="BJ23" s="624"/>
      <c r="BK23" s="624"/>
      <c r="BL23" s="624"/>
      <c r="BM23" s="624"/>
      <c r="BN23" s="625"/>
      <c r="BO23" s="626">
        <v>6.3</v>
      </c>
      <c r="BP23" s="626"/>
      <c r="BQ23" s="626"/>
      <c r="BR23" s="626"/>
      <c r="BS23" s="632" t="s">
        <v>110</v>
      </c>
      <c r="BT23" s="624"/>
      <c r="BU23" s="624"/>
      <c r="BV23" s="624"/>
      <c r="BW23" s="624"/>
      <c r="BX23" s="624"/>
      <c r="BY23" s="624"/>
      <c r="BZ23" s="624"/>
      <c r="CA23" s="624"/>
      <c r="CB23" s="633"/>
      <c r="CD23" s="605" t="s">
        <v>202</v>
      </c>
      <c r="CE23" s="606"/>
      <c r="CF23" s="606"/>
      <c r="CG23" s="606"/>
      <c r="CH23" s="606"/>
      <c r="CI23" s="606"/>
      <c r="CJ23" s="606"/>
      <c r="CK23" s="606"/>
      <c r="CL23" s="606"/>
      <c r="CM23" s="606"/>
      <c r="CN23" s="606"/>
      <c r="CO23" s="606"/>
      <c r="CP23" s="606"/>
      <c r="CQ23" s="607"/>
      <c r="CR23" s="605" t="s">
        <v>264</v>
      </c>
      <c r="CS23" s="606"/>
      <c r="CT23" s="606"/>
      <c r="CU23" s="606"/>
      <c r="CV23" s="606"/>
      <c r="CW23" s="606"/>
      <c r="CX23" s="606"/>
      <c r="CY23" s="607"/>
      <c r="CZ23" s="605" t="s">
        <v>265</v>
      </c>
      <c r="DA23" s="606"/>
      <c r="DB23" s="606"/>
      <c r="DC23" s="607"/>
      <c r="DD23" s="605" t="s">
        <v>266</v>
      </c>
      <c r="DE23" s="606"/>
      <c r="DF23" s="606"/>
      <c r="DG23" s="606"/>
      <c r="DH23" s="606"/>
      <c r="DI23" s="606"/>
      <c r="DJ23" s="606"/>
      <c r="DK23" s="607"/>
      <c r="DL23" s="646" t="s">
        <v>267</v>
      </c>
      <c r="DM23" s="647"/>
      <c r="DN23" s="647"/>
      <c r="DO23" s="647"/>
      <c r="DP23" s="647"/>
      <c r="DQ23" s="647"/>
      <c r="DR23" s="647"/>
      <c r="DS23" s="647"/>
      <c r="DT23" s="647"/>
      <c r="DU23" s="647"/>
      <c r="DV23" s="648"/>
      <c r="DW23" s="605" t="s">
        <v>268</v>
      </c>
      <c r="DX23" s="606"/>
      <c r="DY23" s="606"/>
      <c r="DZ23" s="606"/>
      <c r="EA23" s="606"/>
      <c r="EB23" s="606"/>
      <c r="EC23" s="607"/>
    </row>
    <row r="24" spans="2:133" ht="11.25" customHeight="1" x14ac:dyDescent="0.15">
      <c r="B24" s="620" t="s">
        <v>269</v>
      </c>
      <c r="C24" s="621"/>
      <c r="D24" s="621"/>
      <c r="E24" s="621"/>
      <c r="F24" s="621"/>
      <c r="G24" s="621"/>
      <c r="H24" s="621"/>
      <c r="I24" s="621"/>
      <c r="J24" s="621"/>
      <c r="K24" s="621"/>
      <c r="L24" s="621"/>
      <c r="M24" s="621"/>
      <c r="N24" s="621"/>
      <c r="O24" s="621"/>
      <c r="P24" s="621"/>
      <c r="Q24" s="622"/>
      <c r="R24" s="623">
        <v>57688</v>
      </c>
      <c r="S24" s="624"/>
      <c r="T24" s="624"/>
      <c r="U24" s="624"/>
      <c r="V24" s="624"/>
      <c r="W24" s="624"/>
      <c r="X24" s="624"/>
      <c r="Y24" s="625"/>
      <c r="Z24" s="626">
        <v>0.2</v>
      </c>
      <c r="AA24" s="626"/>
      <c r="AB24" s="626"/>
      <c r="AC24" s="626"/>
      <c r="AD24" s="627">
        <v>173</v>
      </c>
      <c r="AE24" s="627"/>
      <c r="AF24" s="627"/>
      <c r="AG24" s="627"/>
      <c r="AH24" s="627"/>
      <c r="AI24" s="627"/>
      <c r="AJ24" s="627"/>
      <c r="AK24" s="627"/>
      <c r="AL24" s="628">
        <v>0</v>
      </c>
      <c r="AM24" s="629"/>
      <c r="AN24" s="629"/>
      <c r="AO24" s="630"/>
      <c r="AP24" s="640" t="s">
        <v>270</v>
      </c>
      <c r="AQ24" s="641"/>
      <c r="AR24" s="641"/>
      <c r="AS24" s="641"/>
      <c r="AT24" s="641"/>
      <c r="AU24" s="641"/>
      <c r="AV24" s="641"/>
      <c r="AW24" s="641"/>
      <c r="AX24" s="641"/>
      <c r="AY24" s="641"/>
      <c r="AZ24" s="641"/>
      <c r="BA24" s="641"/>
      <c r="BB24" s="641"/>
      <c r="BC24" s="641"/>
      <c r="BD24" s="641"/>
      <c r="BE24" s="641"/>
      <c r="BF24" s="642"/>
      <c r="BG24" s="623" t="s">
        <v>110</v>
      </c>
      <c r="BH24" s="624"/>
      <c r="BI24" s="624"/>
      <c r="BJ24" s="624"/>
      <c r="BK24" s="624"/>
      <c r="BL24" s="624"/>
      <c r="BM24" s="624"/>
      <c r="BN24" s="625"/>
      <c r="BO24" s="626" t="s">
        <v>110</v>
      </c>
      <c r="BP24" s="626"/>
      <c r="BQ24" s="626"/>
      <c r="BR24" s="626"/>
      <c r="BS24" s="632" t="s">
        <v>110</v>
      </c>
      <c r="BT24" s="624"/>
      <c r="BU24" s="624"/>
      <c r="BV24" s="624"/>
      <c r="BW24" s="624"/>
      <c r="BX24" s="624"/>
      <c r="BY24" s="624"/>
      <c r="BZ24" s="624"/>
      <c r="CA24" s="624"/>
      <c r="CB24" s="633"/>
      <c r="CD24" s="634" t="s">
        <v>271</v>
      </c>
      <c r="CE24" s="635"/>
      <c r="CF24" s="635"/>
      <c r="CG24" s="635"/>
      <c r="CH24" s="635"/>
      <c r="CI24" s="635"/>
      <c r="CJ24" s="635"/>
      <c r="CK24" s="635"/>
      <c r="CL24" s="635"/>
      <c r="CM24" s="635"/>
      <c r="CN24" s="635"/>
      <c r="CO24" s="635"/>
      <c r="CP24" s="635"/>
      <c r="CQ24" s="636"/>
      <c r="CR24" s="612">
        <v>9705007</v>
      </c>
      <c r="CS24" s="613"/>
      <c r="CT24" s="613"/>
      <c r="CU24" s="613"/>
      <c r="CV24" s="613"/>
      <c r="CW24" s="613"/>
      <c r="CX24" s="613"/>
      <c r="CY24" s="614"/>
      <c r="CZ24" s="650">
        <v>35.9</v>
      </c>
      <c r="DA24" s="651"/>
      <c r="DB24" s="651"/>
      <c r="DC24" s="652"/>
      <c r="DD24" s="649">
        <v>6145284</v>
      </c>
      <c r="DE24" s="613"/>
      <c r="DF24" s="613"/>
      <c r="DG24" s="613"/>
      <c r="DH24" s="613"/>
      <c r="DI24" s="613"/>
      <c r="DJ24" s="613"/>
      <c r="DK24" s="614"/>
      <c r="DL24" s="649">
        <v>6065376</v>
      </c>
      <c r="DM24" s="613"/>
      <c r="DN24" s="613"/>
      <c r="DO24" s="613"/>
      <c r="DP24" s="613"/>
      <c r="DQ24" s="613"/>
      <c r="DR24" s="613"/>
      <c r="DS24" s="613"/>
      <c r="DT24" s="613"/>
      <c r="DU24" s="613"/>
      <c r="DV24" s="614"/>
      <c r="DW24" s="617">
        <v>44.3</v>
      </c>
      <c r="DX24" s="618"/>
      <c r="DY24" s="618"/>
      <c r="DZ24" s="618"/>
      <c r="EA24" s="618"/>
      <c r="EB24" s="618"/>
      <c r="EC24" s="619"/>
    </row>
    <row r="25" spans="2:133" ht="11.25" customHeight="1" x14ac:dyDescent="0.15">
      <c r="B25" s="620" t="s">
        <v>272</v>
      </c>
      <c r="C25" s="621"/>
      <c r="D25" s="621"/>
      <c r="E25" s="621"/>
      <c r="F25" s="621"/>
      <c r="G25" s="621"/>
      <c r="H25" s="621"/>
      <c r="I25" s="621"/>
      <c r="J25" s="621"/>
      <c r="K25" s="621"/>
      <c r="L25" s="621"/>
      <c r="M25" s="621"/>
      <c r="N25" s="621"/>
      <c r="O25" s="621"/>
      <c r="P25" s="621"/>
      <c r="Q25" s="622"/>
      <c r="R25" s="623">
        <v>2563193</v>
      </c>
      <c r="S25" s="624"/>
      <c r="T25" s="624"/>
      <c r="U25" s="624"/>
      <c r="V25" s="624"/>
      <c r="W25" s="624"/>
      <c r="X25" s="624"/>
      <c r="Y25" s="625"/>
      <c r="Z25" s="626">
        <v>8.9</v>
      </c>
      <c r="AA25" s="626"/>
      <c r="AB25" s="626"/>
      <c r="AC25" s="626"/>
      <c r="AD25" s="627" t="s">
        <v>110</v>
      </c>
      <c r="AE25" s="627"/>
      <c r="AF25" s="627"/>
      <c r="AG25" s="627"/>
      <c r="AH25" s="627"/>
      <c r="AI25" s="627"/>
      <c r="AJ25" s="627"/>
      <c r="AK25" s="627"/>
      <c r="AL25" s="628" t="s">
        <v>110</v>
      </c>
      <c r="AM25" s="629"/>
      <c r="AN25" s="629"/>
      <c r="AO25" s="630"/>
      <c r="AP25" s="640" t="s">
        <v>273</v>
      </c>
      <c r="AQ25" s="641"/>
      <c r="AR25" s="641"/>
      <c r="AS25" s="641"/>
      <c r="AT25" s="641"/>
      <c r="AU25" s="641"/>
      <c r="AV25" s="641"/>
      <c r="AW25" s="641"/>
      <c r="AX25" s="641"/>
      <c r="AY25" s="641"/>
      <c r="AZ25" s="641"/>
      <c r="BA25" s="641"/>
      <c r="BB25" s="641"/>
      <c r="BC25" s="641"/>
      <c r="BD25" s="641"/>
      <c r="BE25" s="641"/>
      <c r="BF25" s="642"/>
      <c r="BG25" s="623" t="s">
        <v>110</v>
      </c>
      <c r="BH25" s="624"/>
      <c r="BI25" s="624"/>
      <c r="BJ25" s="624"/>
      <c r="BK25" s="624"/>
      <c r="BL25" s="624"/>
      <c r="BM25" s="624"/>
      <c r="BN25" s="625"/>
      <c r="BO25" s="626" t="s">
        <v>110</v>
      </c>
      <c r="BP25" s="626"/>
      <c r="BQ25" s="626"/>
      <c r="BR25" s="626"/>
      <c r="BS25" s="632" t="s">
        <v>110</v>
      </c>
      <c r="BT25" s="624"/>
      <c r="BU25" s="624"/>
      <c r="BV25" s="624"/>
      <c r="BW25" s="624"/>
      <c r="BX25" s="624"/>
      <c r="BY25" s="624"/>
      <c r="BZ25" s="624"/>
      <c r="CA25" s="624"/>
      <c r="CB25" s="633"/>
      <c r="CD25" s="637" t="s">
        <v>274</v>
      </c>
      <c r="CE25" s="638"/>
      <c r="CF25" s="638"/>
      <c r="CG25" s="638"/>
      <c r="CH25" s="638"/>
      <c r="CI25" s="638"/>
      <c r="CJ25" s="638"/>
      <c r="CK25" s="638"/>
      <c r="CL25" s="638"/>
      <c r="CM25" s="638"/>
      <c r="CN25" s="638"/>
      <c r="CO25" s="638"/>
      <c r="CP25" s="638"/>
      <c r="CQ25" s="639"/>
      <c r="CR25" s="623">
        <v>3666095</v>
      </c>
      <c r="CS25" s="655"/>
      <c r="CT25" s="655"/>
      <c r="CU25" s="655"/>
      <c r="CV25" s="655"/>
      <c r="CW25" s="655"/>
      <c r="CX25" s="655"/>
      <c r="CY25" s="656"/>
      <c r="CZ25" s="657">
        <v>13.5</v>
      </c>
      <c r="DA25" s="658"/>
      <c r="DB25" s="658"/>
      <c r="DC25" s="659"/>
      <c r="DD25" s="632">
        <v>3113526</v>
      </c>
      <c r="DE25" s="655"/>
      <c r="DF25" s="655"/>
      <c r="DG25" s="655"/>
      <c r="DH25" s="655"/>
      <c r="DI25" s="655"/>
      <c r="DJ25" s="655"/>
      <c r="DK25" s="656"/>
      <c r="DL25" s="632">
        <v>3037176</v>
      </c>
      <c r="DM25" s="655"/>
      <c r="DN25" s="655"/>
      <c r="DO25" s="655"/>
      <c r="DP25" s="655"/>
      <c r="DQ25" s="655"/>
      <c r="DR25" s="655"/>
      <c r="DS25" s="655"/>
      <c r="DT25" s="655"/>
      <c r="DU25" s="655"/>
      <c r="DV25" s="656"/>
      <c r="DW25" s="628">
        <v>22.2</v>
      </c>
      <c r="DX25" s="653"/>
      <c r="DY25" s="653"/>
      <c r="DZ25" s="653"/>
      <c r="EA25" s="653"/>
      <c r="EB25" s="653"/>
      <c r="EC25" s="654"/>
    </row>
    <row r="26" spans="2:133" ht="11.25" customHeight="1" x14ac:dyDescent="0.15">
      <c r="B26" s="660" t="s">
        <v>275</v>
      </c>
      <c r="C26" s="661"/>
      <c r="D26" s="661"/>
      <c r="E26" s="661"/>
      <c r="F26" s="661"/>
      <c r="G26" s="661"/>
      <c r="H26" s="661"/>
      <c r="I26" s="661"/>
      <c r="J26" s="661"/>
      <c r="K26" s="661"/>
      <c r="L26" s="661"/>
      <c r="M26" s="661"/>
      <c r="N26" s="661"/>
      <c r="O26" s="661"/>
      <c r="P26" s="661"/>
      <c r="Q26" s="662"/>
      <c r="R26" s="623" t="s">
        <v>110</v>
      </c>
      <c r="S26" s="624"/>
      <c r="T26" s="624"/>
      <c r="U26" s="624"/>
      <c r="V26" s="624"/>
      <c r="W26" s="624"/>
      <c r="X26" s="624"/>
      <c r="Y26" s="625"/>
      <c r="Z26" s="626" t="s">
        <v>110</v>
      </c>
      <c r="AA26" s="626"/>
      <c r="AB26" s="626"/>
      <c r="AC26" s="626"/>
      <c r="AD26" s="627" t="s">
        <v>110</v>
      </c>
      <c r="AE26" s="627"/>
      <c r="AF26" s="627"/>
      <c r="AG26" s="627"/>
      <c r="AH26" s="627"/>
      <c r="AI26" s="627"/>
      <c r="AJ26" s="627"/>
      <c r="AK26" s="627"/>
      <c r="AL26" s="628" t="s">
        <v>110</v>
      </c>
      <c r="AM26" s="629"/>
      <c r="AN26" s="629"/>
      <c r="AO26" s="630"/>
      <c r="AP26" s="640" t="s">
        <v>276</v>
      </c>
      <c r="AQ26" s="663"/>
      <c r="AR26" s="663"/>
      <c r="AS26" s="663"/>
      <c r="AT26" s="663"/>
      <c r="AU26" s="663"/>
      <c r="AV26" s="663"/>
      <c r="AW26" s="663"/>
      <c r="AX26" s="663"/>
      <c r="AY26" s="663"/>
      <c r="AZ26" s="663"/>
      <c r="BA26" s="663"/>
      <c r="BB26" s="663"/>
      <c r="BC26" s="663"/>
      <c r="BD26" s="663"/>
      <c r="BE26" s="663"/>
      <c r="BF26" s="642"/>
      <c r="BG26" s="623" t="s">
        <v>110</v>
      </c>
      <c r="BH26" s="624"/>
      <c r="BI26" s="624"/>
      <c r="BJ26" s="624"/>
      <c r="BK26" s="624"/>
      <c r="BL26" s="624"/>
      <c r="BM26" s="624"/>
      <c r="BN26" s="625"/>
      <c r="BO26" s="626" t="s">
        <v>110</v>
      </c>
      <c r="BP26" s="626"/>
      <c r="BQ26" s="626"/>
      <c r="BR26" s="626"/>
      <c r="BS26" s="632" t="s">
        <v>110</v>
      </c>
      <c r="BT26" s="624"/>
      <c r="BU26" s="624"/>
      <c r="BV26" s="624"/>
      <c r="BW26" s="624"/>
      <c r="BX26" s="624"/>
      <c r="BY26" s="624"/>
      <c r="BZ26" s="624"/>
      <c r="CA26" s="624"/>
      <c r="CB26" s="633"/>
      <c r="CD26" s="637" t="s">
        <v>277</v>
      </c>
      <c r="CE26" s="638"/>
      <c r="CF26" s="638"/>
      <c r="CG26" s="638"/>
      <c r="CH26" s="638"/>
      <c r="CI26" s="638"/>
      <c r="CJ26" s="638"/>
      <c r="CK26" s="638"/>
      <c r="CL26" s="638"/>
      <c r="CM26" s="638"/>
      <c r="CN26" s="638"/>
      <c r="CO26" s="638"/>
      <c r="CP26" s="638"/>
      <c r="CQ26" s="639"/>
      <c r="CR26" s="623">
        <v>2126309</v>
      </c>
      <c r="CS26" s="624"/>
      <c r="CT26" s="624"/>
      <c r="CU26" s="624"/>
      <c r="CV26" s="624"/>
      <c r="CW26" s="624"/>
      <c r="CX26" s="624"/>
      <c r="CY26" s="625"/>
      <c r="CZ26" s="657">
        <v>7.9</v>
      </c>
      <c r="DA26" s="658"/>
      <c r="DB26" s="658"/>
      <c r="DC26" s="659"/>
      <c r="DD26" s="632">
        <v>2001188</v>
      </c>
      <c r="DE26" s="624"/>
      <c r="DF26" s="624"/>
      <c r="DG26" s="624"/>
      <c r="DH26" s="624"/>
      <c r="DI26" s="624"/>
      <c r="DJ26" s="624"/>
      <c r="DK26" s="625"/>
      <c r="DL26" s="632" t="s">
        <v>214</v>
      </c>
      <c r="DM26" s="624"/>
      <c r="DN26" s="624"/>
      <c r="DO26" s="624"/>
      <c r="DP26" s="624"/>
      <c r="DQ26" s="624"/>
      <c r="DR26" s="624"/>
      <c r="DS26" s="624"/>
      <c r="DT26" s="624"/>
      <c r="DU26" s="624"/>
      <c r="DV26" s="625"/>
      <c r="DW26" s="628" t="s">
        <v>214</v>
      </c>
      <c r="DX26" s="653"/>
      <c r="DY26" s="653"/>
      <c r="DZ26" s="653"/>
      <c r="EA26" s="653"/>
      <c r="EB26" s="653"/>
      <c r="EC26" s="654"/>
    </row>
    <row r="27" spans="2:133" ht="11.25" customHeight="1" x14ac:dyDescent="0.15">
      <c r="B27" s="620" t="s">
        <v>278</v>
      </c>
      <c r="C27" s="621"/>
      <c r="D27" s="621"/>
      <c r="E27" s="621"/>
      <c r="F27" s="621"/>
      <c r="G27" s="621"/>
      <c r="H27" s="621"/>
      <c r="I27" s="621"/>
      <c r="J27" s="621"/>
      <c r="K27" s="621"/>
      <c r="L27" s="621"/>
      <c r="M27" s="621"/>
      <c r="N27" s="621"/>
      <c r="O27" s="621"/>
      <c r="P27" s="621"/>
      <c r="Q27" s="622"/>
      <c r="R27" s="623">
        <v>2021118</v>
      </c>
      <c r="S27" s="624"/>
      <c r="T27" s="624"/>
      <c r="U27" s="624"/>
      <c r="V27" s="624"/>
      <c r="W27" s="624"/>
      <c r="X27" s="624"/>
      <c r="Y27" s="625"/>
      <c r="Z27" s="626">
        <v>7</v>
      </c>
      <c r="AA27" s="626"/>
      <c r="AB27" s="626"/>
      <c r="AC27" s="626"/>
      <c r="AD27" s="627" t="s">
        <v>110</v>
      </c>
      <c r="AE27" s="627"/>
      <c r="AF27" s="627"/>
      <c r="AG27" s="627"/>
      <c r="AH27" s="627"/>
      <c r="AI27" s="627"/>
      <c r="AJ27" s="627"/>
      <c r="AK27" s="627"/>
      <c r="AL27" s="628" t="s">
        <v>110</v>
      </c>
      <c r="AM27" s="629"/>
      <c r="AN27" s="629"/>
      <c r="AO27" s="630"/>
      <c r="AP27" s="620" t="s">
        <v>279</v>
      </c>
      <c r="AQ27" s="621"/>
      <c r="AR27" s="621"/>
      <c r="AS27" s="621"/>
      <c r="AT27" s="621"/>
      <c r="AU27" s="621"/>
      <c r="AV27" s="621"/>
      <c r="AW27" s="621"/>
      <c r="AX27" s="621"/>
      <c r="AY27" s="621"/>
      <c r="AZ27" s="621"/>
      <c r="BA27" s="621"/>
      <c r="BB27" s="621"/>
      <c r="BC27" s="621"/>
      <c r="BD27" s="621"/>
      <c r="BE27" s="621"/>
      <c r="BF27" s="622"/>
      <c r="BG27" s="623">
        <v>8093925</v>
      </c>
      <c r="BH27" s="624"/>
      <c r="BI27" s="624"/>
      <c r="BJ27" s="624"/>
      <c r="BK27" s="624"/>
      <c r="BL27" s="624"/>
      <c r="BM27" s="624"/>
      <c r="BN27" s="625"/>
      <c r="BO27" s="626">
        <v>100</v>
      </c>
      <c r="BP27" s="626"/>
      <c r="BQ27" s="626"/>
      <c r="BR27" s="626"/>
      <c r="BS27" s="632">
        <v>94693</v>
      </c>
      <c r="BT27" s="624"/>
      <c r="BU27" s="624"/>
      <c r="BV27" s="624"/>
      <c r="BW27" s="624"/>
      <c r="BX27" s="624"/>
      <c r="BY27" s="624"/>
      <c r="BZ27" s="624"/>
      <c r="CA27" s="624"/>
      <c r="CB27" s="633"/>
      <c r="CD27" s="637" t="s">
        <v>280</v>
      </c>
      <c r="CE27" s="638"/>
      <c r="CF27" s="638"/>
      <c r="CG27" s="638"/>
      <c r="CH27" s="638"/>
      <c r="CI27" s="638"/>
      <c r="CJ27" s="638"/>
      <c r="CK27" s="638"/>
      <c r="CL27" s="638"/>
      <c r="CM27" s="638"/>
      <c r="CN27" s="638"/>
      <c r="CO27" s="638"/>
      <c r="CP27" s="638"/>
      <c r="CQ27" s="639"/>
      <c r="CR27" s="623">
        <v>3634864</v>
      </c>
      <c r="CS27" s="655"/>
      <c r="CT27" s="655"/>
      <c r="CU27" s="655"/>
      <c r="CV27" s="655"/>
      <c r="CW27" s="655"/>
      <c r="CX27" s="655"/>
      <c r="CY27" s="656"/>
      <c r="CZ27" s="657">
        <v>13.4</v>
      </c>
      <c r="DA27" s="658"/>
      <c r="DB27" s="658"/>
      <c r="DC27" s="659"/>
      <c r="DD27" s="632">
        <v>1046995</v>
      </c>
      <c r="DE27" s="655"/>
      <c r="DF27" s="655"/>
      <c r="DG27" s="655"/>
      <c r="DH27" s="655"/>
      <c r="DI27" s="655"/>
      <c r="DJ27" s="655"/>
      <c r="DK27" s="656"/>
      <c r="DL27" s="632">
        <v>1043437</v>
      </c>
      <c r="DM27" s="655"/>
      <c r="DN27" s="655"/>
      <c r="DO27" s="655"/>
      <c r="DP27" s="655"/>
      <c r="DQ27" s="655"/>
      <c r="DR27" s="655"/>
      <c r="DS27" s="655"/>
      <c r="DT27" s="655"/>
      <c r="DU27" s="655"/>
      <c r="DV27" s="656"/>
      <c r="DW27" s="628">
        <v>7.6</v>
      </c>
      <c r="DX27" s="653"/>
      <c r="DY27" s="653"/>
      <c r="DZ27" s="653"/>
      <c r="EA27" s="653"/>
      <c r="EB27" s="653"/>
      <c r="EC27" s="654"/>
    </row>
    <row r="28" spans="2:133" ht="11.25" customHeight="1" x14ac:dyDescent="0.15">
      <c r="B28" s="620" t="s">
        <v>281</v>
      </c>
      <c r="C28" s="621"/>
      <c r="D28" s="621"/>
      <c r="E28" s="621"/>
      <c r="F28" s="621"/>
      <c r="G28" s="621"/>
      <c r="H28" s="621"/>
      <c r="I28" s="621"/>
      <c r="J28" s="621"/>
      <c r="K28" s="621"/>
      <c r="L28" s="621"/>
      <c r="M28" s="621"/>
      <c r="N28" s="621"/>
      <c r="O28" s="621"/>
      <c r="P28" s="621"/>
      <c r="Q28" s="622"/>
      <c r="R28" s="623">
        <v>50880</v>
      </c>
      <c r="S28" s="624"/>
      <c r="T28" s="624"/>
      <c r="U28" s="624"/>
      <c r="V28" s="624"/>
      <c r="W28" s="624"/>
      <c r="X28" s="624"/>
      <c r="Y28" s="625"/>
      <c r="Z28" s="626">
        <v>0.2</v>
      </c>
      <c r="AA28" s="626"/>
      <c r="AB28" s="626"/>
      <c r="AC28" s="626"/>
      <c r="AD28" s="627">
        <v>35695</v>
      </c>
      <c r="AE28" s="627"/>
      <c r="AF28" s="627"/>
      <c r="AG28" s="627"/>
      <c r="AH28" s="627"/>
      <c r="AI28" s="627"/>
      <c r="AJ28" s="627"/>
      <c r="AK28" s="627"/>
      <c r="AL28" s="628">
        <v>0.3</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282</v>
      </c>
      <c r="CE28" s="638"/>
      <c r="CF28" s="638"/>
      <c r="CG28" s="638"/>
      <c r="CH28" s="638"/>
      <c r="CI28" s="638"/>
      <c r="CJ28" s="638"/>
      <c r="CK28" s="638"/>
      <c r="CL28" s="638"/>
      <c r="CM28" s="638"/>
      <c r="CN28" s="638"/>
      <c r="CO28" s="638"/>
      <c r="CP28" s="638"/>
      <c r="CQ28" s="639"/>
      <c r="CR28" s="623">
        <v>2404048</v>
      </c>
      <c r="CS28" s="624"/>
      <c r="CT28" s="624"/>
      <c r="CU28" s="624"/>
      <c r="CV28" s="624"/>
      <c r="CW28" s="624"/>
      <c r="CX28" s="624"/>
      <c r="CY28" s="625"/>
      <c r="CZ28" s="657">
        <v>8.9</v>
      </c>
      <c r="DA28" s="658"/>
      <c r="DB28" s="658"/>
      <c r="DC28" s="659"/>
      <c r="DD28" s="632">
        <v>1984763</v>
      </c>
      <c r="DE28" s="624"/>
      <c r="DF28" s="624"/>
      <c r="DG28" s="624"/>
      <c r="DH28" s="624"/>
      <c r="DI28" s="624"/>
      <c r="DJ28" s="624"/>
      <c r="DK28" s="625"/>
      <c r="DL28" s="632">
        <v>1984763</v>
      </c>
      <c r="DM28" s="624"/>
      <c r="DN28" s="624"/>
      <c r="DO28" s="624"/>
      <c r="DP28" s="624"/>
      <c r="DQ28" s="624"/>
      <c r="DR28" s="624"/>
      <c r="DS28" s="624"/>
      <c r="DT28" s="624"/>
      <c r="DU28" s="624"/>
      <c r="DV28" s="625"/>
      <c r="DW28" s="628">
        <v>14.5</v>
      </c>
      <c r="DX28" s="653"/>
      <c r="DY28" s="653"/>
      <c r="DZ28" s="653"/>
      <c r="EA28" s="653"/>
      <c r="EB28" s="653"/>
      <c r="EC28" s="654"/>
    </row>
    <row r="29" spans="2:133" ht="11.25" customHeight="1" x14ac:dyDescent="0.15">
      <c r="B29" s="620" t="s">
        <v>283</v>
      </c>
      <c r="C29" s="621"/>
      <c r="D29" s="621"/>
      <c r="E29" s="621"/>
      <c r="F29" s="621"/>
      <c r="G29" s="621"/>
      <c r="H29" s="621"/>
      <c r="I29" s="621"/>
      <c r="J29" s="621"/>
      <c r="K29" s="621"/>
      <c r="L29" s="621"/>
      <c r="M29" s="621"/>
      <c r="N29" s="621"/>
      <c r="O29" s="621"/>
      <c r="P29" s="621"/>
      <c r="Q29" s="622"/>
      <c r="R29" s="623">
        <v>3254370</v>
      </c>
      <c r="S29" s="624"/>
      <c r="T29" s="624"/>
      <c r="U29" s="624"/>
      <c r="V29" s="624"/>
      <c r="W29" s="624"/>
      <c r="X29" s="624"/>
      <c r="Y29" s="625"/>
      <c r="Z29" s="626">
        <v>11.3</v>
      </c>
      <c r="AA29" s="626"/>
      <c r="AB29" s="626"/>
      <c r="AC29" s="626"/>
      <c r="AD29" s="627" t="s">
        <v>110</v>
      </c>
      <c r="AE29" s="627"/>
      <c r="AF29" s="627"/>
      <c r="AG29" s="627"/>
      <c r="AH29" s="627"/>
      <c r="AI29" s="627"/>
      <c r="AJ29" s="627"/>
      <c r="AK29" s="627"/>
      <c r="AL29" s="628" t="s">
        <v>110</v>
      </c>
      <c r="AM29" s="629"/>
      <c r="AN29" s="629"/>
      <c r="AO29" s="630"/>
      <c r="AP29" s="602" t="s">
        <v>202</v>
      </c>
      <c r="AQ29" s="603"/>
      <c r="AR29" s="603"/>
      <c r="AS29" s="603"/>
      <c r="AT29" s="603"/>
      <c r="AU29" s="603"/>
      <c r="AV29" s="603"/>
      <c r="AW29" s="603"/>
      <c r="AX29" s="603"/>
      <c r="AY29" s="603"/>
      <c r="AZ29" s="603"/>
      <c r="BA29" s="603"/>
      <c r="BB29" s="603"/>
      <c r="BC29" s="603"/>
      <c r="BD29" s="603"/>
      <c r="BE29" s="603"/>
      <c r="BF29" s="604"/>
      <c r="BG29" s="602" t="s">
        <v>284</v>
      </c>
      <c r="BH29" s="664"/>
      <c r="BI29" s="664"/>
      <c r="BJ29" s="664"/>
      <c r="BK29" s="664"/>
      <c r="BL29" s="664"/>
      <c r="BM29" s="664"/>
      <c r="BN29" s="664"/>
      <c r="BO29" s="664"/>
      <c r="BP29" s="664"/>
      <c r="BQ29" s="665"/>
      <c r="BR29" s="602" t="s">
        <v>285</v>
      </c>
      <c r="BS29" s="664"/>
      <c r="BT29" s="664"/>
      <c r="BU29" s="664"/>
      <c r="BV29" s="664"/>
      <c r="BW29" s="664"/>
      <c r="BX29" s="664"/>
      <c r="BY29" s="664"/>
      <c r="BZ29" s="664"/>
      <c r="CA29" s="664"/>
      <c r="CB29" s="665"/>
      <c r="CD29" s="684" t="s">
        <v>286</v>
      </c>
      <c r="CE29" s="685"/>
      <c r="CF29" s="637" t="s">
        <v>287</v>
      </c>
      <c r="CG29" s="638"/>
      <c r="CH29" s="638"/>
      <c r="CI29" s="638"/>
      <c r="CJ29" s="638"/>
      <c r="CK29" s="638"/>
      <c r="CL29" s="638"/>
      <c r="CM29" s="638"/>
      <c r="CN29" s="638"/>
      <c r="CO29" s="638"/>
      <c r="CP29" s="638"/>
      <c r="CQ29" s="639"/>
      <c r="CR29" s="623">
        <v>2403899</v>
      </c>
      <c r="CS29" s="655"/>
      <c r="CT29" s="655"/>
      <c r="CU29" s="655"/>
      <c r="CV29" s="655"/>
      <c r="CW29" s="655"/>
      <c r="CX29" s="655"/>
      <c r="CY29" s="656"/>
      <c r="CZ29" s="657">
        <v>8.9</v>
      </c>
      <c r="DA29" s="658"/>
      <c r="DB29" s="658"/>
      <c r="DC29" s="659"/>
      <c r="DD29" s="632">
        <v>1984614</v>
      </c>
      <c r="DE29" s="655"/>
      <c r="DF29" s="655"/>
      <c r="DG29" s="655"/>
      <c r="DH29" s="655"/>
      <c r="DI29" s="655"/>
      <c r="DJ29" s="655"/>
      <c r="DK29" s="656"/>
      <c r="DL29" s="632">
        <v>1984614</v>
      </c>
      <c r="DM29" s="655"/>
      <c r="DN29" s="655"/>
      <c r="DO29" s="655"/>
      <c r="DP29" s="655"/>
      <c r="DQ29" s="655"/>
      <c r="DR29" s="655"/>
      <c r="DS29" s="655"/>
      <c r="DT29" s="655"/>
      <c r="DU29" s="655"/>
      <c r="DV29" s="656"/>
      <c r="DW29" s="628">
        <v>14.5</v>
      </c>
      <c r="DX29" s="653"/>
      <c r="DY29" s="653"/>
      <c r="DZ29" s="653"/>
      <c r="EA29" s="653"/>
      <c r="EB29" s="653"/>
      <c r="EC29" s="654"/>
    </row>
    <row r="30" spans="2:133" ht="11.25" customHeight="1" x14ac:dyDescent="0.15">
      <c r="B30" s="620" t="s">
        <v>288</v>
      </c>
      <c r="C30" s="621"/>
      <c r="D30" s="621"/>
      <c r="E30" s="621"/>
      <c r="F30" s="621"/>
      <c r="G30" s="621"/>
      <c r="H30" s="621"/>
      <c r="I30" s="621"/>
      <c r="J30" s="621"/>
      <c r="K30" s="621"/>
      <c r="L30" s="621"/>
      <c r="M30" s="621"/>
      <c r="N30" s="621"/>
      <c r="O30" s="621"/>
      <c r="P30" s="621"/>
      <c r="Q30" s="622"/>
      <c r="R30" s="623">
        <v>869853</v>
      </c>
      <c r="S30" s="624"/>
      <c r="T30" s="624"/>
      <c r="U30" s="624"/>
      <c r="V30" s="624"/>
      <c r="W30" s="624"/>
      <c r="X30" s="624"/>
      <c r="Y30" s="625"/>
      <c r="Z30" s="626">
        <v>3</v>
      </c>
      <c r="AA30" s="626"/>
      <c r="AB30" s="626"/>
      <c r="AC30" s="626"/>
      <c r="AD30" s="627" t="s">
        <v>110</v>
      </c>
      <c r="AE30" s="627"/>
      <c r="AF30" s="627"/>
      <c r="AG30" s="627"/>
      <c r="AH30" s="627"/>
      <c r="AI30" s="627"/>
      <c r="AJ30" s="627"/>
      <c r="AK30" s="627"/>
      <c r="AL30" s="628" t="s">
        <v>110</v>
      </c>
      <c r="AM30" s="629"/>
      <c r="AN30" s="629"/>
      <c r="AO30" s="630"/>
      <c r="AP30" s="669" t="s">
        <v>289</v>
      </c>
      <c r="AQ30" s="670"/>
      <c r="AR30" s="670"/>
      <c r="AS30" s="670"/>
      <c r="AT30" s="675" t="s">
        <v>290</v>
      </c>
      <c r="AU30" s="182"/>
      <c r="AV30" s="182"/>
      <c r="AW30" s="182"/>
      <c r="AX30" s="609" t="s">
        <v>168</v>
      </c>
      <c r="AY30" s="610"/>
      <c r="AZ30" s="610"/>
      <c r="BA30" s="610"/>
      <c r="BB30" s="610"/>
      <c r="BC30" s="610"/>
      <c r="BD30" s="610"/>
      <c r="BE30" s="610"/>
      <c r="BF30" s="611"/>
      <c r="BG30" s="681">
        <v>98.8</v>
      </c>
      <c r="BH30" s="682"/>
      <c r="BI30" s="682"/>
      <c r="BJ30" s="682"/>
      <c r="BK30" s="682"/>
      <c r="BL30" s="682"/>
      <c r="BM30" s="618">
        <v>92</v>
      </c>
      <c r="BN30" s="682"/>
      <c r="BO30" s="682"/>
      <c r="BP30" s="682"/>
      <c r="BQ30" s="683"/>
      <c r="BR30" s="681">
        <v>98.6</v>
      </c>
      <c r="BS30" s="682"/>
      <c r="BT30" s="682"/>
      <c r="BU30" s="682"/>
      <c r="BV30" s="682"/>
      <c r="BW30" s="682"/>
      <c r="BX30" s="618">
        <v>91.2</v>
      </c>
      <c r="BY30" s="682"/>
      <c r="BZ30" s="682"/>
      <c r="CA30" s="682"/>
      <c r="CB30" s="683"/>
      <c r="CD30" s="686"/>
      <c r="CE30" s="687"/>
      <c r="CF30" s="637" t="s">
        <v>291</v>
      </c>
      <c r="CG30" s="638"/>
      <c r="CH30" s="638"/>
      <c r="CI30" s="638"/>
      <c r="CJ30" s="638"/>
      <c r="CK30" s="638"/>
      <c r="CL30" s="638"/>
      <c r="CM30" s="638"/>
      <c r="CN30" s="638"/>
      <c r="CO30" s="638"/>
      <c r="CP30" s="638"/>
      <c r="CQ30" s="639"/>
      <c r="CR30" s="623">
        <v>2184791</v>
      </c>
      <c r="CS30" s="624"/>
      <c r="CT30" s="624"/>
      <c r="CU30" s="624"/>
      <c r="CV30" s="624"/>
      <c r="CW30" s="624"/>
      <c r="CX30" s="624"/>
      <c r="CY30" s="625"/>
      <c r="CZ30" s="657">
        <v>8.1</v>
      </c>
      <c r="DA30" s="658"/>
      <c r="DB30" s="658"/>
      <c r="DC30" s="659"/>
      <c r="DD30" s="632">
        <v>1769293</v>
      </c>
      <c r="DE30" s="624"/>
      <c r="DF30" s="624"/>
      <c r="DG30" s="624"/>
      <c r="DH30" s="624"/>
      <c r="DI30" s="624"/>
      <c r="DJ30" s="624"/>
      <c r="DK30" s="625"/>
      <c r="DL30" s="632">
        <v>1769293</v>
      </c>
      <c r="DM30" s="624"/>
      <c r="DN30" s="624"/>
      <c r="DO30" s="624"/>
      <c r="DP30" s="624"/>
      <c r="DQ30" s="624"/>
      <c r="DR30" s="624"/>
      <c r="DS30" s="624"/>
      <c r="DT30" s="624"/>
      <c r="DU30" s="624"/>
      <c r="DV30" s="625"/>
      <c r="DW30" s="628">
        <v>12.9</v>
      </c>
      <c r="DX30" s="653"/>
      <c r="DY30" s="653"/>
      <c r="DZ30" s="653"/>
      <c r="EA30" s="653"/>
      <c r="EB30" s="653"/>
      <c r="EC30" s="654"/>
    </row>
    <row r="31" spans="2:133" ht="11.25" customHeight="1" x14ac:dyDescent="0.15">
      <c r="B31" s="620" t="s">
        <v>292</v>
      </c>
      <c r="C31" s="621"/>
      <c r="D31" s="621"/>
      <c r="E31" s="621"/>
      <c r="F31" s="621"/>
      <c r="G31" s="621"/>
      <c r="H31" s="621"/>
      <c r="I31" s="621"/>
      <c r="J31" s="621"/>
      <c r="K31" s="621"/>
      <c r="L31" s="621"/>
      <c r="M31" s="621"/>
      <c r="N31" s="621"/>
      <c r="O31" s="621"/>
      <c r="P31" s="621"/>
      <c r="Q31" s="622"/>
      <c r="R31" s="623">
        <v>1221255</v>
      </c>
      <c r="S31" s="624"/>
      <c r="T31" s="624"/>
      <c r="U31" s="624"/>
      <c r="V31" s="624"/>
      <c r="W31" s="624"/>
      <c r="X31" s="624"/>
      <c r="Y31" s="625"/>
      <c r="Z31" s="626">
        <v>4.2</v>
      </c>
      <c r="AA31" s="626"/>
      <c r="AB31" s="626"/>
      <c r="AC31" s="626"/>
      <c r="AD31" s="627" t="s">
        <v>110</v>
      </c>
      <c r="AE31" s="627"/>
      <c r="AF31" s="627"/>
      <c r="AG31" s="627"/>
      <c r="AH31" s="627"/>
      <c r="AI31" s="627"/>
      <c r="AJ31" s="627"/>
      <c r="AK31" s="627"/>
      <c r="AL31" s="628" t="s">
        <v>110</v>
      </c>
      <c r="AM31" s="629"/>
      <c r="AN31" s="629"/>
      <c r="AO31" s="630"/>
      <c r="AP31" s="671"/>
      <c r="AQ31" s="672"/>
      <c r="AR31" s="672"/>
      <c r="AS31" s="672"/>
      <c r="AT31" s="676"/>
      <c r="AU31" s="181" t="s">
        <v>293</v>
      </c>
      <c r="AV31" s="181"/>
      <c r="AW31" s="181"/>
      <c r="AX31" s="620" t="s">
        <v>294</v>
      </c>
      <c r="AY31" s="621"/>
      <c r="AZ31" s="621"/>
      <c r="BA31" s="621"/>
      <c r="BB31" s="621"/>
      <c r="BC31" s="621"/>
      <c r="BD31" s="621"/>
      <c r="BE31" s="621"/>
      <c r="BF31" s="622"/>
      <c r="BG31" s="678">
        <v>99</v>
      </c>
      <c r="BH31" s="655"/>
      <c r="BI31" s="655"/>
      <c r="BJ31" s="655"/>
      <c r="BK31" s="655"/>
      <c r="BL31" s="655"/>
      <c r="BM31" s="629">
        <v>94.8</v>
      </c>
      <c r="BN31" s="679"/>
      <c r="BO31" s="679"/>
      <c r="BP31" s="679"/>
      <c r="BQ31" s="680"/>
      <c r="BR31" s="678">
        <v>99</v>
      </c>
      <c r="BS31" s="655"/>
      <c r="BT31" s="655"/>
      <c r="BU31" s="655"/>
      <c r="BV31" s="655"/>
      <c r="BW31" s="655"/>
      <c r="BX31" s="629">
        <v>94</v>
      </c>
      <c r="BY31" s="679"/>
      <c r="BZ31" s="679"/>
      <c r="CA31" s="679"/>
      <c r="CB31" s="680"/>
      <c r="CD31" s="686"/>
      <c r="CE31" s="687"/>
      <c r="CF31" s="637" t="s">
        <v>295</v>
      </c>
      <c r="CG31" s="638"/>
      <c r="CH31" s="638"/>
      <c r="CI31" s="638"/>
      <c r="CJ31" s="638"/>
      <c r="CK31" s="638"/>
      <c r="CL31" s="638"/>
      <c r="CM31" s="638"/>
      <c r="CN31" s="638"/>
      <c r="CO31" s="638"/>
      <c r="CP31" s="638"/>
      <c r="CQ31" s="639"/>
      <c r="CR31" s="623">
        <v>219108</v>
      </c>
      <c r="CS31" s="655"/>
      <c r="CT31" s="655"/>
      <c r="CU31" s="655"/>
      <c r="CV31" s="655"/>
      <c r="CW31" s="655"/>
      <c r="CX31" s="655"/>
      <c r="CY31" s="656"/>
      <c r="CZ31" s="657">
        <v>0.8</v>
      </c>
      <c r="DA31" s="658"/>
      <c r="DB31" s="658"/>
      <c r="DC31" s="659"/>
      <c r="DD31" s="632">
        <v>215321</v>
      </c>
      <c r="DE31" s="655"/>
      <c r="DF31" s="655"/>
      <c r="DG31" s="655"/>
      <c r="DH31" s="655"/>
      <c r="DI31" s="655"/>
      <c r="DJ31" s="655"/>
      <c r="DK31" s="656"/>
      <c r="DL31" s="632">
        <v>215321</v>
      </c>
      <c r="DM31" s="655"/>
      <c r="DN31" s="655"/>
      <c r="DO31" s="655"/>
      <c r="DP31" s="655"/>
      <c r="DQ31" s="655"/>
      <c r="DR31" s="655"/>
      <c r="DS31" s="655"/>
      <c r="DT31" s="655"/>
      <c r="DU31" s="655"/>
      <c r="DV31" s="656"/>
      <c r="DW31" s="628">
        <v>1.6</v>
      </c>
      <c r="DX31" s="653"/>
      <c r="DY31" s="653"/>
      <c r="DZ31" s="653"/>
      <c r="EA31" s="653"/>
      <c r="EB31" s="653"/>
      <c r="EC31" s="654"/>
    </row>
    <row r="32" spans="2:133" ht="11.25" customHeight="1" x14ac:dyDescent="0.15">
      <c r="B32" s="620" t="s">
        <v>296</v>
      </c>
      <c r="C32" s="621"/>
      <c r="D32" s="621"/>
      <c r="E32" s="621"/>
      <c r="F32" s="621"/>
      <c r="G32" s="621"/>
      <c r="H32" s="621"/>
      <c r="I32" s="621"/>
      <c r="J32" s="621"/>
      <c r="K32" s="621"/>
      <c r="L32" s="621"/>
      <c r="M32" s="621"/>
      <c r="N32" s="621"/>
      <c r="O32" s="621"/>
      <c r="P32" s="621"/>
      <c r="Q32" s="622"/>
      <c r="R32" s="623">
        <v>1731841</v>
      </c>
      <c r="S32" s="624"/>
      <c r="T32" s="624"/>
      <c r="U32" s="624"/>
      <c r="V32" s="624"/>
      <c r="W32" s="624"/>
      <c r="X32" s="624"/>
      <c r="Y32" s="625"/>
      <c r="Z32" s="626">
        <v>6</v>
      </c>
      <c r="AA32" s="626"/>
      <c r="AB32" s="626"/>
      <c r="AC32" s="626"/>
      <c r="AD32" s="627">
        <v>14182</v>
      </c>
      <c r="AE32" s="627"/>
      <c r="AF32" s="627"/>
      <c r="AG32" s="627"/>
      <c r="AH32" s="627"/>
      <c r="AI32" s="627"/>
      <c r="AJ32" s="627"/>
      <c r="AK32" s="627"/>
      <c r="AL32" s="628">
        <v>0.1</v>
      </c>
      <c r="AM32" s="629"/>
      <c r="AN32" s="629"/>
      <c r="AO32" s="630"/>
      <c r="AP32" s="673"/>
      <c r="AQ32" s="674"/>
      <c r="AR32" s="674"/>
      <c r="AS32" s="674"/>
      <c r="AT32" s="677"/>
      <c r="AU32" s="183"/>
      <c r="AV32" s="183"/>
      <c r="AW32" s="183"/>
      <c r="AX32" s="666" t="s">
        <v>297</v>
      </c>
      <c r="AY32" s="667"/>
      <c r="AZ32" s="667"/>
      <c r="BA32" s="667"/>
      <c r="BB32" s="667"/>
      <c r="BC32" s="667"/>
      <c r="BD32" s="667"/>
      <c r="BE32" s="667"/>
      <c r="BF32" s="668"/>
      <c r="BG32" s="690">
        <v>98.5</v>
      </c>
      <c r="BH32" s="691"/>
      <c r="BI32" s="691"/>
      <c r="BJ32" s="691"/>
      <c r="BK32" s="691"/>
      <c r="BL32" s="691"/>
      <c r="BM32" s="692">
        <v>88.8</v>
      </c>
      <c r="BN32" s="691"/>
      <c r="BO32" s="691"/>
      <c r="BP32" s="691"/>
      <c r="BQ32" s="693"/>
      <c r="BR32" s="690">
        <v>98.2</v>
      </c>
      <c r="BS32" s="691"/>
      <c r="BT32" s="691"/>
      <c r="BU32" s="691"/>
      <c r="BV32" s="691"/>
      <c r="BW32" s="691"/>
      <c r="BX32" s="692">
        <v>88</v>
      </c>
      <c r="BY32" s="691"/>
      <c r="BZ32" s="691"/>
      <c r="CA32" s="691"/>
      <c r="CB32" s="693"/>
      <c r="CD32" s="688"/>
      <c r="CE32" s="689"/>
      <c r="CF32" s="637" t="s">
        <v>298</v>
      </c>
      <c r="CG32" s="638"/>
      <c r="CH32" s="638"/>
      <c r="CI32" s="638"/>
      <c r="CJ32" s="638"/>
      <c r="CK32" s="638"/>
      <c r="CL32" s="638"/>
      <c r="CM32" s="638"/>
      <c r="CN32" s="638"/>
      <c r="CO32" s="638"/>
      <c r="CP32" s="638"/>
      <c r="CQ32" s="639"/>
      <c r="CR32" s="623">
        <v>149</v>
      </c>
      <c r="CS32" s="624"/>
      <c r="CT32" s="624"/>
      <c r="CU32" s="624"/>
      <c r="CV32" s="624"/>
      <c r="CW32" s="624"/>
      <c r="CX32" s="624"/>
      <c r="CY32" s="625"/>
      <c r="CZ32" s="657">
        <v>0</v>
      </c>
      <c r="DA32" s="658"/>
      <c r="DB32" s="658"/>
      <c r="DC32" s="659"/>
      <c r="DD32" s="632">
        <v>149</v>
      </c>
      <c r="DE32" s="624"/>
      <c r="DF32" s="624"/>
      <c r="DG32" s="624"/>
      <c r="DH32" s="624"/>
      <c r="DI32" s="624"/>
      <c r="DJ32" s="624"/>
      <c r="DK32" s="625"/>
      <c r="DL32" s="632">
        <v>149</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15">
      <c r="B33" s="620" t="s">
        <v>299</v>
      </c>
      <c r="C33" s="621"/>
      <c r="D33" s="621"/>
      <c r="E33" s="621"/>
      <c r="F33" s="621"/>
      <c r="G33" s="621"/>
      <c r="H33" s="621"/>
      <c r="I33" s="621"/>
      <c r="J33" s="621"/>
      <c r="K33" s="621"/>
      <c r="L33" s="621"/>
      <c r="M33" s="621"/>
      <c r="N33" s="621"/>
      <c r="O33" s="621"/>
      <c r="P33" s="621"/>
      <c r="Q33" s="622"/>
      <c r="R33" s="623">
        <v>3075800</v>
      </c>
      <c r="S33" s="624"/>
      <c r="T33" s="624"/>
      <c r="U33" s="624"/>
      <c r="V33" s="624"/>
      <c r="W33" s="624"/>
      <c r="X33" s="624"/>
      <c r="Y33" s="625"/>
      <c r="Z33" s="626">
        <v>10.7</v>
      </c>
      <c r="AA33" s="626"/>
      <c r="AB33" s="626"/>
      <c r="AC33" s="626"/>
      <c r="AD33" s="627" t="s">
        <v>110</v>
      </c>
      <c r="AE33" s="627"/>
      <c r="AF33" s="627"/>
      <c r="AG33" s="627"/>
      <c r="AH33" s="627"/>
      <c r="AI33" s="627"/>
      <c r="AJ33" s="627"/>
      <c r="AK33" s="627"/>
      <c r="AL33" s="628" t="s">
        <v>110</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300</v>
      </c>
      <c r="CE33" s="638"/>
      <c r="CF33" s="638"/>
      <c r="CG33" s="638"/>
      <c r="CH33" s="638"/>
      <c r="CI33" s="638"/>
      <c r="CJ33" s="638"/>
      <c r="CK33" s="638"/>
      <c r="CL33" s="638"/>
      <c r="CM33" s="638"/>
      <c r="CN33" s="638"/>
      <c r="CO33" s="638"/>
      <c r="CP33" s="638"/>
      <c r="CQ33" s="639"/>
      <c r="CR33" s="623">
        <v>12410759</v>
      </c>
      <c r="CS33" s="655"/>
      <c r="CT33" s="655"/>
      <c r="CU33" s="655"/>
      <c r="CV33" s="655"/>
      <c r="CW33" s="655"/>
      <c r="CX33" s="655"/>
      <c r="CY33" s="656"/>
      <c r="CZ33" s="657">
        <v>45.8</v>
      </c>
      <c r="DA33" s="658"/>
      <c r="DB33" s="658"/>
      <c r="DC33" s="659"/>
      <c r="DD33" s="632">
        <v>9510708</v>
      </c>
      <c r="DE33" s="655"/>
      <c r="DF33" s="655"/>
      <c r="DG33" s="655"/>
      <c r="DH33" s="655"/>
      <c r="DI33" s="655"/>
      <c r="DJ33" s="655"/>
      <c r="DK33" s="656"/>
      <c r="DL33" s="632">
        <v>5155328</v>
      </c>
      <c r="DM33" s="655"/>
      <c r="DN33" s="655"/>
      <c r="DO33" s="655"/>
      <c r="DP33" s="655"/>
      <c r="DQ33" s="655"/>
      <c r="DR33" s="655"/>
      <c r="DS33" s="655"/>
      <c r="DT33" s="655"/>
      <c r="DU33" s="655"/>
      <c r="DV33" s="656"/>
      <c r="DW33" s="628">
        <v>37.6</v>
      </c>
      <c r="DX33" s="653"/>
      <c r="DY33" s="653"/>
      <c r="DZ33" s="653"/>
      <c r="EA33" s="653"/>
      <c r="EB33" s="653"/>
      <c r="EC33" s="654"/>
    </row>
    <row r="34" spans="2:133" ht="11.25" customHeight="1" x14ac:dyDescent="0.15">
      <c r="B34" s="620" t="s">
        <v>301</v>
      </c>
      <c r="C34" s="621"/>
      <c r="D34" s="621"/>
      <c r="E34" s="621"/>
      <c r="F34" s="621"/>
      <c r="G34" s="621"/>
      <c r="H34" s="621"/>
      <c r="I34" s="621"/>
      <c r="J34" s="621"/>
      <c r="K34" s="621"/>
      <c r="L34" s="621"/>
      <c r="M34" s="621"/>
      <c r="N34" s="621"/>
      <c r="O34" s="621"/>
      <c r="P34" s="621"/>
      <c r="Q34" s="622"/>
      <c r="R34" s="623" t="s">
        <v>110</v>
      </c>
      <c r="S34" s="624"/>
      <c r="T34" s="624"/>
      <c r="U34" s="624"/>
      <c r="V34" s="624"/>
      <c r="W34" s="624"/>
      <c r="X34" s="624"/>
      <c r="Y34" s="625"/>
      <c r="Z34" s="626" t="s">
        <v>110</v>
      </c>
      <c r="AA34" s="626"/>
      <c r="AB34" s="626"/>
      <c r="AC34" s="626"/>
      <c r="AD34" s="627" t="s">
        <v>110</v>
      </c>
      <c r="AE34" s="627"/>
      <c r="AF34" s="627"/>
      <c r="AG34" s="627"/>
      <c r="AH34" s="627"/>
      <c r="AI34" s="627"/>
      <c r="AJ34" s="627"/>
      <c r="AK34" s="627"/>
      <c r="AL34" s="628" t="s">
        <v>110</v>
      </c>
      <c r="AM34" s="629"/>
      <c r="AN34" s="629"/>
      <c r="AO34" s="630"/>
      <c r="AP34" s="186"/>
      <c r="AQ34" s="602" t="s">
        <v>302</v>
      </c>
      <c r="AR34" s="603"/>
      <c r="AS34" s="603"/>
      <c r="AT34" s="603"/>
      <c r="AU34" s="603"/>
      <c r="AV34" s="603"/>
      <c r="AW34" s="603"/>
      <c r="AX34" s="603"/>
      <c r="AY34" s="603"/>
      <c r="AZ34" s="603"/>
      <c r="BA34" s="603"/>
      <c r="BB34" s="603"/>
      <c r="BC34" s="603"/>
      <c r="BD34" s="603"/>
      <c r="BE34" s="603"/>
      <c r="BF34" s="604"/>
      <c r="BG34" s="602" t="s">
        <v>303</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304</v>
      </c>
      <c r="CE34" s="638"/>
      <c r="CF34" s="638"/>
      <c r="CG34" s="638"/>
      <c r="CH34" s="638"/>
      <c r="CI34" s="638"/>
      <c r="CJ34" s="638"/>
      <c r="CK34" s="638"/>
      <c r="CL34" s="638"/>
      <c r="CM34" s="638"/>
      <c r="CN34" s="638"/>
      <c r="CO34" s="638"/>
      <c r="CP34" s="638"/>
      <c r="CQ34" s="639"/>
      <c r="CR34" s="623">
        <v>3257910</v>
      </c>
      <c r="CS34" s="624"/>
      <c r="CT34" s="624"/>
      <c r="CU34" s="624"/>
      <c r="CV34" s="624"/>
      <c r="CW34" s="624"/>
      <c r="CX34" s="624"/>
      <c r="CY34" s="625"/>
      <c r="CZ34" s="657">
        <v>12</v>
      </c>
      <c r="DA34" s="658"/>
      <c r="DB34" s="658"/>
      <c r="DC34" s="659"/>
      <c r="DD34" s="632">
        <v>2499355</v>
      </c>
      <c r="DE34" s="624"/>
      <c r="DF34" s="624"/>
      <c r="DG34" s="624"/>
      <c r="DH34" s="624"/>
      <c r="DI34" s="624"/>
      <c r="DJ34" s="624"/>
      <c r="DK34" s="625"/>
      <c r="DL34" s="632">
        <v>1754494</v>
      </c>
      <c r="DM34" s="624"/>
      <c r="DN34" s="624"/>
      <c r="DO34" s="624"/>
      <c r="DP34" s="624"/>
      <c r="DQ34" s="624"/>
      <c r="DR34" s="624"/>
      <c r="DS34" s="624"/>
      <c r="DT34" s="624"/>
      <c r="DU34" s="624"/>
      <c r="DV34" s="625"/>
      <c r="DW34" s="628">
        <v>12.8</v>
      </c>
      <c r="DX34" s="653"/>
      <c r="DY34" s="653"/>
      <c r="DZ34" s="653"/>
      <c r="EA34" s="653"/>
      <c r="EB34" s="653"/>
      <c r="EC34" s="654"/>
    </row>
    <row r="35" spans="2:133" ht="11.25" customHeight="1" x14ac:dyDescent="0.15">
      <c r="B35" s="620" t="s">
        <v>305</v>
      </c>
      <c r="C35" s="621"/>
      <c r="D35" s="621"/>
      <c r="E35" s="621"/>
      <c r="F35" s="621"/>
      <c r="G35" s="621"/>
      <c r="H35" s="621"/>
      <c r="I35" s="621"/>
      <c r="J35" s="621"/>
      <c r="K35" s="621"/>
      <c r="L35" s="621"/>
      <c r="M35" s="621"/>
      <c r="N35" s="621"/>
      <c r="O35" s="621"/>
      <c r="P35" s="621"/>
      <c r="Q35" s="622"/>
      <c r="R35" s="623">
        <v>978800</v>
      </c>
      <c r="S35" s="624"/>
      <c r="T35" s="624"/>
      <c r="U35" s="624"/>
      <c r="V35" s="624"/>
      <c r="W35" s="624"/>
      <c r="X35" s="624"/>
      <c r="Y35" s="625"/>
      <c r="Z35" s="626">
        <v>3.4</v>
      </c>
      <c r="AA35" s="626"/>
      <c r="AB35" s="626"/>
      <c r="AC35" s="626"/>
      <c r="AD35" s="627" t="s">
        <v>110</v>
      </c>
      <c r="AE35" s="627"/>
      <c r="AF35" s="627"/>
      <c r="AG35" s="627"/>
      <c r="AH35" s="627"/>
      <c r="AI35" s="627"/>
      <c r="AJ35" s="627"/>
      <c r="AK35" s="627"/>
      <c r="AL35" s="628" t="s">
        <v>110</v>
      </c>
      <c r="AM35" s="629"/>
      <c r="AN35" s="629"/>
      <c r="AO35" s="630"/>
      <c r="AP35" s="186"/>
      <c r="AQ35" s="634" t="s">
        <v>306</v>
      </c>
      <c r="AR35" s="635"/>
      <c r="AS35" s="635"/>
      <c r="AT35" s="635"/>
      <c r="AU35" s="635"/>
      <c r="AV35" s="635"/>
      <c r="AW35" s="635"/>
      <c r="AX35" s="635"/>
      <c r="AY35" s="636"/>
      <c r="AZ35" s="612">
        <v>3191230</v>
      </c>
      <c r="BA35" s="613"/>
      <c r="BB35" s="613"/>
      <c r="BC35" s="613"/>
      <c r="BD35" s="613"/>
      <c r="BE35" s="613"/>
      <c r="BF35" s="694"/>
      <c r="BG35" s="634" t="s">
        <v>307</v>
      </c>
      <c r="BH35" s="635"/>
      <c r="BI35" s="635"/>
      <c r="BJ35" s="635"/>
      <c r="BK35" s="635"/>
      <c r="BL35" s="635"/>
      <c r="BM35" s="635"/>
      <c r="BN35" s="635"/>
      <c r="BO35" s="635"/>
      <c r="BP35" s="635"/>
      <c r="BQ35" s="635"/>
      <c r="BR35" s="635"/>
      <c r="BS35" s="635"/>
      <c r="BT35" s="635"/>
      <c r="BU35" s="636"/>
      <c r="BV35" s="612">
        <v>159129</v>
      </c>
      <c r="BW35" s="613"/>
      <c r="BX35" s="613"/>
      <c r="BY35" s="613"/>
      <c r="BZ35" s="613"/>
      <c r="CA35" s="613"/>
      <c r="CB35" s="694"/>
      <c r="CD35" s="637" t="s">
        <v>308</v>
      </c>
      <c r="CE35" s="638"/>
      <c r="CF35" s="638"/>
      <c r="CG35" s="638"/>
      <c r="CH35" s="638"/>
      <c r="CI35" s="638"/>
      <c r="CJ35" s="638"/>
      <c r="CK35" s="638"/>
      <c r="CL35" s="638"/>
      <c r="CM35" s="638"/>
      <c r="CN35" s="638"/>
      <c r="CO35" s="638"/>
      <c r="CP35" s="638"/>
      <c r="CQ35" s="639"/>
      <c r="CR35" s="623">
        <v>366163</v>
      </c>
      <c r="CS35" s="655"/>
      <c r="CT35" s="655"/>
      <c r="CU35" s="655"/>
      <c r="CV35" s="655"/>
      <c r="CW35" s="655"/>
      <c r="CX35" s="655"/>
      <c r="CY35" s="656"/>
      <c r="CZ35" s="657">
        <v>1.4</v>
      </c>
      <c r="DA35" s="658"/>
      <c r="DB35" s="658"/>
      <c r="DC35" s="659"/>
      <c r="DD35" s="632">
        <v>284629</v>
      </c>
      <c r="DE35" s="655"/>
      <c r="DF35" s="655"/>
      <c r="DG35" s="655"/>
      <c r="DH35" s="655"/>
      <c r="DI35" s="655"/>
      <c r="DJ35" s="655"/>
      <c r="DK35" s="656"/>
      <c r="DL35" s="632">
        <v>249807</v>
      </c>
      <c r="DM35" s="655"/>
      <c r="DN35" s="655"/>
      <c r="DO35" s="655"/>
      <c r="DP35" s="655"/>
      <c r="DQ35" s="655"/>
      <c r="DR35" s="655"/>
      <c r="DS35" s="655"/>
      <c r="DT35" s="655"/>
      <c r="DU35" s="655"/>
      <c r="DV35" s="656"/>
      <c r="DW35" s="628">
        <v>1.8</v>
      </c>
      <c r="DX35" s="653"/>
      <c r="DY35" s="653"/>
      <c r="DZ35" s="653"/>
      <c r="EA35" s="653"/>
      <c r="EB35" s="653"/>
      <c r="EC35" s="654"/>
    </row>
    <row r="36" spans="2:133" ht="11.25" customHeight="1" x14ac:dyDescent="0.15">
      <c r="B36" s="666" t="s">
        <v>309</v>
      </c>
      <c r="C36" s="667"/>
      <c r="D36" s="667"/>
      <c r="E36" s="667"/>
      <c r="F36" s="667"/>
      <c r="G36" s="667"/>
      <c r="H36" s="667"/>
      <c r="I36" s="667"/>
      <c r="J36" s="667"/>
      <c r="K36" s="667"/>
      <c r="L36" s="667"/>
      <c r="M36" s="667"/>
      <c r="N36" s="667"/>
      <c r="O36" s="667"/>
      <c r="P36" s="667"/>
      <c r="Q36" s="668"/>
      <c r="R36" s="695">
        <v>28845863</v>
      </c>
      <c r="S36" s="696"/>
      <c r="T36" s="696"/>
      <c r="U36" s="696"/>
      <c r="V36" s="696"/>
      <c r="W36" s="696"/>
      <c r="X36" s="696"/>
      <c r="Y36" s="697"/>
      <c r="Z36" s="698">
        <v>100</v>
      </c>
      <c r="AA36" s="698"/>
      <c r="AB36" s="698"/>
      <c r="AC36" s="698"/>
      <c r="AD36" s="699">
        <v>12724177</v>
      </c>
      <c r="AE36" s="699"/>
      <c r="AF36" s="699"/>
      <c r="AG36" s="699"/>
      <c r="AH36" s="699"/>
      <c r="AI36" s="699"/>
      <c r="AJ36" s="699"/>
      <c r="AK36" s="699"/>
      <c r="AL36" s="700">
        <v>100</v>
      </c>
      <c r="AM36" s="692"/>
      <c r="AN36" s="692"/>
      <c r="AO36" s="701"/>
      <c r="AQ36" s="702" t="s">
        <v>310</v>
      </c>
      <c r="AR36" s="703"/>
      <c r="AS36" s="703"/>
      <c r="AT36" s="703"/>
      <c r="AU36" s="703"/>
      <c r="AV36" s="703"/>
      <c r="AW36" s="703"/>
      <c r="AX36" s="703"/>
      <c r="AY36" s="704"/>
      <c r="AZ36" s="623">
        <v>660418</v>
      </c>
      <c r="BA36" s="624"/>
      <c r="BB36" s="624"/>
      <c r="BC36" s="624"/>
      <c r="BD36" s="655"/>
      <c r="BE36" s="655"/>
      <c r="BF36" s="680"/>
      <c r="BG36" s="637" t="s">
        <v>311</v>
      </c>
      <c r="BH36" s="638"/>
      <c r="BI36" s="638"/>
      <c r="BJ36" s="638"/>
      <c r="BK36" s="638"/>
      <c r="BL36" s="638"/>
      <c r="BM36" s="638"/>
      <c r="BN36" s="638"/>
      <c r="BO36" s="638"/>
      <c r="BP36" s="638"/>
      <c r="BQ36" s="638"/>
      <c r="BR36" s="638"/>
      <c r="BS36" s="638"/>
      <c r="BT36" s="638"/>
      <c r="BU36" s="639"/>
      <c r="BV36" s="623">
        <v>119333</v>
      </c>
      <c r="BW36" s="624"/>
      <c r="BX36" s="624"/>
      <c r="BY36" s="624"/>
      <c r="BZ36" s="624"/>
      <c r="CA36" s="624"/>
      <c r="CB36" s="633"/>
      <c r="CD36" s="637" t="s">
        <v>312</v>
      </c>
      <c r="CE36" s="638"/>
      <c r="CF36" s="638"/>
      <c r="CG36" s="638"/>
      <c r="CH36" s="638"/>
      <c r="CI36" s="638"/>
      <c r="CJ36" s="638"/>
      <c r="CK36" s="638"/>
      <c r="CL36" s="638"/>
      <c r="CM36" s="638"/>
      <c r="CN36" s="638"/>
      <c r="CO36" s="638"/>
      <c r="CP36" s="638"/>
      <c r="CQ36" s="639"/>
      <c r="CR36" s="623">
        <v>3793450</v>
      </c>
      <c r="CS36" s="624"/>
      <c r="CT36" s="624"/>
      <c r="CU36" s="624"/>
      <c r="CV36" s="624"/>
      <c r="CW36" s="624"/>
      <c r="CX36" s="624"/>
      <c r="CY36" s="625"/>
      <c r="CZ36" s="657">
        <v>14</v>
      </c>
      <c r="DA36" s="658"/>
      <c r="DB36" s="658"/>
      <c r="DC36" s="659"/>
      <c r="DD36" s="632">
        <v>3265620</v>
      </c>
      <c r="DE36" s="624"/>
      <c r="DF36" s="624"/>
      <c r="DG36" s="624"/>
      <c r="DH36" s="624"/>
      <c r="DI36" s="624"/>
      <c r="DJ36" s="624"/>
      <c r="DK36" s="625"/>
      <c r="DL36" s="632">
        <v>1350288</v>
      </c>
      <c r="DM36" s="624"/>
      <c r="DN36" s="624"/>
      <c r="DO36" s="624"/>
      <c r="DP36" s="624"/>
      <c r="DQ36" s="624"/>
      <c r="DR36" s="624"/>
      <c r="DS36" s="624"/>
      <c r="DT36" s="624"/>
      <c r="DU36" s="624"/>
      <c r="DV36" s="625"/>
      <c r="DW36" s="628">
        <v>9.9</v>
      </c>
      <c r="DX36" s="653"/>
      <c r="DY36" s="653"/>
      <c r="DZ36" s="653"/>
      <c r="EA36" s="653"/>
      <c r="EB36" s="653"/>
      <c r="EC36" s="654"/>
    </row>
    <row r="37" spans="2:133" ht="11.25" customHeight="1" x14ac:dyDescent="0.15">
      <c r="AQ37" s="702" t="s">
        <v>313</v>
      </c>
      <c r="AR37" s="703"/>
      <c r="AS37" s="703"/>
      <c r="AT37" s="703"/>
      <c r="AU37" s="703"/>
      <c r="AV37" s="703"/>
      <c r="AW37" s="703"/>
      <c r="AX37" s="703"/>
      <c r="AY37" s="704"/>
      <c r="AZ37" s="623">
        <v>406622</v>
      </c>
      <c r="BA37" s="624"/>
      <c r="BB37" s="624"/>
      <c r="BC37" s="624"/>
      <c r="BD37" s="655"/>
      <c r="BE37" s="655"/>
      <c r="BF37" s="680"/>
      <c r="BG37" s="637" t="s">
        <v>314</v>
      </c>
      <c r="BH37" s="638"/>
      <c r="BI37" s="638"/>
      <c r="BJ37" s="638"/>
      <c r="BK37" s="638"/>
      <c r="BL37" s="638"/>
      <c r="BM37" s="638"/>
      <c r="BN37" s="638"/>
      <c r="BO37" s="638"/>
      <c r="BP37" s="638"/>
      <c r="BQ37" s="638"/>
      <c r="BR37" s="638"/>
      <c r="BS37" s="638"/>
      <c r="BT37" s="638"/>
      <c r="BU37" s="639"/>
      <c r="BV37" s="623">
        <v>8203</v>
      </c>
      <c r="BW37" s="624"/>
      <c r="BX37" s="624"/>
      <c r="BY37" s="624"/>
      <c r="BZ37" s="624"/>
      <c r="CA37" s="624"/>
      <c r="CB37" s="633"/>
      <c r="CD37" s="637" t="s">
        <v>315</v>
      </c>
      <c r="CE37" s="638"/>
      <c r="CF37" s="638"/>
      <c r="CG37" s="638"/>
      <c r="CH37" s="638"/>
      <c r="CI37" s="638"/>
      <c r="CJ37" s="638"/>
      <c r="CK37" s="638"/>
      <c r="CL37" s="638"/>
      <c r="CM37" s="638"/>
      <c r="CN37" s="638"/>
      <c r="CO37" s="638"/>
      <c r="CP37" s="638"/>
      <c r="CQ37" s="639"/>
      <c r="CR37" s="623">
        <v>350538</v>
      </c>
      <c r="CS37" s="655"/>
      <c r="CT37" s="655"/>
      <c r="CU37" s="655"/>
      <c r="CV37" s="655"/>
      <c r="CW37" s="655"/>
      <c r="CX37" s="655"/>
      <c r="CY37" s="656"/>
      <c r="CZ37" s="657">
        <v>1.3</v>
      </c>
      <c r="DA37" s="658"/>
      <c r="DB37" s="658"/>
      <c r="DC37" s="659"/>
      <c r="DD37" s="632">
        <v>350538</v>
      </c>
      <c r="DE37" s="655"/>
      <c r="DF37" s="655"/>
      <c r="DG37" s="655"/>
      <c r="DH37" s="655"/>
      <c r="DI37" s="655"/>
      <c r="DJ37" s="655"/>
      <c r="DK37" s="656"/>
      <c r="DL37" s="632">
        <v>350538</v>
      </c>
      <c r="DM37" s="655"/>
      <c r="DN37" s="655"/>
      <c r="DO37" s="655"/>
      <c r="DP37" s="655"/>
      <c r="DQ37" s="655"/>
      <c r="DR37" s="655"/>
      <c r="DS37" s="655"/>
      <c r="DT37" s="655"/>
      <c r="DU37" s="655"/>
      <c r="DV37" s="656"/>
      <c r="DW37" s="628">
        <v>2.6</v>
      </c>
      <c r="DX37" s="653"/>
      <c r="DY37" s="653"/>
      <c r="DZ37" s="653"/>
      <c r="EA37" s="653"/>
      <c r="EB37" s="653"/>
      <c r="EC37" s="654"/>
    </row>
    <row r="38" spans="2:133" ht="11.25" customHeight="1" x14ac:dyDescent="0.15">
      <c r="AQ38" s="702" t="s">
        <v>316</v>
      </c>
      <c r="AR38" s="703"/>
      <c r="AS38" s="703"/>
      <c r="AT38" s="703"/>
      <c r="AU38" s="703"/>
      <c r="AV38" s="703"/>
      <c r="AW38" s="703"/>
      <c r="AX38" s="703"/>
      <c r="AY38" s="704"/>
      <c r="AZ38" s="623">
        <v>77681</v>
      </c>
      <c r="BA38" s="624"/>
      <c r="BB38" s="624"/>
      <c r="BC38" s="624"/>
      <c r="BD38" s="655"/>
      <c r="BE38" s="655"/>
      <c r="BF38" s="680"/>
      <c r="BG38" s="637" t="s">
        <v>317</v>
      </c>
      <c r="BH38" s="638"/>
      <c r="BI38" s="638"/>
      <c r="BJ38" s="638"/>
      <c r="BK38" s="638"/>
      <c r="BL38" s="638"/>
      <c r="BM38" s="638"/>
      <c r="BN38" s="638"/>
      <c r="BO38" s="638"/>
      <c r="BP38" s="638"/>
      <c r="BQ38" s="638"/>
      <c r="BR38" s="638"/>
      <c r="BS38" s="638"/>
      <c r="BT38" s="638"/>
      <c r="BU38" s="639"/>
      <c r="BV38" s="623">
        <v>14604</v>
      </c>
      <c r="BW38" s="624"/>
      <c r="BX38" s="624"/>
      <c r="BY38" s="624"/>
      <c r="BZ38" s="624"/>
      <c r="CA38" s="624"/>
      <c r="CB38" s="633"/>
      <c r="CD38" s="637" t="s">
        <v>318</v>
      </c>
      <c r="CE38" s="638"/>
      <c r="CF38" s="638"/>
      <c r="CG38" s="638"/>
      <c r="CH38" s="638"/>
      <c r="CI38" s="638"/>
      <c r="CJ38" s="638"/>
      <c r="CK38" s="638"/>
      <c r="CL38" s="638"/>
      <c r="CM38" s="638"/>
      <c r="CN38" s="638"/>
      <c r="CO38" s="638"/>
      <c r="CP38" s="638"/>
      <c r="CQ38" s="639"/>
      <c r="CR38" s="623">
        <v>2105147</v>
      </c>
      <c r="CS38" s="624"/>
      <c r="CT38" s="624"/>
      <c r="CU38" s="624"/>
      <c r="CV38" s="624"/>
      <c r="CW38" s="624"/>
      <c r="CX38" s="624"/>
      <c r="CY38" s="625"/>
      <c r="CZ38" s="657">
        <v>7.8</v>
      </c>
      <c r="DA38" s="658"/>
      <c r="DB38" s="658"/>
      <c r="DC38" s="659"/>
      <c r="DD38" s="632">
        <v>1697525</v>
      </c>
      <c r="DE38" s="624"/>
      <c r="DF38" s="624"/>
      <c r="DG38" s="624"/>
      <c r="DH38" s="624"/>
      <c r="DI38" s="624"/>
      <c r="DJ38" s="624"/>
      <c r="DK38" s="625"/>
      <c r="DL38" s="632">
        <v>1550183</v>
      </c>
      <c r="DM38" s="624"/>
      <c r="DN38" s="624"/>
      <c r="DO38" s="624"/>
      <c r="DP38" s="624"/>
      <c r="DQ38" s="624"/>
      <c r="DR38" s="624"/>
      <c r="DS38" s="624"/>
      <c r="DT38" s="624"/>
      <c r="DU38" s="624"/>
      <c r="DV38" s="625"/>
      <c r="DW38" s="628">
        <v>11.3</v>
      </c>
      <c r="DX38" s="653"/>
      <c r="DY38" s="653"/>
      <c r="DZ38" s="653"/>
      <c r="EA38" s="653"/>
      <c r="EB38" s="653"/>
      <c r="EC38" s="654"/>
    </row>
    <row r="39" spans="2:133" ht="11.25" customHeight="1" x14ac:dyDescent="0.15">
      <c r="AQ39" s="702" t="s">
        <v>319</v>
      </c>
      <c r="AR39" s="703"/>
      <c r="AS39" s="703"/>
      <c r="AT39" s="703"/>
      <c r="AU39" s="703"/>
      <c r="AV39" s="703"/>
      <c r="AW39" s="703"/>
      <c r="AX39" s="703"/>
      <c r="AY39" s="704"/>
      <c r="AZ39" s="623">
        <v>19043</v>
      </c>
      <c r="BA39" s="624"/>
      <c r="BB39" s="624"/>
      <c r="BC39" s="624"/>
      <c r="BD39" s="655"/>
      <c r="BE39" s="655"/>
      <c r="BF39" s="680"/>
      <c r="BG39" s="708" t="s">
        <v>320</v>
      </c>
      <c r="BH39" s="709"/>
      <c r="BI39" s="709"/>
      <c r="BJ39" s="709"/>
      <c r="BK39" s="709"/>
      <c r="BL39" s="187"/>
      <c r="BM39" s="638" t="s">
        <v>321</v>
      </c>
      <c r="BN39" s="638"/>
      <c r="BO39" s="638"/>
      <c r="BP39" s="638"/>
      <c r="BQ39" s="638"/>
      <c r="BR39" s="638"/>
      <c r="BS39" s="638"/>
      <c r="BT39" s="638"/>
      <c r="BU39" s="639"/>
      <c r="BV39" s="623">
        <v>102</v>
      </c>
      <c r="BW39" s="624"/>
      <c r="BX39" s="624"/>
      <c r="BY39" s="624"/>
      <c r="BZ39" s="624"/>
      <c r="CA39" s="624"/>
      <c r="CB39" s="633"/>
      <c r="CD39" s="637" t="s">
        <v>322</v>
      </c>
      <c r="CE39" s="638"/>
      <c r="CF39" s="638"/>
      <c r="CG39" s="638"/>
      <c r="CH39" s="638"/>
      <c r="CI39" s="638"/>
      <c r="CJ39" s="638"/>
      <c r="CK39" s="638"/>
      <c r="CL39" s="638"/>
      <c r="CM39" s="638"/>
      <c r="CN39" s="638"/>
      <c r="CO39" s="638"/>
      <c r="CP39" s="638"/>
      <c r="CQ39" s="639"/>
      <c r="CR39" s="623">
        <v>1538063</v>
      </c>
      <c r="CS39" s="655"/>
      <c r="CT39" s="655"/>
      <c r="CU39" s="655"/>
      <c r="CV39" s="655"/>
      <c r="CW39" s="655"/>
      <c r="CX39" s="655"/>
      <c r="CY39" s="656"/>
      <c r="CZ39" s="657">
        <v>5.7</v>
      </c>
      <c r="DA39" s="658"/>
      <c r="DB39" s="658"/>
      <c r="DC39" s="659"/>
      <c r="DD39" s="632">
        <v>1513023</v>
      </c>
      <c r="DE39" s="655"/>
      <c r="DF39" s="655"/>
      <c r="DG39" s="655"/>
      <c r="DH39" s="655"/>
      <c r="DI39" s="655"/>
      <c r="DJ39" s="655"/>
      <c r="DK39" s="656"/>
      <c r="DL39" s="632" t="s">
        <v>323</v>
      </c>
      <c r="DM39" s="655"/>
      <c r="DN39" s="655"/>
      <c r="DO39" s="655"/>
      <c r="DP39" s="655"/>
      <c r="DQ39" s="655"/>
      <c r="DR39" s="655"/>
      <c r="DS39" s="655"/>
      <c r="DT39" s="655"/>
      <c r="DU39" s="655"/>
      <c r="DV39" s="656"/>
      <c r="DW39" s="628" t="s">
        <v>323</v>
      </c>
      <c r="DX39" s="653"/>
      <c r="DY39" s="653"/>
      <c r="DZ39" s="653"/>
      <c r="EA39" s="653"/>
      <c r="EB39" s="653"/>
      <c r="EC39" s="654"/>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324</v>
      </c>
      <c r="AR40" s="703"/>
      <c r="AS40" s="703"/>
      <c r="AT40" s="703"/>
      <c r="AU40" s="703"/>
      <c r="AV40" s="703"/>
      <c r="AW40" s="703"/>
      <c r="AX40" s="703"/>
      <c r="AY40" s="704"/>
      <c r="AZ40" s="623">
        <v>498508</v>
      </c>
      <c r="BA40" s="624"/>
      <c r="BB40" s="624"/>
      <c r="BC40" s="624"/>
      <c r="BD40" s="655"/>
      <c r="BE40" s="655"/>
      <c r="BF40" s="680"/>
      <c r="BG40" s="708"/>
      <c r="BH40" s="709"/>
      <c r="BI40" s="709"/>
      <c r="BJ40" s="709"/>
      <c r="BK40" s="709"/>
      <c r="BL40" s="187"/>
      <c r="BM40" s="638" t="s">
        <v>325</v>
      </c>
      <c r="BN40" s="638"/>
      <c r="BO40" s="638"/>
      <c r="BP40" s="638"/>
      <c r="BQ40" s="638"/>
      <c r="BR40" s="638"/>
      <c r="BS40" s="638"/>
      <c r="BT40" s="638"/>
      <c r="BU40" s="639"/>
      <c r="BV40" s="623">
        <v>106</v>
      </c>
      <c r="BW40" s="624"/>
      <c r="BX40" s="624"/>
      <c r="BY40" s="624"/>
      <c r="BZ40" s="624"/>
      <c r="CA40" s="624"/>
      <c r="CB40" s="633"/>
      <c r="CD40" s="637" t="s">
        <v>326</v>
      </c>
      <c r="CE40" s="638"/>
      <c r="CF40" s="638"/>
      <c r="CG40" s="638"/>
      <c r="CH40" s="638"/>
      <c r="CI40" s="638"/>
      <c r="CJ40" s="638"/>
      <c r="CK40" s="638"/>
      <c r="CL40" s="638"/>
      <c r="CM40" s="638"/>
      <c r="CN40" s="638"/>
      <c r="CO40" s="638"/>
      <c r="CP40" s="638"/>
      <c r="CQ40" s="639"/>
      <c r="CR40" s="623">
        <v>1350026</v>
      </c>
      <c r="CS40" s="624"/>
      <c r="CT40" s="624"/>
      <c r="CU40" s="624"/>
      <c r="CV40" s="624"/>
      <c r="CW40" s="624"/>
      <c r="CX40" s="624"/>
      <c r="CY40" s="625"/>
      <c r="CZ40" s="657">
        <v>5</v>
      </c>
      <c r="DA40" s="658"/>
      <c r="DB40" s="658"/>
      <c r="DC40" s="659"/>
      <c r="DD40" s="632">
        <v>250556</v>
      </c>
      <c r="DE40" s="624"/>
      <c r="DF40" s="624"/>
      <c r="DG40" s="624"/>
      <c r="DH40" s="624"/>
      <c r="DI40" s="624"/>
      <c r="DJ40" s="624"/>
      <c r="DK40" s="625"/>
      <c r="DL40" s="632">
        <v>250556</v>
      </c>
      <c r="DM40" s="624"/>
      <c r="DN40" s="624"/>
      <c r="DO40" s="624"/>
      <c r="DP40" s="624"/>
      <c r="DQ40" s="624"/>
      <c r="DR40" s="624"/>
      <c r="DS40" s="624"/>
      <c r="DT40" s="624"/>
      <c r="DU40" s="624"/>
      <c r="DV40" s="625"/>
      <c r="DW40" s="628">
        <v>1.8</v>
      </c>
      <c r="DX40" s="653"/>
      <c r="DY40" s="653"/>
      <c r="DZ40" s="653"/>
      <c r="EA40" s="653"/>
      <c r="EB40" s="653"/>
      <c r="EC40" s="654"/>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327</v>
      </c>
      <c r="AR41" s="644"/>
      <c r="AS41" s="644"/>
      <c r="AT41" s="644"/>
      <c r="AU41" s="644"/>
      <c r="AV41" s="644"/>
      <c r="AW41" s="644"/>
      <c r="AX41" s="644"/>
      <c r="AY41" s="645"/>
      <c r="AZ41" s="695">
        <v>1528958</v>
      </c>
      <c r="BA41" s="696"/>
      <c r="BB41" s="696"/>
      <c r="BC41" s="696"/>
      <c r="BD41" s="691"/>
      <c r="BE41" s="691"/>
      <c r="BF41" s="693"/>
      <c r="BG41" s="710"/>
      <c r="BH41" s="711"/>
      <c r="BI41" s="711"/>
      <c r="BJ41" s="711"/>
      <c r="BK41" s="711"/>
      <c r="BL41" s="189"/>
      <c r="BM41" s="644" t="s">
        <v>328</v>
      </c>
      <c r="BN41" s="644"/>
      <c r="BO41" s="644"/>
      <c r="BP41" s="644"/>
      <c r="BQ41" s="644"/>
      <c r="BR41" s="644"/>
      <c r="BS41" s="644"/>
      <c r="BT41" s="644"/>
      <c r="BU41" s="645"/>
      <c r="BV41" s="695">
        <v>329</v>
      </c>
      <c r="BW41" s="696"/>
      <c r="BX41" s="696"/>
      <c r="BY41" s="696"/>
      <c r="BZ41" s="696"/>
      <c r="CA41" s="696"/>
      <c r="CB41" s="705"/>
      <c r="CD41" s="637" t="s">
        <v>329</v>
      </c>
      <c r="CE41" s="638"/>
      <c r="CF41" s="638"/>
      <c r="CG41" s="638"/>
      <c r="CH41" s="638"/>
      <c r="CI41" s="638"/>
      <c r="CJ41" s="638"/>
      <c r="CK41" s="638"/>
      <c r="CL41" s="638"/>
      <c r="CM41" s="638"/>
      <c r="CN41" s="638"/>
      <c r="CO41" s="638"/>
      <c r="CP41" s="638"/>
      <c r="CQ41" s="639"/>
      <c r="CR41" s="623" t="s">
        <v>330</v>
      </c>
      <c r="CS41" s="655"/>
      <c r="CT41" s="655"/>
      <c r="CU41" s="655"/>
      <c r="CV41" s="655"/>
      <c r="CW41" s="655"/>
      <c r="CX41" s="655"/>
      <c r="CY41" s="656"/>
      <c r="CZ41" s="657" t="s">
        <v>330</v>
      </c>
      <c r="DA41" s="658"/>
      <c r="DB41" s="658"/>
      <c r="DC41" s="659"/>
      <c r="DD41" s="632" t="s">
        <v>330</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x14ac:dyDescent="0.15">
      <c r="B42" s="181" t="s">
        <v>331</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332</v>
      </c>
      <c r="CE42" s="621"/>
      <c r="CF42" s="621"/>
      <c r="CG42" s="621"/>
      <c r="CH42" s="621"/>
      <c r="CI42" s="621"/>
      <c r="CJ42" s="621"/>
      <c r="CK42" s="621"/>
      <c r="CL42" s="621"/>
      <c r="CM42" s="621"/>
      <c r="CN42" s="621"/>
      <c r="CO42" s="621"/>
      <c r="CP42" s="621"/>
      <c r="CQ42" s="622"/>
      <c r="CR42" s="623">
        <v>4953319</v>
      </c>
      <c r="CS42" s="624"/>
      <c r="CT42" s="624"/>
      <c r="CU42" s="624"/>
      <c r="CV42" s="624"/>
      <c r="CW42" s="624"/>
      <c r="CX42" s="624"/>
      <c r="CY42" s="625"/>
      <c r="CZ42" s="657">
        <v>18.3</v>
      </c>
      <c r="DA42" s="706"/>
      <c r="DB42" s="706"/>
      <c r="DC42" s="707"/>
      <c r="DD42" s="632">
        <v>1279275</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x14ac:dyDescent="0.15">
      <c r="B43" s="191" t="s">
        <v>333</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334</v>
      </c>
      <c r="CE43" s="621"/>
      <c r="CF43" s="621"/>
      <c r="CG43" s="621"/>
      <c r="CH43" s="621"/>
      <c r="CI43" s="621"/>
      <c r="CJ43" s="621"/>
      <c r="CK43" s="621"/>
      <c r="CL43" s="621"/>
      <c r="CM43" s="621"/>
      <c r="CN43" s="621"/>
      <c r="CO43" s="621"/>
      <c r="CP43" s="621"/>
      <c r="CQ43" s="622"/>
      <c r="CR43" s="623">
        <v>136558</v>
      </c>
      <c r="CS43" s="655"/>
      <c r="CT43" s="655"/>
      <c r="CU43" s="655"/>
      <c r="CV43" s="655"/>
      <c r="CW43" s="655"/>
      <c r="CX43" s="655"/>
      <c r="CY43" s="656"/>
      <c r="CZ43" s="657">
        <v>0.5</v>
      </c>
      <c r="DA43" s="658"/>
      <c r="DB43" s="658"/>
      <c r="DC43" s="659"/>
      <c r="DD43" s="632">
        <v>136558</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x14ac:dyDescent="0.15">
      <c r="B44" s="192" t="s">
        <v>335</v>
      </c>
      <c r="CD44" s="729" t="s">
        <v>286</v>
      </c>
      <c r="CE44" s="730"/>
      <c r="CF44" s="620" t="s">
        <v>336</v>
      </c>
      <c r="CG44" s="621"/>
      <c r="CH44" s="621"/>
      <c r="CI44" s="621"/>
      <c r="CJ44" s="621"/>
      <c r="CK44" s="621"/>
      <c r="CL44" s="621"/>
      <c r="CM44" s="621"/>
      <c r="CN44" s="621"/>
      <c r="CO44" s="621"/>
      <c r="CP44" s="621"/>
      <c r="CQ44" s="622"/>
      <c r="CR44" s="623">
        <v>4953319</v>
      </c>
      <c r="CS44" s="624"/>
      <c r="CT44" s="624"/>
      <c r="CU44" s="624"/>
      <c r="CV44" s="624"/>
      <c r="CW44" s="624"/>
      <c r="CX44" s="624"/>
      <c r="CY44" s="625"/>
      <c r="CZ44" s="657">
        <v>18.3</v>
      </c>
      <c r="DA44" s="706"/>
      <c r="DB44" s="706"/>
      <c r="DC44" s="707"/>
      <c r="DD44" s="632">
        <v>1279275</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x14ac:dyDescent="0.15">
      <c r="CD45" s="731"/>
      <c r="CE45" s="732"/>
      <c r="CF45" s="620" t="s">
        <v>337</v>
      </c>
      <c r="CG45" s="621"/>
      <c r="CH45" s="621"/>
      <c r="CI45" s="621"/>
      <c r="CJ45" s="621"/>
      <c r="CK45" s="621"/>
      <c r="CL45" s="621"/>
      <c r="CM45" s="621"/>
      <c r="CN45" s="621"/>
      <c r="CO45" s="621"/>
      <c r="CP45" s="621"/>
      <c r="CQ45" s="622"/>
      <c r="CR45" s="623">
        <v>1903804</v>
      </c>
      <c r="CS45" s="655"/>
      <c r="CT45" s="655"/>
      <c r="CU45" s="655"/>
      <c r="CV45" s="655"/>
      <c r="CW45" s="655"/>
      <c r="CX45" s="655"/>
      <c r="CY45" s="656"/>
      <c r="CZ45" s="657">
        <v>7</v>
      </c>
      <c r="DA45" s="658"/>
      <c r="DB45" s="658"/>
      <c r="DC45" s="659"/>
      <c r="DD45" s="632">
        <v>180786</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x14ac:dyDescent="0.15">
      <c r="CD46" s="731"/>
      <c r="CE46" s="732"/>
      <c r="CF46" s="620" t="s">
        <v>338</v>
      </c>
      <c r="CG46" s="621"/>
      <c r="CH46" s="621"/>
      <c r="CI46" s="621"/>
      <c r="CJ46" s="621"/>
      <c r="CK46" s="621"/>
      <c r="CL46" s="621"/>
      <c r="CM46" s="621"/>
      <c r="CN46" s="621"/>
      <c r="CO46" s="621"/>
      <c r="CP46" s="621"/>
      <c r="CQ46" s="622"/>
      <c r="CR46" s="623">
        <v>2941579</v>
      </c>
      <c r="CS46" s="624"/>
      <c r="CT46" s="624"/>
      <c r="CU46" s="624"/>
      <c r="CV46" s="624"/>
      <c r="CW46" s="624"/>
      <c r="CX46" s="624"/>
      <c r="CY46" s="625"/>
      <c r="CZ46" s="657">
        <v>10.9</v>
      </c>
      <c r="DA46" s="706"/>
      <c r="DB46" s="706"/>
      <c r="DC46" s="707"/>
      <c r="DD46" s="632">
        <v>1085453</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x14ac:dyDescent="0.15">
      <c r="CD47" s="731"/>
      <c r="CE47" s="732"/>
      <c r="CF47" s="620" t="s">
        <v>339</v>
      </c>
      <c r="CG47" s="621"/>
      <c r="CH47" s="621"/>
      <c r="CI47" s="621"/>
      <c r="CJ47" s="621"/>
      <c r="CK47" s="621"/>
      <c r="CL47" s="621"/>
      <c r="CM47" s="621"/>
      <c r="CN47" s="621"/>
      <c r="CO47" s="621"/>
      <c r="CP47" s="621"/>
      <c r="CQ47" s="622"/>
      <c r="CR47" s="623" t="s">
        <v>110</v>
      </c>
      <c r="CS47" s="655"/>
      <c r="CT47" s="655"/>
      <c r="CU47" s="655"/>
      <c r="CV47" s="655"/>
      <c r="CW47" s="655"/>
      <c r="CX47" s="655"/>
      <c r="CY47" s="656"/>
      <c r="CZ47" s="657" t="s">
        <v>110</v>
      </c>
      <c r="DA47" s="658"/>
      <c r="DB47" s="658"/>
      <c r="DC47" s="659"/>
      <c r="DD47" s="632" t="s">
        <v>110</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x14ac:dyDescent="0.15">
      <c r="CD48" s="733"/>
      <c r="CE48" s="734"/>
      <c r="CF48" s="620" t="s">
        <v>340</v>
      </c>
      <c r="CG48" s="621"/>
      <c r="CH48" s="621"/>
      <c r="CI48" s="621"/>
      <c r="CJ48" s="621"/>
      <c r="CK48" s="621"/>
      <c r="CL48" s="621"/>
      <c r="CM48" s="621"/>
      <c r="CN48" s="621"/>
      <c r="CO48" s="621"/>
      <c r="CP48" s="621"/>
      <c r="CQ48" s="622"/>
      <c r="CR48" s="623" t="s">
        <v>110</v>
      </c>
      <c r="CS48" s="624"/>
      <c r="CT48" s="624"/>
      <c r="CU48" s="624"/>
      <c r="CV48" s="624"/>
      <c r="CW48" s="624"/>
      <c r="CX48" s="624"/>
      <c r="CY48" s="625"/>
      <c r="CZ48" s="657" t="s">
        <v>110</v>
      </c>
      <c r="DA48" s="706"/>
      <c r="DB48" s="706"/>
      <c r="DC48" s="707"/>
      <c r="DD48" s="632" t="s">
        <v>110</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x14ac:dyDescent="0.15">
      <c r="CD49" s="666" t="s">
        <v>341</v>
      </c>
      <c r="CE49" s="667"/>
      <c r="CF49" s="667"/>
      <c r="CG49" s="667"/>
      <c r="CH49" s="667"/>
      <c r="CI49" s="667"/>
      <c r="CJ49" s="667"/>
      <c r="CK49" s="667"/>
      <c r="CL49" s="667"/>
      <c r="CM49" s="667"/>
      <c r="CN49" s="667"/>
      <c r="CO49" s="667"/>
      <c r="CP49" s="667"/>
      <c r="CQ49" s="668"/>
      <c r="CR49" s="695">
        <v>27069085</v>
      </c>
      <c r="CS49" s="691"/>
      <c r="CT49" s="691"/>
      <c r="CU49" s="691"/>
      <c r="CV49" s="691"/>
      <c r="CW49" s="691"/>
      <c r="CX49" s="691"/>
      <c r="CY49" s="718"/>
      <c r="CZ49" s="719">
        <v>100</v>
      </c>
      <c r="DA49" s="720"/>
      <c r="DB49" s="720"/>
      <c r="DC49" s="721"/>
      <c r="DD49" s="722">
        <v>16935267</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x14ac:dyDescent="0.15"/>
    <row r="51" spans="82:133" hidden="1" x14ac:dyDescent="0.15"/>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55" zoomScaleNormal="55" zoomScaleSheetLayoutView="70" workbookViewId="0"/>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342</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343</v>
      </c>
      <c r="DK2" s="765"/>
      <c r="DL2" s="765"/>
      <c r="DM2" s="765"/>
      <c r="DN2" s="765"/>
      <c r="DO2" s="766"/>
      <c r="DP2" s="200"/>
      <c r="DQ2" s="764" t="s">
        <v>344</v>
      </c>
      <c r="DR2" s="765"/>
      <c r="DS2" s="765"/>
      <c r="DT2" s="765"/>
      <c r="DU2" s="765"/>
      <c r="DV2" s="765"/>
      <c r="DW2" s="765"/>
      <c r="DX2" s="765"/>
      <c r="DY2" s="765"/>
      <c r="DZ2" s="766"/>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767" t="s">
        <v>345</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346</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758" t="s">
        <v>347</v>
      </c>
      <c r="B5" s="759"/>
      <c r="C5" s="759"/>
      <c r="D5" s="759"/>
      <c r="E5" s="759"/>
      <c r="F5" s="759"/>
      <c r="G5" s="759"/>
      <c r="H5" s="759"/>
      <c r="I5" s="759"/>
      <c r="J5" s="759"/>
      <c r="K5" s="759"/>
      <c r="L5" s="759"/>
      <c r="M5" s="759"/>
      <c r="N5" s="759"/>
      <c r="O5" s="759"/>
      <c r="P5" s="760"/>
      <c r="Q5" s="735" t="s">
        <v>348</v>
      </c>
      <c r="R5" s="736"/>
      <c r="S5" s="736"/>
      <c r="T5" s="736"/>
      <c r="U5" s="737"/>
      <c r="V5" s="735" t="s">
        <v>349</v>
      </c>
      <c r="W5" s="736"/>
      <c r="X5" s="736"/>
      <c r="Y5" s="736"/>
      <c r="Z5" s="737"/>
      <c r="AA5" s="735" t="s">
        <v>350</v>
      </c>
      <c r="AB5" s="736"/>
      <c r="AC5" s="736"/>
      <c r="AD5" s="736"/>
      <c r="AE5" s="736"/>
      <c r="AF5" s="768" t="s">
        <v>351</v>
      </c>
      <c r="AG5" s="736"/>
      <c r="AH5" s="736"/>
      <c r="AI5" s="736"/>
      <c r="AJ5" s="747"/>
      <c r="AK5" s="736" t="s">
        <v>352</v>
      </c>
      <c r="AL5" s="736"/>
      <c r="AM5" s="736"/>
      <c r="AN5" s="736"/>
      <c r="AO5" s="737"/>
      <c r="AP5" s="735" t="s">
        <v>353</v>
      </c>
      <c r="AQ5" s="736"/>
      <c r="AR5" s="736"/>
      <c r="AS5" s="736"/>
      <c r="AT5" s="737"/>
      <c r="AU5" s="735" t="s">
        <v>354</v>
      </c>
      <c r="AV5" s="736"/>
      <c r="AW5" s="736"/>
      <c r="AX5" s="736"/>
      <c r="AY5" s="747"/>
      <c r="AZ5" s="207"/>
      <c r="BA5" s="207"/>
      <c r="BB5" s="207"/>
      <c r="BC5" s="207"/>
      <c r="BD5" s="207"/>
      <c r="BE5" s="208"/>
      <c r="BF5" s="208"/>
      <c r="BG5" s="208"/>
      <c r="BH5" s="208"/>
      <c r="BI5" s="208"/>
      <c r="BJ5" s="208"/>
      <c r="BK5" s="208"/>
      <c r="BL5" s="208"/>
      <c r="BM5" s="208"/>
      <c r="BN5" s="208"/>
      <c r="BO5" s="208"/>
      <c r="BP5" s="208"/>
      <c r="BQ5" s="758" t="s">
        <v>355</v>
      </c>
      <c r="BR5" s="759"/>
      <c r="BS5" s="759"/>
      <c r="BT5" s="759"/>
      <c r="BU5" s="759"/>
      <c r="BV5" s="759"/>
      <c r="BW5" s="759"/>
      <c r="BX5" s="759"/>
      <c r="BY5" s="759"/>
      <c r="BZ5" s="759"/>
      <c r="CA5" s="759"/>
      <c r="CB5" s="759"/>
      <c r="CC5" s="759"/>
      <c r="CD5" s="759"/>
      <c r="CE5" s="759"/>
      <c r="CF5" s="759"/>
      <c r="CG5" s="760"/>
      <c r="CH5" s="735" t="s">
        <v>356</v>
      </c>
      <c r="CI5" s="736"/>
      <c r="CJ5" s="736"/>
      <c r="CK5" s="736"/>
      <c r="CL5" s="737"/>
      <c r="CM5" s="735" t="s">
        <v>357</v>
      </c>
      <c r="CN5" s="736"/>
      <c r="CO5" s="736"/>
      <c r="CP5" s="736"/>
      <c r="CQ5" s="737"/>
      <c r="CR5" s="735" t="s">
        <v>358</v>
      </c>
      <c r="CS5" s="736"/>
      <c r="CT5" s="736"/>
      <c r="CU5" s="736"/>
      <c r="CV5" s="737"/>
      <c r="CW5" s="735" t="s">
        <v>359</v>
      </c>
      <c r="CX5" s="736"/>
      <c r="CY5" s="736"/>
      <c r="CZ5" s="736"/>
      <c r="DA5" s="737"/>
      <c r="DB5" s="735" t="s">
        <v>360</v>
      </c>
      <c r="DC5" s="736"/>
      <c r="DD5" s="736"/>
      <c r="DE5" s="736"/>
      <c r="DF5" s="737"/>
      <c r="DG5" s="741" t="s">
        <v>361</v>
      </c>
      <c r="DH5" s="742"/>
      <c r="DI5" s="742"/>
      <c r="DJ5" s="742"/>
      <c r="DK5" s="743"/>
      <c r="DL5" s="741" t="s">
        <v>362</v>
      </c>
      <c r="DM5" s="742"/>
      <c r="DN5" s="742"/>
      <c r="DO5" s="742"/>
      <c r="DP5" s="743"/>
      <c r="DQ5" s="735" t="s">
        <v>363</v>
      </c>
      <c r="DR5" s="736"/>
      <c r="DS5" s="736"/>
      <c r="DT5" s="736"/>
      <c r="DU5" s="737"/>
      <c r="DV5" s="735" t="s">
        <v>354</v>
      </c>
      <c r="DW5" s="736"/>
      <c r="DX5" s="736"/>
      <c r="DY5" s="736"/>
      <c r="DZ5" s="747"/>
      <c r="EA5" s="205"/>
    </row>
    <row r="6" spans="1:131" s="206" customFormat="1" ht="26.25" customHeight="1" thickBot="1" x14ac:dyDescent="0.2">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x14ac:dyDescent="0.15">
      <c r="A7" s="209">
        <v>1</v>
      </c>
      <c r="B7" s="749" t="s">
        <v>364</v>
      </c>
      <c r="C7" s="750"/>
      <c r="D7" s="750"/>
      <c r="E7" s="750"/>
      <c r="F7" s="750"/>
      <c r="G7" s="750"/>
      <c r="H7" s="750"/>
      <c r="I7" s="750"/>
      <c r="J7" s="750"/>
      <c r="K7" s="750"/>
      <c r="L7" s="750"/>
      <c r="M7" s="750"/>
      <c r="N7" s="750"/>
      <c r="O7" s="750"/>
      <c r="P7" s="751"/>
      <c r="Q7" s="752">
        <v>28845</v>
      </c>
      <c r="R7" s="753"/>
      <c r="S7" s="753"/>
      <c r="T7" s="753"/>
      <c r="U7" s="753"/>
      <c r="V7" s="753">
        <v>27076</v>
      </c>
      <c r="W7" s="753"/>
      <c r="X7" s="753"/>
      <c r="Y7" s="753"/>
      <c r="Z7" s="753"/>
      <c r="AA7" s="753">
        <v>1769</v>
      </c>
      <c r="AB7" s="753"/>
      <c r="AC7" s="753"/>
      <c r="AD7" s="753"/>
      <c r="AE7" s="754"/>
      <c r="AF7" s="755">
        <v>1664</v>
      </c>
      <c r="AG7" s="756"/>
      <c r="AH7" s="756"/>
      <c r="AI7" s="756"/>
      <c r="AJ7" s="757"/>
      <c r="AK7" s="792">
        <v>870</v>
      </c>
      <c r="AL7" s="793"/>
      <c r="AM7" s="793"/>
      <c r="AN7" s="793"/>
      <c r="AO7" s="793"/>
      <c r="AP7" s="793">
        <v>23713</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t="s">
        <v>544</v>
      </c>
      <c r="BS7" s="796" t="s">
        <v>540</v>
      </c>
      <c r="BT7" s="797"/>
      <c r="BU7" s="797"/>
      <c r="BV7" s="797"/>
      <c r="BW7" s="797"/>
      <c r="BX7" s="797"/>
      <c r="BY7" s="797"/>
      <c r="BZ7" s="797"/>
      <c r="CA7" s="797"/>
      <c r="CB7" s="797"/>
      <c r="CC7" s="797"/>
      <c r="CD7" s="797"/>
      <c r="CE7" s="797"/>
      <c r="CF7" s="797"/>
      <c r="CG7" s="798"/>
      <c r="CH7" s="789">
        <v>19</v>
      </c>
      <c r="CI7" s="790"/>
      <c r="CJ7" s="790"/>
      <c r="CK7" s="790"/>
      <c r="CL7" s="791"/>
      <c r="CM7" s="789">
        <v>66</v>
      </c>
      <c r="CN7" s="790"/>
      <c r="CO7" s="790"/>
      <c r="CP7" s="790"/>
      <c r="CQ7" s="791"/>
      <c r="CR7" s="789">
        <v>45</v>
      </c>
      <c r="CS7" s="790"/>
      <c r="CT7" s="790"/>
      <c r="CU7" s="790"/>
      <c r="CV7" s="791"/>
      <c r="CW7" s="789" t="s">
        <v>545</v>
      </c>
      <c r="CX7" s="790"/>
      <c r="CY7" s="790"/>
      <c r="CZ7" s="790"/>
      <c r="DA7" s="791"/>
      <c r="DB7" s="789" t="s">
        <v>477</v>
      </c>
      <c r="DC7" s="790"/>
      <c r="DD7" s="790"/>
      <c r="DE7" s="790"/>
      <c r="DF7" s="791"/>
      <c r="DG7" s="789" t="s">
        <v>477</v>
      </c>
      <c r="DH7" s="790"/>
      <c r="DI7" s="790"/>
      <c r="DJ7" s="790"/>
      <c r="DK7" s="791"/>
      <c r="DL7" s="789">
        <v>127</v>
      </c>
      <c r="DM7" s="790"/>
      <c r="DN7" s="790"/>
      <c r="DO7" s="790"/>
      <c r="DP7" s="791"/>
      <c r="DQ7" s="789">
        <v>38</v>
      </c>
      <c r="DR7" s="790"/>
      <c r="DS7" s="790"/>
      <c r="DT7" s="790"/>
      <c r="DU7" s="791"/>
      <c r="DV7" s="770"/>
      <c r="DW7" s="771"/>
      <c r="DX7" s="771"/>
      <c r="DY7" s="771"/>
      <c r="DZ7" s="772"/>
      <c r="EA7" s="205"/>
    </row>
    <row r="8" spans="1:131" s="206" customFormat="1" ht="26.25" customHeight="1" x14ac:dyDescent="0.15">
      <c r="A8" s="212">
        <v>2</v>
      </c>
      <c r="B8" s="773" t="s">
        <v>365</v>
      </c>
      <c r="C8" s="774"/>
      <c r="D8" s="774"/>
      <c r="E8" s="774"/>
      <c r="F8" s="774"/>
      <c r="G8" s="774"/>
      <c r="H8" s="774"/>
      <c r="I8" s="774"/>
      <c r="J8" s="774"/>
      <c r="K8" s="774"/>
      <c r="L8" s="774"/>
      <c r="M8" s="774"/>
      <c r="N8" s="774"/>
      <c r="O8" s="774"/>
      <c r="P8" s="775"/>
      <c r="Q8" s="776">
        <v>4</v>
      </c>
      <c r="R8" s="777"/>
      <c r="S8" s="777"/>
      <c r="T8" s="777"/>
      <c r="U8" s="777"/>
      <c r="V8" s="777">
        <v>0</v>
      </c>
      <c r="W8" s="777"/>
      <c r="X8" s="777"/>
      <c r="Y8" s="777"/>
      <c r="Z8" s="777"/>
      <c r="AA8" s="777">
        <v>3</v>
      </c>
      <c r="AB8" s="777"/>
      <c r="AC8" s="777"/>
      <c r="AD8" s="777"/>
      <c r="AE8" s="778"/>
      <c r="AF8" s="779">
        <v>3</v>
      </c>
      <c r="AG8" s="780"/>
      <c r="AH8" s="780"/>
      <c r="AI8" s="780"/>
      <c r="AJ8" s="781"/>
      <c r="AK8" s="782" t="s">
        <v>531</v>
      </c>
      <c r="AL8" s="783"/>
      <c r="AM8" s="783"/>
      <c r="AN8" s="783"/>
      <c r="AO8" s="783"/>
      <c r="AP8" s="783" t="s">
        <v>532</v>
      </c>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541</v>
      </c>
      <c r="BT8" s="787"/>
      <c r="BU8" s="787"/>
      <c r="BV8" s="787"/>
      <c r="BW8" s="787"/>
      <c r="BX8" s="787"/>
      <c r="BY8" s="787"/>
      <c r="BZ8" s="787"/>
      <c r="CA8" s="787"/>
      <c r="CB8" s="787"/>
      <c r="CC8" s="787"/>
      <c r="CD8" s="787"/>
      <c r="CE8" s="787"/>
      <c r="CF8" s="787"/>
      <c r="CG8" s="788"/>
      <c r="CH8" s="799">
        <v>4</v>
      </c>
      <c r="CI8" s="800"/>
      <c r="CJ8" s="800"/>
      <c r="CK8" s="800"/>
      <c r="CL8" s="801"/>
      <c r="CM8" s="799">
        <v>96</v>
      </c>
      <c r="CN8" s="800"/>
      <c r="CO8" s="800"/>
      <c r="CP8" s="800"/>
      <c r="CQ8" s="801"/>
      <c r="CR8" s="799">
        <v>5</v>
      </c>
      <c r="CS8" s="800"/>
      <c r="CT8" s="800"/>
      <c r="CU8" s="800"/>
      <c r="CV8" s="801"/>
      <c r="CW8" s="799">
        <v>76</v>
      </c>
      <c r="CX8" s="800"/>
      <c r="CY8" s="800"/>
      <c r="CZ8" s="800"/>
      <c r="DA8" s="801"/>
      <c r="DB8" s="799" t="s">
        <v>477</v>
      </c>
      <c r="DC8" s="800"/>
      <c r="DD8" s="800"/>
      <c r="DE8" s="800"/>
      <c r="DF8" s="801"/>
      <c r="DG8" s="799" t="s">
        <v>477</v>
      </c>
      <c r="DH8" s="800"/>
      <c r="DI8" s="800"/>
      <c r="DJ8" s="800"/>
      <c r="DK8" s="801"/>
      <c r="DL8" s="799" t="s">
        <v>477</v>
      </c>
      <c r="DM8" s="800"/>
      <c r="DN8" s="800"/>
      <c r="DO8" s="800"/>
      <c r="DP8" s="801"/>
      <c r="DQ8" s="799" t="s">
        <v>477</v>
      </c>
      <c r="DR8" s="800"/>
      <c r="DS8" s="800"/>
      <c r="DT8" s="800"/>
      <c r="DU8" s="801"/>
      <c r="DV8" s="802"/>
      <c r="DW8" s="803"/>
      <c r="DX8" s="803"/>
      <c r="DY8" s="803"/>
      <c r="DZ8" s="804"/>
      <c r="EA8" s="205"/>
    </row>
    <row r="9" spans="1:131" s="206" customFormat="1" ht="26.25" customHeight="1" x14ac:dyDescent="0.15">
      <c r="A9" s="212">
        <v>3</v>
      </c>
      <c r="B9" s="773" t="s">
        <v>366</v>
      </c>
      <c r="C9" s="774"/>
      <c r="D9" s="774"/>
      <c r="E9" s="774"/>
      <c r="F9" s="774"/>
      <c r="G9" s="774"/>
      <c r="H9" s="774"/>
      <c r="I9" s="774"/>
      <c r="J9" s="774"/>
      <c r="K9" s="774"/>
      <c r="L9" s="774"/>
      <c r="M9" s="774"/>
      <c r="N9" s="774"/>
      <c r="O9" s="774"/>
      <c r="P9" s="775"/>
      <c r="Q9" s="776">
        <v>7</v>
      </c>
      <c r="R9" s="777"/>
      <c r="S9" s="777"/>
      <c r="T9" s="777"/>
      <c r="U9" s="777"/>
      <c r="V9" s="777">
        <v>2</v>
      </c>
      <c r="W9" s="777"/>
      <c r="X9" s="777"/>
      <c r="Y9" s="777"/>
      <c r="Z9" s="777"/>
      <c r="AA9" s="777">
        <v>5</v>
      </c>
      <c r="AB9" s="777"/>
      <c r="AC9" s="777"/>
      <c r="AD9" s="777"/>
      <c r="AE9" s="778"/>
      <c r="AF9" s="779">
        <v>5</v>
      </c>
      <c r="AG9" s="780"/>
      <c r="AH9" s="780"/>
      <c r="AI9" s="780"/>
      <c r="AJ9" s="781"/>
      <c r="AK9" s="782" t="s">
        <v>532</v>
      </c>
      <c r="AL9" s="783"/>
      <c r="AM9" s="783"/>
      <c r="AN9" s="783"/>
      <c r="AO9" s="783"/>
      <c r="AP9" s="783" t="s">
        <v>532</v>
      </c>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t="s">
        <v>542</v>
      </c>
      <c r="BT9" s="787"/>
      <c r="BU9" s="787"/>
      <c r="BV9" s="787"/>
      <c r="BW9" s="787"/>
      <c r="BX9" s="787"/>
      <c r="BY9" s="787"/>
      <c r="BZ9" s="787"/>
      <c r="CA9" s="787"/>
      <c r="CB9" s="787"/>
      <c r="CC9" s="787"/>
      <c r="CD9" s="787"/>
      <c r="CE9" s="787"/>
      <c r="CF9" s="787"/>
      <c r="CG9" s="788"/>
      <c r="CH9" s="799">
        <v>1</v>
      </c>
      <c r="CI9" s="800"/>
      <c r="CJ9" s="800"/>
      <c r="CK9" s="800"/>
      <c r="CL9" s="801"/>
      <c r="CM9" s="799">
        <v>51</v>
      </c>
      <c r="CN9" s="800"/>
      <c r="CO9" s="800"/>
      <c r="CP9" s="800"/>
      <c r="CQ9" s="801"/>
      <c r="CR9" s="799">
        <v>50</v>
      </c>
      <c r="CS9" s="800"/>
      <c r="CT9" s="800"/>
      <c r="CU9" s="800"/>
      <c r="CV9" s="801"/>
      <c r="CW9" s="799" t="s">
        <v>477</v>
      </c>
      <c r="CX9" s="800"/>
      <c r="CY9" s="800"/>
      <c r="CZ9" s="800"/>
      <c r="DA9" s="801"/>
      <c r="DB9" s="799" t="s">
        <v>477</v>
      </c>
      <c r="DC9" s="800"/>
      <c r="DD9" s="800"/>
      <c r="DE9" s="800"/>
      <c r="DF9" s="801"/>
      <c r="DG9" s="799" t="s">
        <v>477</v>
      </c>
      <c r="DH9" s="800"/>
      <c r="DI9" s="800"/>
      <c r="DJ9" s="800"/>
      <c r="DK9" s="801"/>
      <c r="DL9" s="799" t="s">
        <v>477</v>
      </c>
      <c r="DM9" s="800"/>
      <c r="DN9" s="800"/>
      <c r="DO9" s="800"/>
      <c r="DP9" s="801"/>
      <c r="DQ9" s="799" t="s">
        <v>477</v>
      </c>
      <c r="DR9" s="800"/>
      <c r="DS9" s="800"/>
      <c r="DT9" s="800"/>
      <c r="DU9" s="801"/>
      <c r="DV9" s="802"/>
      <c r="DW9" s="803"/>
      <c r="DX9" s="803"/>
      <c r="DY9" s="803"/>
      <c r="DZ9" s="804"/>
      <c r="EA9" s="205"/>
    </row>
    <row r="10" spans="1:131" s="206" customFormat="1" ht="26.25" customHeight="1" x14ac:dyDescent="0.15">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t="s">
        <v>543</v>
      </c>
      <c r="BT10" s="787"/>
      <c r="BU10" s="787"/>
      <c r="BV10" s="787"/>
      <c r="BW10" s="787"/>
      <c r="BX10" s="787"/>
      <c r="BY10" s="787"/>
      <c r="BZ10" s="787"/>
      <c r="CA10" s="787"/>
      <c r="CB10" s="787"/>
      <c r="CC10" s="787"/>
      <c r="CD10" s="787"/>
      <c r="CE10" s="787"/>
      <c r="CF10" s="787"/>
      <c r="CG10" s="788"/>
      <c r="CH10" s="799">
        <v>3</v>
      </c>
      <c r="CI10" s="800"/>
      <c r="CJ10" s="800"/>
      <c r="CK10" s="800"/>
      <c r="CL10" s="801"/>
      <c r="CM10" s="799">
        <v>691</v>
      </c>
      <c r="CN10" s="800"/>
      <c r="CO10" s="800"/>
      <c r="CP10" s="800"/>
      <c r="CQ10" s="801"/>
      <c r="CR10" s="799">
        <v>5</v>
      </c>
      <c r="CS10" s="800"/>
      <c r="CT10" s="800"/>
      <c r="CU10" s="800"/>
      <c r="CV10" s="801"/>
      <c r="CW10" s="799" t="s">
        <v>546</v>
      </c>
      <c r="CX10" s="800"/>
      <c r="CY10" s="800"/>
      <c r="CZ10" s="800"/>
      <c r="DA10" s="801"/>
      <c r="DB10" s="799" t="s">
        <v>477</v>
      </c>
      <c r="DC10" s="800"/>
      <c r="DD10" s="800"/>
      <c r="DE10" s="800"/>
      <c r="DF10" s="801"/>
      <c r="DG10" s="799" t="s">
        <v>477</v>
      </c>
      <c r="DH10" s="800"/>
      <c r="DI10" s="800"/>
      <c r="DJ10" s="800"/>
      <c r="DK10" s="801"/>
      <c r="DL10" s="799" t="s">
        <v>477</v>
      </c>
      <c r="DM10" s="800"/>
      <c r="DN10" s="800"/>
      <c r="DO10" s="800"/>
      <c r="DP10" s="801"/>
      <c r="DQ10" s="799" t="s">
        <v>477</v>
      </c>
      <c r="DR10" s="800"/>
      <c r="DS10" s="800"/>
      <c r="DT10" s="800"/>
      <c r="DU10" s="801"/>
      <c r="DV10" s="802"/>
      <c r="DW10" s="803"/>
      <c r="DX10" s="803"/>
      <c r="DY10" s="803"/>
      <c r="DZ10" s="804"/>
      <c r="EA10" s="205"/>
    </row>
    <row r="11" spans="1:131" s="206" customFormat="1" ht="26.25" customHeight="1" x14ac:dyDescent="0.15">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c r="BT11" s="787"/>
      <c r="BU11" s="787"/>
      <c r="BV11" s="787"/>
      <c r="BW11" s="787"/>
      <c r="BX11" s="787"/>
      <c r="BY11" s="787"/>
      <c r="BZ11" s="787"/>
      <c r="CA11" s="787"/>
      <c r="CB11" s="787"/>
      <c r="CC11" s="787"/>
      <c r="CD11" s="787"/>
      <c r="CE11" s="787"/>
      <c r="CF11" s="787"/>
      <c r="CG11" s="788"/>
      <c r="CH11" s="799"/>
      <c r="CI11" s="800"/>
      <c r="CJ11" s="800"/>
      <c r="CK11" s="800"/>
      <c r="CL11" s="801"/>
      <c r="CM11" s="799"/>
      <c r="CN11" s="800"/>
      <c r="CO11" s="800"/>
      <c r="CP11" s="800"/>
      <c r="CQ11" s="801"/>
      <c r="CR11" s="799"/>
      <c r="CS11" s="800"/>
      <c r="CT11" s="800"/>
      <c r="CU11" s="800"/>
      <c r="CV11" s="801"/>
      <c r="CW11" s="799"/>
      <c r="CX11" s="800"/>
      <c r="CY11" s="800"/>
      <c r="CZ11" s="800"/>
      <c r="DA11" s="801"/>
      <c r="DB11" s="799"/>
      <c r="DC11" s="800"/>
      <c r="DD11" s="800"/>
      <c r="DE11" s="800"/>
      <c r="DF11" s="801"/>
      <c r="DG11" s="799"/>
      <c r="DH11" s="800"/>
      <c r="DI11" s="800"/>
      <c r="DJ11" s="800"/>
      <c r="DK11" s="801"/>
      <c r="DL11" s="799"/>
      <c r="DM11" s="800"/>
      <c r="DN11" s="800"/>
      <c r="DO11" s="800"/>
      <c r="DP11" s="801"/>
      <c r="DQ11" s="799"/>
      <c r="DR11" s="800"/>
      <c r="DS11" s="800"/>
      <c r="DT11" s="800"/>
      <c r="DU11" s="801"/>
      <c r="DV11" s="802"/>
      <c r="DW11" s="803"/>
      <c r="DX11" s="803"/>
      <c r="DY11" s="803"/>
      <c r="DZ11" s="804"/>
      <c r="EA11" s="205"/>
    </row>
    <row r="12" spans="1:131" s="206" customFormat="1" ht="26.25" customHeight="1" x14ac:dyDescent="0.15">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x14ac:dyDescent="0.15">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x14ac:dyDescent="0.15">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x14ac:dyDescent="0.15">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x14ac:dyDescent="0.15">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x14ac:dyDescent="0.15">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x14ac:dyDescent="0.15">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x14ac:dyDescent="0.15">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x14ac:dyDescent="0.15">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x14ac:dyDescent="0.2">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x14ac:dyDescent="0.15">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367</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x14ac:dyDescent="0.2">
      <c r="A23" s="215" t="s">
        <v>368</v>
      </c>
      <c r="B23" s="808" t="s">
        <v>369</v>
      </c>
      <c r="C23" s="809"/>
      <c r="D23" s="809"/>
      <c r="E23" s="809"/>
      <c r="F23" s="809"/>
      <c r="G23" s="809"/>
      <c r="H23" s="809"/>
      <c r="I23" s="809"/>
      <c r="J23" s="809"/>
      <c r="K23" s="809"/>
      <c r="L23" s="809"/>
      <c r="M23" s="809"/>
      <c r="N23" s="809"/>
      <c r="O23" s="809"/>
      <c r="P23" s="810"/>
      <c r="Q23" s="811">
        <v>28846</v>
      </c>
      <c r="R23" s="812"/>
      <c r="S23" s="812"/>
      <c r="T23" s="812"/>
      <c r="U23" s="812"/>
      <c r="V23" s="812">
        <v>27069</v>
      </c>
      <c r="W23" s="812"/>
      <c r="X23" s="812"/>
      <c r="Y23" s="812"/>
      <c r="Z23" s="812"/>
      <c r="AA23" s="812">
        <v>1777</v>
      </c>
      <c r="AB23" s="812"/>
      <c r="AC23" s="812"/>
      <c r="AD23" s="812"/>
      <c r="AE23" s="813"/>
      <c r="AF23" s="814">
        <v>1672</v>
      </c>
      <c r="AG23" s="812"/>
      <c r="AH23" s="812"/>
      <c r="AI23" s="812"/>
      <c r="AJ23" s="815"/>
      <c r="AK23" s="816"/>
      <c r="AL23" s="817"/>
      <c r="AM23" s="817"/>
      <c r="AN23" s="817"/>
      <c r="AO23" s="817"/>
      <c r="AP23" s="812">
        <v>23713</v>
      </c>
      <c r="AQ23" s="812"/>
      <c r="AR23" s="812"/>
      <c r="AS23" s="812"/>
      <c r="AT23" s="812"/>
      <c r="AU23" s="818"/>
      <c r="AV23" s="818"/>
      <c r="AW23" s="818"/>
      <c r="AX23" s="818"/>
      <c r="AY23" s="819"/>
      <c r="AZ23" s="827" t="s">
        <v>110</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x14ac:dyDescent="0.15">
      <c r="A24" s="826" t="s">
        <v>370</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x14ac:dyDescent="0.2">
      <c r="A25" s="767" t="s">
        <v>371</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x14ac:dyDescent="0.15">
      <c r="A26" s="758" t="s">
        <v>347</v>
      </c>
      <c r="B26" s="759"/>
      <c r="C26" s="759"/>
      <c r="D26" s="759"/>
      <c r="E26" s="759"/>
      <c r="F26" s="759"/>
      <c r="G26" s="759"/>
      <c r="H26" s="759"/>
      <c r="I26" s="759"/>
      <c r="J26" s="759"/>
      <c r="K26" s="759"/>
      <c r="L26" s="759"/>
      <c r="M26" s="759"/>
      <c r="N26" s="759"/>
      <c r="O26" s="759"/>
      <c r="P26" s="760"/>
      <c r="Q26" s="735" t="s">
        <v>372</v>
      </c>
      <c r="R26" s="736"/>
      <c r="S26" s="736"/>
      <c r="T26" s="736"/>
      <c r="U26" s="737"/>
      <c r="V26" s="735" t="s">
        <v>373</v>
      </c>
      <c r="W26" s="736"/>
      <c r="X26" s="736"/>
      <c r="Y26" s="736"/>
      <c r="Z26" s="737"/>
      <c r="AA26" s="735" t="s">
        <v>374</v>
      </c>
      <c r="AB26" s="736"/>
      <c r="AC26" s="736"/>
      <c r="AD26" s="736"/>
      <c r="AE26" s="736"/>
      <c r="AF26" s="830" t="s">
        <v>375</v>
      </c>
      <c r="AG26" s="831"/>
      <c r="AH26" s="831"/>
      <c r="AI26" s="831"/>
      <c r="AJ26" s="832"/>
      <c r="AK26" s="736" t="s">
        <v>376</v>
      </c>
      <c r="AL26" s="736"/>
      <c r="AM26" s="736"/>
      <c r="AN26" s="736"/>
      <c r="AO26" s="737"/>
      <c r="AP26" s="735" t="s">
        <v>377</v>
      </c>
      <c r="AQ26" s="736"/>
      <c r="AR26" s="736"/>
      <c r="AS26" s="736"/>
      <c r="AT26" s="737"/>
      <c r="AU26" s="735" t="s">
        <v>534</v>
      </c>
      <c r="AV26" s="736"/>
      <c r="AW26" s="736"/>
      <c r="AX26" s="736"/>
      <c r="AY26" s="737"/>
      <c r="AZ26" s="735" t="s">
        <v>378</v>
      </c>
      <c r="BA26" s="736"/>
      <c r="BB26" s="736"/>
      <c r="BC26" s="736"/>
      <c r="BD26" s="737"/>
      <c r="BE26" s="735" t="s">
        <v>354</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x14ac:dyDescent="0.2">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x14ac:dyDescent="0.15">
      <c r="A28" s="217">
        <v>1</v>
      </c>
      <c r="B28" s="749" t="s">
        <v>379</v>
      </c>
      <c r="C28" s="750"/>
      <c r="D28" s="750"/>
      <c r="E28" s="750"/>
      <c r="F28" s="750"/>
      <c r="G28" s="750"/>
      <c r="H28" s="750"/>
      <c r="I28" s="750"/>
      <c r="J28" s="750"/>
      <c r="K28" s="750"/>
      <c r="L28" s="750"/>
      <c r="M28" s="750"/>
      <c r="N28" s="750"/>
      <c r="O28" s="750"/>
      <c r="P28" s="751"/>
      <c r="Q28" s="840">
        <v>7960</v>
      </c>
      <c r="R28" s="841"/>
      <c r="S28" s="841"/>
      <c r="T28" s="841"/>
      <c r="U28" s="841"/>
      <c r="V28" s="841">
        <v>7801</v>
      </c>
      <c r="W28" s="841"/>
      <c r="X28" s="841"/>
      <c r="Y28" s="841"/>
      <c r="Z28" s="841"/>
      <c r="AA28" s="841">
        <v>159</v>
      </c>
      <c r="AB28" s="841"/>
      <c r="AC28" s="841"/>
      <c r="AD28" s="841"/>
      <c r="AE28" s="842"/>
      <c r="AF28" s="843">
        <v>159</v>
      </c>
      <c r="AG28" s="841"/>
      <c r="AH28" s="841"/>
      <c r="AI28" s="841"/>
      <c r="AJ28" s="844"/>
      <c r="AK28" s="845">
        <v>753</v>
      </c>
      <c r="AL28" s="836"/>
      <c r="AM28" s="836"/>
      <c r="AN28" s="836"/>
      <c r="AO28" s="836"/>
      <c r="AP28" s="836" t="s">
        <v>477</v>
      </c>
      <c r="AQ28" s="836"/>
      <c r="AR28" s="836"/>
      <c r="AS28" s="836"/>
      <c r="AT28" s="836"/>
      <c r="AU28" s="836" t="s">
        <v>477</v>
      </c>
      <c r="AV28" s="836"/>
      <c r="AW28" s="836"/>
      <c r="AX28" s="836"/>
      <c r="AY28" s="836"/>
      <c r="AZ28" s="837" t="s">
        <v>477</v>
      </c>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x14ac:dyDescent="0.15">
      <c r="A29" s="217">
        <v>2</v>
      </c>
      <c r="B29" s="773" t="s">
        <v>380</v>
      </c>
      <c r="C29" s="774"/>
      <c r="D29" s="774"/>
      <c r="E29" s="774"/>
      <c r="F29" s="774"/>
      <c r="G29" s="774"/>
      <c r="H29" s="774"/>
      <c r="I29" s="774"/>
      <c r="J29" s="774"/>
      <c r="K29" s="774"/>
      <c r="L29" s="774"/>
      <c r="M29" s="774"/>
      <c r="N29" s="774"/>
      <c r="O29" s="774"/>
      <c r="P29" s="775"/>
      <c r="Q29" s="776">
        <v>5028</v>
      </c>
      <c r="R29" s="777"/>
      <c r="S29" s="777"/>
      <c r="T29" s="777"/>
      <c r="U29" s="777"/>
      <c r="V29" s="777">
        <v>4809</v>
      </c>
      <c r="W29" s="777"/>
      <c r="X29" s="777"/>
      <c r="Y29" s="777"/>
      <c r="Z29" s="777"/>
      <c r="AA29" s="777">
        <v>219</v>
      </c>
      <c r="AB29" s="777"/>
      <c r="AC29" s="777"/>
      <c r="AD29" s="777"/>
      <c r="AE29" s="778"/>
      <c r="AF29" s="779">
        <v>219</v>
      </c>
      <c r="AG29" s="780"/>
      <c r="AH29" s="780"/>
      <c r="AI29" s="780"/>
      <c r="AJ29" s="781"/>
      <c r="AK29" s="848">
        <v>790</v>
      </c>
      <c r="AL29" s="849"/>
      <c r="AM29" s="849"/>
      <c r="AN29" s="849"/>
      <c r="AO29" s="849"/>
      <c r="AP29" s="849" t="s">
        <v>477</v>
      </c>
      <c r="AQ29" s="849"/>
      <c r="AR29" s="849"/>
      <c r="AS29" s="849"/>
      <c r="AT29" s="849"/>
      <c r="AU29" s="849" t="s">
        <v>477</v>
      </c>
      <c r="AV29" s="849"/>
      <c r="AW29" s="849"/>
      <c r="AX29" s="849"/>
      <c r="AY29" s="849"/>
      <c r="AZ29" s="850" t="s">
        <v>477</v>
      </c>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x14ac:dyDescent="0.15">
      <c r="A30" s="217">
        <v>3</v>
      </c>
      <c r="B30" s="773" t="s">
        <v>381</v>
      </c>
      <c r="C30" s="774"/>
      <c r="D30" s="774"/>
      <c r="E30" s="774"/>
      <c r="F30" s="774"/>
      <c r="G30" s="774"/>
      <c r="H30" s="774"/>
      <c r="I30" s="774"/>
      <c r="J30" s="774"/>
      <c r="K30" s="774"/>
      <c r="L30" s="774"/>
      <c r="M30" s="774"/>
      <c r="N30" s="774"/>
      <c r="O30" s="774"/>
      <c r="P30" s="775"/>
      <c r="Q30" s="776">
        <v>612</v>
      </c>
      <c r="R30" s="777"/>
      <c r="S30" s="777"/>
      <c r="T30" s="777"/>
      <c r="U30" s="777"/>
      <c r="V30" s="777">
        <v>596</v>
      </c>
      <c r="W30" s="777"/>
      <c r="X30" s="777"/>
      <c r="Y30" s="777"/>
      <c r="Z30" s="777"/>
      <c r="AA30" s="777">
        <v>16</v>
      </c>
      <c r="AB30" s="777"/>
      <c r="AC30" s="777"/>
      <c r="AD30" s="777"/>
      <c r="AE30" s="778"/>
      <c r="AF30" s="779">
        <v>16</v>
      </c>
      <c r="AG30" s="780"/>
      <c r="AH30" s="780"/>
      <c r="AI30" s="780"/>
      <c r="AJ30" s="781"/>
      <c r="AK30" s="848">
        <v>155</v>
      </c>
      <c r="AL30" s="849"/>
      <c r="AM30" s="849"/>
      <c r="AN30" s="849"/>
      <c r="AO30" s="849"/>
      <c r="AP30" s="849" t="s">
        <v>533</v>
      </c>
      <c r="AQ30" s="849"/>
      <c r="AR30" s="849"/>
      <c r="AS30" s="849"/>
      <c r="AT30" s="849"/>
      <c r="AU30" s="849" t="s">
        <v>533</v>
      </c>
      <c r="AV30" s="849"/>
      <c r="AW30" s="849"/>
      <c r="AX30" s="849"/>
      <c r="AY30" s="849"/>
      <c r="AZ30" s="849" t="s">
        <v>533</v>
      </c>
      <c r="BA30" s="849"/>
      <c r="BB30" s="849"/>
      <c r="BC30" s="849"/>
      <c r="BD30" s="849"/>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x14ac:dyDescent="0.15">
      <c r="A31" s="217">
        <v>4</v>
      </c>
      <c r="B31" s="773" t="s">
        <v>382</v>
      </c>
      <c r="C31" s="774"/>
      <c r="D31" s="774"/>
      <c r="E31" s="774"/>
      <c r="F31" s="774"/>
      <c r="G31" s="774"/>
      <c r="H31" s="774"/>
      <c r="I31" s="774"/>
      <c r="J31" s="774"/>
      <c r="K31" s="774"/>
      <c r="L31" s="774"/>
      <c r="M31" s="774"/>
      <c r="N31" s="774"/>
      <c r="O31" s="774"/>
      <c r="P31" s="775"/>
      <c r="Q31" s="776">
        <v>1484</v>
      </c>
      <c r="R31" s="777"/>
      <c r="S31" s="777"/>
      <c r="T31" s="777"/>
      <c r="U31" s="777"/>
      <c r="V31" s="777">
        <v>1277</v>
      </c>
      <c r="W31" s="777"/>
      <c r="X31" s="777"/>
      <c r="Y31" s="777"/>
      <c r="Z31" s="777"/>
      <c r="AA31" s="777">
        <v>207</v>
      </c>
      <c r="AB31" s="777"/>
      <c r="AC31" s="777"/>
      <c r="AD31" s="777"/>
      <c r="AE31" s="778"/>
      <c r="AF31" s="779">
        <v>1380</v>
      </c>
      <c r="AG31" s="780"/>
      <c r="AH31" s="780"/>
      <c r="AI31" s="780"/>
      <c r="AJ31" s="781"/>
      <c r="AK31" s="848">
        <v>19</v>
      </c>
      <c r="AL31" s="849"/>
      <c r="AM31" s="849"/>
      <c r="AN31" s="849"/>
      <c r="AO31" s="849"/>
      <c r="AP31" s="849">
        <v>2697</v>
      </c>
      <c r="AQ31" s="849"/>
      <c r="AR31" s="849"/>
      <c r="AS31" s="849"/>
      <c r="AT31" s="849"/>
      <c r="AU31" s="849">
        <v>49</v>
      </c>
      <c r="AV31" s="849"/>
      <c r="AW31" s="849"/>
      <c r="AX31" s="849"/>
      <c r="AY31" s="849"/>
      <c r="AZ31" s="849" t="s">
        <v>531</v>
      </c>
      <c r="BA31" s="849"/>
      <c r="BB31" s="849"/>
      <c r="BC31" s="849"/>
      <c r="BD31" s="849"/>
      <c r="BE31" s="846" t="s">
        <v>383</v>
      </c>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x14ac:dyDescent="0.15">
      <c r="A32" s="217">
        <v>5</v>
      </c>
      <c r="B32" s="773" t="s">
        <v>384</v>
      </c>
      <c r="C32" s="774"/>
      <c r="D32" s="774"/>
      <c r="E32" s="774"/>
      <c r="F32" s="774"/>
      <c r="G32" s="774"/>
      <c r="H32" s="774"/>
      <c r="I32" s="774"/>
      <c r="J32" s="774"/>
      <c r="K32" s="774"/>
      <c r="L32" s="774"/>
      <c r="M32" s="774"/>
      <c r="N32" s="774"/>
      <c r="O32" s="774"/>
      <c r="P32" s="775"/>
      <c r="Q32" s="776">
        <f>ROUND(1257110+424757,0)/1000</f>
        <v>1681.867</v>
      </c>
      <c r="R32" s="777"/>
      <c r="S32" s="777"/>
      <c r="T32" s="777"/>
      <c r="U32" s="777"/>
      <c r="V32" s="777">
        <f>ROUND(1178018+424757,0)/1000</f>
        <v>1602.7750000000001</v>
      </c>
      <c r="W32" s="777"/>
      <c r="X32" s="777"/>
      <c r="Y32" s="777"/>
      <c r="Z32" s="777"/>
      <c r="AA32" s="777">
        <v>79</v>
      </c>
      <c r="AB32" s="777"/>
      <c r="AC32" s="777"/>
      <c r="AD32" s="777"/>
      <c r="AE32" s="778"/>
      <c r="AF32" s="779">
        <v>329</v>
      </c>
      <c r="AG32" s="780"/>
      <c r="AH32" s="780"/>
      <c r="AI32" s="780"/>
      <c r="AJ32" s="781"/>
      <c r="AK32" s="848">
        <v>660</v>
      </c>
      <c r="AL32" s="849"/>
      <c r="AM32" s="849"/>
      <c r="AN32" s="849"/>
      <c r="AO32" s="849"/>
      <c r="AP32" s="849">
        <f>ROUND(4710319+9091662,0)/1000</f>
        <v>13801.981</v>
      </c>
      <c r="AQ32" s="849"/>
      <c r="AR32" s="849"/>
      <c r="AS32" s="849"/>
      <c r="AT32" s="849"/>
      <c r="AU32" s="849">
        <v>4624</v>
      </c>
      <c r="AV32" s="849"/>
      <c r="AW32" s="849"/>
      <c r="AX32" s="849"/>
      <c r="AY32" s="849"/>
      <c r="AZ32" s="849" t="s">
        <v>531</v>
      </c>
      <c r="BA32" s="849"/>
      <c r="BB32" s="849"/>
      <c r="BC32" s="849"/>
      <c r="BD32" s="849"/>
      <c r="BE32" s="846" t="s">
        <v>383</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x14ac:dyDescent="0.15">
      <c r="A33" s="217">
        <v>6</v>
      </c>
      <c r="B33" s="773" t="s">
        <v>385</v>
      </c>
      <c r="C33" s="774"/>
      <c r="D33" s="774"/>
      <c r="E33" s="774"/>
      <c r="F33" s="774"/>
      <c r="G33" s="774"/>
      <c r="H33" s="774"/>
      <c r="I33" s="774"/>
      <c r="J33" s="774"/>
      <c r="K33" s="774"/>
      <c r="L33" s="774"/>
      <c r="M33" s="774"/>
      <c r="N33" s="774"/>
      <c r="O33" s="774"/>
      <c r="P33" s="775"/>
      <c r="Q33" s="776">
        <v>1573</v>
      </c>
      <c r="R33" s="777"/>
      <c r="S33" s="777"/>
      <c r="T33" s="777"/>
      <c r="U33" s="777"/>
      <c r="V33" s="777">
        <v>1572</v>
      </c>
      <c r="W33" s="777"/>
      <c r="X33" s="777"/>
      <c r="Y33" s="777"/>
      <c r="Z33" s="777"/>
      <c r="AA33" s="777">
        <v>1</v>
      </c>
      <c r="AB33" s="777"/>
      <c r="AC33" s="777"/>
      <c r="AD33" s="777"/>
      <c r="AE33" s="778"/>
      <c r="AF33" s="779">
        <v>282</v>
      </c>
      <c r="AG33" s="780"/>
      <c r="AH33" s="780"/>
      <c r="AI33" s="780"/>
      <c r="AJ33" s="781"/>
      <c r="AK33" s="848">
        <v>407</v>
      </c>
      <c r="AL33" s="849"/>
      <c r="AM33" s="849"/>
      <c r="AN33" s="849"/>
      <c r="AO33" s="849"/>
      <c r="AP33" s="849">
        <v>2867</v>
      </c>
      <c r="AQ33" s="849"/>
      <c r="AR33" s="849"/>
      <c r="AS33" s="849"/>
      <c r="AT33" s="849"/>
      <c r="AU33" s="849">
        <v>2867</v>
      </c>
      <c r="AV33" s="849"/>
      <c r="AW33" s="849"/>
      <c r="AX33" s="849"/>
      <c r="AY33" s="849"/>
      <c r="AZ33" s="849" t="s">
        <v>531</v>
      </c>
      <c r="BA33" s="849"/>
      <c r="BB33" s="849"/>
      <c r="BC33" s="849"/>
      <c r="BD33" s="849"/>
      <c r="BE33" s="846" t="s">
        <v>383</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x14ac:dyDescent="0.15">
      <c r="A34" s="217">
        <v>7</v>
      </c>
      <c r="B34" s="773" t="s">
        <v>386</v>
      </c>
      <c r="C34" s="774"/>
      <c r="D34" s="774"/>
      <c r="E34" s="774"/>
      <c r="F34" s="774"/>
      <c r="G34" s="774"/>
      <c r="H34" s="774"/>
      <c r="I34" s="774"/>
      <c r="J34" s="774"/>
      <c r="K34" s="774"/>
      <c r="L34" s="774"/>
      <c r="M34" s="774"/>
      <c r="N34" s="774"/>
      <c r="O34" s="774"/>
      <c r="P34" s="775"/>
      <c r="Q34" s="776">
        <v>24</v>
      </c>
      <c r="R34" s="777"/>
      <c r="S34" s="777"/>
      <c r="T34" s="777"/>
      <c r="U34" s="777"/>
      <c r="V34" s="777">
        <v>20</v>
      </c>
      <c r="W34" s="777"/>
      <c r="X34" s="777"/>
      <c r="Y34" s="777"/>
      <c r="Z34" s="777"/>
      <c r="AA34" s="777">
        <v>4</v>
      </c>
      <c r="AB34" s="777"/>
      <c r="AC34" s="777"/>
      <c r="AD34" s="777"/>
      <c r="AE34" s="778"/>
      <c r="AF34" s="779" t="s">
        <v>110</v>
      </c>
      <c r="AG34" s="780"/>
      <c r="AH34" s="780"/>
      <c r="AI34" s="780"/>
      <c r="AJ34" s="781"/>
      <c r="AK34" s="848">
        <v>24</v>
      </c>
      <c r="AL34" s="849"/>
      <c r="AM34" s="849"/>
      <c r="AN34" s="849"/>
      <c r="AO34" s="849"/>
      <c r="AP34" s="849">
        <v>1268</v>
      </c>
      <c r="AQ34" s="849"/>
      <c r="AR34" s="849"/>
      <c r="AS34" s="849"/>
      <c r="AT34" s="849"/>
      <c r="AU34" s="849" t="s">
        <v>531</v>
      </c>
      <c r="AV34" s="849"/>
      <c r="AW34" s="849"/>
      <c r="AX34" s="849"/>
      <c r="AY34" s="849"/>
      <c r="AZ34" s="849" t="s">
        <v>531</v>
      </c>
      <c r="BA34" s="849"/>
      <c r="BB34" s="849"/>
      <c r="BC34" s="849"/>
      <c r="BD34" s="849"/>
      <c r="BE34" s="846" t="s">
        <v>387</v>
      </c>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x14ac:dyDescent="0.15">
      <c r="A35" s="217">
        <v>8</v>
      </c>
      <c r="B35" s="773"/>
      <c r="C35" s="774"/>
      <c r="D35" s="774"/>
      <c r="E35" s="774"/>
      <c r="F35" s="774"/>
      <c r="G35" s="774"/>
      <c r="H35" s="774"/>
      <c r="I35" s="774"/>
      <c r="J35" s="774"/>
      <c r="K35" s="774"/>
      <c r="L35" s="774"/>
      <c r="M35" s="774"/>
      <c r="N35" s="774"/>
      <c r="O35" s="774"/>
      <c r="P35" s="775"/>
      <c r="Q35" s="776"/>
      <c r="R35" s="777"/>
      <c r="S35" s="777"/>
      <c r="T35" s="777"/>
      <c r="U35" s="777"/>
      <c r="V35" s="777"/>
      <c r="W35" s="777"/>
      <c r="X35" s="777"/>
      <c r="Y35" s="777"/>
      <c r="Z35" s="777"/>
      <c r="AA35" s="777"/>
      <c r="AB35" s="777"/>
      <c r="AC35" s="777"/>
      <c r="AD35" s="777"/>
      <c r="AE35" s="778"/>
      <c r="AF35" s="779"/>
      <c r="AG35" s="780"/>
      <c r="AH35" s="780"/>
      <c r="AI35" s="780"/>
      <c r="AJ35" s="781"/>
      <c r="AK35" s="848"/>
      <c r="AL35" s="849"/>
      <c r="AM35" s="849"/>
      <c r="AN35" s="849"/>
      <c r="AO35" s="849"/>
      <c r="AP35" s="849"/>
      <c r="AQ35" s="849"/>
      <c r="AR35" s="849"/>
      <c r="AS35" s="849"/>
      <c r="AT35" s="849"/>
      <c r="AU35" s="849"/>
      <c r="AV35" s="849"/>
      <c r="AW35" s="849"/>
      <c r="AX35" s="849"/>
      <c r="AY35" s="849"/>
      <c r="AZ35" s="850"/>
      <c r="BA35" s="850"/>
      <c r="BB35" s="850"/>
      <c r="BC35" s="850"/>
      <c r="BD35" s="850"/>
      <c r="BE35" s="846"/>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x14ac:dyDescent="0.15">
      <c r="A36" s="217">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8"/>
      <c r="AL36" s="849"/>
      <c r="AM36" s="849"/>
      <c r="AN36" s="849"/>
      <c r="AO36" s="849"/>
      <c r="AP36" s="849"/>
      <c r="AQ36" s="849"/>
      <c r="AR36" s="849"/>
      <c r="AS36" s="849"/>
      <c r="AT36" s="849"/>
      <c r="AU36" s="849"/>
      <c r="AV36" s="849"/>
      <c r="AW36" s="849"/>
      <c r="AX36" s="849"/>
      <c r="AY36" s="849"/>
      <c r="AZ36" s="850"/>
      <c r="BA36" s="850"/>
      <c r="BB36" s="850"/>
      <c r="BC36" s="850"/>
      <c r="BD36" s="850"/>
      <c r="BE36" s="846"/>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x14ac:dyDescent="0.15">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x14ac:dyDescent="0.15">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x14ac:dyDescent="0.15">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x14ac:dyDescent="0.15">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x14ac:dyDescent="0.15">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x14ac:dyDescent="0.15">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x14ac:dyDescent="0.15">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x14ac:dyDescent="0.15">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x14ac:dyDescent="0.15">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x14ac:dyDescent="0.15">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x14ac:dyDescent="0.15">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x14ac:dyDescent="0.15">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x14ac:dyDescent="0.15">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x14ac:dyDescent="0.15">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x14ac:dyDescent="0.15">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x14ac:dyDescent="0.15">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x14ac:dyDescent="0.15">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x14ac:dyDescent="0.15">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x14ac:dyDescent="0.15">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x14ac:dyDescent="0.15">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x14ac:dyDescent="0.15">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x14ac:dyDescent="0.15">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x14ac:dyDescent="0.15">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x14ac:dyDescent="0.15">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x14ac:dyDescent="0.2">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x14ac:dyDescent="0.15">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388</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x14ac:dyDescent="0.2">
      <c r="A63" s="215" t="s">
        <v>368</v>
      </c>
      <c r="B63" s="808" t="s">
        <v>389</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2384</v>
      </c>
      <c r="AG63" s="860"/>
      <c r="AH63" s="860"/>
      <c r="AI63" s="860"/>
      <c r="AJ63" s="861"/>
      <c r="AK63" s="862"/>
      <c r="AL63" s="857"/>
      <c r="AM63" s="857"/>
      <c r="AN63" s="857"/>
      <c r="AO63" s="857"/>
      <c r="AP63" s="860">
        <v>20654</v>
      </c>
      <c r="AQ63" s="860"/>
      <c r="AR63" s="860"/>
      <c r="AS63" s="860"/>
      <c r="AT63" s="860"/>
      <c r="AU63" s="860">
        <v>7540</v>
      </c>
      <c r="AV63" s="860"/>
      <c r="AW63" s="860"/>
      <c r="AX63" s="860"/>
      <c r="AY63" s="860"/>
      <c r="AZ63" s="864"/>
      <c r="BA63" s="864"/>
      <c r="BB63" s="864"/>
      <c r="BC63" s="864"/>
      <c r="BD63" s="864"/>
      <c r="BE63" s="865"/>
      <c r="BF63" s="865"/>
      <c r="BG63" s="865"/>
      <c r="BH63" s="865"/>
      <c r="BI63" s="866"/>
      <c r="BJ63" s="867" t="s">
        <v>110</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x14ac:dyDescent="0.2">
      <c r="A65" s="203" t="s">
        <v>390</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x14ac:dyDescent="0.15">
      <c r="A66" s="758" t="s">
        <v>391</v>
      </c>
      <c r="B66" s="759"/>
      <c r="C66" s="759"/>
      <c r="D66" s="759"/>
      <c r="E66" s="759"/>
      <c r="F66" s="759"/>
      <c r="G66" s="759"/>
      <c r="H66" s="759"/>
      <c r="I66" s="759"/>
      <c r="J66" s="759"/>
      <c r="K66" s="759"/>
      <c r="L66" s="759"/>
      <c r="M66" s="759"/>
      <c r="N66" s="759"/>
      <c r="O66" s="759"/>
      <c r="P66" s="760"/>
      <c r="Q66" s="735" t="s">
        <v>372</v>
      </c>
      <c r="R66" s="736"/>
      <c r="S66" s="736"/>
      <c r="T66" s="736"/>
      <c r="U66" s="737"/>
      <c r="V66" s="735" t="s">
        <v>373</v>
      </c>
      <c r="W66" s="736"/>
      <c r="X66" s="736"/>
      <c r="Y66" s="736"/>
      <c r="Z66" s="737"/>
      <c r="AA66" s="735" t="s">
        <v>374</v>
      </c>
      <c r="AB66" s="736"/>
      <c r="AC66" s="736"/>
      <c r="AD66" s="736"/>
      <c r="AE66" s="737"/>
      <c r="AF66" s="870" t="s">
        <v>375</v>
      </c>
      <c r="AG66" s="831"/>
      <c r="AH66" s="831"/>
      <c r="AI66" s="831"/>
      <c r="AJ66" s="871"/>
      <c r="AK66" s="735" t="s">
        <v>376</v>
      </c>
      <c r="AL66" s="759"/>
      <c r="AM66" s="759"/>
      <c r="AN66" s="759"/>
      <c r="AO66" s="760"/>
      <c r="AP66" s="735" t="s">
        <v>377</v>
      </c>
      <c r="AQ66" s="736"/>
      <c r="AR66" s="736"/>
      <c r="AS66" s="736"/>
      <c r="AT66" s="737"/>
      <c r="AU66" s="735" t="s">
        <v>392</v>
      </c>
      <c r="AV66" s="736"/>
      <c r="AW66" s="736"/>
      <c r="AX66" s="736"/>
      <c r="AY66" s="737"/>
      <c r="AZ66" s="735" t="s">
        <v>354</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x14ac:dyDescent="0.2">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x14ac:dyDescent="0.15">
      <c r="A68" s="209">
        <v>1</v>
      </c>
      <c r="B68" s="887" t="s">
        <v>535</v>
      </c>
      <c r="C68" s="888"/>
      <c r="D68" s="888"/>
      <c r="E68" s="888"/>
      <c r="F68" s="888"/>
      <c r="G68" s="888"/>
      <c r="H68" s="888"/>
      <c r="I68" s="888"/>
      <c r="J68" s="888"/>
      <c r="K68" s="888"/>
      <c r="L68" s="888"/>
      <c r="M68" s="888"/>
      <c r="N68" s="888"/>
      <c r="O68" s="888"/>
      <c r="P68" s="889"/>
      <c r="Q68" s="890">
        <v>2048</v>
      </c>
      <c r="R68" s="884"/>
      <c r="S68" s="884"/>
      <c r="T68" s="884"/>
      <c r="U68" s="884"/>
      <c r="V68" s="884">
        <v>1947</v>
      </c>
      <c r="W68" s="884"/>
      <c r="X68" s="884"/>
      <c r="Y68" s="884"/>
      <c r="Z68" s="884"/>
      <c r="AA68" s="884">
        <v>102</v>
      </c>
      <c r="AB68" s="884"/>
      <c r="AC68" s="884"/>
      <c r="AD68" s="884"/>
      <c r="AE68" s="884"/>
      <c r="AF68" s="884">
        <v>102</v>
      </c>
      <c r="AG68" s="884"/>
      <c r="AH68" s="884"/>
      <c r="AI68" s="884"/>
      <c r="AJ68" s="884"/>
      <c r="AK68" s="884">
        <v>41</v>
      </c>
      <c r="AL68" s="884"/>
      <c r="AM68" s="884"/>
      <c r="AN68" s="884"/>
      <c r="AO68" s="884"/>
      <c r="AP68" s="884">
        <v>1714</v>
      </c>
      <c r="AQ68" s="884"/>
      <c r="AR68" s="884"/>
      <c r="AS68" s="884"/>
      <c r="AT68" s="884"/>
      <c r="AU68" s="884">
        <v>345</v>
      </c>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x14ac:dyDescent="0.15">
      <c r="A69" s="212">
        <v>2</v>
      </c>
      <c r="B69" s="891" t="s">
        <v>536</v>
      </c>
      <c r="C69" s="892"/>
      <c r="D69" s="892"/>
      <c r="E69" s="892"/>
      <c r="F69" s="892"/>
      <c r="G69" s="892"/>
      <c r="H69" s="892"/>
      <c r="I69" s="892"/>
      <c r="J69" s="892"/>
      <c r="K69" s="892"/>
      <c r="L69" s="892"/>
      <c r="M69" s="892"/>
      <c r="N69" s="892"/>
      <c r="O69" s="892"/>
      <c r="P69" s="893"/>
      <c r="Q69" s="894">
        <v>1118</v>
      </c>
      <c r="R69" s="849"/>
      <c r="S69" s="849"/>
      <c r="T69" s="849"/>
      <c r="U69" s="849"/>
      <c r="V69" s="849">
        <v>1115</v>
      </c>
      <c r="W69" s="849"/>
      <c r="X69" s="849"/>
      <c r="Y69" s="849"/>
      <c r="Z69" s="849"/>
      <c r="AA69" s="849">
        <v>4</v>
      </c>
      <c r="AB69" s="849"/>
      <c r="AC69" s="849"/>
      <c r="AD69" s="849"/>
      <c r="AE69" s="849"/>
      <c r="AF69" s="849">
        <v>4</v>
      </c>
      <c r="AG69" s="849"/>
      <c r="AH69" s="849"/>
      <c r="AI69" s="849"/>
      <c r="AJ69" s="849"/>
      <c r="AK69" s="849" t="s">
        <v>477</v>
      </c>
      <c r="AL69" s="849"/>
      <c r="AM69" s="849"/>
      <c r="AN69" s="849"/>
      <c r="AO69" s="849"/>
      <c r="AP69" s="849" t="s">
        <v>477</v>
      </c>
      <c r="AQ69" s="849"/>
      <c r="AR69" s="849"/>
      <c r="AS69" s="849"/>
      <c r="AT69" s="849"/>
      <c r="AU69" s="849" t="s">
        <v>477</v>
      </c>
      <c r="AV69" s="849"/>
      <c r="AW69" s="849"/>
      <c r="AX69" s="849"/>
      <c r="AY69" s="849"/>
      <c r="AZ69" s="895"/>
      <c r="BA69" s="895"/>
      <c r="BB69" s="895"/>
      <c r="BC69" s="895"/>
      <c r="BD69" s="896"/>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x14ac:dyDescent="0.15">
      <c r="A70" s="212">
        <v>3</v>
      </c>
      <c r="B70" s="891" t="s">
        <v>537</v>
      </c>
      <c r="C70" s="892"/>
      <c r="D70" s="892"/>
      <c r="E70" s="892"/>
      <c r="F70" s="892"/>
      <c r="G70" s="892"/>
      <c r="H70" s="892"/>
      <c r="I70" s="892"/>
      <c r="J70" s="892"/>
      <c r="K70" s="892"/>
      <c r="L70" s="892"/>
      <c r="M70" s="892"/>
      <c r="N70" s="892"/>
      <c r="O70" s="892"/>
      <c r="P70" s="893"/>
      <c r="Q70" s="894">
        <v>87</v>
      </c>
      <c r="R70" s="849"/>
      <c r="S70" s="849"/>
      <c r="T70" s="849"/>
      <c r="U70" s="849"/>
      <c r="V70" s="849">
        <v>68</v>
      </c>
      <c r="W70" s="849"/>
      <c r="X70" s="849"/>
      <c r="Y70" s="849"/>
      <c r="Z70" s="849"/>
      <c r="AA70" s="849">
        <v>19</v>
      </c>
      <c r="AB70" s="849"/>
      <c r="AC70" s="849"/>
      <c r="AD70" s="849"/>
      <c r="AE70" s="849"/>
      <c r="AF70" s="849">
        <v>11</v>
      </c>
      <c r="AG70" s="849"/>
      <c r="AH70" s="849"/>
      <c r="AI70" s="849"/>
      <c r="AJ70" s="849"/>
      <c r="AK70" s="849">
        <v>8</v>
      </c>
      <c r="AL70" s="849"/>
      <c r="AM70" s="849"/>
      <c r="AN70" s="849"/>
      <c r="AO70" s="849"/>
      <c r="AP70" s="849" t="s">
        <v>477</v>
      </c>
      <c r="AQ70" s="849"/>
      <c r="AR70" s="849"/>
      <c r="AS70" s="849"/>
      <c r="AT70" s="849"/>
      <c r="AU70" s="849" t="s">
        <v>477</v>
      </c>
      <c r="AV70" s="849"/>
      <c r="AW70" s="849"/>
      <c r="AX70" s="849"/>
      <c r="AY70" s="849"/>
      <c r="AZ70" s="895"/>
      <c r="BA70" s="895"/>
      <c r="BB70" s="895"/>
      <c r="BC70" s="895"/>
      <c r="BD70" s="896"/>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x14ac:dyDescent="0.15">
      <c r="A71" s="212">
        <v>4</v>
      </c>
      <c r="B71" s="891" t="s">
        <v>538</v>
      </c>
      <c r="C71" s="892"/>
      <c r="D71" s="892"/>
      <c r="E71" s="892"/>
      <c r="F71" s="892"/>
      <c r="G71" s="892"/>
      <c r="H71" s="892"/>
      <c r="I71" s="892"/>
      <c r="J71" s="892"/>
      <c r="K71" s="892"/>
      <c r="L71" s="892"/>
      <c r="M71" s="892"/>
      <c r="N71" s="892"/>
      <c r="O71" s="892"/>
      <c r="P71" s="893"/>
      <c r="Q71" s="894">
        <v>1077</v>
      </c>
      <c r="R71" s="849"/>
      <c r="S71" s="849"/>
      <c r="T71" s="849"/>
      <c r="U71" s="849"/>
      <c r="V71" s="849">
        <v>1052</v>
      </c>
      <c r="W71" s="849"/>
      <c r="X71" s="849"/>
      <c r="Y71" s="849"/>
      <c r="Z71" s="849"/>
      <c r="AA71" s="849">
        <v>25</v>
      </c>
      <c r="AB71" s="849"/>
      <c r="AC71" s="849"/>
      <c r="AD71" s="849"/>
      <c r="AE71" s="849"/>
      <c r="AF71" s="849">
        <v>25</v>
      </c>
      <c r="AG71" s="849"/>
      <c r="AH71" s="849"/>
      <c r="AI71" s="849"/>
      <c r="AJ71" s="849"/>
      <c r="AK71" s="849" t="s">
        <v>477</v>
      </c>
      <c r="AL71" s="849"/>
      <c r="AM71" s="849"/>
      <c r="AN71" s="849"/>
      <c r="AO71" s="849"/>
      <c r="AP71" s="849" t="s">
        <v>477</v>
      </c>
      <c r="AQ71" s="849"/>
      <c r="AR71" s="849"/>
      <c r="AS71" s="849"/>
      <c r="AT71" s="849"/>
      <c r="AU71" s="849" t="s">
        <v>477</v>
      </c>
      <c r="AV71" s="849"/>
      <c r="AW71" s="849"/>
      <c r="AX71" s="849"/>
      <c r="AY71" s="849"/>
      <c r="AZ71" s="895"/>
      <c r="BA71" s="895"/>
      <c r="BB71" s="895"/>
      <c r="BC71" s="895"/>
      <c r="BD71" s="896"/>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x14ac:dyDescent="0.15">
      <c r="A72" s="212">
        <v>5</v>
      </c>
      <c r="B72" s="891" t="s">
        <v>539</v>
      </c>
      <c r="C72" s="892"/>
      <c r="D72" s="892"/>
      <c r="E72" s="892"/>
      <c r="F72" s="892"/>
      <c r="G72" s="892"/>
      <c r="H72" s="892"/>
      <c r="I72" s="892"/>
      <c r="J72" s="892"/>
      <c r="K72" s="892"/>
      <c r="L72" s="892"/>
      <c r="M72" s="892"/>
      <c r="N72" s="892"/>
      <c r="O72" s="892"/>
      <c r="P72" s="893"/>
      <c r="Q72" s="894">
        <v>157645</v>
      </c>
      <c r="R72" s="849"/>
      <c r="S72" s="849"/>
      <c r="T72" s="849"/>
      <c r="U72" s="849"/>
      <c r="V72" s="849">
        <v>153697</v>
      </c>
      <c r="W72" s="849"/>
      <c r="X72" s="849"/>
      <c r="Y72" s="849"/>
      <c r="Z72" s="849"/>
      <c r="AA72" s="849">
        <v>1499</v>
      </c>
      <c r="AB72" s="849"/>
      <c r="AC72" s="849"/>
      <c r="AD72" s="849"/>
      <c r="AE72" s="849"/>
      <c r="AF72" s="849">
        <v>3948</v>
      </c>
      <c r="AG72" s="849"/>
      <c r="AH72" s="849"/>
      <c r="AI72" s="849"/>
      <c r="AJ72" s="849"/>
      <c r="AK72" s="849">
        <v>1499</v>
      </c>
      <c r="AL72" s="849"/>
      <c r="AM72" s="849"/>
      <c r="AN72" s="849"/>
      <c r="AO72" s="849"/>
      <c r="AP72" s="849" t="s">
        <v>477</v>
      </c>
      <c r="AQ72" s="849"/>
      <c r="AR72" s="849"/>
      <c r="AS72" s="849"/>
      <c r="AT72" s="849"/>
      <c r="AU72" s="849" t="s">
        <v>477</v>
      </c>
      <c r="AV72" s="849"/>
      <c r="AW72" s="849"/>
      <c r="AX72" s="849"/>
      <c r="AY72" s="849"/>
      <c r="AZ72" s="895"/>
      <c r="BA72" s="895"/>
      <c r="BB72" s="895"/>
      <c r="BC72" s="895"/>
      <c r="BD72" s="896"/>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x14ac:dyDescent="0.15">
      <c r="A73" s="212">
        <v>6</v>
      </c>
      <c r="B73" s="891"/>
      <c r="C73" s="892"/>
      <c r="D73" s="892"/>
      <c r="E73" s="892"/>
      <c r="F73" s="892"/>
      <c r="G73" s="892"/>
      <c r="H73" s="892"/>
      <c r="I73" s="892"/>
      <c r="J73" s="892"/>
      <c r="K73" s="892"/>
      <c r="L73" s="892"/>
      <c r="M73" s="892"/>
      <c r="N73" s="892"/>
      <c r="O73" s="892"/>
      <c r="P73" s="893"/>
      <c r="Q73" s="894"/>
      <c r="R73" s="849"/>
      <c r="S73" s="849"/>
      <c r="T73" s="849"/>
      <c r="U73" s="849"/>
      <c r="V73" s="849"/>
      <c r="W73" s="849"/>
      <c r="X73" s="849"/>
      <c r="Y73" s="849"/>
      <c r="Z73" s="849"/>
      <c r="AA73" s="849"/>
      <c r="AB73" s="849"/>
      <c r="AC73" s="849"/>
      <c r="AD73" s="849"/>
      <c r="AE73" s="849"/>
      <c r="AF73" s="849"/>
      <c r="AG73" s="849"/>
      <c r="AH73" s="849"/>
      <c r="AI73" s="849"/>
      <c r="AJ73" s="849"/>
      <c r="AK73" s="849"/>
      <c r="AL73" s="849"/>
      <c r="AM73" s="849"/>
      <c r="AN73" s="849"/>
      <c r="AO73" s="849"/>
      <c r="AP73" s="849"/>
      <c r="AQ73" s="849"/>
      <c r="AR73" s="849"/>
      <c r="AS73" s="849"/>
      <c r="AT73" s="849"/>
      <c r="AU73" s="849"/>
      <c r="AV73" s="849"/>
      <c r="AW73" s="849"/>
      <c r="AX73" s="849"/>
      <c r="AY73" s="849"/>
      <c r="AZ73" s="895"/>
      <c r="BA73" s="895"/>
      <c r="BB73" s="895"/>
      <c r="BC73" s="895"/>
      <c r="BD73" s="896"/>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x14ac:dyDescent="0.15">
      <c r="A74" s="212">
        <v>7</v>
      </c>
      <c r="B74" s="891"/>
      <c r="C74" s="892"/>
      <c r="D74" s="892"/>
      <c r="E74" s="892"/>
      <c r="F74" s="892"/>
      <c r="G74" s="892"/>
      <c r="H74" s="892"/>
      <c r="I74" s="892"/>
      <c r="J74" s="892"/>
      <c r="K74" s="892"/>
      <c r="L74" s="892"/>
      <c r="M74" s="892"/>
      <c r="N74" s="892"/>
      <c r="O74" s="892"/>
      <c r="P74" s="893"/>
      <c r="Q74" s="894"/>
      <c r="R74" s="849"/>
      <c r="S74" s="849"/>
      <c r="T74" s="849"/>
      <c r="U74" s="849"/>
      <c r="V74" s="849"/>
      <c r="W74" s="849"/>
      <c r="X74" s="849"/>
      <c r="Y74" s="849"/>
      <c r="Z74" s="849"/>
      <c r="AA74" s="849"/>
      <c r="AB74" s="849"/>
      <c r="AC74" s="849"/>
      <c r="AD74" s="849"/>
      <c r="AE74" s="849"/>
      <c r="AF74" s="849"/>
      <c r="AG74" s="849"/>
      <c r="AH74" s="849"/>
      <c r="AI74" s="849"/>
      <c r="AJ74" s="849"/>
      <c r="AK74" s="849"/>
      <c r="AL74" s="849"/>
      <c r="AM74" s="849"/>
      <c r="AN74" s="849"/>
      <c r="AO74" s="849"/>
      <c r="AP74" s="849"/>
      <c r="AQ74" s="849"/>
      <c r="AR74" s="849"/>
      <c r="AS74" s="849"/>
      <c r="AT74" s="849"/>
      <c r="AU74" s="849"/>
      <c r="AV74" s="849"/>
      <c r="AW74" s="849"/>
      <c r="AX74" s="849"/>
      <c r="AY74" s="849"/>
      <c r="AZ74" s="895"/>
      <c r="BA74" s="895"/>
      <c r="BB74" s="895"/>
      <c r="BC74" s="895"/>
      <c r="BD74" s="896"/>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x14ac:dyDescent="0.15">
      <c r="A75" s="212">
        <v>8</v>
      </c>
      <c r="B75" s="891"/>
      <c r="C75" s="892"/>
      <c r="D75" s="892"/>
      <c r="E75" s="892"/>
      <c r="F75" s="892"/>
      <c r="G75" s="892"/>
      <c r="H75" s="892"/>
      <c r="I75" s="892"/>
      <c r="J75" s="892"/>
      <c r="K75" s="892"/>
      <c r="L75" s="892"/>
      <c r="M75" s="892"/>
      <c r="N75" s="892"/>
      <c r="O75" s="892"/>
      <c r="P75" s="893"/>
      <c r="Q75" s="897"/>
      <c r="R75" s="898"/>
      <c r="S75" s="898"/>
      <c r="T75" s="898"/>
      <c r="U75" s="848"/>
      <c r="V75" s="899"/>
      <c r="W75" s="898"/>
      <c r="X75" s="898"/>
      <c r="Y75" s="898"/>
      <c r="Z75" s="848"/>
      <c r="AA75" s="899"/>
      <c r="AB75" s="898"/>
      <c r="AC75" s="898"/>
      <c r="AD75" s="898"/>
      <c r="AE75" s="848"/>
      <c r="AF75" s="899"/>
      <c r="AG75" s="898"/>
      <c r="AH75" s="898"/>
      <c r="AI75" s="898"/>
      <c r="AJ75" s="848"/>
      <c r="AK75" s="899"/>
      <c r="AL75" s="898"/>
      <c r="AM75" s="898"/>
      <c r="AN75" s="898"/>
      <c r="AO75" s="848"/>
      <c r="AP75" s="899"/>
      <c r="AQ75" s="898"/>
      <c r="AR75" s="898"/>
      <c r="AS75" s="898"/>
      <c r="AT75" s="848"/>
      <c r="AU75" s="899"/>
      <c r="AV75" s="898"/>
      <c r="AW75" s="898"/>
      <c r="AX75" s="898"/>
      <c r="AY75" s="848"/>
      <c r="AZ75" s="895"/>
      <c r="BA75" s="895"/>
      <c r="BB75" s="895"/>
      <c r="BC75" s="895"/>
      <c r="BD75" s="896"/>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x14ac:dyDescent="0.15">
      <c r="A76" s="212">
        <v>9</v>
      </c>
      <c r="B76" s="891"/>
      <c r="C76" s="892"/>
      <c r="D76" s="892"/>
      <c r="E76" s="892"/>
      <c r="F76" s="892"/>
      <c r="G76" s="892"/>
      <c r="H76" s="892"/>
      <c r="I76" s="892"/>
      <c r="J76" s="892"/>
      <c r="K76" s="892"/>
      <c r="L76" s="892"/>
      <c r="M76" s="892"/>
      <c r="N76" s="892"/>
      <c r="O76" s="892"/>
      <c r="P76" s="893"/>
      <c r="Q76" s="897"/>
      <c r="R76" s="898"/>
      <c r="S76" s="898"/>
      <c r="T76" s="898"/>
      <c r="U76" s="848"/>
      <c r="V76" s="899"/>
      <c r="W76" s="898"/>
      <c r="X76" s="898"/>
      <c r="Y76" s="898"/>
      <c r="Z76" s="848"/>
      <c r="AA76" s="899"/>
      <c r="AB76" s="898"/>
      <c r="AC76" s="898"/>
      <c r="AD76" s="898"/>
      <c r="AE76" s="848"/>
      <c r="AF76" s="899"/>
      <c r="AG76" s="898"/>
      <c r="AH76" s="898"/>
      <c r="AI76" s="898"/>
      <c r="AJ76" s="848"/>
      <c r="AK76" s="899"/>
      <c r="AL76" s="898"/>
      <c r="AM76" s="898"/>
      <c r="AN76" s="898"/>
      <c r="AO76" s="848"/>
      <c r="AP76" s="899"/>
      <c r="AQ76" s="898"/>
      <c r="AR76" s="898"/>
      <c r="AS76" s="898"/>
      <c r="AT76" s="848"/>
      <c r="AU76" s="899"/>
      <c r="AV76" s="898"/>
      <c r="AW76" s="898"/>
      <c r="AX76" s="898"/>
      <c r="AY76" s="848"/>
      <c r="AZ76" s="895"/>
      <c r="BA76" s="895"/>
      <c r="BB76" s="895"/>
      <c r="BC76" s="895"/>
      <c r="BD76" s="896"/>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x14ac:dyDescent="0.15">
      <c r="A77" s="212">
        <v>10</v>
      </c>
      <c r="B77" s="891"/>
      <c r="C77" s="892"/>
      <c r="D77" s="892"/>
      <c r="E77" s="892"/>
      <c r="F77" s="892"/>
      <c r="G77" s="892"/>
      <c r="H77" s="892"/>
      <c r="I77" s="892"/>
      <c r="J77" s="892"/>
      <c r="K77" s="892"/>
      <c r="L77" s="892"/>
      <c r="M77" s="892"/>
      <c r="N77" s="892"/>
      <c r="O77" s="892"/>
      <c r="P77" s="893"/>
      <c r="Q77" s="897"/>
      <c r="R77" s="898"/>
      <c r="S77" s="898"/>
      <c r="T77" s="898"/>
      <c r="U77" s="848"/>
      <c r="V77" s="899"/>
      <c r="W77" s="898"/>
      <c r="X77" s="898"/>
      <c r="Y77" s="898"/>
      <c r="Z77" s="848"/>
      <c r="AA77" s="899"/>
      <c r="AB77" s="898"/>
      <c r="AC77" s="898"/>
      <c r="AD77" s="898"/>
      <c r="AE77" s="848"/>
      <c r="AF77" s="899"/>
      <c r="AG77" s="898"/>
      <c r="AH77" s="898"/>
      <c r="AI77" s="898"/>
      <c r="AJ77" s="848"/>
      <c r="AK77" s="899"/>
      <c r="AL77" s="898"/>
      <c r="AM77" s="898"/>
      <c r="AN77" s="898"/>
      <c r="AO77" s="848"/>
      <c r="AP77" s="899"/>
      <c r="AQ77" s="898"/>
      <c r="AR77" s="898"/>
      <c r="AS77" s="898"/>
      <c r="AT77" s="848"/>
      <c r="AU77" s="899"/>
      <c r="AV77" s="898"/>
      <c r="AW77" s="898"/>
      <c r="AX77" s="898"/>
      <c r="AY77" s="848"/>
      <c r="AZ77" s="895"/>
      <c r="BA77" s="895"/>
      <c r="BB77" s="895"/>
      <c r="BC77" s="895"/>
      <c r="BD77" s="896"/>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x14ac:dyDescent="0.15">
      <c r="A78" s="212">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x14ac:dyDescent="0.15">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x14ac:dyDescent="0.15">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x14ac:dyDescent="0.15">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x14ac:dyDescent="0.15">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x14ac:dyDescent="0.15">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x14ac:dyDescent="0.15">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x14ac:dyDescent="0.15">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x14ac:dyDescent="0.15">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x14ac:dyDescent="0.15">
      <c r="A87" s="220">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x14ac:dyDescent="0.2">
      <c r="A88" s="215" t="s">
        <v>368</v>
      </c>
      <c r="B88" s="808" t="s">
        <v>393</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v>4090</v>
      </c>
      <c r="AG88" s="860"/>
      <c r="AH88" s="860"/>
      <c r="AI88" s="860"/>
      <c r="AJ88" s="860"/>
      <c r="AK88" s="857"/>
      <c r="AL88" s="857"/>
      <c r="AM88" s="857"/>
      <c r="AN88" s="857"/>
      <c r="AO88" s="857"/>
      <c r="AP88" s="860">
        <v>1714</v>
      </c>
      <c r="AQ88" s="860"/>
      <c r="AR88" s="860"/>
      <c r="AS88" s="860"/>
      <c r="AT88" s="860"/>
      <c r="AU88" s="860">
        <v>345</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368</v>
      </c>
      <c r="BR102" s="808" t="s">
        <v>394</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v>105</v>
      </c>
      <c r="CS102" s="868"/>
      <c r="CT102" s="868"/>
      <c r="CU102" s="868"/>
      <c r="CV102" s="911"/>
      <c r="CW102" s="910" t="s">
        <v>547</v>
      </c>
      <c r="CX102" s="868"/>
      <c r="CY102" s="868"/>
      <c r="CZ102" s="868"/>
      <c r="DA102" s="911"/>
      <c r="DB102" s="910" t="s">
        <v>547</v>
      </c>
      <c r="DC102" s="868"/>
      <c r="DD102" s="868"/>
      <c r="DE102" s="868"/>
      <c r="DF102" s="911"/>
      <c r="DG102" s="910" t="s">
        <v>547</v>
      </c>
      <c r="DH102" s="868"/>
      <c r="DI102" s="868"/>
      <c r="DJ102" s="868"/>
      <c r="DK102" s="911"/>
      <c r="DL102" s="910">
        <v>127</v>
      </c>
      <c r="DM102" s="868"/>
      <c r="DN102" s="868"/>
      <c r="DO102" s="868"/>
      <c r="DP102" s="911"/>
      <c r="DQ102" s="910">
        <v>38</v>
      </c>
      <c r="DR102" s="868"/>
      <c r="DS102" s="868"/>
      <c r="DT102" s="868"/>
      <c r="DU102" s="911"/>
      <c r="DV102" s="936"/>
      <c r="DW102" s="937"/>
      <c r="DX102" s="937"/>
      <c r="DY102" s="937"/>
      <c r="DZ102" s="938"/>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9" t="s">
        <v>395</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0" t="s">
        <v>396</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397</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398</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41" t="s">
        <v>399</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400</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7" customFormat="1" ht="26.25" customHeight="1" x14ac:dyDescent="0.15">
      <c r="A109" s="934" t="s">
        <v>401</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402</v>
      </c>
      <c r="AB109" s="913"/>
      <c r="AC109" s="913"/>
      <c r="AD109" s="913"/>
      <c r="AE109" s="914"/>
      <c r="AF109" s="912" t="s">
        <v>285</v>
      </c>
      <c r="AG109" s="913"/>
      <c r="AH109" s="913"/>
      <c r="AI109" s="913"/>
      <c r="AJ109" s="914"/>
      <c r="AK109" s="912" t="s">
        <v>284</v>
      </c>
      <c r="AL109" s="913"/>
      <c r="AM109" s="913"/>
      <c r="AN109" s="913"/>
      <c r="AO109" s="914"/>
      <c r="AP109" s="912" t="s">
        <v>403</v>
      </c>
      <c r="AQ109" s="913"/>
      <c r="AR109" s="913"/>
      <c r="AS109" s="913"/>
      <c r="AT109" s="915"/>
      <c r="AU109" s="934" t="s">
        <v>401</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402</v>
      </c>
      <c r="BR109" s="913"/>
      <c r="BS109" s="913"/>
      <c r="BT109" s="913"/>
      <c r="BU109" s="914"/>
      <c r="BV109" s="912" t="s">
        <v>285</v>
      </c>
      <c r="BW109" s="913"/>
      <c r="BX109" s="913"/>
      <c r="BY109" s="913"/>
      <c r="BZ109" s="914"/>
      <c r="CA109" s="912" t="s">
        <v>284</v>
      </c>
      <c r="CB109" s="913"/>
      <c r="CC109" s="913"/>
      <c r="CD109" s="913"/>
      <c r="CE109" s="914"/>
      <c r="CF109" s="935" t="s">
        <v>403</v>
      </c>
      <c r="CG109" s="935"/>
      <c r="CH109" s="935"/>
      <c r="CI109" s="935"/>
      <c r="CJ109" s="935"/>
      <c r="CK109" s="912" t="s">
        <v>404</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402</v>
      </c>
      <c r="DH109" s="913"/>
      <c r="DI109" s="913"/>
      <c r="DJ109" s="913"/>
      <c r="DK109" s="914"/>
      <c r="DL109" s="912" t="s">
        <v>285</v>
      </c>
      <c r="DM109" s="913"/>
      <c r="DN109" s="913"/>
      <c r="DO109" s="913"/>
      <c r="DP109" s="914"/>
      <c r="DQ109" s="912" t="s">
        <v>284</v>
      </c>
      <c r="DR109" s="913"/>
      <c r="DS109" s="913"/>
      <c r="DT109" s="913"/>
      <c r="DU109" s="914"/>
      <c r="DV109" s="912" t="s">
        <v>403</v>
      </c>
      <c r="DW109" s="913"/>
      <c r="DX109" s="913"/>
      <c r="DY109" s="913"/>
      <c r="DZ109" s="915"/>
    </row>
    <row r="110" spans="1:131" s="197" customFormat="1" ht="26.25" customHeight="1" x14ac:dyDescent="0.15">
      <c r="A110" s="916" t="s">
        <v>405</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2017388</v>
      </c>
      <c r="AB110" s="920"/>
      <c r="AC110" s="920"/>
      <c r="AD110" s="920"/>
      <c r="AE110" s="921"/>
      <c r="AF110" s="922">
        <v>1978563</v>
      </c>
      <c r="AG110" s="920"/>
      <c r="AH110" s="920"/>
      <c r="AI110" s="920"/>
      <c r="AJ110" s="921"/>
      <c r="AK110" s="922">
        <v>2042750</v>
      </c>
      <c r="AL110" s="920"/>
      <c r="AM110" s="920"/>
      <c r="AN110" s="920"/>
      <c r="AO110" s="921"/>
      <c r="AP110" s="923">
        <v>18.399999999999999</v>
      </c>
      <c r="AQ110" s="924"/>
      <c r="AR110" s="924"/>
      <c r="AS110" s="924"/>
      <c r="AT110" s="925"/>
      <c r="AU110" s="926" t="s">
        <v>59</v>
      </c>
      <c r="AV110" s="927"/>
      <c r="AW110" s="927"/>
      <c r="AX110" s="927"/>
      <c r="AY110" s="928"/>
      <c r="AZ110" s="970" t="s">
        <v>406</v>
      </c>
      <c r="BA110" s="917"/>
      <c r="BB110" s="917"/>
      <c r="BC110" s="917"/>
      <c r="BD110" s="917"/>
      <c r="BE110" s="917"/>
      <c r="BF110" s="917"/>
      <c r="BG110" s="917"/>
      <c r="BH110" s="917"/>
      <c r="BI110" s="917"/>
      <c r="BJ110" s="917"/>
      <c r="BK110" s="917"/>
      <c r="BL110" s="917"/>
      <c r="BM110" s="917"/>
      <c r="BN110" s="917"/>
      <c r="BO110" s="917"/>
      <c r="BP110" s="918"/>
      <c r="BQ110" s="956">
        <v>20955725</v>
      </c>
      <c r="BR110" s="957"/>
      <c r="BS110" s="957"/>
      <c r="BT110" s="957"/>
      <c r="BU110" s="957"/>
      <c r="BV110" s="957">
        <v>22821811</v>
      </c>
      <c r="BW110" s="957"/>
      <c r="BX110" s="957"/>
      <c r="BY110" s="957"/>
      <c r="BZ110" s="957"/>
      <c r="CA110" s="957">
        <v>23712820</v>
      </c>
      <c r="CB110" s="957"/>
      <c r="CC110" s="957"/>
      <c r="CD110" s="957"/>
      <c r="CE110" s="957"/>
      <c r="CF110" s="971">
        <v>213.9</v>
      </c>
      <c r="CG110" s="972"/>
      <c r="CH110" s="972"/>
      <c r="CI110" s="972"/>
      <c r="CJ110" s="972"/>
      <c r="CK110" s="973" t="s">
        <v>407</v>
      </c>
      <c r="CL110" s="974"/>
      <c r="CM110" s="953" t="s">
        <v>408</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110</v>
      </c>
      <c r="DH110" s="957"/>
      <c r="DI110" s="957"/>
      <c r="DJ110" s="957"/>
      <c r="DK110" s="957"/>
      <c r="DL110" s="957" t="s">
        <v>110</v>
      </c>
      <c r="DM110" s="957"/>
      <c r="DN110" s="957"/>
      <c r="DO110" s="957"/>
      <c r="DP110" s="957"/>
      <c r="DQ110" s="957" t="s">
        <v>110</v>
      </c>
      <c r="DR110" s="957"/>
      <c r="DS110" s="957"/>
      <c r="DT110" s="957"/>
      <c r="DU110" s="957"/>
      <c r="DV110" s="958" t="s">
        <v>110</v>
      </c>
      <c r="DW110" s="958"/>
      <c r="DX110" s="958"/>
      <c r="DY110" s="958"/>
      <c r="DZ110" s="959"/>
    </row>
    <row r="111" spans="1:131" s="197" customFormat="1" ht="26.25" customHeight="1" x14ac:dyDescent="0.15">
      <c r="A111" s="960" t="s">
        <v>409</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110</v>
      </c>
      <c r="AB111" s="964"/>
      <c r="AC111" s="964"/>
      <c r="AD111" s="964"/>
      <c r="AE111" s="965"/>
      <c r="AF111" s="966" t="s">
        <v>110</v>
      </c>
      <c r="AG111" s="964"/>
      <c r="AH111" s="964"/>
      <c r="AI111" s="964"/>
      <c r="AJ111" s="965"/>
      <c r="AK111" s="966" t="s">
        <v>110</v>
      </c>
      <c r="AL111" s="964"/>
      <c r="AM111" s="964"/>
      <c r="AN111" s="964"/>
      <c r="AO111" s="965"/>
      <c r="AP111" s="967" t="s">
        <v>110</v>
      </c>
      <c r="AQ111" s="968"/>
      <c r="AR111" s="968"/>
      <c r="AS111" s="968"/>
      <c r="AT111" s="969"/>
      <c r="AU111" s="929"/>
      <c r="AV111" s="930"/>
      <c r="AW111" s="930"/>
      <c r="AX111" s="930"/>
      <c r="AY111" s="931"/>
      <c r="AZ111" s="979" t="s">
        <v>410</v>
      </c>
      <c r="BA111" s="980"/>
      <c r="BB111" s="980"/>
      <c r="BC111" s="980"/>
      <c r="BD111" s="980"/>
      <c r="BE111" s="980"/>
      <c r="BF111" s="980"/>
      <c r="BG111" s="980"/>
      <c r="BH111" s="980"/>
      <c r="BI111" s="980"/>
      <c r="BJ111" s="980"/>
      <c r="BK111" s="980"/>
      <c r="BL111" s="980"/>
      <c r="BM111" s="980"/>
      <c r="BN111" s="980"/>
      <c r="BO111" s="980"/>
      <c r="BP111" s="981"/>
      <c r="BQ111" s="949">
        <v>826140</v>
      </c>
      <c r="BR111" s="950"/>
      <c r="BS111" s="950"/>
      <c r="BT111" s="950"/>
      <c r="BU111" s="950"/>
      <c r="BV111" s="950">
        <v>785585</v>
      </c>
      <c r="BW111" s="950"/>
      <c r="BX111" s="950"/>
      <c r="BY111" s="950"/>
      <c r="BZ111" s="950"/>
      <c r="CA111" s="950">
        <v>748640</v>
      </c>
      <c r="CB111" s="950"/>
      <c r="CC111" s="950"/>
      <c r="CD111" s="950"/>
      <c r="CE111" s="950"/>
      <c r="CF111" s="944">
        <v>6.8</v>
      </c>
      <c r="CG111" s="945"/>
      <c r="CH111" s="945"/>
      <c r="CI111" s="945"/>
      <c r="CJ111" s="945"/>
      <c r="CK111" s="975"/>
      <c r="CL111" s="976"/>
      <c r="CM111" s="946" t="s">
        <v>411</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110</v>
      </c>
      <c r="DH111" s="950"/>
      <c r="DI111" s="950"/>
      <c r="DJ111" s="950"/>
      <c r="DK111" s="950"/>
      <c r="DL111" s="950" t="s">
        <v>110</v>
      </c>
      <c r="DM111" s="950"/>
      <c r="DN111" s="950"/>
      <c r="DO111" s="950"/>
      <c r="DP111" s="950"/>
      <c r="DQ111" s="950" t="s">
        <v>110</v>
      </c>
      <c r="DR111" s="950"/>
      <c r="DS111" s="950"/>
      <c r="DT111" s="950"/>
      <c r="DU111" s="950"/>
      <c r="DV111" s="951" t="s">
        <v>110</v>
      </c>
      <c r="DW111" s="951"/>
      <c r="DX111" s="951"/>
      <c r="DY111" s="951"/>
      <c r="DZ111" s="952"/>
    </row>
    <row r="112" spans="1:131" s="197" customFormat="1" ht="26.25" customHeight="1" x14ac:dyDescent="0.15">
      <c r="A112" s="982" t="s">
        <v>412</v>
      </c>
      <c r="B112" s="983"/>
      <c r="C112" s="980" t="s">
        <v>413</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110</v>
      </c>
      <c r="AB112" s="989"/>
      <c r="AC112" s="989"/>
      <c r="AD112" s="989"/>
      <c r="AE112" s="990"/>
      <c r="AF112" s="991" t="s">
        <v>110</v>
      </c>
      <c r="AG112" s="989"/>
      <c r="AH112" s="989"/>
      <c r="AI112" s="989"/>
      <c r="AJ112" s="990"/>
      <c r="AK112" s="991" t="s">
        <v>110</v>
      </c>
      <c r="AL112" s="989"/>
      <c r="AM112" s="989"/>
      <c r="AN112" s="989"/>
      <c r="AO112" s="990"/>
      <c r="AP112" s="992" t="s">
        <v>110</v>
      </c>
      <c r="AQ112" s="993"/>
      <c r="AR112" s="993"/>
      <c r="AS112" s="993"/>
      <c r="AT112" s="994"/>
      <c r="AU112" s="929"/>
      <c r="AV112" s="930"/>
      <c r="AW112" s="930"/>
      <c r="AX112" s="930"/>
      <c r="AY112" s="931"/>
      <c r="AZ112" s="979" t="s">
        <v>414</v>
      </c>
      <c r="BA112" s="980"/>
      <c r="BB112" s="980"/>
      <c r="BC112" s="980"/>
      <c r="BD112" s="980"/>
      <c r="BE112" s="980"/>
      <c r="BF112" s="980"/>
      <c r="BG112" s="980"/>
      <c r="BH112" s="980"/>
      <c r="BI112" s="980"/>
      <c r="BJ112" s="980"/>
      <c r="BK112" s="980"/>
      <c r="BL112" s="980"/>
      <c r="BM112" s="980"/>
      <c r="BN112" s="980"/>
      <c r="BO112" s="980"/>
      <c r="BP112" s="981"/>
      <c r="BQ112" s="949">
        <v>10432645</v>
      </c>
      <c r="BR112" s="950"/>
      <c r="BS112" s="950"/>
      <c r="BT112" s="950"/>
      <c r="BU112" s="950"/>
      <c r="BV112" s="950">
        <v>8356138</v>
      </c>
      <c r="BW112" s="950"/>
      <c r="BX112" s="950"/>
      <c r="BY112" s="950"/>
      <c r="BZ112" s="950"/>
      <c r="CA112" s="950">
        <v>7542102</v>
      </c>
      <c r="CB112" s="950"/>
      <c r="CC112" s="950"/>
      <c r="CD112" s="950"/>
      <c r="CE112" s="950"/>
      <c r="CF112" s="944">
        <v>68</v>
      </c>
      <c r="CG112" s="945"/>
      <c r="CH112" s="945"/>
      <c r="CI112" s="945"/>
      <c r="CJ112" s="945"/>
      <c r="CK112" s="975"/>
      <c r="CL112" s="976"/>
      <c r="CM112" s="946" t="s">
        <v>415</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110</v>
      </c>
      <c r="DH112" s="950"/>
      <c r="DI112" s="950"/>
      <c r="DJ112" s="950"/>
      <c r="DK112" s="950"/>
      <c r="DL112" s="950" t="s">
        <v>110</v>
      </c>
      <c r="DM112" s="950"/>
      <c r="DN112" s="950"/>
      <c r="DO112" s="950"/>
      <c r="DP112" s="950"/>
      <c r="DQ112" s="950" t="s">
        <v>110</v>
      </c>
      <c r="DR112" s="950"/>
      <c r="DS112" s="950"/>
      <c r="DT112" s="950"/>
      <c r="DU112" s="950"/>
      <c r="DV112" s="951" t="s">
        <v>110</v>
      </c>
      <c r="DW112" s="951"/>
      <c r="DX112" s="951"/>
      <c r="DY112" s="951"/>
      <c r="DZ112" s="952"/>
    </row>
    <row r="113" spans="1:130" s="197" customFormat="1" ht="26.25" customHeight="1" x14ac:dyDescent="0.15">
      <c r="A113" s="984"/>
      <c r="B113" s="985"/>
      <c r="C113" s="980" t="s">
        <v>416</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638677</v>
      </c>
      <c r="AB113" s="964"/>
      <c r="AC113" s="964"/>
      <c r="AD113" s="964"/>
      <c r="AE113" s="965"/>
      <c r="AF113" s="966">
        <v>577239</v>
      </c>
      <c r="AG113" s="964"/>
      <c r="AH113" s="964"/>
      <c r="AI113" s="964"/>
      <c r="AJ113" s="965"/>
      <c r="AK113" s="966">
        <v>566311</v>
      </c>
      <c r="AL113" s="964"/>
      <c r="AM113" s="964"/>
      <c r="AN113" s="964"/>
      <c r="AO113" s="965"/>
      <c r="AP113" s="967">
        <v>5.0999999999999996</v>
      </c>
      <c r="AQ113" s="968"/>
      <c r="AR113" s="968"/>
      <c r="AS113" s="968"/>
      <c r="AT113" s="969"/>
      <c r="AU113" s="929"/>
      <c r="AV113" s="930"/>
      <c r="AW113" s="930"/>
      <c r="AX113" s="930"/>
      <c r="AY113" s="931"/>
      <c r="AZ113" s="979" t="s">
        <v>417</v>
      </c>
      <c r="BA113" s="980"/>
      <c r="BB113" s="980"/>
      <c r="BC113" s="980"/>
      <c r="BD113" s="980"/>
      <c r="BE113" s="980"/>
      <c r="BF113" s="980"/>
      <c r="BG113" s="980"/>
      <c r="BH113" s="980"/>
      <c r="BI113" s="980"/>
      <c r="BJ113" s="980"/>
      <c r="BK113" s="980"/>
      <c r="BL113" s="980"/>
      <c r="BM113" s="980"/>
      <c r="BN113" s="980"/>
      <c r="BO113" s="980"/>
      <c r="BP113" s="981"/>
      <c r="BQ113" s="949">
        <v>466611</v>
      </c>
      <c r="BR113" s="950"/>
      <c r="BS113" s="950"/>
      <c r="BT113" s="950"/>
      <c r="BU113" s="950"/>
      <c r="BV113" s="950">
        <v>423879</v>
      </c>
      <c r="BW113" s="950"/>
      <c r="BX113" s="950"/>
      <c r="BY113" s="950"/>
      <c r="BZ113" s="950"/>
      <c r="CA113" s="950">
        <v>345466</v>
      </c>
      <c r="CB113" s="950"/>
      <c r="CC113" s="950"/>
      <c r="CD113" s="950"/>
      <c r="CE113" s="950"/>
      <c r="CF113" s="944">
        <v>3.1</v>
      </c>
      <c r="CG113" s="945"/>
      <c r="CH113" s="945"/>
      <c r="CI113" s="945"/>
      <c r="CJ113" s="945"/>
      <c r="CK113" s="975"/>
      <c r="CL113" s="976"/>
      <c r="CM113" s="946" t="s">
        <v>418</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110</v>
      </c>
      <c r="DH113" s="989"/>
      <c r="DI113" s="989"/>
      <c r="DJ113" s="989"/>
      <c r="DK113" s="990"/>
      <c r="DL113" s="991" t="s">
        <v>110</v>
      </c>
      <c r="DM113" s="989"/>
      <c r="DN113" s="989"/>
      <c r="DO113" s="989"/>
      <c r="DP113" s="990"/>
      <c r="DQ113" s="991" t="s">
        <v>110</v>
      </c>
      <c r="DR113" s="989"/>
      <c r="DS113" s="989"/>
      <c r="DT113" s="989"/>
      <c r="DU113" s="990"/>
      <c r="DV113" s="992" t="s">
        <v>110</v>
      </c>
      <c r="DW113" s="993"/>
      <c r="DX113" s="993"/>
      <c r="DY113" s="993"/>
      <c r="DZ113" s="994"/>
    </row>
    <row r="114" spans="1:130" s="197" customFormat="1" ht="26.25" customHeight="1" x14ac:dyDescent="0.15">
      <c r="A114" s="984"/>
      <c r="B114" s="985"/>
      <c r="C114" s="980" t="s">
        <v>419</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79521</v>
      </c>
      <c r="AB114" s="989"/>
      <c r="AC114" s="989"/>
      <c r="AD114" s="989"/>
      <c r="AE114" s="990"/>
      <c r="AF114" s="991">
        <v>79117</v>
      </c>
      <c r="AG114" s="989"/>
      <c r="AH114" s="989"/>
      <c r="AI114" s="989"/>
      <c r="AJ114" s="990"/>
      <c r="AK114" s="991">
        <v>58591</v>
      </c>
      <c r="AL114" s="989"/>
      <c r="AM114" s="989"/>
      <c r="AN114" s="989"/>
      <c r="AO114" s="990"/>
      <c r="AP114" s="992">
        <v>0.5</v>
      </c>
      <c r="AQ114" s="993"/>
      <c r="AR114" s="993"/>
      <c r="AS114" s="993"/>
      <c r="AT114" s="994"/>
      <c r="AU114" s="929"/>
      <c r="AV114" s="930"/>
      <c r="AW114" s="930"/>
      <c r="AX114" s="930"/>
      <c r="AY114" s="931"/>
      <c r="AZ114" s="979" t="s">
        <v>420</v>
      </c>
      <c r="BA114" s="980"/>
      <c r="BB114" s="980"/>
      <c r="BC114" s="980"/>
      <c r="BD114" s="980"/>
      <c r="BE114" s="980"/>
      <c r="BF114" s="980"/>
      <c r="BG114" s="980"/>
      <c r="BH114" s="980"/>
      <c r="BI114" s="980"/>
      <c r="BJ114" s="980"/>
      <c r="BK114" s="980"/>
      <c r="BL114" s="980"/>
      <c r="BM114" s="980"/>
      <c r="BN114" s="980"/>
      <c r="BO114" s="980"/>
      <c r="BP114" s="981"/>
      <c r="BQ114" s="949">
        <v>4616094</v>
      </c>
      <c r="BR114" s="950"/>
      <c r="BS114" s="950"/>
      <c r="BT114" s="950"/>
      <c r="BU114" s="950"/>
      <c r="BV114" s="950">
        <v>4112871</v>
      </c>
      <c r="BW114" s="950"/>
      <c r="BX114" s="950"/>
      <c r="BY114" s="950"/>
      <c r="BZ114" s="950"/>
      <c r="CA114" s="950">
        <v>3741839</v>
      </c>
      <c r="CB114" s="950"/>
      <c r="CC114" s="950"/>
      <c r="CD114" s="950"/>
      <c r="CE114" s="950"/>
      <c r="CF114" s="944">
        <v>33.799999999999997</v>
      </c>
      <c r="CG114" s="945"/>
      <c r="CH114" s="945"/>
      <c r="CI114" s="945"/>
      <c r="CJ114" s="945"/>
      <c r="CK114" s="975"/>
      <c r="CL114" s="976"/>
      <c r="CM114" s="946" t="s">
        <v>421</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110</v>
      </c>
      <c r="DH114" s="989"/>
      <c r="DI114" s="989"/>
      <c r="DJ114" s="989"/>
      <c r="DK114" s="990"/>
      <c r="DL114" s="991" t="s">
        <v>110</v>
      </c>
      <c r="DM114" s="989"/>
      <c r="DN114" s="989"/>
      <c r="DO114" s="989"/>
      <c r="DP114" s="990"/>
      <c r="DQ114" s="991" t="s">
        <v>110</v>
      </c>
      <c r="DR114" s="989"/>
      <c r="DS114" s="989"/>
      <c r="DT114" s="989"/>
      <c r="DU114" s="990"/>
      <c r="DV114" s="992" t="s">
        <v>110</v>
      </c>
      <c r="DW114" s="993"/>
      <c r="DX114" s="993"/>
      <c r="DY114" s="993"/>
      <c r="DZ114" s="994"/>
    </row>
    <row r="115" spans="1:130" s="197" customFormat="1" ht="26.25" customHeight="1" x14ac:dyDescent="0.15">
      <c r="A115" s="984"/>
      <c r="B115" s="985"/>
      <c r="C115" s="980" t="s">
        <v>422</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41094</v>
      </c>
      <c r="AB115" s="964"/>
      <c r="AC115" s="964"/>
      <c r="AD115" s="964"/>
      <c r="AE115" s="965"/>
      <c r="AF115" s="966">
        <v>40555</v>
      </c>
      <c r="AG115" s="964"/>
      <c r="AH115" s="964"/>
      <c r="AI115" s="964"/>
      <c r="AJ115" s="965"/>
      <c r="AK115" s="966">
        <v>40016</v>
      </c>
      <c r="AL115" s="964"/>
      <c r="AM115" s="964"/>
      <c r="AN115" s="964"/>
      <c r="AO115" s="965"/>
      <c r="AP115" s="967">
        <v>0.4</v>
      </c>
      <c r="AQ115" s="968"/>
      <c r="AR115" s="968"/>
      <c r="AS115" s="968"/>
      <c r="AT115" s="969"/>
      <c r="AU115" s="929"/>
      <c r="AV115" s="930"/>
      <c r="AW115" s="930"/>
      <c r="AX115" s="930"/>
      <c r="AY115" s="931"/>
      <c r="AZ115" s="979" t="s">
        <v>423</v>
      </c>
      <c r="BA115" s="980"/>
      <c r="BB115" s="980"/>
      <c r="BC115" s="980"/>
      <c r="BD115" s="980"/>
      <c r="BE115" s="980"/>
      <c r="BF115" s="980"/>
      <c r="BG115" s="980"/>
      <c r="BH115" s="980"/>
      <c r="BI115" s="980"/>
      <c r="BJ115" s="980"/>
      <c r="BK115" s="980"/>
      <c r="BL115" s="980"/>
      <c r="BM115" s="980"/>
      <c r="BN115" s="980"/>
      <c r="BO115" s="980"/>
      <c r="BP115" s="981"/>
      <c r="BQ115" s="949">
        <v>77796</v>
      </c>
      <c r="BR115" s="950"/>
      <c r="BS115" s="950"/>
      <c r="BT115" s="950"/>
      <c r="BU115" s="950"/>
      <c r="BV115" s="950">
        <v>70501</v>
      </c>
      <c r="BW115" s="950"/>
      <c r="BX115" s="950"/>
      <c r="BY115" s="950"/>
      <c r="BZ115" s="950"/>
      <c r="CA115" s="950">
        <v>37873</v>
      </c>
      <c r="CB115" s="950"/>
      <c r="CC115" s="950"/>
      <c r="CD115" s="950"/>
      <c r="CE115" s="950"/>
      <c r="CF115" s="944">
        <v>0.3</v>
      </c>
      <c r="CG115" s="945"/>
      <c r="CH115" s="945"/>
      <c r="CI115" s="945"/>
      <c r="CJ115" s="945"/>
      <c r="CK115" s="975"/>
      <c r="CL115" s="976"/>
      <c r="CM115" s="979" t="s">
        <v>424</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1"/>
      <c r="DG115" s="988" t="s">
        <v>110</v>
      </c>
      <c r="DH115" s="989"/>
      <c r="DI115" s="989"/>
      <c r="DJ115" s="989"/>
      <c r="DK115" s="990"/>
      <c r="DL115" s="991" t="s">
        <v>110</v>
      </c>
      <c r="DM115" s="989"/>
      <c r="DN115" s="989"/>
      <c r="DO115" s="989"/>
      <c r="DP115" s="990"/>
      <c r="DQ115" s="991" t="s">
        <v>110</v>
      </c>
      <c r="DR115" s="989"/>
      <c r="DS115" s="989"/>
      <c r="DT115" s="989"/>
      <c r="DU115" s="990"/>
      <c r="DV115" s="992" t="s">
        <v>110</v>
      </c>
      <c r="DW115" s="993"/>
      <c r="DX115" s="993"/>
      <c r="DY115" s="993"/>
      <c r="DZ115" s="994"/>
    </row>
    <row r="116" spans="1:130" s="197" customFormat="1" ht="26.25" customHeight="1" x14ac:dyDescent="0.15">
      <c r="A116" s="986"/>
      <c r="B116" s="987"/>
      <c r="C116" s="1001" t="s">
        <v>425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88">
        <v>65</v>
      </c>
      <c r="AB116" s="989"/>
      <c r="AC116" s="989"/>
      <c r="AD116" s="989"/>
      <c r="AE116" s="990"/>
      <c r="AF116" s="991" t="s">
        <v>110</v>
      </c>
      <c r="AG116" s="989"/>
      <c r="AH116" s="989"/>
      <c r="AI116" s="989"/>
      <c r="AJ116" s="990"/>
      <c r="AK116" s="991" t="s">
        <v>110</v>
      </c>
      <c r="AL116" s="989"/>
      <c r="AM116" s="989"/>
      <c r="AN116" s="989"/>
      <c r="AO116" s="990"/>
      <c r="AP116" s="992" t="s">
        <v>110</v>
      </c>
      <c r="AQ116" s="993"/>
      <c r="AR116" s="993"/>
      <c r="AS116" s="993"/>
      <c r="AT116" s="994"/>
      <c r="AU116" s="929"/>
      <c r="AV116" s="930"/>
      <c r="AW116" s="930"/>
      <c r="AX116" s="930"/>
      <c r="AY116" s="931"/>
      <c r="AZ116" s="979" t="s">
        <v>426</v>
      </c>
      <c r="BA116" s="980"/>
      <c r="BB116" s="980"/>
      <c r="BC116" s="980"/>
      <c r="BD116" s="980"/>
      <c r="BE116" s="980"/>
      <c r="BF116" s="980"/>
      <c r="BG116" s="980"/>
      <c r="BH116" s="980"/>
      <c r="BI116" s="980"/>
      <c r="BJ116" s="980"/>
      <c r="BK116" s="980"/>
      <c r="BL116" s="980"/>
      <c r="BM116" s="980"/>
      <c r="BN116" s="980"/>
      <c r="BO116" s="980"/>
      <c r="BP116" s="981"/>
      <c r="BQ116" s="949" t="s">
        <v>110</v>
      </c>
      <c r="BR116" s="950"/>
      <c r="BS116" s="950"/>
      <c r="BT116" s="950"/>
      <c r="BU116" s="950"/>
      <c r="BV116" s="950" t="s">
        <v>110</v>
      </c>
      <c r="BW116" s="950"/>
      <c r="BX116" s="950"/>
      <c r="BY116" s="950"/>
      <c r="BZ116" s="950"/>
      <c r="CA116" s="950" t="s">
        <v>110</v>
      </c>
      <c r="CB116" s="950"/>
      <c r="CC116" s="950"/>
      <c r="CD116" s="950"/>
      <c r="CE116" s="950"/>
      <c r="CF116" s="944" t="s">
        <v>110</v>
      </c>
      <c r="CG116" s="945"/>
      <c r="CH116" s="945"/>
      <c r="CI116" s="945"/>
      <c r="CJ116" s="945"/>
      <c r="CK116" s="975"/>
      <c r="CL116" s="976"/>
      <c r="CM116" s="946" t="s">
        <v>427</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826140</v>
      </c>
      <c r="DH116" s="989"/>
      <c r="DI116" s="989"/>
      <c r="DJ116" s="989"/>
      <c r="DK116" s="990"/>
      <c r="DL116" s="991">
        <v>785585</v>
      </c>
      <c r="DM116" s="989"/>
      <c r="DN116" s="989"/>
      <c r="DO116" s="989"/>
      <c r="DP116" s="990"/>
      <c r="DQ116" s="991">
        <v>748640</v>
      </c>
      <c r="DR116" s="989"/>
      <c r="DS116" s="989"/>
      <c r="DT116" s="989"/>
      <c r="DU116" s="990"/>
      <c r="DV116" s="992">
        <v>6.8</v>
      </c>
      <c r="DW116" s="993"/>
      <c r="DX116" s="993"/>
      <c r="DY116" s="993"/>
      <c r="DZ116" s="994"/>
    </row>
    <row r="117" spans="1:130" s="197" customFormat="1" ht="26.25" customHeight="1" x14ac:dyDescent="0.15">
      <c r="A117" s="934" t="s">
        <v>168</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23" t="s">
        <v>428</v>
      </c>
      <c r="Z117" s="914"/>
      <c r="AA117" s="1026">
        <v>2776745</v>
      </c>
      <c r="AB117" s="996"/>
      <c r="AC117" s="996"/>
      <c r="AD117" s="996"/>
      <c r="AE117" s="997"/>
      <c r="AF117" s="995">
        <v>2675474</v>
      </c>
      <c r="AG117" s="996"/>
      <c r="AH117" s="996"/>
      <c r="AI117" s="996"/>
      <c r="AJ117" s="997"/>
      <c r="AK117" s="995">
        <v>2707668</v>
      </c>
      <c r="AL117" s="996"/>
      <c r="AM117" s="996"/>
      <c r="AN117" s="996"/>
      <c r="AO117" s="997"/>
      <c r="AP117" s="998"/>
      <c r="AQ117" s="999"/>
      <c r="AR117" s="999"/>
      <c r="AS117" s="999"/>
      <c r="AT117" s="1000"/>
      <c r="AU117" s="929"/>
      <c r="AV117" s="930"/>
      <c r="AW117" s="930"/>
      <c r="AX117" s="930"/>
      <c r="AY117" s="931"/>
      <c r="AZ117" s="1025" t="s">
        <v>429</v>
      </c>
      <c r="BA117" s="1001"/>
      <c r="BB117" s="1001"/>
      <c r="BC117" s="1001"/>
      <c r="BD117" s="1001"/>
      <c r="BE117" s="1001"/>
      <c r="BF117" s="1001"/>
      <c r="BG117" s="1001"/>
      <c r="BH117" s="1001"/>
      <c r="BI117" s="1001"/>
      <c r="BJ117" s="1001"/>
      <c r="BK117" s="1001"/>
      <c r="BL117" s="1001"/>
      <c r="BM117" s="1001"/>
      <c r="BN117" s="1001"/>
      <c r="BO117" s="1001"/>
      <c r="BP117" s="1002"/>
      <c r="BQ117" s="1015" t="s">
        <v>110</v>
      </c>
      <c r="BR117" s="1016"/>
      <c r="BS117" s="1016"/>
      <c r="BT117" s="1016"/>
      <c r="BU117" s="1016"/>
      <c r="BV117" s="1016" t="s">
        <v>110</v>
      </c>
      <c r="BW117" s="1016"/>
      <c r="BX117" s="1016"/>
      <c r="BY117" s="1016"/>
      <c r="BZ117" s="1016"/>
      <c r="CA117" s="1016" t="s">
        <v>110</v>
      </c>
      <c r="CB117" s="1016"/>
      <c r="CC117" s="1016"/>
      <c r="CD117" s="1016"/>
      <c r="CE117" s="1016"/>
      <c r="CF117" s="944" t="s">
        <v>110</v>
      </c>
      <c r="CG117" s="945"/>
      <c r="CH117" s="945"/>
      <c r="CI117" s="945"/>
      <c r="CJ117" s="945"/>
      <c r="CK117" s="975"/>
      <c r="CL117" s="976"/>
      <c r="CM117" s="946" t="s">
        <v>430</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110</v>
      </c>
      <c r="DH117" s="989"/>
      <c r="DI117" s="989"/>
      <c r="DJ117" s="989"/>
      <c r="DK117" s="990"/>
      <c r="DL117" s="991" t="s">
        <v>110</v>
      </c>
      <c r="DM117" s="989"/>
      <c r="DN117" s="989"/>
      <c r="DO117" s="989"/>
      <c r="DP117" s="990"/>
      <c r="DQ117" s="991" t="s">
        <v>110</v>
      </c>
      <c r="DR117" s="989"/>
      <c r="DS117" s="989"/>
      <c r="DT117" s="989"/>
      <c r="DU117" s="990"/>
      <c r="DV117" s="992" t="s">
        <v>110</v>
      </c>
      <c r="DW117" s="993"/>
      <c r="DX117" s="993"/>
      <c r="DY117" s="993"/>
      <c r="DZ117" s="994"/>
    </row>
    <row r="118" spans="1:130" s="197" customFormat="1" ht="26.25" customHeight="1" x14ac:dyDescent="0.15">
      <c r="A118" s="934" t="s">
        <v>404</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402</v>
      </c>
      <c r="AB118" s="913"/>
      <c r="AC118" s="913"/>
      <c r="AD118" s="913"/>
      <c r="AE118" s="914"/>
      <c r="AF118" s="912" t="s">
        <v>285</v>
      </c>
      <c r="AG118" s="913"/>
      <c r="AH118" s="913"/>
      <c r="AI118" s="913"/>
      <c r="AJ118" s="914"/>
      <c r="AK118" s="912" t="s">
        <v>284</v>
      </c>
      <c r="AL118" s="913"/>
      <c r="AM118" s="913"/>
      <c r="AN118" s="913"/>
      <c r="AO118" s="914"/>
      <c r="AP118" s="1020" t="s">
        <v>403</v>
      </c>
      <c r="AQ118" s="1021"/>
      <c r="AR118" s="1021"/>
      <c r="AS118" s="1021"/>
      <c r="AT118" s="1022"/>
      <c r="AU118" s="932"/>
      <c r="AV118" s="933"/>
      <c r="AW118" s="933"/>
      <c r="AX118" s="933"/>
      <c r="AY118" s="933"/>
      <c r="AZ118" s="228" t="s">
        <v>168</v>
      </c>
      <c r="BA118" s="228"/>
      <c r="BB118" s="228"/>
      <c r="BC118" s="228"/>
      <c r="BD118" s="228"/>
      <c r="BE118" s="228"/>
      <c r="BF118" s="228"/>
      <c r="BG118" s="228"/>
      <c r="BH118" s="228"/>
      <c r="BI118" s="228"/>
      <c r="BJ118" s="228"/>
      <c r="BK118" s="228"/>
      <c r="BL118" s="228"/>
      <c r="BM118" s="228"/>
      <c r="BN118" s="228"/>
      <c r="BO118" s="1023" t="s">
        <v>431</v>
      </c>
      <c r="BP118" s="1024"/>
      <c r="BQ118" s="1015">
        <v>37375011</v>
      </c>
      <c r="BR118" s="1016"/>
      <c r="BS118" s="1016"/>
      <c r="BT118" s="1016"/>
      <c r="BU118" s="1016"/>
      <c r="BV118" s="1016">
        <v>36570785</v>
      </c>
      <c r="BW118" s="1016"/>
      <c r="BX118" s="1016"/>
      <c r="BY118" s="1016"/>
      <c r="BZ118" s="1016"/>
      <c r="CA118" s="1016">
        <v>36128740</v>
      </c>
      <c r="CB118" s="1016"/>
      <c r="CC118" s="1016"/>
      <c r="CD118" s="1016"/>
      <c r="CE118" s="1016"/>
      <c r="CF118" s="1017"/>
      <c r="CG118" s="1018"/>
      <c r="CH118" s="1018"/>
      <c r="CI118" s="1018"/>
      <c r="CJ118" s="1019"/>
      <c r="CK118" s="975"/>
      <c r="CL118" s="976"/>
      <c r="CM118" s="946" t="s">
        <v>432</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110</v>
      </c>
      <c r="DH118" s="989"/>
      <c r="DI118" s="989"/>
      <c r="DJ118" s="989"/>
      <c r="DK118" s="990"/>
      <c r="DL118" s="991" t="s">
        <v>110</v>
      </c>
      <c r="DM118" s="989"/>
      <c r="DN118" s="989"/>
      <c r="DO118" s="989"/>
      <c r="DP118" s="990"/>
      <c r="DQ118" s="991" t="s">
        <v>110</v>
      </c>
      <c r="DR118" s="989"/>
      <c r="DS118" s="989"/>
      <c r="DT118" s="989"/>
      <c r="DU118" s="990"/>
      <c r="DV118" s="992" t="s">
        <v>110</v>
      </c>
      <c r="DW118" s="993"/>
      <c r="DX118" s="993"/>
      <c r="DY118" s="993"/>
      <c r="DZ118" s="994"/>
    </row>
    <row r="119" spans="1:130" s="197" customFormat="1" ht="26.25" customHeight="1" x14ac:dyDescent="0.15">
      <c r="A119" s="1004" t="s">
        <v>407</v>
      </c>
      <c r="B119" s="974"/>
      <c r="C119" s="953" t="s">
        <v>408</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19" t="s">
        <v>110</v>
      </c>
      <c r="AB119" s="920"/>
      <c r="AC119" s="920"/>
      <c r="AD119" s="920"/>
      <c r="AE119" s="921"/>
      <c r="AF119" s="922" t="s">
        <v>110</v>
      </c>
      <c r="AG119" s="920"/>
      <c r="AH119" s="920"/>
      <c r="AI119" s="920"/>
      <c r="AJ119" s="921"/>
      <c r="AK119" s="922" t="s">
        <v>110</v>
      </c>
      <c r="AL119" s="920"/>
      <c r="AM119" s="920"/>
      <c r="AN119" s="920"/>
      <c r="AO119" s="921"/>
      <c r="AP119" s="923" t="s">
        <v>110</v>
      </c>
      <c r="AQ119" s="924"/>
      <c r="AR119" s="924"/>
      <c r="AS119" s="924"/>
      <c r="AT119" s="925"/>
      <c r="AU119" s="1007" t="s">
        <v>433</v>
      </c>
      <c r="AV119" s="1008"/>
      <c r="AW119" s="1008"/>
      <c r="AX119" s="1008"/>
      <c r="AY119" s="1009"/>
      <c r="AZ119" s="970" t="s">
        <v>434</v>
      </c>
      <c r="BA119" s="917"/>
      <c r="BB119" s="917"/>
      <c r="BC119" s="917"/>
      <c r="BD119" s="917"/>
      <c r="BE119" s="917"/>
      <c r="BF119" s="917"/>
      <c r="BG119" s="917"/>
      <c r="BH119" s="917"/>
      <c r="BI119" s="917"/>
      <c r="BJ119" s="917"/>
      <c r="BK119" s="917"/>
      <c r="BL119" s="917"/>
      <c r="BM119" s="917"/>
      <c r="BN119" s="917"/>
      <c r="BO119" s="917"/>
      <c r="BP119" s="918"/>
      <c r="BQ119" s="956">
        <v>6362375</v>
      </c>
      <c r="BR119" s="957"/>
      <c r="BS119" s="957"/>
      <c r="BT119" s="957"/>
      <c r="BU119" s="957"/>
      <c r="BV119" s="957">
        <v>5171335</v>
      </c>
      <c r="BW119" s="957"/>
      <c r="BX119" s="957"/>
      <c r="BY119" s="957"/>
      <c r="BZ119" s="957"/>
      <c r="CA119" s="957">
        <v>5741690</v>
      </c>
      <c r="CB119" s="957"/>
      <c r="CC119" s="957"/>
      <c r="CD119" s="957"/>
      <c r="CE119" s="957"/>
      <c r="CF119" s="971">
        <v>51.8</v>
      </c>
      <c r="CG119" s="972"/>
      <c r="CH119" s="972"/>
      <c r="CI119" s="972"/>
      <c r="CJ119" s="972"/>
      <c r="CK119" s="977"/>
      <c r="CL119" s="978"/>
      <c r="CM119" s="1034" t="s">
        <v>435</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27" t="s">
        <v>110</v>
      </c>
      <c r="DH119" s="1028"/>
      <c r="DI119" s="1028"/>
      <c r="DJ119" s="1028"/>
      <c r="DK119" s="1029"/>
      <c r="DL119" s="1030" t="s">
        <v>110</v>
      </c>
      <c r="DM119" s="1028"/>
      <c r="DN119" s="1028"/>
      <c r="DO119" s="1028"/>
      <c r="DP119" s="1029"/>
      <c r="DQ119" s="1030" t="s">
        <v>110</v>
      </c>
      <c r="DR119" s="1028"/>
      <c r="DS119" s="1028"/>
      <c r="DT119" s="1028"/>
      <c r="DU119" s="1029"/>
      <c r="DV119" s="1031" t="s">
        <v>110</v>
      </c>
      <c r="DW119" s="1032"/>
      <c r="DX119" s="1032"/>
      <c r="DY119" s="1032"/>
      <c r="DZ119" s="1033"/>
    </row>
    <row r="120" spans="1:130" s="197" customFormat="1" ht="26.25" customHeight="1" x14ac:dyDescent="0.15">
      <c r="A120" s="1005"/>
      <c r="B120" s="976"/>
      <c r="C120" s="946" t="s">
        <v>411</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110</v>
      </c>
      <c r="AB120" s="989"/>
      <c r="AC120" s="989"/>
      <c r="AD120" s="989"/>
      <c r="AE120" s="990"/>
      <c r="AF120" s="991" t="s">
        <v>110</v>
      </c>
      <c r="AG120" s="989"/>
      <c r="AH120" s="989"/>
      <c r="AI120" s="989"/>
      <c r="AJ120" s="990"/>
      <c r="AK120" s="991" t="s">
        <v>110</v>
      </c>
      <c r="AL120" s="989"/>
      <c r="AM120" s="989"/>
      <c r="AN120" s="989"/>
      <c r="AO120" s="990"/>
      <c r="AP120" s="992" t="s">
        <v>110</v>
      </c>
      <c r="AQ120" s="993"/>
      <c r="AR120" s="993"/>
      <c r="AS120" s="993"/>
      <c r="AT120" s="994"/>
      <c r="AU120" s="1010"/>
      <c r="AV120" s="1011"/>
      <c r="AW120" s="1011"/>
      <c r="AX120" s="1011"/>
      <c r="AY120" s="1012"/>
      <c r="AZ120" s="979" t="s">
        <v>436</v>
      </c>
      <c r="BA120" s="980"/>
      <c r="BB120" s="980"/>
      <c r="BC120" s="980"/>
      <c r="BD120" s="980"/>
      <c r="BE120" s="980"/>
      <c r="BF120" s="980"/>
      <c r="BG120" s="980"/>
      <c r="BH120" s="980"/>
      <c r="BI120" s="980"/>
      <c r="BJ120" s="980"/>
      <c r="BK120" s="980"/>
      <c r="BL120" s="980"/>
      <c r="BM120" s="980"/>
      <c r="BN120" s="980"/>
      <c r="BO120" s="980"/>
      <c r="BP120" s="981"/>
      <c r="BQ120" s="949">
        <v>3694837</v>
      </c>
      <c r="BR120" s="950"/>
      <c r="BS120" s="950"/>
      <c r="BT120" s="950"/>
      <c r="BU120" s="950"/>
      <c r="BV120" s="950">
        <v>2812919</v>
      </c>
      <c r="BW120" s="950"/>
      <c r="BX120" s="950"/>
      <c r="BY120" s="950"/>
      <c r="BZ120" s="950"/>
      <c r="CA120" s="950">
        <v>2348583</v>
      </c>
      <c r="CB120" s="950"/>
      <c r="CC120" s="950"/>
      <c r="CD120" s="950"/>
      <c r="CE120" s="950"/>
      <c r="CF120" s="944">
        <v>21.2</v>
      </c>
      <c r="CG120" s="945"/>
      <c r="CH120" s="945"/>
      <c r="CI120" s="945"/>
      <c r="CJ120" s="945"/>
      <c r="CK120" s="1043" t="s">
        <v>437</v>
      </c>
      <c r="CL120" s="1044"/>
      <c r="CM120" s="1044"/>
      <c r="CN120" s="1044"/>
      <c r="CO120" s="1045"/>
      <c r="CP120" s="1051" t="s">
        <v>384</v>
      </c>
      <c r="CQ120" s="1052"/>
      <c r="CR120" s="1052"/>
      <c r="CS120" s="1052"/>
      <c r="CT120" s="1052"/>
      <c r="CU120" s="1052"/>
      <c r="CV120" s="1052"/>
      <c r="CW120" s="1052"/>
      <c r="CX120" s="1052"/>
      <c r="CY120" s="1052"/>
      <c r="CZ120" s="1052"/>
      <c r="DA120" s="1052"/>
      <c r="DB120" s="1052"/>
      <c r="DC120" s="1052"/>
      <c r="DD120" s="1052"/>
      <c r="DE120" s="1052"/>
      <c r="DF120" s="1053"/>
      <c r="DG120" s="956">
        <v>7522020</v>
      </c>
      <c r="DH120" s="957"/>
      <c r="DI120" s="957"/>
      <c r="DJ120" s="957"/>
      <c r="DK120" s="957"/>
      <c r="DL120" s="957">
        <v>5346927</v>
      </c>
      <c r="DM120" s="957"/>
      <c r="DN120" s="957"/>
      <c r="DO120" s="957"/>
      <c r="DP120" s="957"/>
      <c r="DQ120" s="957">
        <v>4623663</v>
      </c>
      <c r="DR120" s="957"/>
      <c r="DS120" s="957"/>
      <c r="DT120" s="957"/>
      <c r="DU120" s="957"/>
      <c r="DV120" s="958">
        <v>41.7</v>
      </c>
      <c r="DW120" s="958"/>
      <c r="DX120" s="958"/>
      <c r="DY120" s="958"/>
      <c r="DZ120" s="959"/>
    </row>
    <row r="121" spans="1:130" s="197" customFormat="1" ht="26.25" customHeight="1" x14ac:dyDescent="0.15">
      <c r="A121" s="1005"/>
      <c r="B121" s="976"/>
      <c r="C121" s="1040" t="s">
        <v>438</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988" t="s">
        <v>110</v>
      </c>
      <c r="AB121" s="989"/>
      <c r="AC121" s="989"/>
      <c r="AD121" s="989"/>
      <c r="AE121" s="990"/>
      <c r="AF121" s="991" t="s">
        <v>110</v>
      </c>
      <c r="AG121" s="989"/>
      <c r="AH121" s="989"/>
      <c r="AI121" s="989"/>
      <c r="AJ121" s="990"/>
      <c r="AK121" s="991" t="s">
        <v>110</v>
      </c>
      <c r="AL121" s="989"/>
      <c r="AM121" s="989"/>
      <c r="AN121" s="989"/>
      <c r="AO121" s="990"/>
      <c r="AP121" s="992" t="s">
        <v>110</v>
      </c>
      <c r="AQ121" s="993"/>
      <c r="AR121" s="993"/>
      <c r="AS121" s="993"/>
      <c r="AT121" s="994"/>
      <c r="AU121" s="1010"/>
      <c r="AV121" s="1011"/>
      <c r="AW121" s="1011"/>
      <c r="AX121" s="1011"/>
      <c r="AY121" s="1012"/>
      <c r="AZ121" s="1025" t="s">
        <v>439</v>
      </c>
      <c r="BA121" s="1001"/>
      <c r="BB121" s="1001"/>
      <c r="BC121" s="1001"/>
      <c r="BD121" s="1001"/>
      <c r="BE121" s="1001"/>
      <c r="BF121" s="1001"/>
      <c r="BG121" s="1001"/>
      <c r="BH121" s="1001"/>
      <c r="BI121" s="1001"/>
      <c r="BJ121" s="1001"/>
      <c r="BK121" s="1001"/>
      <c r="BL121" s="1001"/>
      <c r="BM121" s="1001"/>
      <c r="BN121" s="1001"/>
      <c r="BO121" s="1001"/>
      <c r="BP121" s="1002"/>
      <c r="BQ121" s="1015">
        <v>23069659</v>
      </c>
      <c r="BR121" s="1016"/>
      <c r="BS121" s="1016"/>
      <c r="BT121" s="1016"/>
      <c r="BU121" s="1016"/>
      <c r="BV121" s="1016">
        <v>23412573</v>
      </c>
      <c r="BW121" s="1016"/>
      <c r="BX121" s="1016"/>
      <c r="BY121" s="1016"/>
      <c r="BZ121" s="1016"/>
      <c r="CA121" s="1016">
        <v>23490405</v>
      </c>
      <c r="CB121" s="1016"/>
      <c r="CC121" s="1016"/>
      <c r="CD121" s="1016"/>
      <c r="CE121" s="1016"/>
      <c r="CF121" s="1054">
        <v>211.9</v>
      </c>
      <c r="CG121" s="1055"/>
      <c r="CH121" s="1055"/>
      <c r="CI121" s="1055"/>
      <c r="CJ121" s="1055"/>
      <c r="CK121" s="1046"/>
      <c r="CL121" s="1047"/>
      <c r="CM121" s="1047"/>
      <c r="CN121" s="1047"/>
      <c r="CO121" s="1048"/>
      <c r="CP121" s="1037" t="s">
        <v>385</v>
      </c>
      <c r="CQ121" s="1038"/>
      <c r="CR121" s="1038"/>
      <c r="CS121" s="1038"/>
      <c r="CT121" s="1038"/>
      <c r="CU121" s="1038"/>
      <c r="CV121" s="1038"/>
      <c r="CW121" s="1038"/>
      <c r="CX121" s="1038"/>
      <c r="CY121" s="1038"/>
      <c r="CZ121" s="1038"/>
      <c r="DA121" s="1038"/>
      <c r="DB121" s="1038"/>
      <c r="DC121" s="1038"/>
      <c r="DD121" s="1038"/>
      <c r="DE121" s="1038"/>
      <c r="DF121" s="1039"/>
      <c r="DG121" s="949">
        <v>2898763</v>
      </c>
      <c r="DH121" s="950"/>
      <c r="DI121" s="950"/>
      <c r="DJ121" s="950"/>
      <c r="DK121" s="950"/>
      <c r="DL121" s="950">
        <v>2966993</v>
      </c>
      <c r="DM121" s="950"/>
      <c r="DN121" s="950"/>
      <c r="DO121" s="950"/>
      <c r="DP121" s="950"/>
      <c r="DQ121" s="950">
        <v>2866608</v>
      </c>
      <c r="DR121" s="950"/>
      <c r="DS121" s="950"/>
      <c r="DT121" s="950"/>
      <c r="DU121" s="950"/>
      <c r="DV121" s="951">
        <v>25.9</v>
      </c>
      <c r="DW121" s="951"/>
      <c r="DX121" s="951"/>
      <c r="DY121" s="951"/>
      <c r="DZ121" s="952"/>
    </row>
    <row r="122" spans="1:130" s="197" customFormat="1" ht="26.25" customHeight="1" x14ac:dyDescent="0.15">
      <c r="A122" s="1005"/>
      <c r="B122" s="976"/>
      <c r="C122" s="946" t="s">
        <v>421</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110</v>
      </c>
      <c r="AB122" s="989"/>
      <c r="AC122" s="989"/>
      <c r="AD122" s="989"/>
      <c r="AE122" s="990"/>
      <c r="AF122" s="991" t="s">
        <v>110</v>
      </c>
      <c r="AG122" s="989"/>
      <c r="AH122" s="989"/>
      <c r="AI122" s="989"/>
      <c r="AJ122" s="990"/>
      <c r="AK122" s="991" t="s">
        <v>110</v>
      </c>
      <c r="AL122" s="989"/>
      <c r="AM122" s="989"/>
      <c r="AN122" s="989"/>
      <c r="AO122" s="990"/>
      <c r="AP122" s="992" t="s">
        <v>110</v>
      </c>
      <c r="AQ122" s="993"/>
      <c r="AR122" s="993"/>
      <c r="AS122" s="993"/>
      <c r="AT122" s="994"/>
      <c r="AU122" s="1013"/>
      <c r="AV122" s="1014"/>
      <c r="AW122" s="1014"/>
      <c r="AX122" s="1014"/>
      <c r="AY122" s="1014"/>
      <c r="AZ122" s="228" t="s">
        <v>168</v>
      </c>
      <c r="BA122" s="228"/>
      <c r="BB122" s="228"/>
      <c r="BC122" s="228"/>
      <c r="BD122" s="228"/>
      <c r="BE122" s="228"/>
      <c r="BF122" s="228"/>
      <c r="BG122" s="228"/>
      <c r="BH122" s="228"/>
      <c r="BI122" s="228"/>
      <c r="BJ122" s="228"/>
      <c r="BK122" s="228"/>
      <c r="BL122" s="228"/>
      <c r="BM122" s="228"/>
      <c r="BN122" s="228"/>
      <c r="BO122" s="1023" t="s">
        <v>440</v>
      </c>
      <c r="BP122" s="1024"/>
      <c r="BQ122" s="1064">
        <v>33126871</v>
      </c>
      <c r="BR122" s="1065"/>
      <c r="BS122" s="1065"/>
      <c r="BT122" s="1065"/>
      <c r="BU122" s="1065"/>
      <c r="BV122" s="1065">
        <v>31396827</v>
      </c>
      <c r="BW122" s="1065"/>
      <c r="BX122" s="1065"/>
      <c r="BY122" s="1065"/>
      <c r="BZ122" s="1065"/>
      <c r="CA122" s="1065">
        <v>31580678</v>
      </c>
      <c r="CB122" s="1065"/>
      <c r="CC122" s="1065"/>
      <c r="CD122" s="1065"/>
      <c r="CE122" s="1065"/>
      <c r="CF122" s="1017"/>
      <c r="CG122" s="1018"/>
      <c r="CH122" s="1018"/>
      <c r="CI122" s="1018"/>
      <c r="CJ122" s="1019"/>
      <c r="CK122" s="1046"/>
      <c r="CL122" s="1047"/>
      <c r="CM122" s="1047"/>
      <c r="CN122" s="1047"/>
      <c r="CO122" s="1048"/>
      <c r="CP122" s="1037" t="s">
        <v>382</v>
      </c>
      <c r="CQ122" s="1038"/>
      <c r="CR122" s="1038"/>
      <c r="CS122" s="1038"/>
      <c r="CT122" s="1038"/>
      <c r="CU122" s="1038"/>
      <c r="CV122" s="1038"/>
      <c r="CW122" s="1038"/>
      <c r="CX122" s="1038"/>
      <c r="CY122" s="1038"/>
      <c r="CZ122" s="1038"/>
      <c r="DA122" s="1038"/>
      <c r="DB122" s="1038"/>
      <c r="DC122" s="1038"/>
      <c r="DD122" s="1038"/>
      <c r="DE122" s="1038"/>
      <c r="DF122" s="1039"/>
      <c r="DG122" s="949">
        <v>11862</v>
      </c>
      <c r="DH122" s="950"/>
      <c r="DI122" s="950"/>
      <c r="DJ122" s="950"/>
      <c r="DK122" s="950"/>
      <c r="DL122" s="950">
        <v>42218</v>
      </c>
      <c r="DM122" s="950"/>
      <c r="DN122" s="950"/>
      <c r="DO122" s="950"/>
      <c r="DP122" s="950"/>
      <c r="DQ122" s="950">
        <v>48551</v>
      </c>
      <c r="DR122" s="950"/>
      <c r="DS122" s="950"/>
      <c r="DT122" s="950"/>
      <c r="DU122" s="950"/>
      <c r="DV122" s="951">
        <v>0.4</v>
      </c>
      <c r="DW122" s="951"/>
      <c r="DX122" s="951"/>
      <c r="DY122" s="951"/>
      <c r="DZ122" s="952"/>
    </row>
    <row r="123" spans="1:130" s="197" customFormat="1" ht="26.25" customHeight="1" thickBot="1" x14ac:dyDescent="0.2">
      <c r="A123" s="1005"/>
      <c r="B123" s="976"/>
      <c r="C123" s="946" t="s">
        <v>427</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41094</v>
      </c>
      <c r="AB123" s="989"/>
      <c r="AC123" s="989"/>
      <c r="AD123" s="989"/>
      <c r="AE123" s="990"/>
      <c r="AF123" s="991">
        <v>40555</v>
      </c>
      <c r="AG123" s="989"/>
      <c r="AH123" s="989"/>
      <c r="AI123" s="989"/>
      <c r="AJ123" s="990"/>
      <c r="AK123" s="991">
        <v>40016</v>
      </c>
      <c r="AL123" s="989"/>
      <c r="AM123" s="989"/>
      <c r="AN123" s="989"/>
      <c r="AO123" s="990"/>
      <c r="AP123" s="992">
        <v>0.4</v>
      </c>
      <c r="AQ123" s="993"/>
      <c r="AR123" s="993"/>
      <c r="AS123" s="993"/>
      <c r="AT123" s="994"/>
      <c r="AU123" s="1061" t="s">
        <v>441</v>
      </c>
      <c r="AV123" s="1062"/>
      <c r="AW123" s="1062"/>
      <c r="AX123" s="1062"/>
      <c r="AY123" s="1062"/>
      <c r="AZ123" s="1062"/>
      <c r="BA123" s="1062"/>
      <c r="BB123" s="1062"/>
      <c r="BC123" s="1062"/>
      <c r="BD123" s="1062"/>
      <c r="BE123" s="1062"/>
      <c r="BF123" s="1062"/>
      <c r="BG123" s="1062"/>
      <c r="BH123" s="1062"/>
      <c r="BI123" s="1062"/>
      <c r="BJ123" s="1062"/>
      <c r="BK123" s="1062"/>
      <c r="BL123" s="1062"/>
      <c r="BM123" s="1062"/>
      <c r="BN123" s="1062"/>
      <c r="BO123" s="1062"/>
      <c r="BP123" s="1063"/>
      <c r="BQ123" s="1056">
        <v>38.700000000000003</v>
      </c>
      <c r="BR123" s="1057"/>
      <c r="BS123" s="1057"/>
      <c r="BT123" s="1057"/>
      <c r="BU123" s="1057"/>
      <c r="BV123" s="1057">
        <v>47.5</v>
      </c>
      <c r="BW123" s="1057"/>
      <c r="BX123" s="1057"/>
      <c r="BY123" s="1057"/>
      <c r="BZ123" s="1057"/>
      <c r="CA123" s="1057">
        <v>41</v>
      </c>
      <c r="CB123" s="1057"/>
      <c r="CC123" s="1057"/>
      <c r="CD123" s="1057"/>
      <c r="CE123" s="1057"/>
      <c r="CF123" s="1058"/>
      <c r="CG123" s="1059"/>
      <c r="CH123" s="1059"/>
      <c r="CI123" s="1059"/>
      <c r="CJ123" s="1060"/>
      <c r="CK123" s="1046"/>
      <c r="CL123" s="1047"/>
      <c r="CM123" s="1047"/>
      <c r="CN123" s="1047"/>
      <c r="CO123" s="1048"/>
      <c r="CP123" s="1037" t="s">
        <v>380</v>
      </c>
      <c r="CQ123" s="1038"/>
      <c r="CR123" s="1038"/>
      <c r="CS123" s="1038"/>
      <c r="CT123" s="1038"/>
      <c r="CU123" s="1038"/>
      <c r="CV123" s="1038"/>
      <c r="CW123" s="1038"/>
      <c r="CX123" s="1038"/>
      <c r="CY123" s="1038"/>
      <c r="CZ123" s="1038"/>
      <c r="DA123" s="1038"/>
      <c r="DB123" s="1038"/>
      <c r="DC123" s="1038"/>
      <c r="DD123" s="1038"/>
      <c r="DE123" s="1038"/>
      <c r="DF123" s="1039"/>
      <c r="DG123" s="988" t="s">
        <v>110</v>
      </c>
      <c r="DH123" s="989"/>
      <c r="DI123" s="989"/>
      <c r="DJ123" s="989"/>
      <c r="DK123" s="990"/>
      <c r="DL123" s="991" t="s">
        <v>110</v>
      </c>
      <c r="DM123" s="989"/>
      <c r="DN123" s="989"/>
      <c r="DO123" s="989"/>
      <c r="DP123" s="990"/>
      <c r="DQ123" s="991">
        <v>3280</v>
      </c>
      <c r="DR123" s="989"/>
      <c r="DS123" s="989"/>
      <c r="DT123" s="989"/>
      <c r="DU123" s="990"/>
      <c r="DV123" s="992">
        <v>0</v>
      </c>
      <c r="DW123" s="993"/>
      <c r="DX123" s="993"/>
      <c r="DY123" s="993"/>
      <c r="DZ123" s="994"/>
    </row>
    <row r="124" spans="1:130" s="197" customFormat="1" ht="26.25" customHeight="1" x14ac:dyDescent="0.15">
      <c r="A124" s="1005"/>
      <c r="B124" s="976"/>
      <c r="C124" s="946" t="s">
        <v>430</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110</v>
      </c>
      <c r="AB124" s="989"/>
      <c r="AC124" s="989"/>
      <c r="AD124" s="989"/>
      <c r="AE124" s="990"/>
      <c r="AF124" s="991" t="s">
        <v>110</v>
      </c>
      <c r="AG124" s="989"/>
      <c r="AH124" s="989"/>
      <c r="AI124" s="989"/>
      <c r="AJ124" s="990"/>
      <c r="AK124" s="991" t="s">
        <v>110</v>
      </c>
      <c r="AL124" s="989"/>
      <c r="AM124" s="989"/>
      <c r="AN124" s="989"/>
      <c r="AO124" s="990"/>
      <c r="AP124" s="992" t="s">
        <v>110</v>
      </c>
      <c r="AQ124" s="993"/>
      <c r="AR124" s="993"/>
      <c r="AS124" s="993"/>
      <c r="AT124" s="99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49"/>
      <c r="CL124" s="1049"/>
      <c r="CM124" s="1049"/>
      <c r="CN124" s="1049"/>
      <c r="CO124" s="1050"/>
      <c r="CP124" s="1037" t="s">
        <v>442</v>
      </c>
      <c r="CQ124" s="1038"/>
      <c r="CR124" s="1038"/>
      <c r="CS124" s="1038"/>
      <c r="CT124" s="1038"/>
      <c r="CU124" s="1038"/>
      <c r="CV124" s="1038"/>
      <c r="CW124" s="1038"/>
      <c r="CX124" s="1038"/>
      <c r="CY124" s="1038"/>
      <c r="CZ124" s="1038"/>
      <c r="DA124" s="1038"/>
      <c r="DB124" s="1038"/>
      <c r="DC124" s="1038"/>
      <c r="DD124" s="1038"/>
      <c r="DE124" s="1038"/>
      <c r="DF124" s="1039"/>
      <c r="DG124" s="1027" t="s">
        <v>110</v>
      </c>
      <c r="DH124" s="1028"/>
      <c r="DI124" s="1028"/>
      <c r="DJ124" s="1028"/>
      <c r="DK124" s="1029"/>
      <c r="DL124" s="1030" t="s">
        <v>110</v>
      </c>
      <c r="DM124" s="1028"/>
      <c r="DN124" s="1028"/>
      <c r="DO124" s="1028"/>
      <c r="DP124" s="1029"/>
      <c r="DQ124" s="1030" t="s">
        <v>110</v>
      </c>
      <c r="DR124" s="1028"/>
      <c r="DS124" s="1028"/>
      <c r="DT124" s="1028"/>
      <c r="DU124" s="1029"/>
      <c r="DV124" s="1031" t="s">
        <v>110</v>
      </c>
      <c r="DW124" s="1032"/>
      <c r="DX124" s="1032"/>
      <c r="DY124" s="1032"/>
      <c r="DZ124" s="1033"/>
    </row>
    <row r="125" spans="1:130" s="197" customFormat="1" ht="26.25" customHeight="1" thickBot="1" x14ac:dyDescent="0.2">
      <c r="A125" s="1005"/>
      <c r="B125" s="976"/>
      <c r="C125" s="946" t="s">
        <v>432</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110</v>
      </c>
      <c r="AB125" s="989"/>
      <c r="AC125" s="989"/>
      <c r="AD125" s="989"/>
      <c r="AE125" s="990"/>
      <c r="AF125" s="991" t="s">
        <v>110</v>
      </c>
      <c r="AG125" s="989"/>
      <c r="AH125" s="989"/>
      <c r="AI125" s="989"/>
      <c r="AJ125" s="990"/>
      <c r="AK125" s="991" t="s">
        <v>110</v>
      </c>
      <c r="AL125" s="989"/>
      <c r="AM125" s="989"/>
      <c r="AN125" s="989"/>
      <c r="AO125" s="990"/>
      <c r="AP125" s="992" t="s">
        <v>110</v>
      </c>
      <c r="AQ125" s="993"/>
      <c r="AR125" s="993"/>
      <c r="AS125" s="993"/>
      <c r="AT125" s="99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4" t="s">
        <v>443</v>
      </c>
      <c r="CL125" s="1044"/>
      <c r="CM125" s="1044"/>
      <c r="CN125" s="1044"/>
      <c r="CO125" s="1045"/>
      <c r="CP125" s="970" t="s">
        <v>444</v>
      </c>
      <c r="CQ125" s="917"/>
      <c r="CR125" s="917"/>
      <c r="CS125" s="917"/>
      <c r="CT125" s="917"/>
      <c r="CU125" s="917"/>
      <c r="CV125" s="917"/>
      <c r="CW125" s="917"/>
      <c r="CX125" s="917"/>
      <c r="CY125" s="917"/>
      <c r="CZ125" s="917"/>
      <c r="DA125" s="917"/>
      <c r="DB125" s="917"/>
      <c r="DC125" s="917"/>
      <c r="DD125" s="917"/>
      <c r="DE125" s="917"/>
      <c r="DF125" s="918"/>
      <c r="DG125" s="956" t="s">
        <v>110</v>
      </c>
      <c r="DH125" s="957"/>
      <c r="DI125" s="957"/>
      <c r="DJ125" s="957"/>
      <c r="DK125" s="957"/>
      <c r="DL125" s="957" t="s">
        <v>110</v>
      </c>
      <c r="DM125" s="957"/>
      <c r="DN125" s="957"/>
      <c r="DO125" s="957"/>
      <c r="DP125" s="957"/>
      <c r="DQ125" s="957" t="s">
        <v>110</v>
      </c>
      <c r="DR125" s="957"/>
      <c r="DS125" s="957"/>
      <c r="DT125" s="957"/>
      <c r="DU125" s="957"/>
      <c r="DV125" s="958" t="s">
        <v>110</v>
      </c>
      <c r="DW125" s="958"/>
      <c r="DX125" s="958"/>
      <c r="DY125" s="958"/>
      <c r="DZ125" s="959"/>
    </row>
    <row r="126" spans="1:130" s="197" customFormat="1" ht="26.25" customHeight="1" x14ac:dyDescent="0.15">
      <c r="A126" s="1005"/>
      <c r="B126" s="976"/>
      <c r="C126" s="946" t="s">
        <v>435</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110</v>
      </c>
      <c r="AB126" s="989"/>
      <c r="AC126" s="989"/>
      <c r="AD126" s="989"/>
      <c r="AE126" s="990"/>
      <c r="AF126" s="991" t="s">
        <v>110</v>
      </c>
      <c r="AG126" s="989"/>
      <c r="AH126" s="989"/>
      <c r="AI126" s="989"/>
      <c r="AJ126" s="990"/>
      <c r="AK126" s="991" t="s">
        <v>110</v>
      </c>
      <c r="AL126" s="989"/>
      <c r="AM126" s="989"/>
      <c r="AN126" s="989"/>
      <c r="AO126" s="990"/>
      <c r="AP126" s="992" t="s">
        <v>110</v>
      </c>
      <c r="AQ126" s="993"/>
      <c r="AR126" s="993"/>
      <c r="AS126" s="993"/>
      <c r="AT126" s="994"/>
      <c r="AU126" s="233"/>
      <c r="AV126" s="233"/>
      <c r="AW126" s="233"/>
      <c r="AX126" s="1066" t="s">
        <v>445</v>
      </c>
      <c r="AY126" s="1067"/>
      <c r="AZ126" s="1067"/>
      <c r="BA126" s="1067"/>
      <c r="BB126" s="1067"/>
      <c r="BC126" s="1067"/>
      <c r="BD126" s="1067"/>
      <c r="BE126" s="1068"/>
      <c r="BF126" s="1082" t="s">
        <v>446</v>
      </c>
      <c r="BG126" s="1067"/>
      <c r="BH126" s="1067"/>
      <c r="BI126" s="1067"/>
      <c r="BJ126" s="1067"/>
      <c r="BK126" s="1067"/>
      <c r="BL126" s="1068"/>
      <c r="BM126" s="1082" t="s">
        <v>447</v>
      </c>
      <c r="BN126" s="1067"/>
      <c r="BO126" s="1067"/>
      <c r="BP126" s="1067"/>
      <c r="BQ126" s="1067"/>
      <c r="BR126" s="1067"/>
      <c r="BS126" s="1068"/>
      <c r="BT126" s="1082" t="s">
        <v>448</v>
      </c>
      <c r="BU126" s="1067"/>
      <c r="BV126" s="1067"/>
      <c r="BW126" s="1067"/>
      <c r="BX126" s="1067"/>
      <c r="BY126" s="1067"/>
      <c r="BZ126" s="1083"/>
      <c r="CA126" s="233"/>
      <c r="CB126" s="233"/>
      <c r="CC126" s="233"/>
      <c r="CD126" s="234"/>
      <c r="CE126" s="234"/>
      <c r="CF126" s="234"/>
      <c r="CG126" s="231"/>
      <c r="CH126" s="231"/>
      <c r="CI126" s="231"/>
      <c r="CJ126" s="232"/>
      <c r="CK126" s="1047"/>
      <c r="CL126" s="1047"/>
      <c r="CM126" s="1047"/>
      <c r="CN126" s="1047"/>
      <c r="CO126" s="1048"/>
      <c r="CP126" s="979" t="s">
        <v>449</v>
      </c>
      <c r="CQ126" s="980"/>
      <c r="CR126" s="980"/>
      <c r="CS126" s="980"/>
      <c r="CT126" s="980"/>
      <c r="CU126" s="980"/>
      <c r="CV126" s="980"/>
      <c r="CW126" s="980"/>
      <c r="CX126" s="980"/>
      <c r="CY126" s="980"/>
      <c r="CZ126" s="980"/>
      <c r="DA126" s="980"/>
      <c r="DB126" s="980"/>
      <c r="DC126" s="980"/>
      <c r="DD126" s="980"/>
      <c r="DE126" s="980"/>
      <c r="DF126" s="981"/>
      <c r="DG126" s="949" t="s">
        <v>110</v>
      </c>
      <c r="DH126" s="950"/>
      <c r="DI126" s="950"/>
      <c r="DJ126" s="950"/>
      <c r="DK126" s="950"/>
      <c r="DL126" s="950" t="s">
        <v>110</v>
      </c>
      <c r="DM126" s="950"/>
      <c r="DN126" s="950"/>
      <c r="DO126" s="950"/>
      <c r="DP126" s="950"/>
      <c r="DQ126" s="950" t="s">
        <v>110</v>
      </c>
      <c r="DR126" s="950"/>
      <c r="DS126" s="950"/>
      <c r="DT126" s="950"/>
      <c r="DU126" s="950"/>
      <c r="DV126" s="951" t="s">
        <v>110</v>
      </c>
      <c r="DW126" s="951"/>
      <c r="DX126" s="951"/>
      <c r="DY126" s="951"/>
      <c r="DZ126" s="952"/>
    </row>
    <row r="127" spans="1:130" s="197" customFormat="1" ht="26.25" customHeight="1" thickBot="1" x14ac:dyDescent="0.2">
      <c r="A127" s="1006"/>
      <c r="B127" s="978"/>
      <c r="C127" s="1034" t="s">
        <v>450</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88" t="s">
        <v>110</v>
      </c>
      <c r="AB127" s="989"/>
      <c r="AC127" s="989"/>
      <c r="AD127" s="989"/>
      <c r="AE127" s="990"/>
      <c r="AF127" s="991" t="s">
        <v>110</v>
      </c>
      <c r="AG127" s="989"/>
      <c r="AH127" s="989"/>
      <c r="AI127" s="989"/>
      <c r="AJ127" s="990"/>
      <c r="AK127" s="991" t="s">
        <v>110</v>
      </c>
      <c r="AL127" s="989"/>
      <c r="AM127" s="989"/>
      <c r="AN127" s="989"/>
      <c r="AO127" s="990"/>
      <c r="AP127" s="992" t="s">
        <v>110</v>
      </c>
      <c r="AQ127" s="993"/>
      <c r="AR127" s="993"/>
      <c r="AS127" s="993"/>
      <c r="AT127" s="994"/>
      <c r="AU127" s="233"/>
      <c r="AV127" s="233"/>
      <c r="AW127" s="233"/>
      <c r="AX127" s="916" t="s">
        <v>451</v>
      </c>
      <c r="AY127" s="917"/>
      <c r="AZ127" s="917"/>
      <c r="BA127" s="917"/>
      <c r="BB127" s="917"/>
      <c r="BC127" s="917"/>
      <c r="BD127" s="917"/>
      <c r="BE127" s="918"/>
      <c r="BF127" s="1071" t="s">
        <v>110</v>
      </c>
      <c r="BG127" s="1072"/>
      <c r="BH127" s="1072"/>
      <c r="BI127" s="1072"/>
      <c r="BJ127" s="1072"/>
      <c r="BK127" s="1072"/>
      <c r="BL127" s="1081"/>
      <c r="BM127" s="1071">
        <v>12.94</v>
      </c>
      <c r="BN127" s="1072"/>
      <c r="BO127" s="1072"/>
      <c r="BP127" s="1072"/>
      <c r="BQ127" s="1072"/>
      <c r="BR127" s="1072"/>
      <c r="BS127" s="1081"/>
      <c r="BT127" s="1071">
        <v>20</v>
      </c>
      <c r="BU127" s="1072"/>
      <c r="BV127" s="1072"/>
      <c r="BW127" s="1072"/>
      <c r="BX127" s="1072"/>
      <c r="BY127" s="1072"/>
      <c r="BZ127" s="1073"/>
      <c r="CA127" s="234"/>
      <c r="CB127" s="234"/>
      <c r="CC127" s="234"/>
      <c r="CD127" s="234"/>
      <c r="CE127" s="234"/>
      <c r="CF127" s="234"/>
      <c r="CG127" s="231"/>
      <c r="CH127" s="231"/>
      <c r="CI127" s="231"/>
      <c r="CJ127" s="232"/>
      <c r="CK127" s="1069"/>
      <c r="CL127" s="1069"/>
      <c r="CM127" s="1069"/>
      <c r="CN127" s="1069"/>
      <c r="CO127" s="1070"/>
      <c r="CP127" s="1074" t="s">
        <v>452</v>
      </c>
      <c r="CQ127" s="1075"/>
      <c r="CR127" s="1075"/>
      <c r="CS127" s="1075"/>
      <c r="CT127" s="1075"/>
      <c r="CU127" s="1075"/>
      <c r="CV127" s="1075"/>
      <c r="CW127" s="1075"/>
      <c r="CX127" s="1075"/>
      <c r="CY127" s="1075"/>
      <c r="CZ127" s="1075"/>
      <c r="DA127" s="1075"/>
      <c r="DB127" s="1075"/>
      <c r="DC127" s="1075"/>
      <c r="DD127" s="1075"/>
      <c r="DE127" s="1075"/>
      <c r="DF127" s="1076"/>
      <c r="DG127" s="1077">
        <v>77796</v>
      </c>
      <c r="DH127" s="1078"/>
      <c r="DI127" s="1078"/>
      <c r="DJ127" s="1078"/>
      <c r="DK127" s="1078"/>
      <c r="DL127" s="1078">
        <v>70501</v>
      </c>
      <c r="DM127" s="1078"/>
      <c r="DN127" s="1078"/>
      <c r="DO127" s="1078"/>
      <c r="DP127" s="1078"/>
      <c r="DQ127" s="1078">
        <v>37873</v>
      </c>
      <c r="DR127" s="1078"/>
      <c r="DS127" s="1078"/>
      <c r="DT127" s="1078"/>
      <c r="DU127" s="1078"/>
      <c r="DV127" s="1079">
        <v>0.3</v>
      </c>
      <c r="DW127" s="1079"/>
      <c r="DX127" s="1079"/>
      <c r="DY127" s="1079"/>
      <c r="DZ127" s="1080"/>
    </row>
    <row r="128" spans="1:130" s="197" customFormat="1" ht="26.25" customHeight="1" x14ac:dyDescent="0.15">
      <c r="A128" s="1101" t="s">
        <v>453</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454</v>
      </c>
      <c r="X128" s="1103"/>
      <c r="Y128" s="1103"/>
      <c r="Z128" s="1104"/>
      <c r="AA128" s="1119">
        <v>349911</v>
      </c>
      <c r="AB128" s="1120"/>
      <c r="AC128" s="1120"/>
      <c r="AD128" s="1120"/>
      <c r="AE128" s="1121"/>
      <c r="AF128" s="1122">
        <v>288774</v>
      </c>
      <c r="AG128" s="1120"/>
      <c r="AH128" s="1120"/>
      <c r="AI128" s="1120"/>
      <c r="AJ128" s="1121"/>
      <c r="AK128" s="1122">
        <v>382860</v>
      </c>
      <c r="AL128" s="1120"/>
      <c r="AM128" s="1120"/>
      <c r="AN128" s="1120"/>
      <c r="AO128" s="1121"/>
      <c r="AP128" s="1123"/>
      <c r="AQ128" s="1124"/>
      <c r="AR128" s="1124"/>
      <c r="AS128" s="1124"/>
      <c r="AT128" s="1125"/>
      <c r="AU128" s="235"/>
      <c r="AV128" s="235"/>
      <c r="AW128" s="235"/>
      <c r="AX128" s="1084" t="s">
        <v>455</v>
      </c>
      <c r="AY128" s="980"/>
      <c r="AZ128" s="980"/>
      <c r="BA128" s="980"/>
      <c r="BB128" s="980"/>
      <c r="BC128" s="980"/>
      <c r="BD128" s="980"/>
      <c r="BE128" s="981"/>
      <c r="BF128" s="1096" t="s">
        <v>110</v>
      </c>
      <c r="BG128" s="1097"/>
      <c r="BH128" s="1097"/>
      <c r="BI128" s="1097"/>
      <c r="BJ128" s="1097"/>
      <c r="BK128" s="1097"/>
      <c r="BL128" s="1098"/>
      <c r="BM128" s="1096">
        <v>17.940000000000001</v>
      </c>
      <c r="BN128" s="1097"/>
      <c r="BO128" s="1097"/>
      <c r="BP128" s="1097"/>
      <c r="BQ128" s="1097"/>
      <c r="BR128" s="1097"/>
      <c r="BS128" s="1098"/>
      <c r="BT128" s="1096">
        <v>30</v>
      </c>
      <c r="BU128" s="1099"/>
      <c r="BV128" s="1099"/>
      <c r="BW128" s="1099"/>
      <c r="BX128" s="1099"/>
      <c r="BY128" s="1099"/>
      <c r="BZ128" s="110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960" t="s">
        <v>89</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0" t="s">
        <v>456</v>
      </c>
      <c r="X129" s="1091"/>
      <c r="Y129" s="1091"/>
      <c r="Z129" s="1092"/>
      <c r="AA129" s="988">
        <v>12888745</v>
      </c>
      <c r="AB129" s="989"/>
      <c r="AC129" s="989"/>
      <c r="AD129" s="989"/>
      <c r="AE129" s="990"/>
      <c r="AF129" s="991">
        <v>12931197</v>
      </c>
      <c r="AG129" s="989"/>
      <c r="AH129" s="989"/>
      <c r="AI129" s="989"/>
      <c r="AJ129" s="990"/>
      <c r="AK129" s="991">
        <v>13076393</v>
      </c>
      <c r="AL129" s="989"/>
      <c r="AM129" s="989"/>
      <c r="AN129" s="989"/>
      <c r="AO129" s="990"/>
      <c r="AP129" s="1093"/>
      <c r="AQ129" s="1094"/>
      <c r="AR129" s="1094"/>
      <c r="AS129" s="1094"/>
      <c r="AT129" s="1095"/>
      <c r="AU129" s="235"/>
      <c r="AV129" s="235"/>
      <c r="AW129" s="235"/>
      <c r="AX129" s="1084" t="s">
        <v>457</v>
      </c>
      <c r="AY129" s="980"/>
      <c r="AZ129" s="980"/>
      <c r="BA129" s="980"/>
      <c r="BB129" s="980"/>
      <c r="BC129" s="980"/>
      <c r="BD129" s="980"/>
      <c r="BE129" s="981"/>
      <c r="BF129" s="1085">
        <v>3.5</v>
      </c>
      <c r="BG129" s="1086"/>
      <c r="BH129" s="1086"/>
      <c r="BI129" s="1086"/>
      <c r="BJ129" s="1086"/>
      <c r="BK129" s="1086"/>
      <c r="BL129" s="1087"/>
      <c r="BM129" s="1085">
        <v>25</v>
      </c>
      <c r="BN129" s="1086"/>
      <c r="BO129" s="1086"/>
      <c r="BP129" s="1086"/>
      <c r="BQ129" s="1086"/>
      <c r="BR129" s="1086"/>
      <c r="BS129" s="1087"/>
      <c r="BT129" s="1085">
        <v>35</v>
      </c>
      <c r="BU129" s="1088"/>
      <c r="BV129" s="1088"/>
      <c r="BW129" s="1088"/>
      <c r="BX129" s="1088"/>
      <c r="BY129" s="1088"/>
      <c r="BZ129" s="108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960" t="s">
        <v>458</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0" t="s">
        <v>459</v>
      </c>
      <c r="X130" s="1091"/>
      <c r="Y130" s="1091"/>
      <c r="Z130" s="1092"/>
      <c r="AA130" s="988">
        <v>1912108</v>
      </c>
      <c r="AB130" s="989"/>
      <c r="AC130" s="989"/>
      <c r="AD130" s="989"/>
      <c r="AE130" s="990"/>
      <c r="AF130" s="991">
        <v>2055049</v>
      </c>
      <c r="AG130" s="989"/>
      <c r="AH130" s="989"/>
      <c r="AI130" s="989"/>
      <c r="AJ130" s="990"/>
      <c r="AK130" s="991">
        <v>1990602</v>
      </c>
      <c r="AL130" s="989"/>
      <c r="AM130" s="989"/>
      <c r="AN130" s="989"/>
      <c r="AO130" s="990"/>
      <c r="AP130" s="1093"/>
      <c r="AQ130" s="1094"/>
      <c r="AR130" s="1094"/>
      <c r="AS130" s="1094"/>
      <c r="AT130" s="1095"/>
      <c r="AU130" s="235"/>
      <c r="AV130" s="235"/>
      <c r="AW130" s="235"/>
      <c r="AX130" s="1143" t="s">
        <v>460</v>
      </c>
      <c r="AY130" s="1075"/>
      <c r="AZ130" s="1075"/>
      <c r="BA130" s="1075"/>
      <c r="BB130" s="1075"/>
      <c r="BC130" s="1075"/>
      <c r="BD130" s="1075"/>
      <c r="BE130" s="1076"/>
      <c r="BF130" s="1105">
        <v>41</v>
      </c>
      <c r="BG130" s="1106"/>
      <c r="BH130" s="1106"/>
      <c r="BI130" s="1106"/>
      <c r="BJ130" s="1106"/>
      <c r="BK130" s="1106"/>
      <c r="BL130" s="1107"/>
      <c r="BM130" s="1105">
        <v>350</v>
      </c>
      <c r="BN130" s="1106"/>
      <c r="BO130" s="1106"/>
      <c r="BP130" s="1106"/>
      <c r="BQ130" s="1106"/>
      <c r="BR130" s="1106"/>
      <c r="BS130" s="1107"/>
      <c r="BT130" s="1108"/>
      <c r="BU130" s="1109"/>
      <c r="BV130" s="1109"/>
      <c r="BW130" s="1109"/>
      <c r="BX130" s="1109"/>
      <c r="BY130" s="1109"/>
      <c r="BZ130" s="11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461</v>
      </c>
      <c r="X131" s="1114"/>
      <c r="Y131" s="1114"/>
      <c r="Z131" s="1115"/>
      <c r="AA131" s="1027">
        <v>10976637</v>
      </c>
      <c r="AB131" s="1028"/>
      <c r="AC131" s="1028"/>
      <c r="AD131" s="1028"/>
      <c r="AE131" s="1029"/>
      <c r="AF131" s="1030">
        <v>10876148</v>
      </c>
      <c r="AG131" s="1028"/>
      <c r="AH131" s="1028"/>
      <c r="AI131" s="1028"/>
      <c r="AJ131" s="1029"/>
      <c r="AK131" s="1030">
        <v>11085791</v>
      </c>
      <c r="AL131" s="1028"/>
      <c r="AM131" s="1028"/>
      <c r="AN131" s="1028"/>
      <c r="AO131" s="1029"/>
      <c r="AP131" s="1116"/>
      <c r="AQ131" s="1117"/>
      <c r="AR131" s="1117"/>
      <c r="AS131" s="1117"/>
      <c r="AT131" s="111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1127" t="s">
        <v>462</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463</v>
      </c>
      <c r="W132" s="1131"/>
      <c r="X132" s="1131"/>
      <c r="Y132" s="1131"/>
      <c r="Z132" s="1132"/>
      <c r="AA132" s="1133">
        <v>4.6892868920000002</v>
      </c>
      <c r="AB132" s="1134"/>
      <c r="AC132" s="1134"/>
      <c r="AD132" s="1134"/>
      <c r="AE132" s="1135"/>
      <c r="AF132" s="1136">
        <v>3.0493424689999999</v>
      </c>
      <c r="AG132" s="1134"/>
      <c r="AH132" s="1134"/>
      <c r="AI132" s="1134"/>
      <c r="AJ132" s="1135"/>
      <c r="AK132" s="1136">
        <v>3.0147239830000001</v>
      </c>
      <c r="AL132" s="1134"/>
      <c r="AM132" s="1134"/>
      <c r="AN132" s="1134"/>
      <c r="AO132" s="1135"/>
      <c r="AP132" s="1017"/>
      <c r="AQ132" s="1018"/>
      <c r="AR132" s="1018"/>
      <c r="AS132" s="1018"/>
      <c r="AT132" s="113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38" t="s">
        <v>464</v>
      </c>
      <c r="W133" s="1138"/>
      <c r="X133" s="1138"/>
      <c r="Y133" s="1138"/>
      <c r="Z133" s="1139"/>
      <c r="AA133" s="1140">
        <v>6.1</v>
      </c>
      <c r="AB133" s="1141"/>
      <c r="AC133" s="1141"/>
      <c r="AD133" s="1141"/>
      <c r="AE133" s="1142"/>
      <c r="AF133" s="1140">
        <v>4.4000000000000004</v>
      </c>
      <c r="AG133" s="1141"/>
      <c r="AH133" s="1141"/>
      <c r="AI133" s="1141"/>
      <c r="AJ133" s="1142"/>
      <c r="AK133" s="1140">
        <v>3.5</v>
      </c>
      <c r="AL133" s="1141"/>
      <c r="AM133" s="1141"/>
      <c r="AN133" s="1141"/>
      <c r="AO133" s="1142"/>
      <c r="AP133" s="1058"/>
      <c r="AQ133" s="1059"/>
      <c r="AR133" s="1059"/>
      <c r="AS133" s="1059"/>
      <c r="AT133" s="112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0" zoomScaleNormal="85" zoomScaleSheetLayoutView="70" workbookViewId="0"/>
  </sheetViews>
  <sheetFormatPr defaultColWidth="0" defaultRowHeight="13.5" customHeight="1" zeroHeight="1" x14ac:dyDescent="0.15"/>
  <cols>
    <col min="1" max="36" width="9" style="242" customWidth="1"/>
    <col min="37" max="16384" width="9" style="241" hidden="1"/>
  </cols>
  <sheetData>
    <row r="1" spans="2:3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A7F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85" zoomScaleNormal="85"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1:34"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row r="3" spans="1:34" x14ac:dyDescent="0.15"/>
    <row r="4" spans="1:34" x14ac:dyDescent="0.15">
      <c r="R4" s="241"/>
      <c r="S4" s="241"/>
      <c r="T4" s="241"/>
      <c r="U4" s="241"/>
      <c r="V4" s="241"/>
      <c r="W4" s="241"/>
      <c r="X4" s="241"/>
      <c r="Y4" s="241"/>
      <c r="Z4" s="241"/>
      <c r="AA4" s="241"/>
      <c r="AB4" s="241"/>
      <c r="AC4" s="241"/>
      <c r="AD4" s="241"/>
      <c r="AE4" s="241"/>
      <c r="AF4" s="241"/>
      <c r="AG4" s="241"/>
      <c r="AH4" s="241"/>
    </row>
    <row r="5" spans="1:34" x14ac:dyDescent="0.15">
      <c r="R5" s="241"/>
      <c r="S5" s="241"/>
      <c r="T5" s="241"/>
      <c r="U5" s="241"/>
      <c r="V5" s="241"/>
      <c r="W5" s="241"/>
      <c r="X5" s="241"/>
      <c r="Y5" s="241"/>
      <c r="Z5" s="241"/>
      <c r="AA5" s="241"/>
      <c r="AB5" s="241"/>
      <c r="AC5" s="241"/>
      <c r="AD5" s="241"/>
      <c r="AE5" s="241"/>
      <c r="AF5" s="241"/>
      <c r="AG5" s="241"/>
      <c r="AH5" s="241"/>
    </row>
    <row r="6" spans="1:34" x14ac:dyDescent="0.15"/>
    <row r="7" spans="1:34" x14ac:dyDescent="0.15"/>
    <row r="8" spans="1:34" x14ac:dyDescent="0.15"/>
    <row r="9" spans="1:34" x14ac:dyDescent="0.15"/>
    <row r="10" spans="1:34" x14ac:dyDescent="0.15"/>
    <row r="11" spans="1:34" x14ac:dyDescent="0.15"/>
    <row r="12" spans="1:34" x14ac:dyDescent="0.15"/>
    <row r="13" spans="1:34" x14ac:dyDescent="0.15"/>
    <row r="14" spans="1:34" x14ac:dyDescent="0.15"/>
    <row r="15" spans="1:34" x14ac:dyDescent="0.15"/>
    <row r="16" spans="1: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A7FD"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465</v>
      </c>
      <c r="B5" s="246"/>
      <c r="C5" s="246"/>
      <c r="D5" s="246"/>
      <c r="E5" s="246"/>
      <c r="F5" s="246"/>
      <c r="G5" s="246"/>
      <c r="H5" s="246"/>
      <c r="I5" s="246"/>
      <c r="J5" s="246"/>
      <c r="K5" s="246"/>
      <c r="L5" s="246"/>
      <c r="M5" s="246"/>
      <c r="N5" s="246"/>
      <c r="O5" s="247"/>
    </row>
    <row r="6" spans="1:16" x14ac:dyDescent="0.15">
      <c r="A6" s="248"/>
      <c r="B6" s="244"/>
      <c r="C6" s="244"/>
      <c r="D6" s="244"/>
      <c r="E6" s="244"/>
      <c r="F6" s="244"/>
      <c r="G6" s="249" t="s">
        <v>466</v>
      </c>
      <c r="H6" s="249"/>
      <c r="I6" s="249"/>
      <c r="J6" s="249"/>
      <c r="K6" s="244"/>
      <c r="L6" s="244"/>
      <c r="M6" s="244"/>
      <c r="N6" s="244"/>
    </row>
    <row r="7" spans="1:16" x14ac:dyDescent="0.15">
      <c r="A7" s="248"/>
      <c r="B7" s="244"/>
      <c r="C7" s="244"/>
      <c r="D7" s="244"/>
      <c r="E7" s="244"/>
      <c r="F7" s="244"/>
      <c r="G7" s="251"/>
      <c r="H7" s="252"/>
      <c r="I7" s="252"/>
      <c r="J7" s="253"/>
      <c r="K7" s="1147" t="s">
        <v>467</v>
      </c>
      <c r="L7" s="254"/>
      <c r="M7" s="255" t="s">
        <v>468</v>
      </c>
      <c r="N7" s="256"/>
    </row>
    <row r="8" spans="1:16" x14ac:dyDescent="0.15">
      <c r="A8" s="248"/>
      <c r="B8" s="244"/>
      <c r="C8" s="244"/>
      <c r="D8" s="244"/>
      <c r="E8" s="244"/>
      <c r="F8" s="244"/>
      <c r="G8" s="257"/>
      <c r="H8" s="258"/>
      <c r="I8" s="258"/>
      <c r="J8" s="259"/>
      <c r="K8" s="1148"/>
      <c r="L8" s="260" t="s">
        <v>469</v>
      </c>
      <c r="M8" s="261" t="s">
        <v>470</v>
      </c>
      <c r="N8" s="262" t="s">
        <v>471</v>
      </c>
    </row>
    <row r="9" spans="1:16" x14ac:dyDescent="0.15">
      <c r="A9" s="248"/>
      <c r="B9" s="244"/>
      <c r="C9" s="244"/>
      <c r="D9" s="244"/>
      <c r="E9" s="244"/>
      <c r="F9" s="244"/>
      <c r="G9" s="1149" t="s">
        <v>472</v>
      </c>
      <c r="H9" s="1150"/>
      <c r="I9" s="1150"/>
      <c r="J9" s="1151"/>
      <c r="K9" s="263">
        <v>3666095</v>
      </c>
      <c r="L9" s="264">
        <v>59001</v>
      </c>
      <c r="M9" s="265">
        <v>72299</v>
      </c>
      <c r="N9" s="266">
        <v>-18.399999999999999</v>
      </c>
    </row>
    <row r="10" spans="1:16" x14ac:dyDescent="0.15">
      <c r="A10" s="248"/>
      <c r="B10" s="244"/>
      <c r="C10" s="244"/>
      <c r="D10" s="244"/>
      <c r="E10" s="244"/>
      <c r="F10" s="244"/>
      <c r="G10" s="1149" t="s">
        <v>473</v>
      </c>
      <c r="H10" s="1150"/>
      <c r="I10" s="1150"/>
      <c r="J10" s="1151"/>
      <c r="K10" s="267">
        <v>240944</v>
      </c>
      <c r="L10" s="268">
        <v>3878</v>
      </c>
      <c r="M10" s="269">
        <v>5259</v>
      </c>
      <c r="N10" s="270">
        <v>-26.3</v>
      </c>
    </row>
    <row r="11" spans="1:16" ht="13.5" customHeight="1" x14ac:dyDescent="0.15">
      <c r="A11" s="248"/>
      <c r="B11" s="244"/>
      <c r="C11" s="244"/>
      <c r="D11" s="244"/>
      <c r="E11" s="244"/>
      <c r="F11" s="244"/>
      <c r="G11" s="1149" t="s">
        <v>474</v>
      </c>
      <c r="H11" s="1150"/>
      <c r="I11" s="1150"/>
      <c r="J11" s="1151"/>
      <c r="K11" s="267">
        <v>70226</v>
      </c>
      <c r="L11" s="268">
        <v>1130</v>
      </c>
      <c r="M11" s="269">
        <v>5513</v>
      </c>
      <c r="N11" s="270">
        <v>-79.5</v>
      </c>
    </row>
    <row r="12" spans="1:16" ht="13.5" customHeight="1" x14ac:dyDescent="0.15">
      <c r="A12" s="248"/>
      <c r="B12" s="244"/>
      <c r="C12" s="244"/>
      <c r="D12" s="244"/>
      <c r="E12" s="244"/>
      <c r="F12" s="244"/>
      <c r="G12" s="1149" t="s">
        <v>475</v>
      </c>
      <c r="H12" s="1150"/>
      <c r="I12" s="1150"/>
      <c r="J12" s="1151"/>
      <c r="K12" s="267">
        <v>46280</v>
      </c>
      <c r="L12" s="268">
        <v>745</v>
      </c>
      <c r="M12" s="269">
        <v>1180</v>
      </c>
      <c r="N12" s="270">
        <v>-36.9</v>
      </c>
    </row>
    <row r="13" spans="1:16" ht="13.5" customHeight="1" x14ac:dyDescent="0.15">
      <c r="A13" s="248"/>
      <c r="B13" s="244"/>
      <c r="C13" s="244"/>
      <c r="D13" s="244"/>
      <c r="E13" s="244"/>
      <c r="F13" s="244"/>
      <c r="G13" s="1149" t="s">
        <v>476</v>
      </c>
      <c r="H13" s="1150"/>
      <c r="I13" s="1150"/>
      <c r="J13" s="1151"/>
      <c r="K13" s="267" t="s">
        <v>477</v>
      </c>
      <c r="L13" s="268" t="s">
        <v>477</v>
      </c>
      <c r="M13" s="269">
        <v>2</v>
      </c>
      <c r="N13" s="270" t="s">
        <v>477</v>
      </c>
    </row>
    <row r="14" spans="1:16" ht="13.5" customHeight="1" x14ac:dyDescent="0.15">
      <c r="A14" s="248"/>
      <c r="B14" s="244"/>
      <c r="C14" s="244"/>
      <c r="D14" s="244"/>
      <c r="E14" s="244"/>
      <c r="F14" s="244"/>
      <c r="G14" s="1149" t="s">
        <v>478</v>
      </c>
      <c r="H14" s="1150"/>
      <c r="I14" s="1150"/>
      <c r="J14" s="1151"/>
      <c r="K14" s="267">
        <v>141060</v>
      </c>
      <c r="L14" s="268">
        <v>2270</v>
      </c>
      <c r="M14" s="269">
        <v>3170</v>
      </c>
      <c r="N14" s="270">
        <v>-28.4</v>
      </c>
    </row>
    <row r="15" spans="1:16" ht="13.5" customHeight="1" x14ac:dyDescent="0.15">
      <c r="A15" s="248"/>
      <c r="B15" s="244"/>
      <c r="C15" s="244"/>
      <c r="D15" s="244"/>
      <c r="E15" s="244"/>
      <c r="F15" s="244"/>
      <c r="G15" s="1149" t="s">
        <v>479</v>
      </c>
      <c r="H15" s="1150"/>
      <c r="I15" s="1150"/>
      <c r="J15" s="1151"/>
      <c r="K15" s="267">
        <v>136558</v>
      </c>
      <c r="L15" s="268">
        <v>2198</v>
      </c>
      <c r="M15" s="269">
        <v>1822</v>
      </c>
      <c r="N15" s="270">
        <v>20.6</v>
      </c>
    </row>
    <row r="16" spans="1:16" x14ac:dyDescent="0.15">
      <c r="A16" s="248"/>
      <c r="B16" s="244"/>
      <c r="C16" s="244"/>
      <c r="D16" s="244"/>
      <c r="E16" s="244"/>
      <c r="F16" s="244"/>
      <c r="G16" s="1152" t="s">
        <v>480</v>
      </c>
      <c r="H16" s="1153"/>
      <c r="I16" s="1153"/>
      <c r="J16" s="1154"/>
      <c r="K16" s="268">
        <v>-549165</v>
      </c>
      <c r="L16" s="268">
        <v>-8838</v>
      </c>
      <c r="M16" s="269">
        <v>-7642</v>
      </c>
      <c r="N16" s="270">
        <v>15.7</v>
      </c>
    </row>
    <row r="17" spans="1:16" x14ac:dyDescent="0.15">
      <c r="A17" s="248"/>
      <c r="B17" s="244"/>
      <c r="C17" s="244"/>
      <c r="D17" s="244"/>
      <c r="E17" s="244"/>
      <c r="F17" s="244"/>
      <c r="G17" s="1152" t="s">
        <v>168</v>
      </c>
      <c r="H17" s="1153"/>
      <c r="I17" s="1153"/>
      <c r="J17" s="1154"/>
      <c r="K17" s="268">
        <v>3751998</v>
      </c>
      <c r="L17" s="268">
        <v>60384</v>
      </c>
      <c r="M17" s="269">
        <v>81603</v>
      </c>
      <c r="N17" s="270">
        <v>-26</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481</v>
      </c>
      <c r="H19" s="244"/>
      <c r="I19" s="244"/>
      <c r="J19" s="244"/>
      <c r="K19" s="244"/>
      <c r="L19" s="244"/>
      <c r="M19" s="244"/>
      <c r="N19" s="244"/>
    </row>
    <row r="20" spans="1:16" x14ac:dyDescent="0.15">
      <c r="A20" s="248"/>
      <c r="B20" s="244"/>
      <c r="C20" s="244"/>
      <c r="D20" s="244"/>
      <c r="E20" s="244"/>
      <c r="F20" s="244"/>
      <c r="G20" s="272"/>
      <c r="H20" s="273"/>
      <c r="I20" s="273"/>
      <c r="J20" s="274"/>
      <c r="K20" s="275" t="s">
        <v>482</v>
      </c>
      <c r="L20" s="276" t="s">
        <v>483</v>
      </c>
      <c r="M20" s="277" t="s">
        <v>484</v>
      </c>
      <c r="N20" s="278"/>
    </row>
    <row r="21" spans="1:16" s="284" customFormat="1" x14ac:dyDescent="0.15">
      <c r="A21" s="279"/>
      <c r="B21" s="249"/>
      <c r="C21" s="249"/>
      <c r="D21" s="249"/>
      <c r="E21" s="249"/>
      <c r="F21" s="249"/>
      <c r="G21" s="1144" t="s">
        <v>485</v>
      </c>
      <c r="H21" s="1145"/>
      <c r="I21" s="1145"/>
      <c r="J21" s="1146"/>
      <c r="K21" s="280">
        <v>6.29</v>
      </c>
      <c r="L21" s="281">
        <v>7.96</v>
      </c>
      <c r="M21" s="282">
        <v>-1.67</v>
      </c>
      <c r="N21" s="249"/>
      <c r="O21" s="283"/>
      <c r="P21" s="279"/>
    </row>
    <row r="22" spans="1:16" s="284" customFormat="1" x14ac:dyDescent="0.15">
      <c r="A22" s="279"/>
      <c r="B22" s="249"/>
      <c r="C22" s="249"/>
      <c r="D22" s="249"/>
      <c r="E22" s="249"/>
      <c r="F22" s="249"/>
      <c r="G22" s="1144" t="s">
        <v>486</v>
      </c>
      <c r="H22" s="1145"/>
      <c r="I22" s="1145"/>
      <c r="J22" s="1146"/>
      <c r="K22" s="285">
        <v>100.2</v>
      </c>
      <c r="L22" s="286">
        <v>98.3</v>
      </c>
      <c r="M22" s="287">
        <v>1.9</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t="s">
        <v>487</v>
      </c>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488</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489</v>
      </c>
      <c r="H29" s="249"/>
      <c r="I29" s="249"/>
      <c r="J29" s="249"/>
      <c r="K29" s="244"/>
      <c r="L29" s="244"/>
      <c r="M29" s="244"/>
      <c r="N29" s="244"/>
      <c r="O29" s="293"/>
    </row>
    <row r="30" spans="1:16" x14ac:dyDescent="0.15">
      <c r="A30" s="248"/>
      <c r="B30" s="244"/>
      <c r="C30" s="244"/>
      <c r="D30" s="244"/>
      <c r="E30" s="244"/>
      <c r="F30" s="244"/>
      <c r="G30" s="251"/>
      <c r="H30" s="252"/>
      <c r="I30" s="252"/>
      <c r="J30" s="253"/>
      <c r="K30" s="1147" t="s">
        <v>467</v>
      </c>
      <c r="L30" s="254"/>
      <c r="M30" s="255" t="s">
        <v>468</v>
      </c>
      <c r="N30" s="256"/>
    </row>
    <row r="31" spans="1:16" x14ac:dyDescent="0.15">
      <c r="A31" s="248"/>
      <c r="B31" s="244"/>
      <c r="C31" s="244"/>
      <c r="D31" s="244"/>
      <c r="E31" s="244"/>
      <c r="F31" s="244"/>
      <c r="G31" s="257"/>
      <c r="H31" s="258"/>
      <c r="I31" s="258"/>
      <c r="J31" s="259"/>
      <c r="K31" s="1148"/>
      <c r="L31" s="260" t="s">
        <v>469</v>
      </c>
      <c r="M31" s="261" t="s">
        <v>470</v>
      </c>
      <c r="N31" s="262" t="s">
        <v>471</v>
      </c>
    </row>
    <row r="32" spans="1:16" ht="27" customHeight="1" x14ac:dyDescent="0.15">
      <c r="A32" s="248"/>
      <c r="B32" s="244"/>
      <c r="C32" s="244"/>
      <c r="D32" s="244"/>
      <c r="E32" s="244"/>
      <c r="F32" s="244"/>
      <c r="G32" s="1160" t="s">
        <v>490</v>
      </c>
      <c r="H32" s="1161"/>
      <c r="I32" s="1161"/>
      <c r="J32" s="1162"/>
      <c r="K32" s="294">
        <v>2042750</v>
      </c>
      <c r="L32" s="294">
        <v>32875</v>
      </c>
      <c r="M32" s="295">
        <v>50969</v>
      </c>
      <c r="N32" s="296">
        <v>-35.5</v>
      </c>
    </row>
    <row r="33" spans="1:16" ht="13.5" customHeight="1" x14ac:dyDescent="0.15">
      <c r="A33" s="248"/>
      <c r="B33" s="244"/>
      <c r="C33" s="244"/>
      <c r="D33" s="244"/>
      <c r="E33" s="244"/>
      <c r="F33" s="244"/>
      <c r="G33" s="1160" t="s">
        <v>491</v>
      </c>
      <c r="H33" s="1161"/>
      <c r="I33" s="1161"/>
      <c r="J33" s="1162"/>
      <c r="K33" s="294" t="s">
        <v>477</v>
      </c>
      <c r="L33" s="294" t="s">
        <v>477</v>
      </c>
      <c r="M33" s="295" t="s">
        <v>477</v>
      </c>
      <c r="N33" s="296" t="s">
        <v>477</v>
      </c>
    </row>
    <row r="34" spans="1:16" ht="27" customHeight="1" x14ac:dyDescent="0.15">
      <c r="A34" s="248"/>
      <c r="B34" s="244"/>
      <c r="C34" s="244"/>
      <c r="D34" s="244"/>
      <c r="E34" s="244"/>
      <c r="F34" s="244"/>
      <c r="G34" s="1160" t="s">
        <v>492</v>
      </c>
      <c r="H34" s="1161"/>
      <c r="I34" s="1161"/>
      <c r="J34" s="1162"/>
      <c r="K34" s="294" t="s">
        <v>477</v>
      </c>
      <c r="L34" s="294" t="s">
        <v>477</v>
      </c>
      <c r="M34" s="295">
        <v>29</v>
      </c>
      <c r="N34" s="296" t="s">
        <v>477</v>
      </c>
    </row>
    <row r="35" spans="1:16" ht="27" customHeight="1" x14ac:dyDescent="0.15">
      <c r="A35" s="248"/>
      <c r="B35" s="244"/>
      <c r="C35" s="244"/>
      <c r="D35" s="244"/>
      <c r="E35" s="244"/>
      <c r="F35" s="244"/>
      <c r="G35" s="1160" t="s">
        <v>493</v>
      </c>
      <c r="H35" s="1161"/>
      <c r="I35" s="1161"/>
      <c r="J35" s="1162"/>
      <c r="K35" s="294">
        <v>566311</v>
      </c>
      <c r="L35" s="294">
        <v>9114</v>
      </c>
      <c r="M35" s="295">
        <v>14294</v>
      </c>
      <c r="N35" s="296">
        <v>-36.200000000000003</v>
      </c>
    </row>
    <row r="36" spans="1:16" ht="27" customHeight="1" x14ac:dyDescent="0.15">
      <c r="A36" s="248"/>
      <c r="B36" s="244"/>
      <c r="C36" s="244"/>
      <c r="D36" s="244"/>
      <c r="E36" s="244"/>
      <c r="F36" s="244"/>
      <c r="G36" s="1160" t="s">
        <v>494</v>
      </c>
      <c r="H36" s="1161"/>
      <c r="I36" s="1161"/>
      <c r="J36" s="1162"/>
      <c r="K36" s="294">
        <v>58591</v>
      </c>
      <c r="L36" s="294">
        <v>943</v>
      </c>
      <c r="M36" s="295">
        <v>1493</v>
      </c>
      <c r="N36" s="296">
        <v>-36.799999999999997</v>
      </c>
    </row>
    <row r="37" spans="1:16" ht="13.5" customHeight="1" x14ac:dyDescent="0.15">
      <c r="A37" s="248"/>
      <c r="B37" s="244"/>
      <c r="C37" s="244"/>
      <c r="D37" s="244"/>
      <c r="E37" s="244"/>
      <c r="F37" s="244"/>
      <c r="G37" s="1160" t="s">
        <v>495</v>
      </c>
      <c r="H37" s="1161"/>
      <c r="I37" s="1161"/>
      <c r="J37" s="1162"/>
      <c r="K37" s="294">
        <v>40016</v>
      </c>
      <c r="L37" s="294">
        <v>644</v>
      </c>
      <c r="M37" s="295">
        <v>1584</v>
      </c>
      <c r="N37" s="296">
        <v>-59.3</v>
      </c>
    </row>
    <row r="38" spans="1:16" ht="27" customHeight="1" x14ac:dyDescent="0.15">
      <c r="A38" s="248"/>
      <c r="B38" s="244"/>
      <c r="C38" s="244"/>
      <c r="D38" s="244"/>
      <c r="E38" s="244"/>
      <c r="F38" s="244"/>
      <c r="G38" s="1163" t="s">
        <v>496</v>
      </c>
      <c r="H38" s="1164"/>
      <c r="I38" s="1164"/>
      <c r="J38" s="1165"/>
      <c r="K38" s="297" t="s">
        <v>477</v>
      </c>
      <c r="L38" s="297" t="s">
        <v>477</v>
      </c>
      <c r="M38" s="298">
        <v>4</v>
      </c>
      <c r="N38" s="299" t="s">
        <v>477</v>
      </c>
      <c r="O38" s="293"/>
    </row>
    <row r="39" spans="1:16" x14ac:dyDescent="0.15">
      <c r="A39" s="248"/>
      <c r="B39" s="244"/>
      <c r="C39" s="244"/>
      <c r="D39" s="244"/>
      <c r="E39" s="244"/>
      <c r="F39" s="244"/>
      <c r="G39" s="1163" t="s">
        <v>497</v>
      </c>
      <c r="H39" s="1164"/>
      <c r="I39" s="1164"/>
      <c r="J39" s="1165"/>
      <c r="K39" s="300">
        <v>-382860</v>
      </c>
      <c r="L39" s="300">
        <v>-6162</v>
      </c>
      <c r="M39" s="301">
        <v>-4432</v>
      </c>
      <c r="N39" s="302">
        <v>39</v>
      </c>
      <c r="O39" s="293"/>
    </row>
    <row r="40" spans="1:16" ht="27" customHeight="1" x14ac:dyDescent="0.15">
      <c r="A40" s="248"/>
      <c r="B40" s="244"/>
      <c r="C40" s="244"/>
      <c r="D40" s="244"/>
      <c r="E40" s="244"/>
      <c r="F40" s="244"/>
      <c r="G40" s="1160" t="s">
        <v>498</v>
      </c>
      <c r="H40" s="1161"/>
      <c r="I40" s="1161"/>
      <c r="J40" s="1162"/>
      <c r="K40" s="300">
        <v>-1990602</v>
      </c>
      <c r="L40" s="300">
        <v>-32036</v>
      </c>
      <c r="M40" s="301">
        <v>-44638</v>
      </c>
      <c r="N40" s="302">
        <v>-28.2</v>
      </c>
      <c r="O40" s="293"/>
    </row>
    <row r="41" spans="1:16" x14ac:dyDescent="0.15">
      <c r="A41" s="248"/>
      <c r="B41" s="244"/>
      <c r="C41" s="244"/>
      <c r="D41" s="244"/>
      <c r="E41" s="244"/>
      <c r="F41" s="244"/>
      <c r="G41" s="1166" t="s">
        <v>279</v>
      </c>
      <c r="H41" s="1167"/>
      <c r="I41" s="1167"/>
      <c r="J41" s="1168"/>
      <c r="K41" s="294">
        <v>334206</v>
      </c>
      <c r="L41" s="300">
        <v>5379</v>
      </c>
      <c r="M41" s="301">
        <v>19303</v>
      </c>
      <c r="N41" s="302">
        <v>-72.099999999999994</v>
      </c>
      <c r="O41" s="293"/>
    </row>
    <row r="42" spans="1:16" x14ac:dyDescent="0.15">
      <c r="A42" s="248"/>
      <c r="B42" s="244"/>
      <c r="C42" s="244"/>
      <c r="D42" s="244"/>
      <c r="E42" s="244"/>
      <c r="F42" s="244"/>
      <c r="G42" s="303" t="s">
        <v>499</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500</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501</v>
      </c>
      <c r="H48" s="308"/>
      <c r="I48" s="308"/>
      <c r="J48" s="308"/>
      <c r="K48" s="308"/>
      <c r="L48" s="308"/>
      <c r="M48" s="309"/>
      <c r="N48" s="308"/>
    </row>
    <row r="49" spans="1:14" ht="13.5" customHeight="1" x14ac:dyDescent="0.15">
      <c r="A49" s="248"/>
      <c r="B49" s="244"/>
      <c r="C49" s="244"/>
      <c r="D49" s="244"/>
      <c r="E49" s="244"/>
      <c r="F49" s="244"/>
      <c r="G49" s="310"/>
      <c r="H49" s="311"/>
      <c r="I49" s="1155" t="s">
        <v>467</v>
      </c>
      <c r="J49" s="1157" t="s">
        <v>502</v>
      </c>
      <c r="K49" s="1158"/>
      <c r="L49" s="1158"/>
      <c r="M49" s="1158"/>
      <c r="N49" s="1159"/>
    </row>
    <row r="50" spans="1:14" x14ac:dyDescent="0.15">
      <c r="A50" s="248"/>
      <c r="B50" s="244"/>
      <c r="C50" s="244"/>
      <c r="D50" s="244"/>
      <c r="E50" s="244"/>
      <c r="F50" s="244"/>
      <c r="G50" s="312"/>
      <c r="H50" s="313"/>
      <c r="I50" s="1156"/>
      <c r="J50" s="314" t="s">
        <v>503</v>
      </c>
      <c r="K50" s="315" t="s">
        <v>504</v>
      </c>
      <c r="L50" s="316" t="s">
        <v>505</v>
      </c>
      <c r="M50" s="317" t="s">
        <v>506</v>
      </c>
      <c r="N50" s="318" t="s">
        <v>507</v>
      </c>
    </row>
    <row r="51" spans="1:14" x14ac:dyDescent="0.15">
      <c r="A51" s="248"/>
      <c r="B51" s="244"/>
      <c r="C51" s="244"/>
      <c r="D51" s="244"/>
      <c r="E51" s="244"/>
      <c r="F51" s="244"/>
      <c r="G51" s="310" t="s">
        <v>508</v>
      </c>
      <c r="H51" s="311"/>
      <c r="I51" s="319">
        <v>2497342</v>
      </c>
      <c r="J51" s="320">
        <v>40239</v>
      </c>
      <c r="K51" s="321">
        <v>-3</v>
      </c>
      <c r="L51" s="322">
        <v>47569</v>
      </c>
      <c r="M51" s="323">
        <v>-23.1</v>
      </c>
      <c r="N51" s="324">
        <v>20.100000000000001</v>
      </c>
    </row>
    <row r="52" spans="1:14" x14ac:dyDescent="0.15">
      <c r="A52" s="248"/>
      <c r="B52" s="244"/>
      <c r="C52" s="244"/>
      <c r="D52" s="244"/>
      <c r="E52" s="244"/>
      <c r="F52" s="244"/>
      <c r="G52" s="325"/>
      <c r="H52" s="326" t="s">
        <v>509</v>
      </c>
      <c r="I52" s="327">
        <v>1449543</v>
      </c>
      <c r="J52" s="328">
        <v>23356</v>
      </c>
      <c r="K52" s="329">
        <v>-9.4</v>
      </c>
      <c r="L52" s="330">
        <v>26255</v>
      </c>
      <c r="M52" s="331">
        <v>-18.399999999999999</v>
      </c>
      <c r="N52" s="332">
        <v>9</v>
      </c>
    </row>
    <row r="53" spans="1:14" x14ac:dyDescent="0.15">
      <c r="A53" s="248"/>
      <c r="B53" s="244"/>
      <c r="C53" s="244"/>
      <c r="D53" s="244"/>
      <c r="E53" s="244"/>
      <c r="F53" s="244"/>
      <c r="G53" s="310" t="s">
        <v>510</v>
      </c>
      <c r="H53" s="311"/>
      <c r="I53" s="319">
        <v>4586304</v>
      </c>
      <c r="J53" s="320">
        <v>73651</v>
      </c>
      <c r="K53" s="321">
        <v>83</v>
      </c>
      <c r="L53" s="322">
        <v>50880</v>
      </c>
      <c r="M53" s="323">
        <v>7</v>
      </c>
      <c r="N53" s="324">
        <v>76</v>
      </c>
    </row>
    <row r="54" spans="1:14" x14ac:dyDescent="0.15">
      <c r="A54" s="248"/>
      <c r="B54" s="244"/>
      <c r="C54" s="244"/>
      <c r="D54" s="244"/>
      <c r="E54" s="244"/>
      <c r="F54" s="244"/>
      <c r="G54" s="325"/>
      <c r="H54" s="326" t="s">
        <v>509</v>
      </c>
      <c r="I54" s="327">
        <v>1236462</v>
      </c>
      <c r="J54" s="328">
        <v>19856</v>
      </c>
      <c r="K54" s="329">
        <v>-15</v>
      </c>
      <c r="L54" s="330">
        <v>26879</v>
      </c>
      <c r="M54" s="331">
        <v>2.4</v>
      </c>
      <c r="N54" s="332">
        <v>-17.399999999999999</v>
      </c>
    </row>
    <row r="55" spans="1:14" x14ac:dyDescent="0.15">
      <c r="A55" s="248"/>
      <c r="B55" s="244"/>
      <c r="C55" s="244"/>
      <c r="D55" s="244"/>
      <c r="E55" s="244"/>
      <c r="F55" s="244"/>
      <c r="G55" s="310" t="s">
        <v>511</v>
      </c>
      <c r="H55" s="311"/>
      <c r="I55" s="319">
        <v>5152300</v>
      </c>
      <c r="J55" s="320">
        <v>82583</v>
      </c>
      <c r="K55" s="321">
        <v>12.1</v>
      </c>
      <c r="L55" s="322">
        <v>63956</v>
      </c>
      <c r="M55" s="323">
        <v>25.7</v>
      </c>
      <c r="N55" s="324">
        <v>-13.6</v>
      </c>
    </row>
    <row r="56" spans="1:14" x14ac:dyDescent="0.15">
      <c r="A56" s="248"/>
      <c r="B56" s="244"/>
      <c r="C56" s="244"/>
      <c r="D56" s="244"/>
      <c r="E56" s="244"/>
      <c r="F56" s="244"/>
      <c r="G56" s="325"/>
      <c r="H56" s="326" t="s">
        <v>509</v>
      </c>
      <c r="I56" s="327">
        <v>2018551</v>
      </c>
      <c r="J56" s="328">
        <v>32354</v>
      </c>
      <c r="K56" s="329">
        <v>62.9</v>
      </c>
      <c r="L56" s="330">
        <v>29239</v>
      </c>
      <c r="M56" s="331">
        <v>8.8000000000000007</v>
      </c>
      <c r="N56" s="332">
        <v>54.1</v>
      </c>
    </row>
    <row r="57" spans="1:14" x14ac:dyDescent="0.15">
      <c r="A57" s="248"/>
      <c r="B57" s="244"/>
      <c r="C57" s="244"/>
      <c r="D57" s="244"/>
      <c r="E57" s="244"/>
      <c r="F57" s="244"/>
      <c r="G57" s="310" t="s">
        <v>512</v>
      </c>
      <c r="H57" s="311"/>
      <c r="I57" s="319">
        <v>6325062</v>
      </c>
      <c r="J57" s="320">
        <v>101737</v>
      </c>
      <c r="K57" s="321">
        <v>23.2</v>
      </c>
      <c r="L57" s="322">
        <v>66255</v>
      </c>
      <c r="M57" s="323">
        <v>3.6</v>
      </c>
      <c r="N57" s="324">
        <v>19.600000000000001</v>
      </c>
    </row>
    <row r="58" spans="1:14" x14ac:dyDescent="0.15">
      <c r="A58" s="248"/>
      <c r="B58" s="244"/>
      <c r="C58" s="244"/>
      <c r="D58" s="244"/>
      <c r="E58" s="244"/>
      <c r="F58" s="244"/>
      <c r="G58" s="325"/>
      <c r="H58" s="326" t="s">
        <v>509</v>
      </c>
      <c r="I58" s="327">
        <v>3967862</v>
      </c>
      <c r="J58" s="328">
        <v>63822</v>
      </c>
      <c r="K58" s="329">
        <v>97.3</v>
      </c>
      <c r="L58" s="330">
        <v>31822</v>
      </c>
      <c r="M58" s="331">
        <v>8.8000000000000007</v>
      </c>
      <c r="N58" s="332">
        <v>88.5</v>
      </c>
    </row>
    <row r="59" spans="1:14" x14ac:dyDescent="0.15">
      <c r="A59" s="248"/>
      <c r="B59" s="244"/>
      <c r="C59" s="244"/>
      <c r="D59" s="244"/>
      <c r="E59" s="244"/>
      <c r="F59" s="244"/>
      <c r="G59" s="310" t="s">
        <v>513</v>
      </c>
      <c r="H59" s="311"/>
      <c r="I59" s="319">
        <v>4953319</v>
      </c>
      <c r="J59" s="320">
        <v>79717</v>
      </c>
      <c r="K59" s="321">
        <v>-21.6</v>
      </c>
      <c r="L59" s="322">
        <v>92247</v>
      </c>
      <c r="M59" s="323">
        <v>39.200000000000003</v>
      </c>
      <c r="N59" s="324">
        <v>-60.8</v>
      </c>
    </row>
    <row r="60" spans="1:14" x14ac:dyDescent="0.15">
      <c r="A60" s="248"/>
      <c r="B60" s="244"/>
      <c r="C60" s="244"/>
      <c r="D60" s="244"/>
      <c r="E60" s="244"/>
      <c r="F60" s="244"/>
      <c r="G60" s="325"/>
      <c r="H60" s="326" t="s">
        <v>509</v>
      </c>
      <c r="I60" s="333">
        <v>2941579</v>
      </c>
      <c r="J60" s="328">
        <v>47341</v>
      </c>
      <c r="K60" s="329">
        <v>-25.8</v>
      </c>
      <c r="L60" s="330">
        <v>37204</v>
      </c>
      <c r="M60" s="331">
        <v>16.899999999999999</v>
      </c>
      <c r="N60" s="332">
        <v>-42.7</v>
      </c>
    </row>
    <row r="61" spans="1:14" x14ac:dyDescent="0.15">
      <c r="A61" s="248"/>
      <c r="B61" s="244"/>
      <c r="C61" s="244"/>
      <c r="D61" s="244"/>
      <c r="E61" s="244"/>
      <c r="F61" s="244"/>
      <c r="G61" s="310" t="s">
        <v>514</v>
      </c>
      <c r="H61" s="334"/>
      <c r="I61" s="335">
        <v>4702865</v>
      </c>
      <c r="J61" s="336">
        <v>75585</v>
      </c>
      <c r="K61" s="337">
        <v>18.7</v>
      </c>
      <c r="L61" s="338">
        <v>64181</v>
      </c>
      <c r="M61" s="339">
        <v>10.5</v>
      </c>
      <c r="N61" s="324">
        <v>8.1999999999999993</v>
      </c>
    </row>
    <row r="62" spans="1:14" x14ac:dyDescent="0.15">
      <c r="A62" s="248"/>
      <c r="B62" s="244"/>
      <c r="C62" s="244"/>
      <c r="D62" s="244"/>
      <c r="E62" s="244"/>
      <c r="F62" s="244"/>
      <c r="G62" s="325"/>
      <c r="H62" s="326" t="s">
        <v>509</v>
      </c>
      <c r="I62" s="327">
        <v>2322799</v>
      </c>
      <c r="J62" s="328">
        <v>37346</v>
      </c>
      <c r="K62" s="329">
        <v>22</v>
      </c>
      <c r="L62" s="330">
        <v>30280</v>
      </c>
      <c r="M62" s="331">
        <v>3.7</v>
      </c>
      <c r="N62" s="332">
        <v>18.3</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B2" s="241"/>
      <c r="T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1"/>
    </row>
    <row r="18" spans="34:34" x14ac:dyDescent="0.15"/>
    <row r="19" spans="34:34" x14ac:dyDescent="0.15"/>
    <row r="20" spans="34:34" x14ac:dyDescent="0.15">
      <c r="AH20" s="241"/>
    </row>
    <row r="21" spans="34:34" x14ac:dyDescent="0.15">
      <c r="AH21" s="241"/>
    </row>
    <row r="22" spans="34:34" x14ac:dyDescent="0.15"/>
    <row r="23" spans="34:34" x14ac:dyDescent="0.15"/>
    <row r="24" spans="34:34" x14ac:dyDescent="0.15"/>
    <row r="25" spans="34:34" x14ac:dyDescent="0.15"/>
    <row r="26" spans="34:34" x14ac:dyDescent="0.15"/>
    <row r="27" spans="34:34" x14ac:dyDescent="0.15"/>
    <row r="28" spans="34:34" x14ac:dyDescent="0.15">
      <c r="AH28" s="241"/>
    </row>
    <row r="29" spans="34:34" x14ac:dyDescent="0.15"/>
    <row r="30" spans="34:34" x14ac:dyDescent="0.15"/>
    <row r="31" spans="34:34" x14ac:dyDescent="0.15"/>
    <row r="32" spans="34:34" x14ac:dyDescent="0.15"/>
    <row r="33" spans="2:34" x14ac:dyDescent="0.15">
      <c r="B33" s="241"/>
      <c r="G33" s="241"/>
      <c r="I33" s="241"/>
    </row>
    <row r="34" spans="2:34" x14ac:dyDescent="0.15">
      <c r="C34" s="241"/>
      <c r="P34" s="241"/>
      <c r="R34" s="241"/>
      <c r="U34" s="241"/>
    </row>
    <row r="35" spans="2:34" x14ac:dyDescent="0.15">
      <c r="D35" s="241"/>
      <c r="E35" s="241"/>
      <c r="T35" s="241"/>
      <c r="W35" s="241"/>
      <c r="AC35" s="241"/>
      <c r="AD35" s="241"/>
      <c r="AE35" s="241"/>
      <c r="AF35" s="241"/>
      <c r="AG35" s="241"/>
      <c r="AH35" s="241"/>
    </row>
    <row r="36" spans="2:34" x14ac:dyDescent="0.15">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U40" s="241"/>
    </row>
    <row r="41" spans="2:34" x14ac:dyDescent="0.15">
      <c r="R41" s="241"/>
    </row>
    <row r="42" spans="2:34" x14ac:dyDescent="0.15">
      <c r="T42" s="241"/>
      <c r="W42" s="241"/>
    </row>
    <row r="43" spans="2:34" x14ac:dyDescent="0.15">
      <c r="Q43" s="241"/>
      <c r="S43" s="241"/>
      <c r="V43" s="241"/>
      <c r="X43" s="241"/>
      <c r="Y43" s="241"/>
      <c r="Z43" s="241"/>
      <c r="AA43" s="241"/>
      <c r="AB43" s="241"/>
      <c r="AC43" s="241"/>
      <c r="AD43" s="241"/>
      <c r="AE43" s="241"/>
      <c r="AF43" s="241"/>
      <c r="AG43" s="241"/>
      <c r="AH43" s="241"/>
    </row>
    <row r="44" spans="2:34" x14ac:dyDescent="0.15">
      <c r="AH44" s="241"/>
    </row>
    <row r="45" spans="2:34" x14ac:dyDescent="0.15"/>
    <row r="46" spans="2:34" x14ac:dyDescent="0.15"/>
    <row r="47" spans="2:34" x14ac:dyDescent="0.15"/>
    <row r="48" spans="2:34" x14ac:dyDescent="0.15">
      <c r="AG48" s="241"/>
      <c r="AH48" s="241"/>
    </row>
    <row r="49" spans="29:34" x14ac:dyDescent="0.15">
      <c r="AH49" s="241"/>
    </row>
    <row r="50" spans="29:34" x14ac:dyDescent="0.15">
      <c r="AH50" s="241"/>
    </row>
    <row r="51" spans="29:34" x14ac:dyDescent="0.15">
      <c r="AC51" s="241"/>
      <c r="AD51" s="241"/>
      <c r="AE51" s="241"/>
      <c r="AF51" s="241"/>
      <c r="AG51" s="241"/>
      <c r="AH51" s="241"/>
    </row>
    <row r="52" spans="29:34" x14ac:dyDescent="0.15"/>
    <row r="53" spans="29:34" x14ac:dyDescent="0.15"/>
    <row r="54" spans="29:34" x14ac:dyDescent="0.15">
      <c r="AH54" s="241"/>
    </row>
    <row r="55" spans="29:34" x14ac:dyDescent="0.15"/>
    <row r="56" spans="29:34" x14ac:dyDescent="0.15"/>
    <row r="57" spans="29:34" x14ac:dyDescent="0.15"/>
    <row r="58" spans="29:34" x14ac:dyDescent="0.15">
      <c r="AH58" s="241"/>
    </row>
    <row r="59" spans="29:34" x14ac:dyDescent="0.15"/>
    <row r="60" spans="29:34" x14ac:dyDescent="0.15"/>
    <row r="61" spans="29:34" x14ac:dyDescent="0.15"/>
    <row r="62" spans="29:34" x14ac:dyDescent="0.15"/>
    <row r="63" spans="29:34" x14ac:dyDescent="0.15">
      <c r="AH63" s="241"/>
    </row>
    <row r="64" spans="29:34" x14ac:dyDescent="0.15">
      <c r="AG64" s="241"/>
      <c r="AH64" s="241"/>
    </row>
    <row r="65" spans="32:34" x14ac:dyDescent="0.15"/>
    <row r="66" spans="32:34" x14ac:dyDescent="0.15"/>
    <row r="67" spans="32:34" x14ac:dyDescent="0.15"/>
    <row r="68" spans="32:34" x14ac:dyDescent="0.15"/>
    <row r="69" spans="32:34" x14ac:dyDescent="0.15">
      <c r="AF69" s="241"/>
      <c r="AG69" s="241"/>
      <c r="AH69" s="241"/>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1"/>
    </row>
    <row r="83" spans="25:34" x14ac:dyDescent="0.15">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1"/>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5" zoomScaleNormal="85"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B2" s="241"/>
      <c r="T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1"/>
    </row>
    <row r="18" spans="34:34" x14ac:dyDescent="0.15"/>
    <row r="19" spans="34:34" x14ac:dyDescent="0.15"/>
    <row r="20" spans="34:34" x14ac:dyDescent="0.15">
      <c r="AH20" s="241"/>
    </row>
    <row r="21" spans="34:34" x14ac:dyDescent="0.15">
      <c r="AH21" s="241"/>
    </row>
    <row r="22" spans="34:34" x14ac:dyDescent="0.15"/>
    <row r="23" spans="34:34" x14ac:dyDescent="0.15"/>
    <row r="24" spans="34:34" x14ac:dyDescent="0.15"/>
    <row r="25" spans="34:34" x14ac:dyDescent="0.15"/>
    <row r="26" spans="34:34" x14ac:dyDescent="0.15"/>
    <row r="27" spans="34:34" x14ac:dyDescent="0.15"/>
    <row r="28" spans="34:34" x14ac:dyDescent="0.15">
      <c r="AH28" s="241"/>
    </row>
    <row r="29" spans="34:34" x14ac:dyDescent="0.15"/>
    <row r="30" spans="34:34" x14ac:dyDescent="0.15"/>
    <row r="31" spans="34:34" x14ac:dyDescent="0.15"/>
    <row r="32" spans="34:34" x14ac:dyDescent="0.15"/>
    <row r="33" spans="2:34" x14ac:dyDescent="0.15">
      <c r="B33" s="241"/>
      <c r="G33" s="241"/>
      <c r="I33" s="241"/>
    </row>
    <row r="34" spans="2:34" x14ac:dyDescent="0.15">
      <c r="C34" s="241"/>
      <c r="P34" s="241"/>
      <c r="R34" s="241"/>
      <c r="U34" s="241"/>
    </row>
    <row r="35" spans="2:34" x14ac:dyDescent="0.15">
      <c r="D35" s="241"/>
      <c r="E35" s="241"/>
      <c r="T35" s="241"/>
      <c r="W35" s="241"/>
      <c r="AC35" s="241"/>
      <c r="AD35" s="241"/>
      <c r="AE35" s="241"/>
      <c r="AF35" s="241"/>
      <c r="AG35" s="241"/>
      <c r="AH35" s="241"/>
    </row>
    <row r="36" spans="2:34" x14ac:dyDescent="0.15">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U40" s="241"/>
    </row>
    <row r="41" spans="2:34" x14ac:dyDescent="0.15">
      <c r="R41" s="241"/>
    </row>
    <row r="42" spans="2:34" x14ac:dyDescent="0.15">
      <c r="T42" s="241"/>
      <c r="W42" s="241"/>
    </row>
    <row r="43" spans="2:34" x14ac:dyDescent="0.15">
      <c r="Q43" s="241"/>
      <c r="S43" s="241"/>
      <c r="V43" s="241"/>
      <c r="X43" s="241"/>
      <c r="Y43" s="241"/>
      <c r="Z43" s="241"/>
      <c r="AA43" s="241"/>
      <c r="AB43" s="241"/>
      <c r="AC43" s="241"/>
      <c r="AD43" s="241"/>
      <c r="AE43" s="241"/>
      <c r="AF43" s="241"/>
      <c r="AG43" s="241"/>
      <c r="AH43" s="241"/>
    </row>
    <row r="44" spans="2:34" x14ac:dyDescent="0.15">
      <c r="AH44" s="241"/>
    </row>
    <row r="45" spans="2:34" x14ac:dyDescent="0.15"/>
    <row r="46" spans="2:34" x14ac:dyDescent="0.15"/>
    <row r="47" spans="2:34" x14ac:dyDescent="0.15"/>
    <row r="48" spans="2:34" x14ac:dyDescent="0.15">
      <c r="AG48" s="241"/>
      <c r="AH48" s="241"/>
    </row>
    <row r="49" spans="29:34" x14ac:dyDescent="0.15">
      <c r="AH49" s="241"/>
    </row>
    <row r="50" spans="29:34" x14ac:dyDescent="0.15">
      <c r="AH50" s="241"/>
    </row>
    <row r="51" spans="29:34" x14ac:dyDescent="0.15">
      <c r="AC51" s="241"/>
      <c r="AD51" s="241"/>
      <c r="AE51" s="241"/>
      <c r="AF51" s="241"/>
      <c r="AG51" s="241"/>
      <c r="AH51" s="241"/>
    </row>
    <row r="52" spans="29:34" x14ac:dyDescent="0.15"/>
    <row r="53" spans="29:34" x14ac:dyDescent="0.15"/>
    <row r="54" spans="29:34" x14ac:dyDescent="0.15">
      <c r="AH54" s="241"/>
    </row>
    <row r="55" spans="29:34" x14ac:dyDescent="0.15"/>
    <row r="56" spans="29:34" x14ac:dyDescent="0.15"/>
    <row r="57" spans="29:34" x14ac:dyDescent="0.15"/>
    <row r="58" spans="29:34" x14ac:dyDescent="0.15">
      <c r="AH58" s="241"/>
    </row>
    <row r="59" spans="29:34" x14ac:dyDescent="0.15"/>
    <row r="60" spans="29:34" x14ac:dyDescent="0.15"/>
    <row r="61" spans="29:34" x14ac:dyDescent="0.15"/>
    <row r="62" spans="29:34" x14ac:dyDescent="0.15"/>
    <row r="63" spans="29:34" x14ac:dyDescent="0.15">
      <c r="AH63" s="241"/>
    </row>
    <row r="64" spans="29:34" x14ac:dyDescent="0.15">
      <c r="AG64" s="241"/>
      <c r="AH64" s="241"/>
    </row>
    <row r="65" spans="32:34" x14ac:dyDescent="0.15"/>
    <row r="66" spans="32:34" x14ac:dyDescent="0.15"/>
    <row r="67" spans="32:34" x14ac:dyDescent="0.15"/>
    <row r="68" spans="32:34" x14ac:dyDescent="0.15"/>
    <row r="69" spans="32:34" x14ac:dyDescent="0.15">
      <c r="AF69" s="241"/>
      <c r="AG69" s="241"/>
      <c r="AH69" s="241"/>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1"/>
    </row>
    <row r="83" spans="25:34" x14ac:dyDescent="0.15">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1"/>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516</v>
      </c>
      <c r="G46" s="8" t="s">
        <v>517</v>
      </c>
      <c r="H46" s="8" t="s">
        <v>518</v>
      </c>
      <c r="I46" s="8" t="s">
        <v>519</v>
      </c>
      <c r="J46" s="9" t="s">
        <v>520</v>
      </c>
    </row>
    <row r="47" spans="2:10" ht="57.75" customHeight="1" x14ac:dyDescent="0.15">
      <c r="B47" s="10"/>
      <c r="C47" s="1169" t="s">
        <v>3</v>
      </c>
      <c r="D47" s="1169"/>
      <c r="E47" s="1170"/>
      <c r="F47" s="11">
        <v>15.82</v>
      </c>
      <c r="G47" s="12">
        <v>17.62</v>
      </c>
      <c r="H47" s="12">
        <v>22.53</v>
      </c>
      <c r="I47" s="12">
        <v>18.78</v>
      </c>
      <c r="J47" s="13">
        <v>27.56</v>
      </c>
    </row>
    <row r="48" spans="2:10" ht="57.75" customHeight="1" x14ac:dyDescent="0.15">
      <c r="B48" s="14"/>
      <c r="C48" s="1171" t="s">
        <v>4</v>
      </c>
      <c r="D48" s="1171"/>
      <c r="E48" s="1172"/>
      <c r="F48" s="15">
        <v>4.71</v>
      </c>
      <c r="G48" s="16">
        <v>5.15</v>
      </c>
      <c r="H48" s="16">
        <v>4.84</v>
      </c>
      <c r="I48" s="16">
        <v>8.9</v>
      </c>
      <c r="J48" s="17">
        <v>12.79</v>
      </c>
    </row>
    <row r="49" spans="2:10" ht="57.75" customHeight="1" thickBot="1" x14ac:dyDescent="0.2">
      <c r="B49" s="18"/>
      <c r="C49" s="1173" t="s">
        <v>5</v>
      </c>
      <c r="D49" s="1173"/>
      <c r="E49" s="1174"/>
      <c r="F49" s="19">
        <v>2.84</v>
      </c>
      <c r="G49" s="20">
        <v>2.13</v>
      </c>
      <c r="H49" s="20">
        <v>4.87</v>
      </c>
      <c r="I49" s="20">
        <v>0.41</v>
      </c>
      <c r="J49" s="21">
        <v>15.73</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5" zoomScaleNormal="5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516</v>
      </c>
      <c r="G33" s="29" t="s">
        <v>517</v>
      </c>
      <c r="H33" s="29" t="s">
        <v>518</v>
      </c>
      <c r="I33" s="29" t="s">
        <v>519</v>
      </c>
      <c r="J33" s="30" t="s">
        <v>520</v>
      </c>
      <c r="K33" s="22"/>
      <c r="L33" s="22"/>
      <c r="M33" s="22"/>
      <c r="N33" s="22"/>
      <c r="O33" s="22"/>
      <c r="P33" s="22"/>
    </row>
    <row r="34" spans="1:16" ht="39" customHeight="1" x14ac:dyDescent="0.15">
      <c r="A34" s="22"/>
      <c r="B34" s="31"/>
      <c r="C34" s="1181" t="s">
        <v>521</v>
      </c>
      <c r="D34" s="1181"/>
      <c r="E34" s="1182"/>
      <c r="F34" s="32">
        <v>4.62</v>
      </c>
      <c r="G34" s="33">
        <v>4.9400000000000004</v>
      </c>
      <c r="H34" s="33">
        <v>4.76</v>
      </c>
      <c r="I34" s="33">
        <v>8.84</v>
      </c>
      <c r="J34" s="34">
        <v>12.72</v>
      </c>
      <c r="K34" s="22"/>
      <c r="L34" s="22"/>
      <c r="M34" s="22"/>
      <c r="N34" s="22"/>
      <c r="O34" s="22"/>
      <c r="P34" s="22"/>
    </row>
    <row r="35" spans="1:16" ht="39" customHeight="1" x14ac:dyDescent="0.15">
      <c r="A35" s="22"/>
      <c r="B35" s="35"/>
      <c r="C35" s="1175" t="s">
        <v>522</v>
      </c>
      <c r="D35" s="1176"/>
      <c r="E35" s="1177"/>
      <c r="F35" s="36">
        <v>10.050000000000001</v>
      </c>
      <c r="G35" s="37">
        <v>10.119999999999999</v>
      </c>
      <c r="H35" s="37">
        <v>10.220000000000001</v>
      </c>
      <c r="I35" s="37">
        <v>10.37</v>
      </c>
      <c r="J35" s="38">
        <v>10.55</v>
      </c>
      <c r="K35" s="22"/>
      <c r="L35" s="22"/>
      <c r="M35" s="22"/>
      <c r="N35" s="22"/>
      <c r="O35" s="22"/>
      <c r="P35" s="22"/>
    </row>
    <row r="36" spans="1:16" ht="39" customHeight="1" x14ac:dyDescent="0.15">
      <c r="A36" s="22"/>
      <c r="B36" s="35"/>
      <c r="C36" s="1175" t="s">
        <v>523</v>
      </c>
      <c r="D36" s="1176"/>
      <c r="E36" s="1177"/>
      <c r="F36" s="36" t="s">
        <v>477</v>
      </c>
      <c r="G36" s="37">
        <v>1.98</v>
      </c>
      <c r="H36" s="37">
        <v>2.29</v>
      </c>
      <c r="I36" s="37">
        <v>2.3199999999999998</v>
      </c>
      <c r="J36" s="38">
        <v>2.5099999999999998</v>
      </c>
      <c r="K36" s="22"/>
      <c r="L36" s="22"/>
      <c r="M36" s="22"/>
      <c r="N36" s="22"/>
      <c r="O36" s="22"/>
      <c r="P36" s="22"/>
    </row>
    <row r="37" spans="1:16" ht="39" customHeight="1" x14ac:dyDescent="0.15">
      <c r="A37" s="22"/>
      <c r="B37" s="35"/>
      <c r="C37" s="1175" t="s">
        <v>524</v>
      </c>
      <c r="D37" s="1176"/>
      <c r="E37" s="1177"/>
      <c r="F37" s="36">
        <v>1.05</v>
      </c>
      <c r="G37" s="37">
        <v>1.25</v>
      </c>
      <c r="H37" s="37">
        <v>1.38</v>
      </c>
      <c r="I37" s="37">
        <v>1.78</v>
      </c>
      <c r="J37" s="38">
        <v>2.15</v>
      </c>
      <c r="K37" s="22"/>
      <c r="L37" s="22"/>
      <c r="M37" s="22"/>
      <c r="N37" s="22"/>
      <c r="O37" s="22"/>
      <c r="P37" s="22"/>
    </row>
    <row r="38" spans="1:16" ht="39" customHeight="1" x14ac:dyDescent="0.15">
      <c r="A38" s="22"/>
      <c r="B38" s="35"/>
      <c r="C38" s="1175" t="s">
        <v>525</v>
      </c>
      <c r="D38" s="1176"/>
      <c r="E38" s="1177"/>
      <c r="F38" s="36">
        <v>0.56000000000000005</v>
      </c>
      <c r="G38" s="37">
        <v>0.71</v>
      </c>
      <c r="H38" s="37">
        <v>0.83</v>
      </c>
      <c r="I38" s="37">
        <v>0.84</v>
      </c>
      <c r="J38" s="38">
        <v>1.67</v>
      </c>
      <c r="K38" s="22"/>
      <c r="L38" s="22"/>
      <c r="M38" s="22"/>
      <c r="N38" s="22"/>
      <c r="O38" s="22"/>
      <c r="P38" s="22"/>
    </row>
    <row r="39" spans="1:16" ht="39" customHeight="1" x14ac:dyDescent="0.15">
      <c r="A39" s="22"/>
      <c r="B39" s="35"/>
      <c r="C39" s="1175" t="s">
        <v>526</v>
      </c>
      <c r="D39" s="1176"/>
      <c r="E39" s="1177"/>
      <c r="F39" s="36">
        <v>2.14</v>
      </c>
      <c r="G39" s="37">
        <v>1.88</v>
      </c>
      <c r="H39" s="37">
        <v>0.61</v>
      </c>
      <c r="I39" s="37">
        <v>0.02</v>
      </c>
      <c r="J39" s="38">
        <v>1.21</v>
      </c>
      <c r="K39" s="22"/>
      <c r="L39" s="22"/>
      <c r="M39" s="22"/>
      <c r="N39" s="22"/>
      <c r="O39" s="22"/>
      <c r="P39" s="22"/>
    </row>
    <row r="40" spans="1:16" ht="39" customHeight="1" x14ac:dyDescent="0.15">
      <c r="A40" s="22"/>
      <c r="B40" s="35"/>
      <c r="C40" s="1175" t="s">
        <v>527</v>
      </c>
      <c r="D40" s="1176"/>
      <c r="E40" s="1177"/>
      <c r="F40" s="36">
        <v>0.1</v>
      </c>
      <c r="G40" s="37">
        <v>0.12</v>
      </c>
      <c r="H40" s="37">
        <v>0.09</v>
      </c>
      <c r="I40" s="37">
        <v>0.11</v>
      </c>
      <c r="J40" s="38">
        <v>0.12</v>
      </c>
      <c r="K40" s="22"/>
      <c r="L40" s="22"/>
      <c r="M40" s="22"/>
      <c r="N40" s="22"/>
      <c r="O40" s="22"/>
      <c r="P40" s="22"/>
    </row>
    <row r="41" spans="1:16" ht="39" customHeight="1" x14ac:dyDescent="0.15">
      <c r="A41" s="22"/>
      <c r="B41" s="35"/>
      <c r="C41" s="1175" t="s">
        <v>528</v>
      </c>
      <c r="D41" s="1176"/>
      <c r="E41" s="1177"/>
      <c r="F41" s="36">
        <v>0.02</v>
      </c>
      <c r="G41" s="37">
        <v>0.02</v>
      </c>
      <c r="H41" s="37">
        <v>0.03</v>
      </c>
      <c r="I41" s="37">
        <v>0.03</v>
      </c>
      <c r="J41" s="38">
        <v>0.03</v>
      </c>
      <c r="K41" s="22"/>
      <c r="L41" s="22"/>
      <c r="M41" s="22"/>
      <c r="N41" s="22"/>
      <c r="O41" s="22"/>
      <c r="P41" s="22"/>
    </row>
    <row r="42" spans="1:16" ht="39" customHeight="1" x14ac:dyDescent="0.15">
      <c r="A42" s="22"/>
      <c r="B42" s="39"/>
      <c r="C42" s="1175" t="s">
        <v>529</v>
      </c>
      <c r="D42" s="1176"/>
      <c r="E42" s="1177"/>
      <c r="F42" s="36" t="s">
        <v>477</v>
      </c>
      <c r="G42" s="37" t="s">
        <v>477</v>
      </c>
      <c r="H42" s="37" t="s">
        <v>477</v>
      </c>
      <c r="I42" s="37" t="s">
        <v>477</v>
      </c>
      <c r="J42" s="38" t="s">
        <v>477</v>
      </c>
      <c r="K42" s="22"/>
      <c r="L42" s="22"/>
      <c r="M42" s="22"/>
      <c r="N42" s="22"/>
      <c r="O42" s="22"/>
      <c r="P42" s="22"/>
    </row>
    <row r="43" spans="1:16" ht="39" customHeight="1" thickBot="1" x14ac:dyDescent="0.2">
      <c r="A43" s="22"/>
      <c r="B43" s="40"/>
      <c r="C43" s="1178" t="s">
        <v>530</v>
      </c>
      <c r="D43" s="1179"/>
      <c r="E43" s="1180"/>
      <c r="F43" s="41">
        <v>0.36</v>
      </c>
      <c r="G43" s="42">
        <v>0.17</v>
      </c>
      <c r="H43" s="42">
        <v>0.04</v>
      </c>
      <c r="I43" s="42">
        <v>0.02</v>
      </c>
      <c r="J43" s="43">
        <v>0.02</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55" zoomScaleNormal="5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516</v>
      </c>
      <c r="L44" s="56" t="s">
        <v>517</v>
      </c>
      <c r="M44" s="56" t="s">
        <v>518</v>
      </c>
      <c r="N44" s="56" t="s">
        <v>519</v>
      </c>
      <c r="O44" s="57" t="s">
        <v>520</v>
      </c>
      <c r="P44" s="48"/>
      <c r="Q44" s="48"/>
      <c r="R44" s="48"/>
      <c r="S44" s="48"/>
      <c r="T44" s="48"/>
      <c r="U44" s="48"/>
    </row>
    <row r="45" spans="1:21" ht="30.75" customHeight="1" x14ac:dyDescent="0.15">
      <c r="A45" s="48"/>
      <c r="B45" s="1191" t="s">
        <v>10</v>
      </c>
      <c r="C45" s="1192"/>
      <c r="D45" s="58"/>
      <c r="E45" s="1197" t="s">
        <v>11</v>
      </c>
      <c r="F45" s="1197"/>
      <c r="G45" s="1197"/>
      <c r="H45" s="1197"/>
      <c r="I45" s="1197"/>
      <c r="J45" s="1198"/>
      <c r="K45" s="59">
        <v>2193</v>
      </c>
      <c r="L45" s="60">
        <v>2118</v>
      </c>
      <c r="M45" s="60">
        <v>2017</v>
      </c>
      <c r="N45" s="60">
        <v>1979</v>
      </c>
      <c r="O45" s="61">
        <v>2043</v>
      </c>
      <c r="P45" s="48"/>
      <c r="Q45" s="48"/>
      <c r="R45" s="48"/>
      <c r="S45" s="48"/>
      <c r="T45" s="48"/>
      <c r="U45" s="48"/>
    </row>
    <row r="46" spans="1:21" ht="30.75" customHeight="1" x14ac:dyDescent="0.15">
      <c r="A46" s="48"/>
      <c r="B46" s="1193"/>
      <c r="C46" s="1194"/>
      <c r="D46" s="62"/>
      <c r="E46" s="1185" t="s">
        <v>12</v>
      </c>
      <c r="F46" s="1185"/>
      <c r="G46" s="1185"/>
      <c r="H46" s="1185"/>
      <c r="I46" s="1185"/>
      <c r="J46" s="1186"/>
      <c r="K46" s="63" t="s">
        <v>477</v>
      </c>
      <c r="L46" s="64" t="s">
        <v>477</v>
      </c>
      <c r="M46" s="64" t="s">
        <v>477</v>
      </c>
      <c r="N46" s="64" t="s">
        <v>477</v>
      </c>
      <c r="O46" s="65" t="s">
        <v>477</v>
      </c>
      <c r="P46" s="48"/>
      <c r="Q46" s="48"/>
      <c r="R46" s="48"/>
      <c r="S46" s="48"/>
      <c r="T46" s="48"/>
      <c r="U46" s="48"/>
    </row>
    <row r="47" spans="1:21" ht="30.75" customHeight="1" x14ac:dyDescent="0.15">
      <c r="A47" s="48"/>
      <c r="B47" s="1193"/>
      <c r="C47" s="1194"/>
      <c r="D47" s="62"/>
      <c r="E47" s="1185" t="s">
        <v>13</v>
      </c>
      <c r="F47" s="1185"/>
      <c r="G47" s="1185"/>
      <c r="H47" s="1185"/>
      <c r="I47" s="1185"/>
      <c r="J47" s="1186"/>
      <c r="K47" s="63" t="s">
        <v>477</v>
      </c>
      <c r="L47" s="64" t="s">
        <v>477</v>
      </c>
      <c r="M47" s="64" t="s">
        <v>477</v>
      </c>
      <c r="N47" s="64" t="s">
        <v>477</v>
      </c>
      <c r="O47" s="65" t="s">
        <v>477</v>
      </c>
      <c r="P47" s="48"/>
      <c r="Q47" s="48"/>
      <c r="R47" s="48"/>
      <c r="S47" s="48"/>
      <c r="T47" s="48"/>
      <c r="U47" s="48"/>
    </row>
    <row r="48" spans="1:21" ht="30.75" customHeight="1" x14ac:dyDescent="0.15">
      <c r="A48" s="48"/>
      <c r="B48" s="1193"/>
      <c r="C48" s="1194"/>
      <c r="D48" s="62"/>
      <c r="E48" s="1185" t="s">
        <v>14</v>
      </c>
      <c r="F48" s="1185"/>
      <c r="G48" s="1185"/>
      <c r="H48" s="1185"/>
      <c r="I48" s="1185"/>
      <c r="J48" s="1186"/>
      <c r="K48" s="63">
        <v>1055</v>
      </c>
      <c r="L48" s="64">
        <v>733</v>
      </c>
      <c r="M48" s="64">
        <v>639</v>
      </c>
      <c r="N48" s="64">
        <v>577</v>
      </c>
      <c r="O48" s="65">
        <v>566</v>
      </c>
      <c r="P48" s="48"/>
      <c r="Q48" s="48"/>
      <c r="R48" s="48"/>
      <c r="S48" s="48"/>
      <c r="T48" s="48"/>
      <c r="U48" s="48"/>
    </row>
    <row r="49" spans="1:21" ht="30.75" customHeight="1" x14ac:dyDescent="0.15">
      <c r="A49" s="48"/>
      <c r="B49" s="1193"/>
      <c r="C49" s="1194"/>
      <c r="D49" s="62"/>
      <c r="E49" s="1185" t="s">
        <v>15</v>
      </c>
      <c r="F49" s="1185"/>
      <c r="G49" s="1185"/>
      <c r="H49" s="1185"/>
      <c r="I49" s="1185"/>
      <c r="J49" s="1186"/>
      <c r="K49" s="63">
        <v>55</v>
      </c>
      <c r="L49" s="64">
        <v>62</v>
      </c>
      <c r="M49" s="64">
        <v>80</v>
      </c>
      <c r="N49" s="64">
        <v>79</v>
      </c>
      <c r="O49" s="65">
        <v>59</v>
      </c>
      <c r="P49" s="48"/>
      <c r="Q49" s="48"/>
      <c r="R49" s="48"/>
      <c r="S49" s="48"/>
      <c r="T49" s="48"/>
      <c r="U49" s="48"/>
    </row>
    <row r="50" spans="1:21" ht="30.75" customHeight="1" x14ac:dyDescent="0.15">
      <c r="A50" s="48"/>
      <c r="B50" s="1193"/>
      <c r="C50" s="1194"/>
      <c r="D50" s="62"/>
      <c r="E50" s="1185" t="s">
        <v>16</v>
      </c>
      <c r="F50" s="1185"/>
      <c r="G50" s="1185"/>
      <c r="H50" s="1185"/>
      <c r="I50" s="1185"/>
      <c r="J50" s="1186"/>
      <c r="K50" s="63">
        <v>47</v>
      </c>
      <c r="L50" s="64">
        <v>47</v>
      </c>
      <c r="M50" s="64">
        <v>41</v>
      </c>
      <c r="N50" s="64">
        <v>41</v>
      </c>
      <c r="O50" s="65">
        <v>40</v>
      </c>
      <c r="P50" s="48"/>
      <c r="Q50" s="48"/>
      <c r="R50" s="48"/>
      <c r="S50" s="48"/>
      <c r="T50" s="48"/>
      <c r="U50" s="48"/>
    </row>
    <row r="51" spans="1:21" ht="30.75" customHeight="1" x14ac:dyDescent="0.15">
      <c r="A51" s="48"/>
      <c r="B51" s="1195"/>
      <c r="C51" s="1196"/>
      <c r="D51" s="66"/>
      <c r="E51" s="1185" t="s">
        <v>17</v>
      </c>
      <c r="F51" s="1185"/>
      <c r="G51" s="1185"/>
      <c r="H51" s="1185"/>
      <c r="I51" s="1185"/>
      <c r="J51" s="1186"/>
      <c r="K51" s="63">
        <v>0</v>
      </c>
      <c r="L51" s="64">
        <v>0</v>
      </c>
      <c r="M51" s="64">
        <v>0</v>
      </c>
      <c r="N51" s="64" t="s">
        <v>477</v>
      </c>
      <c r="O51" s="65" t="s">
        <v>477</v>
      </c>
      <c r="P51" s="48"/>
      <c r="Q51" s="48"/>
      <c r="R51" s="48"/>
      <c r="S51" s="48"/>
      <c r="T51" s="48"/>
      <c r="U51" s="48"/>
    </row>
    <row r="52" spans="1:21" ht="30.75" customHeight="1" x14ac:dyDescent="0.15">
      <c r="A52" s="48"/>
      <c r="B52" s="1183" t="s">
        <v>18</v>
      </c>
      <c r="C52" s="1184"/>
      <c r="D52" s="66"/>
      <c r="E52" s="1185" t="s">
        <v>19</v>
      </c>
      <c r="F52" s="1185"/>
      <c r="G52" s="1185"/>
      <c r="H52" s="1185"/>
      <c r="I52" s="1185"/>
      <c r="J52" s="1186"/>
      <c r="K52" s="63">
        <v>2437</v>
      </c>
      <c r="L52" s="64">
        <v>2362</v>
      </c>
      <c r="M52" s="64">
        <v>2263</v>
      </c>
      <c r="N52" s="64">
        <v>2345</v>
      </c>
      <c r="O52" s="65">
        <v>2375</v>
      </c>
      <c r="P52" s="48"/>
      <c r="Q52" s="48"/>
      <c r="R52" s="48"/>
      <c r="S52" s="48"/>
      <c r="T52" s="48"/>
      <c r="U52" s="48"/>
    </row>
    <row r="53" spans="1:21" ht="30.75" customHeight="1" thickBot="1" x14ac:dyDescent="0.2">
      <c r="A53" s="48"/>
      <c r="B53" s="1187" t="s">
        <v>20</v>
      </c>
      <c r="C53" s="1188"/>
      <c r="D53" s="67"/>
      <c r="E53" s="1189" t="s">
        <v>21</v>
      </c>
      <c r="F53" s="1189"/>
      <c r="G53" s="1189"/>
      <c r="H53" s="1189"/>
      <c r="I53" s="1189"/>
      <c r="J53" s="1190"/>
      <c r="K53" s="68">
        <v>913</v>
      </c>
      <c r="L53" s="69">
        <v>598</v>
      </c>
      <c r="M53" s="69">
        <v>514</v>
      </c>
      <c r="N53" s="69">
        <v>331</v>
      </c>
      <c r="O53" s="70">
        <v>333</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Normal="10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8</v>
      </c>
    </row>
    <row r="40" spans="2:13" ht="27.75" customHeight="1" thickBot="1" x14ac:dyDescent="0.2">
      <c r="B40" s="74" t="s">
        <v>9</v>
      </c>
      <c r="C40" s="75"/>
      <c r="D40" s="75"/>
      <c r="E40" s="76"/>
      <c r="F40" s="76"/>
      <c r="G40" s="76"/>
      <c r="H40" s="77" t="s">
        <v>2</v>
      </c>
      <c r="I40" s="78" t="s">
        <v>516</v>
      </c>
      <c r="J40" s="79" t="s">
        <v>517</v>
      </c>
      <c r="K40" s="79" t="s">
        <v>518</v>
      </c>
      <c r="L40" s="79" t="s">
        <v>519</v>
      </c>
      <c r="M40" s="80" t="s">
        <v>520</v>
      </c>
    </row>
    <row r="41" spans="2:13" ht="27.75" customHeight="1" x14ac:dyDescent="0.15">
      <c r="B41" s="1199" t="s">
        <v>23</v>
      </c>
      <c r="C41" s="1200"/>
      <c r="D41" s="81"/>
      <c r="E41" s="1205" t="s">
        <v>24</v>
      </c>
      <c r="F41" s="1205"/>
      <c r="G41" s="1205"/>
      <c r="H41" s="1206"/>
      <c r="I41" s="82">
        <v>18146</v>
      </c>
      <c r="J41" s="83">
        <v>19610</v>
      </c>
      <c r="K41" s="83">
        <v>20956</v>
      </c>
      <c r="L41" s="83">
        <v>22822</v>
      </c>
      <c r="M41" s="84">
        <v>23713</v>
      </c>
    </row>
    <row r="42" spans="2:13" ht="27.75" customHeight="1" x14ac:dyDescent="0.15">
      <c r="B42" s="1201"/>
      <c r="C42" s="1202"/>
      <c r="D42" s="85"/>
      <c r="E42" s="1207" t="s">
        <v>25</v>
      </c>
      <c r="F42" s="1207"/>
      <c r="G42" s="1207"/>
      <c r="H42" s="1208"/>
      <c r="I42" s="86">
        <v>233</v>
      </c>
      <c r="J42" s="87">
        <v>189</v>
      </c>
      <c r="K42" s="87">
        <v>826</v>
      </c>
      <c r="L42" s="87">
        <v>786</v>
      </c>
      <c r="M42" s="88">
        <v>749</v>
      </c>
    </row>
    <row r="43" spans="2:13" ht="27.75" customHeight="1" x14ac:dyDescent="0.15">
      <c r="B43" s="1201"/>
      <c r="C43" s="1202"/>
      <c r="D43" s="85"/>
      <c r="E43" s="1207" t="s">
        <v>26</v>
      </c>
      <c r="F43" s="1207"/>
      <c r="G43" s="1207"/>
      <c r="H43" s="1208"/>
      <c r="I43" s="86">
        <v>13958</v>
      </c>
      <c r="J43" s="87">
        <v>12193</v>
      </c>
      <c r="K43" s="87">
        <v>10433</v>
      </c>
      <c r="L43" s="87">
        <v>8356</v>
      </c>
      <c r="M43" s="88">
        <v>7542</v>
      </c>
    </row>
    <row r="44" spans="2:13" ht="27.75" customHeight="1" x14ac:dyDescent="0.15">
      <c r="B44" s="1201"/>
      <c r="C44" s="1202"/>
      <c r="D44" s="85"/>
      <c r="E44" s="1207" t="s">
        <v>27</v>
      </c>
      <c r="F44" s="1207"/>
      <c r="G44" s="1207"/>
      <c r="H44" s="1208"/>
      <c r="I44" s="86">
        <v>506</v>
      </c>
      <c r="J44" s="87">
        <v>487</v>
      </c>
      <c r="K44" s="87">
        <v>467</v>
      </c>
      <c r="L44" s="87">
        <v>424</v>
      </c>
      <c r="M44" s="88">
        <v>345</v>
      </c>
    </row>
    <row r="45" spans="2:13" ht="27.75" customHeight="1" x14ac:dyDescent="0.15">
      <c r="B45" s="1201"/>
      <c r="C45" s="1202"/>
      <c r="D45" s="85"/>
      <c r="E45" s="1207" t="s">
        <v>28</v>
      </c>
      <c r="F45" s="1207"/>
      <c r="G45" s="1207"/>
      <c r="H45" s="1208"/>
      <c r="I45" s="86">
        <v>4640</v>
      </c>
      <c r="J45" s="87">
        <v>5033</v>
      </c>
      <c r="K45" s="87">
        <v>4616</v>
      </c>
      <c r="L45" s="87">
        <v>4113</v>
      </c>
      <c r="M45" s="88">
        <v>3742</v>
      </c>
    </row>
    <row r="46" spans="2:13" ht="27.75" customHeight="1" x14ac:dyDescent="0.15">
      <c r="B46" s="1201"/>
      <c r="C46" s="1202"/>
      <c r="D46" s="85"/>
      <c r="E46" s="1207" t="s">
        <v>29</v>
      </c>
      <c r="F46" s="1207"/>
      <c r="G46" s="1207"/>
      <c r="H46" s="1208"/>
      <c r="I46" s="86">
        <v>97</v>
      </c>
      <c r="J46" s="87">
        <v>86</v>
      </c>
      <c r="K46" s="87">
        <v>78</v>
      </c>
      <c r="L46" s="87">
        <v>71</v>
      </c>
      <c r="M46" s="88">
        <v>38</v>
      </c>
    </row>
    <row r="47" spans="2:13" ht="27.75" customHeight="1" x14ac:dyDescent="0.15">
      <c r="B47" s="1201"/>
      <c r="C47" s="1202"/>
      <c r="D47" s="85"/>
      <c r="E47" s="1207" t="s">
        <v>30</v>
      </c>
      <c r="F47" s="1207"/>
      <c r="G47" s="1207"/>
      <c r="H47" s="1208"/>
      <c r="I47" s="86" t="s">
        <v>477</v>
      </c>
      <c r="J47" s="87" t="s">
        <v>477</v>
      </c>
      <c r="K47" s="87" t="s">
        <v>477</v>
      </c>
      <c r="L47" s="87" t="s">
        <v>477</v>
      </c>
      <c r="M47" s="88" t="s">
        <v>477</v>
      </c>
    </row>
    <row r="48" spans="2:13" ht="27.75" customHeight="1" x14ac:dyDescent="0.15">
      <c r="B48" s="1203"/>
      <c r="C48" s="1204"/>
      <c r="D48" s="85"/>
      <c r="E48" s="1207" t="s">
        <v>31</v>
      </c>
      <c r="F48" s="1207"/>
      <c r="G48" s="1207"/>
      <c r="H48" s="1208"/>
      <c r="I48" s="86" t="s">
        <v>477</v>
      </c>
      <c r="J48" s="87" t="s">
        <v>477</v>
      </c>
      <c r="K48" s="87" t="s">
        <v>477</v>
      </c>
      <c r="L48" s="87" t="s">
        <v>477</v>
      </c>
      <c r="M48" s="88" t="s">
        <v>477</v>
      </c>
    </row>
    <row r="49" spans="2:13" ht="27.75" customHeight="1" x14ac:dyDescent="0.15">
      <c r="B49" s="1209" t="s">
        <v>32</v>
      </c>
      <c r="C49" s="1210"/>
      <c r="D49" s="89"/>
      <c r="E49" s="1207" t="s">
        <v>33</v>
      </c>
      <c r="F49" s="1207"/>
      <c r="G49" s="1207"/>
      <c r="H49" s="1208"/>
      <c r="I49" s="86">
        <v>5181</v>
      </c>
      <c r="J49" s="87">
        <v>5648</v>
      </c>
      <c r="K49" s="87">
        <v>6362</v>
      </c>
      <c r="L49" s="87">
        <v>5171</v>
      </c>
      <c r="M49" s="88">
        <v>5742</v>
      </c>
    </row>
    <row r="50" spans="2:13" ht="27.75" customHeight="1" x14ac:dyDescent="0.15">
      <c r="B50" s="1201"/>
      <c r="C50" s="1202"/>
      <c r="D50" s="85"/>
      <c r="E50" s="1207" t="s">
        <v>34</v>
      </c>
      <c r="F50" s="1207"/>
      <c r="G50" s="1207"/>
      <c r="H50" s="1208"/>
      <c r="I50" s="86">
        <v>4719</v>
      </c>
      <c r="J50" s="87">
        <v>4304</v>
      </c>
      <c r="K50" s="87">
        <v>3695</v>
      </c>
      <c r="L50" s="87">
        <v>2813</v>
      </c>
      <c r="M50" s="88">
        <v>2349</v>
      </c>
    </row>
    <row r="51" spans="2:13" ht="27.75" customHeight="1" x14ac:dyDescent="0.15">
      <c r="B51" s="1203"/>
      <c r="C51" s="1204"/>
      <c r="D51" s="85"/>
      <c r="E51" s="1207" t="s">
        <v>35</v>
      </c>
      <c r="F51" s="1207"/>
      <c r="G51" s="1207"/>
      <c r="H51" s="1208"/>
      <c r="I51" s="86">
        <v>22223</v>
      </c>
      <c r="J51" s="87">
        <v>22682</v>
      </c>
      <c r="K51" s="87">
        <v>23070</v>
      </c>
      <c r="L51" s="87">
        <v>23413</v>
      </c>
      <c r="M51" s="88">
        <v>23490</v>
      </c>
    </row>
    <row r="52" spans="2:13" ht="27.75" customHeight="1" thickBot="1" x14ac:dyDescent="0.2">
      <c r="B52" s="1211" t="s">
        <v>36</v>
      </c>
      <c r="C52" s="1212"/>
      <c r="D52" s="90"/>
      <c r="E52" s="1213" t="s">
        <v>37</v>
      </c>
      <c r="F52" s="1213"/>
      <c r="G52" s="1213"/>
      <c r="H52" s="1214"/>
      <c r="I52" s="91">
        <v>5455</v>
      </c>
      <c r="J52" s="92">
        <v>4962</v>
      </c>
      <c r="K52" s="92">
        <v>4248</v>
      </c>
      <c r="L52" s="92">
        <v>5174</v>
      </c>
      <c r="M52" s="93">
        <v>4548</v>
      </c>
    </row>
    <row r="53" spans="2:13" ht="27.75" customHeight="1" x14ac:dyDescent="0.15">
      <c r="B53" s="94" t="s">
        <v>38</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85" zoomScaleNormal="85" zoomScaleSheetLayoutView="55" workbookViewId="0"/>
  </sheetViews>
  <sheetFormatPr defaultColWidth="0" defaultRowHeight="13.5" customHeight="1" zeroHeight="1" x14ac:dyDescent="0.15"/>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x14ac:dyDescent="0.15">
      <c r="A1" s="342"/>
      <c r="B1" s="343"/>
      <c r="P1" s="244"/>
      <c r="Q1" s="244"/>
    </row>
    <row r="2" spans="1:51" ht="25.5" x14ac:dyDescent="0.25">
      <c r="A2" s="342"/>
      <c r="C2" s="344"/>
      <c r="P2" s="244"/>
      <c r="Q2" s="244"/>
    </row>
    <row r="3" spans="1:51" ht="25.5" x14ac:dyDescent="0.25">
      <c r="A3" s="342"/>
      <c r="C3" s="344"/>
      <c r="P3" s="244"/>
      <c r="Q3" s="244"/>
    </row>
    <row r="4" spans="1:51" s="345" customFormat="1" x14ac:dyDescent="0.15">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x14ac:dyDescent="0.15">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x14ac:dyDescent="0.15">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x14ac:dyDescent="0.15">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x14ac:dyDescent="0.15">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x14ac:dyDescent="0.15">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x14ac:dyDescent="0.15">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548</v>
      </c>
    </row>
    <row r="11" spans="1:51" s="345" customFormat="1" x14ac:dyDescent="0.15">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x14ac:dyDescent="0.15">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548</v>
      </c>
    </row>
    <row r="13" spans="1:51" s="345" customFormat="1" x14ac:dyDescent="0.15">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x14ac:dyDescent="0.15">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x14ac:dyDescent="0.15">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x14ac:dyDescent="0.15">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x14ac:dyDescent="0.15">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x14ac:dyDescent="0.15">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x14ac:dyDescent="0.15">
      <c r="P19" s="244"/>
      <c r="Q19" s="244"/>
    </row>
    <row r="20" spans="1:259" x14ac:dyDescent="0.15">
      <c r="P20" s="244"/>
      <c r="Q20" s="244"/>
    </row>
    <row r="21" spans="1:259" ht="17.25" x14ac:dyDescent="0.15">
      <c r="B21" s="346"/>
      <c r="C21" s="246"/>
      <c r="D21" s="246"/>
      <c r="E21" s="246"/>
      <c r="F21" s="246"/>
      <c r="G21" s="246"/>
      <c r="H21" s="246"/>
      <c r="I21" s="246"/>
      <c r="J21" s="246"/>
      <c r="K21" s="246"/>
      <c r="L21" s="246"/>
      <c r="M21" s="246"/>
      <c r="N21" s="347"/>
      <c r="O21" s="246"/>
      <c r="P21" s="247"/>
      <c r="Q21" s="244"/>
      <c r="IY21" s="348"/>
    </row>
    <row r="22" spans="1:259" ht="17.25" x14ac:dyDescent="0.15">
      <c r="B22" s="248"/>
      <c r="IY22" s="349"/>
    </row>
    <row r="23" spans="1:259" x14ac:dyDescent="0.15">
      <c r="B23" s="248"/>
    </row>
    <row r="24" spans="1:259" x14ac:dyDescent="0.15">
      <c r="B24" s="248"/>
    </row>
    <row r="25" spans="1:259" x14ac:dyDescent="0.15">
      <c r="B25" s="248"/>
    </row>
    <row r="26" spans="1:259" x14ac:dyDescent="0.15">
      <c r="B26" s="248"/>
    </row>
    <row r="27" spans="1:259" x14ac:dyDescent="0.15">
      <c r="B27" s="248"/>
    </row>
    <row r="28" spans="1:259" x14ac:dyDescent="0.15">
      <c r="B28" s="248"/>
    </row>
    <row r="29" spans="1:259" x14ac:dyDescent="0.15">
      <c r="B29" s="248"/>
    </row>
    <row r="30" spans="1:259" x14ac:dyDescent="0.15">
      <c r="B30" s="248"/>
    </row>
    <row r="31" spans="1:259" x14ac:dyDescent="0.15">
      <c r="B31" s="248"/>
    </row>
    <row r="32" spans="1:259" x14ac:dyDescent="0.15">
      <c r="B32" s="248"/>
    </row>
    <row r="33" spans="2:17" x14ac:dyDescent="0.15">
      <c r="B33" s="248"/>
    </row>
    <row r="34" spans="2:17" x14ac:dyDescent="0.15">
      <c r="B34" s="248"/>
    </row>
    <row r="35" spans="2:17" x14ac:dyDescent="0.15">
      <c r="B35" s="248"/>
    </row>
    <row r="36" spans="2:17" x14ac:dyDescent="0.15">
      <c r="B36" s="248"/>
    </row>
    <row r="37" spans="2:17" x14ac:dyDescent="0.15">
      <c r="B37" s="248"/>
    </row>
    <row r="38" spans="2:17" x14ac:dyDescent="0.15">
      <c r="B38" s="248"/>
    </row>
    <row r="39" spans="2:17" x14ac:dyDescent="0.15">
      <c r="B39" s="340"/>
      <c r="C39" s="306"/>
      <c r="D39" s="306"/>
      <c r="E39" s="306"/>
      <c r="F39" s="306"/>
      <c r="G39" s="306"/>
      <c r="H39" s="306"/>
      <c r="I39" s="306"/>
      <c r="J39" s="306"/>
      <c r="K39" s="306"/>
      <c r="L39" s="306"/>
      <c r="M39" s="306"/>
      <c r="N39" s="306"/>
      <c r="O39" s="306"/>
      <c r="P39" s="341"/>
    </row>
    <row r="40" spans="2:17" x14ac:dyDescent="0.15">
      <c r="B40" s="350"/>
      <c r="C40" s="244"/>
      <c r="D40" s="244"/>
      <c r="E40" s="244"/>
      <c r="F40" s="244"/>
      <c r="G40" s="244"/>
      <c r="H40" s="244"/>
      <c r="I40" s="244"/>
      <c r="J40" s="244"/>
      <c r="K40" s="244"/>
      <c r="L40" s="244"/>
      <c r="M40" s="244"/>
      <c r="N40" s="244"/>
      <c r="O40" s="244"/>
      <c r="P40" s="350"/>
      <c r="Q40" s="244"/>
    </row>
    <row r="41" spans="2:17" ht="17.25" x14ac:dyDescent="0.15">
      <c r="B41" s="245" t="s">
        <v>549</v>
      </c>
      <c r="C41" s="246"/>
      <c r="D41" s="246"/>
      <c r="E41" s="246"/>
      <c r="F41" s="246"/>
      <c r="G41" s="246"/>
      <c r="H41" s="246"/>
      <c r="I41" s="246"/>
      <c r="J41" s="246"/>
      <c r="K41" s="246"/>
      <c r="L41" s="246"/>
      <c r="M41" s="246"/>
      <c r="N41" s="246"/>
      <c r="O41" s="246"/>
      <c r="P41" s="247"/>
    </row>
    <row r="42" spans="2:17" x14ac:dyDescent="0.15">
      <c r="B42" s="248"/>
      <c r="C42" s="244"/>
      <c r="D42" s="244"/>
      <c r="E42" s="244"/>
      <c r="F42" s="244"/>
      <c r="G42" s="351" t="s">
        <v>550</v>
      </c>
      <c r="I42" s="352"/>
      <c r="J42" s="352"/>
      <c r="K42" s="352"/>
      <c r="L42" s="244"/>
      <c r="M42" s="244"/>
      <c r="N42" s="244"/>
      <c r="O42" s="244"/>
    </row>
    <row r="43" spans="2:17" x14ac:dyDescent="0.15">
      <c r="B43" s="248"/>
      <c r="C43" s="244"/>
      <c r="D43" s="244"/>
      <c r="E43" s="244"/>
      <c r="F43" s="244"/>
      <c r="G43" s="1251"/>
      <c r="H43" s="1228"/>
      <c r="I43" s="1228"/>
      <c r="J43" s="1228"/>
      <c r="K43" s="1228"/>
      <c r="L43" s="1228"/>
      <c r="M43" s="1228"/>
      <c r="N43" s="1228"/>
      <c r="O43" s="1229"/>
    </row>
    <row r="44" spans="2:17" x14ac:dyDescent="0.15">
      <c r="B44" s="248"/>
      <c r="C44" s="244"/>
      <c r="D44" s="244"/>
      <c r="E44" s="244"/>
      <c r="F44" s="244"/>
      <c r="G44" s="1230"/>
      <c r="H44" s="1231"/>
      <c r="I44" s="1231"/>
      <c r="J44" s="1231"/>
      <c r="K44" s="1231"/>
      <c r="L44" s="1231"/>
      <c r="M44" s="1231"/>
      <c r="N44" s="1231"/>
      <c r="O44" s="1232"/>
    </row>
    <row r="45" spans="2:17" x14ac:dyDescent="0.15">
      <c r="B45" s="248"/>
      <c r="C45" s="244"/>
      <c r="D45" s="244"/>
      <c r="E45" s="244"/>
      <c r="F45" s="244"/>
      <c r="G45" s="1230"/>
      <c r="H45" s="1231"/>
      <c r="I45" s="1231"/>
      <c r="J45" s="1231"/>
      <c r="K45" s="1231"/>
      <c r="L45" s="1231"/>
      <c r="M45" s="1231"/>
      <c r="N45" s="1231"/>
      <c r="O45" s="1232"/>
    </row>
    <row r="46" spans="2:17" x14ac:dyDescent="0.15">
      <c r="B46" s="248"/>
      <c r="C46" s="244"/>
      <c r="D46" s="244"/>
      <c r="E46" s="244"/>
      <c r="F46" s="244"/>
      <c r="G46" s="1230"/>
      <c r="H46" s="1231"/>
      <c r="I46" s="1231"/>
      <c r="J46" s="1231"/>
      <c r="K46" s="1231"/>
      <c r="L46" s="1231"/>
      <c r="M46" s="1231"/>
      <c r="N46" s="1231"/>
      <c r="O46" s="1232"/>
    </row>
    <row r="47" spans="2:17" x14ac:dyDescent="0.15">
      <c r="B47" s="248"/>
      <c r="C47" s="244"/>
      <c r="D47" s="244"/>
      <c r="E47" s="244"/>
      <c r="F47" s="244"/>
      <c r="G47" s="1233"/>
      <c r="H47" s="1234"/>
      <c r="I47" s="1234"/>
      <c r="J47" s="1234"/>
      <c r="K47" s="1234"/>
      <c r="L47" s="1234"/>
      <c r="M47" s="1234"/>
      <c r="N47" s="1234"/>
      <c r="O47" s="1235"/>
    </row>
    <row r="48" spans="2:17" x14ac:dyDescent="0.15">
      <c r="B48" s="248"/>
      <c r="C48" s="244"/>
      <c r="D48" s="244"/>
      <c r="E48" s="244"/>
      <c r="F48" s="244"/>
      <c r="G48" s="244"/>
      <c r="H48" s="353"/>
      <c r="I48" s="353"/>
      <c r="J48" s="353"/>
    </row>
    <row r="49" spans="1:17" x14ac:dyDescent="0.15">
      <c r="B49" s="248"/>
      <c r="C49" s="244"/>
      <c r="D49" s="244"/>
      <c r="E49" s="244"/>
      <c r="F49" s="244"/>
      <c r="G49" s="243" t="s">
        <v>551</v>
      </c>
    </row>
    <row r="50" spans="1:17" x14ac:dyDescent="0.15">
      <c r="B50" s="248"/>
      <c r="C50" s="244"/>
      <c r="D50" s="244"/>
      <c r="E50" s="244"/>
      <c r="F50" s="244"/>
      <c r="G50" s="1236"/>
      <c r="H50" s="1237"/>
      <c r="I50" s="1237"/>
      <c r="J50" s="1238"/>
      <c r="K50" s="354" t="s">
        <v>516</v>
      </c>
      <c r="L50" s="354" t="s">
        <v>517</v>
      </c>
      <c r="M50" s="354" t="s">
        <v>518</v>
      </c>
      <c r="N50" s="354" t="s">
        <v>519</v>
      </c>
      <c r="O50" s="354" t="s">
        <v>520</v>
      </c>
    </row>
    <row r="51" spans="1:17" x14ac:dyDescent="0.15">
      <c r="B51" s="248"/>
      <c r="C51" s="244"/>
      <c r="D51" s="244"/>
      <c r="E51" s="244"/>
      <c r="F51" s="244"/>
      <c r="G51" s="1239" t="s">
        <v>552</v>
      </c>
      <c r="H51" s="1240"/>
      <c r="I51" s="1245" t="s">
        <v>553</v>
      </c>
      <c r="J51" s="1245"/>
      <c r="K51" s="1249"/>
      <c r="L51" s="1249"/>
      <c r="M51" s="1249"/>
      <c r="N51" s="1249"/>
      <c r="O51" s="1249"/>
    </row>
    <row r="52" spans="1:17" x14ac:dyDescent="0.15">
      <c r="B52" s="248"/>
      <c r="C52" s="244"/>
      <c r="D52" s="244"/>
      <c r="E52" s="244"/>
      <c r="F52" s="244"/>
      <c r="G52" s="1241"/>
      <c r="H52" s="1242"/>
      <c r="I52" s="1246"/>
      <c r="J52" s="1246"/>
      <c r="K52" s="1215"/>
      <c r="L52" s="1215"/>
      <c r="M52" s="1215"/>
      <c r="N52" s="1215"/>
      <c r="O52" s="1215"/>
    </row>
    <row r="53" spans="1:17" x14ac:dyDescent="0.15">
      <c r="A53" s="355"/>
      <c r="B53" s="248"/>
      <c r="C53" s="244"/>
      <c r="D53" s="244"/>
      <c r="E53" s="244"/>
      <c r="F53" s="244"/>
      <c r="G53" s="1241"/>
      <c r="H53" s="1242"/>
      <c r="I53" s="1225" t="s">
        <v>554</v>
      </c>
      <c r="J53" s="1225"/>
      <c r="K53" s="1250"/>
      <c r="L53" s="1250"/>
      <c r="M53" s="1250"/>
      <c r="N53" s="1250"/>
      <c r="O53" s="1250"/>
    </row>
    <row r="54" spans="1:17" x14ac:dyDescent="0.15">
      <c r="A54" s="355"/>
      <c r="B54" s="248"/>
      <c r="C54" s="244"/>
      <c r="D54" s="244"/>
      <c r="E54" s="244"/>
      <c r="F54" s="244"/>
      <c r="G54" s="1243"/>
      <c r="H54" s="1244"/>
      <c r="I54" s="1225"/>
      <c r="J54" s="1225"/>
      <c r="K54" s="1248"/>
      <c r="L54" s="1248"/>
      <c r="M54" s="1248"/>
      <c r="N54" s="1248"/>
      <c r="O54" s="1248"/>
    </row>
    <row r="55" spans="1:17" x14ac:dyDescent="0.15">
      <c r="A55" s="355"/>
      <c r="B55" s="248"/>
      <c r="C55" s="244"/>
      <c r="D55" s="244"/>
      <c r="E55" s="244"/>
      <c r="F55" s="244"/>
      <c r="G55" s="1219" t="s">
        <v>555</v>
      </c>
      <c r="H55" s="1220"/>
      <c r="I55" s="1225" t="s">
        <v>553</v>
      </c>
      <c r="J55" s="1225"/>
      <c r="K55" s="1249"/>
      <c r="L55" s="1249"/>
      <c r="M55" s="1249"/>
      <c r="N55" s="1249"/>
      <c r="O55" s="1249"/>
    </row>
    <row r="56" spans="1:17" x14ac:dyDescent="0.15">
      <c r="A56" s="355"/>
      <c r="B56" s="248"/>
      <c r="C56" s="244"/>
      <c r="D56" s="244"/>
      <c r="E56" s="244"/>
      <c r="F56" s="244"/>
      <c r="G56" s="1221"/>
      <c r="H56" s="1222"/>
      <c r="I56" s="1225"/>
      <c r="J56" s="1225"/>
      <c r="K56" s="1215"/>
      <c r="L56" s="1215"/>
      <c r="M56" s="1215"/>
      <c r="N56" s="1215"/>
      <c r="O56" s="1215"/>
    </row>
    <row r="57" spans="1:17" s="355" customFormat="1" x14ac:dyDescent="0.15">
      <c r="B57" s="356"/>
      <c r="C57" s="352"/>
      <c r="D57" s="352"/>
      <c r="E57" s="352"/>
      <c r="F57" s="352"/>
      <c r="G57" s="1221"/>
      <c r="H57" s="1222"/>
      <c r="I57" s="1217" t="s">
        <v>554</v>
      </c>
      <c r="J57" s="1217"/>
      <c r="K57" s="1250"/>
      <c r="L57" s="1250"/>
      <c r="M57" s="1250"/>
      <c r="N57" s="1250"/>
      <c r="O57" s="1250"/>
      <c r="P57" s="357"/>
      <c r="Q57" s="356"/>
    </row>
    <row r="58" spans="1:17" s="355" customFormat="1" x14ac:dyDescent="0.15">
      <c r="A58" s="243"/>
      <c r="B58" s="356"/>
      <c r="C58" s="352"/>
      <c r="D58" s="352"/>
      <c r="E58" s="352"/>
      <c r="F58" s="352"/>
      <c r="G58" s="1223"/>
      <c r="H58" s="1224"/>
      <c r="I58" s="1217"/>
      <c r="J58" s="1217"/>
      <c r="K58" s="1248"/>
      <c r="L58" s="1248"/>
      <c r="M58" s="1248"/>
      <c r="N58" s="1248"/>
      <c r="O58" s="1248"/>
      <c r="P58" s="357"/>
      <c r="Q58" s="356"/>
    </row>
    <row r="59" spans="1:17" s="355" customFormat="1" x14ac:dyDescent="0.15">
      <c r="A59" s="243"/>
      <c r="B59" s="356"/>
      <c r="C59" s="352"/>
      <c r="D59" s="352"/>
      <c r="E59" s="352"/>
      <c r="F59" s="352"/>
      <c r="G59" s="352"/>
      <c r="H59" s="352"/>
      <c r="I59" s="352"/>
      <c r="J59" s="352"/>
      <c r="K59" s="358"/>
      <c r="L59" s="358"/>
      <c r="M59" s="358"/>
      <c r="N59" s="358"/>
      <c r="O59" s="358"/>
      <c r="P59" s="357"/>
      <c r="Q59" s="356"/>
    </row>
    <row r="60" spans="1:17" s="355" customFormat="1" x14ac:dyDescent="0.15">
      <c r="A60" s="243"/>
      <c r="B60" s="356"/>
      <c r="C60" s="352"/>
      <c r="D60" s="352"/>
      <c r="E60" s="352"/>
      <c r="F60" s="352"/>
      <c r="G60" s="352"/>
      <c r="H60" s="352"/>
      <c r="I60" s="352"/>
      <c r="J60" s="352"/>
      <c r="K60" s="358"/>
      <c r="L60" s="358"/>
      <c r="M60" s="358"/>
      <c r="N60" s="358"/>
      <c r="O60" s="358"/>
      <c r="P60" s="357"/>
      <c r="Q60" s="356"/>
    </row>
    <row r="61" spans="1:17" s="355" customFormat="1" x14ac:dyDescent="0.15">
      <c r="A61" s="243"/>
      <c r="B61" s="359"/>
      <c r="C61" s="360"/>
      <c r="D61" s="360"/>
      <c r="E61" s="360"/>
      <c r="F61" s="360"/>
      <c r="G61" s="360"/>
      <c r="H61" s="360"/>
      <c r="I61" s="360"/>
      <c r="J61" s="360"/>
      <c r="K61" s="360"/>
      <c r="L61" s="360"/>
      <c r="M61" s="361"/>
      <c r="N61" s="361"/>
      <c r="O61" s="361"/>
      <c r="P61" s="362"/>
      <c r="Q61" s="356"/>
    </row>
    <row r="62" spans="1:17" x14ac:dyDescent="0.15">
      <c r="B62" s="350"/>
      <c r="C62" s="350"/>
      <c r="D62" s="350"/>
      <c r="E62" s="350"/>
      <c r="F62" s="350"/>
      <c r="G62" s="350"/>
      <c r="H62" s="350"/>
      <c r="I62" s="350"/>
      <c r="J62" s="350"/>
      <c r="K62" s="350"/>
      <c r="L62" s="350"/>
      <c r="M62" s="350"/>
      <c r="N62" s="350"/>
      <c r="O62" s="350"/>
      <c r="P62" s="350"/>
      <c r="Q62" s="244"/>
    </row>
    <row r="63" spans="1:17" ht="17.25" x14ac:dyDescent="0.15">
      <c r="B63" s="307" t="s">
        <v>556</v>
      </c>
      <c r="C63" s="244"/>
      <c r="D63" s="244"/>
      <c r="E63" s="244"/>
      <c r="F63" s="244"/>
      <c r="G63" s="244"/>
      <c r="H63" s="244"/>
      <c r="I63" s="244"/>
      <c r="J63" s="244"/>
      <c r="K63" s="244"/>
      <c r="L63" s="244"/>
      <c r="M63" s="244"/>
      <c r="N63" s="244"/>
      <c r="O63" s="244"/>
    </row>
    <row r="64" spans="1:17" x14ac:dyDescent="0.15">
      <c r="B64" s="248"/>
      <c r="C64" s="244"/>
      <c r="D64" s="244"/>
      <c r="E64" s="244"/>
      <c r="F64" s="244"/>
      <c r="G64" s="351" t="s">
        <v>550</v>
      </c>
      <c r="I64" s="352"/>
      <c r="J64" s="352"/>
      <c r="K64" s="352"/>
      <c r="L64" s="244"/>
      <c r="M64" s="244"/>
      <c r="N64" s="244"/>
      <c r="O64" s="244"/>
    </row>
    <row r="65" spans="2:30" x14ac:dyDescent="0.15">
      <c r="B65" s="248"/>
      <c r="C65" s="244"/>
      <c r="D65" s="244"/>
      <c r="E65" s="244"/>
      <c r="F65" s="244"/>
      <c r="G65" s="1227" t="s">
        <v>559</v>
      </c>
      <c r="H65" s="1228"/>
      <c r="I65" s="1228"/>
      <c r="J65" s="1228"/>
      <c r="K65" s="1228"/>
      <c r="L65" s="1228"/>
      <c r="M65" s="1228"/>
      <c r="N65" s="1228"/>
      <c r="O65" s="1229"/>
    </row>
    <row r="66" spans="2:30" x14ac:dyDescent="0.15">
      <c r="B66" s="248"/>
      <c r="C66" s="244"/>
      <c r="D66" s="244"/>
      <c r="E66" s="244"/>
      <c r="F66" s="244"/>
      <c r="G66" s="1230"/>
      <c r="H66" s="1231"/>
      <c r="I66" s="1231"/>
      <c r="J66" s="1231"/>
      <c r="K66" s="1231"/>
      <c r="L66" s="1231"/>
      <c r="M66" s="1231"/>
      <c r="N66" s="1231"/>
      <c r="O66" s="1232"/>
    </row>
    <row r="67" spans="2:30" x14ac:dyDescent="0.15">
      <c r="B67" s="248"/>
      <c r="C67" s="244"/>
      <c r="D67" s="244"/>
      <c r="E67" s="244"/>
      <c r="F67" s="244"/>
      <c r="G67" s="1230"/>
      <c r="H67" s="1231"/>
      <c r="I67" s="1231"/>
      <c r="J67" s="1231"/>
      <c r="K67" s="1231"/>
      <c r="L67" s="1231"/>
      <c r="M67" s="1231"/>
      <c r="N67" s="1231"/>
      <c r="O67" s="1232"/>
    </row>
    <row r="68" spans="2:30" x14ac:dyDescent="0.15">
      <c r="B68" s="248"/>
      <c r="C68" s="244"/>
      <c r="D68" s="244"/>
      <c r="E68" s="244"/>
      <c r="F68" s="244"/>
      <c r="G68" s="1230"/>
      <c r="H68" s="1231"/>
      <c r="I68" s="1231"/>
      <c r="J68" s="1231"/>
      <c r="K68" s="1231"/>
      <c r="L68" s="1231"/>
      <c r="M68" s="1231"/>
      <c r="N68" s="1231"/>
      <c r="O68" s="1232"/>
    </row>
    <row r="69" spans="2:30" x14ac:dyDescent="0.15">
      <c r="B69" s="248"/>
      <c r="C69" s="244"/>
      <c r="D69" s="244"/>
      <c r="E69" s="244"/>
      <c r="F69" s="244"/>
      <c r="G69" s="1233"/>
      <c r="H69" s="1234"/>
      <c r="I69" s="1234"/>
      <c r="J69" s="1234"/>
      <c r="K69" s="1234"/>
      <c r="L69" s="1234"/>
      <c r="M69" s="1234"/>
      <c r="N69" s="1234"/>
      <c r="O69" s="1235"/>
    </row>
    <row r="70" spans="2:30" x14ac:dyDescent="0.15">
      <c r="B70" s="248"/>
      <c r="C70" s="244"/>
      <c r="D70" s="244"/>
      <c r="E70" s="244"/>
      <c r="F70" s="244"/>
      <c r="G70" s="244"/>
      <c r="H70" s="363"/>
      <c r="I70" s="363"/>
      <c r="J70" s="364"/>
      <c r="K70" s="364"/>
      <c r="L70" s="365"/>
      <c r="M70" s="364"/>
      <c r="N70" s="365"/>
      <c r="O70" s="366"/>
    </row>
    <row r="71" spans="2:30" x14ac:dyDescent="0.15">
      <c r="B71" s="248"/>
      <c r="C71" s="244"/>
      <c r="D71" s="244"/>
      <c r="E71" s="244"/>
      <c r="F71" s="244"/>
      <c r="G71" s="367" t="s">
        <v>557</v>
      </c>
      <c r="I71" s="368"/>
      <c r="J71" s="364"/>
      <c r="K71" s="364"/>
      <c r="L71" s="365"/>
      <c r="M71" s="364"/>
      <c r="N71" s="365"/>
      <c r="O71" s="366"/>
    </row>
    <row r="72" spans="2:30" x14ac:dyDescent="0.15">
      <c r="B72" s="248"/>
      <c r="C72" s="244"/>
      <c r="D72" s="244"/>
      <c r="E72" s="244"/>
      <c r="F72" s="244"/>
      <c r="G72" s="1236"/>
      <c r="H72" s="1237"/>
      <c r="I72" s="1237"/>
      <c r="J72" s="1238"/>
      <c r="K72" s="354" t="s">
        <v>516</v>
      </c>
      <c r="L72" s="354" t="s">
        <v>517</v>
      </c>
      <c r="M72" s="354" t="s">
        <v>518</v>
      </c>
      <c r="N72" s="354" t="s">
        <v>519</v>
      </c>
      <c r="O72" s="354" t="s">
        <v>520</v>
      </c>
    </row>
    <row r="73" spans="2:30" x14ac:dyDescent="0.15">
      <c r="B73" s="248"/>
      <c r="C73" s="244"/>
      <c r="D73" s="244"/>
      <c r="E73" s="244"/>
      <c r="F73" s="244"/>
      <c r="G73" s="1239" t="s">
        <v>552</v>
      </c>
      <c r="H73" s="1240"/>
      <c r="I73" s="1245" t="s">
        <v>553</v>
      </c>
      <c r="J73" s="1245"/>
      <c r="K73" s="1226">
        <v>50</v>
      </c>
      <c r="L73" s="1226">
        <v>45.8</v>
      </c>
      <c r="M73" s="1215">
        <v>38.700000000000003</v>
      </c>
      <c r="N73" s="1215">
        <v>47.5</v>
      </c>
      <c r="O73" s="1215">
        <v>41</v>
      </c>
      <c r="S73" s="243">
        <v>9.9</v>
      </c>
    </row>
    <row r="74" spans="2:30" x14ac:dyDescent="0.15">
      <c r="B74" s="248"/>
      <c r="C74" s="244"/>
      <c r="D74" s="244"/>
      <c r="E74" s="244"/>
      <c r="F74" s="244"/>
      <c r="G74" s="1241"/>
      <c r="H74" s="1242"/>
      <c r="I74" s="1246"/>
      <c r="J74" s="1246"/>
      <c r="K74" s="1226"/>
      <c r="L74" s="1226"/>
      <c r="M74" s="1215"/>
      <c r="N74" s="1215"/>
      <c r="O74" s="1215"/>
    </row>
    <row r="75" spans="2:30" x14ac:dyDescent="0.15">
      <c r="B75" s="248"/>
      <c r="C75" s="244"/>
      <c r="D75" s="244"/>
      <c r="E75" s="244"/>
      <c r="F75" s="244"/>
      <c r="G75" s="1241"/>
      <c r="H75" s="1242"/>
      <c r="I75" s="1225" t="s">
        <v>558</v>
      </c>
      <c r="J75" s="1225"/>
      <c r="K75" s="1247">
        <v>8.1</v>
      </c>
      <c r="L75" s="1247">
        <v>7.1</v>
      </c>
      <c r="M75" s="1247">
        <v>6.1</v>
      </c>
      <c r="N75" s="1247">
        <v>4.4000000000000004</v>
      </c>
      <c r="O75" s="1247">
        <v>3.5</v>
      </c>
      <c r="U75" s="243">
        <v>81.2</v>
      </c>
      <c r="W75" s="243">
        <v>87.2</v>
      </c>
      <c r="Y75" s="243">
        <v>99.8</v>
      </c>
      <c r="AA75" s="243">
        <v>109.5</v>
      </c>
      <c r="AC75" s="243">
        <v>115.2</v>
      </c>
    </row>
    <row r="76" spans="2:30" x14ac:dyDescent="0.15">
      <c r="B76" s="248"/>
      <c r="C76" s="244"/>
      <c r="D76" s="244"/>
      <c r="E76" s="244"/>
      <c r="F76" s="244"/>
      <c r="G76" s="1243"/>
      <c r="H76" s="1244"/>
      <c r="I76" s="1225"/>
      <c r="J76" s="1225"/>
      <c r="K76" s="1248"/>
      <c r="L76" s="1248"/>
      <c r="M76" s="1248"/>
      <c r="N76" s="1248"/>
      <c r="O76" s="1248"/>
    </row>
    <row r="77" spans="2:30" x14ac:dyDescent="0.15">
      <c r="B77" s="248"/>
      <c r="C77" s="244"/>
      <c r="D77" s="244"/>
      <c r="E77" s="244"/>
      <c r="F77" s="244"/>
      <c r="G77" s="1219" t="s">
        <v>555</v>
      </c>
      <c r="H77" s="1220"/>
      <c r="I77" s="1225" t="s">
        <v>553</v>
      </c>
      <c r="J77" s="1225"/>
      <c r="K77" s="1226">
        <v>69.2</v>
      </c>
      <c r="L77" s="1226">
        <v>58.2</v>
      </c>
      <c r="M77" s="1215">
        <v>50.3</v>
      </c>
      <c r="N77" s="1215">
        <v>45.9</v>
      </c>
      <c r="O77" s="1215">
        <v>39</v>
      </c>
      <c r="R77" s="243">
        <v>12.3</v>
      </c>
      <c r="T77" s="243">
        <v>11.1</v>
      </c>
    </row>
    <row r="78" spans="2:30" x14ac:dyDescent="0.15">
      <c r="B78" s="248"/>
      <c r="C78" s="244"/>
      <c r="D78" s="244"/>
      <c r="E78" s="244"/>
      <c r="F78" s="244"/>
      <c r="G78" s="1221"/>
      <c r="H78" s="1222"/>
      <c r="I78" s="1225"/>
      <c r="J78" s="1225"/>
      <c r="K78" s="1226"/>
      <c r="L78" s="1226"/>
      <c r="M78" s="1215"/>
      <c r="N78" s="1215"/>
      <c r="O78" s="1215"/>
    </row>
    <row r="79" spans="2:30" x14ac:dyDescent="0.15">
      <c r="B79" s="248"/>
      <c r="C79" s="244"/>
      <c r="D79" s="244"/>
      <c r="E79" s="244"/>
      <c r="F79" s="244"/>
      <c r="G79" s="1221"/>
      <c r="H79" s="1222"/>
      <c r="I79" s="1216" t="s">
        <v>558</v>
      </c>
      <c r="J79" s="1217"/>
      <c r="K79" s="1218">
        <v>11.1</v>
      </c>
      <c r="L79" s="1218">
        <v>10.3</v>
      </c>
      <c r="M79" s="1218">
        <v>9.6</v>
      </c>
      <c r="N79" s="1218">
        <v>8.8000000000000007</v>
      </c>
      <c r="O79" s="1218">
        <v>9</v>
      </c>
      <c r="V79" s="243">
        <v>53.5</v>
      </c>
      <c r="X79" s="243">
        <v>48.2</v>
      </c>
      <c r="Z79" s="243">
        <v>34.200000000000003</v>
      </c>
      <c r="AB79" s="243">
        <v>30.3</v>
      </c>
      <c r="AD79" s="243">
        <v>28.9</v>
      </c>
    </row>
    <row r="80" spans="2:30" x14ac:dyDescent="0.15">
      <c r="B80" s="248"/>
      <c r="C80" s="244"/>
      <c r="D80" s="244"/>
      <c r="E80" s="244"/>
      <c r="F80" s="244"/>
      <c r="G80" s="1223"/>
      <c r="H80" s="1224"/>
      <c r="I80" s="1217"/>
      <c r="J80" s="1217"/>
      <c r="K80" s="1218"/>
      <c r="L80" s="1218"/>
      <c r="M80" s="1218"/>
      <c r="N80" s="1218"/>
      <c r="O80" s="1218"/>
    </row>
    <row r="81" spans="2:17" x14ac:dyDescent="0.15">
      <c r="B81" s="248"/>
      <c r="C81" s="244"/>
      <c r="D81" s="244"/>
      <c r="E81" s="244"/>
      <c r="F81" s="244"/>
      <c r="G81" s="244"/>
      <c r="H81" s="244"/>
      <c r="I81" s="244"/>
      <c r="J81" s="244"/>
      <c r="K81" s="369"/>
      <c r="L81" s="244"/>
      <c r="M81" s="244"/>
      <c r="N81" s="244"/>
      <c r="O81" s="244"/>
    </row>
    <row r="82" spans="2:17" ht="17.25" x14ac:dyDescent="0.15">
      <c r="B82" s="248"/>
      <c r="C82" s="244"/>
      <c r="D82" s="244"/>
      <c r="E82" s="244"/>
      <c r="F82" s="244"/>
      <c r="G82" s="244"/>
      <c r="H82" s="244"/>
      <c r="I82" s="244"/>
      <c r="J82" s="244"/>
      <c r="K82" s="370"/>
      <c r="L82" s="370"/>
      <c r="M82" s="370"/>
      <c r="N82" s="370"/>
      <c r="O82" s="370"/>
    </row>
    <row r="83" spans="2:17" x14ac:dyDescent="0.15">
      <c r="B83" s="340"/>
      <c r="C83" s="306"/>
      <c r="D83" s="306"/>
      <c r="E83" s="306"/>
      <c r="F83" s="306"/>
      <c r="G83" s="306"/>
      <c r="H83" s="306"/>
      <c r="I83" s="306"/>
      <c r="J83" s="306"/>
      <c r="K83" s="306"/>
      <c r="L83" s="306"/>
      <c r="M83" s="306"/>
      <c r="N83" s="306"/>
      <c r="O83" s="306"/>
      <c r="P83" s="341"/>
    </row>
    <row r="84" spans="2:17" x14ac:dyDescent="0.15">
      <c r="H84" s="244"/>
      <c r="I84" s="244"/>
      <c r="J84" s="244"/>
      <c r="K84" s="244"/>
      <c r="L84" s="244"/>
      <c r="M84" s="244"/>
      <c r="N84" s="244"/>
      <c r="O84" s="244"/>
      <c r="P84" s="244"/>
      <c r="Q84" s="244"/>
    </row>
    <row r="85" spans="2:17" x14ac:dyDescent="0.15">
      <c r="B85" s="244"/>
      <c r="C85" s="244"/>
      <c r="D85" s="244"/>
      <c r="E85" s="244"/>
      <c r="F85" s="244"/>
      <c r="G85" s="244"/>
      <c r="H85" s="244"/>
      <c r="I85" s="244"/>
      <c r="J85" s="244"/>
      <c r="K85" s="244"/>
      <c r="L85" s="244"/>
      <c r="M85" s="244"/>
      <c r="N85" s="244"/>
      <c r="O85" s="244"/>
      <c r="P85" s="244"/>
      <c r="Q85" s="244"/>
    </row>
    <row r="86" spans="2:17" hidden="1" x14ac:dyDescent="0.15">
      <c r="B86" s="244"/>
      <c r="C86" s="244"/>
      <c r="D86" s="244"/>
      <c r="E86" s="244"/>
      <c r="F86" s="244"/>
      <c r="G86" s="244"/>
      <c r="H86" s="244"/>
      <c r="I86" s="244"/>
      <c r="J86" s="244"/>
      <c r="K86" s="244"/>
      <c r="L86" s="244"/>
      <c r="M86" s="244"/>
      <c r="N86" s="244"/>
      <c r="O86" s="244"/>
      <c r="P86" s="244"/>
      <c r="Q86" s="244"/>
    </row>
    <row r="87" spans="2:17" hidden="1" x14ac:dyDescent="0.15">
      <c r="B87" s="244"/>
      <c r="C87" s="244"/>
      <c r="D87" s="244"/>
      <c r="E87" s="244"/>
      <c r="F87" s="244"/>
      <c r="G87" s="244"/>
      <c r="H87" s="244"/>
      <c r="I87" s="244"/>
      <c r="J87" s="244"/>
      <c r="K87" s="371"/>
      <c r="L87" s="244"/>
      <c r="M87" s="244"/>
      <c r="N87" s="244"/>
      <c r="O87" s="244"/>
      <c r="P87" s="244"/>
      <c r="Q87" s="244"/>
    </row>
    <row r="88" spans="2:17" hidden="1" x14ac:dyDescent="0.15">
      <c r="B88" s="244"/>
      <c r="C88" s="244"/>
      <c r="D88" s="244"/>
      <c r="E88" s="244"/>
      <c r="F88" s="244"/>
      <c r="G88" s="244"/>
      <c r="H88" s="244"/>
      <c r="I88" s="244"/>
      <c r="J88" s="244"/>
      <c r="K88" s="244"/>
      <c r="L88" s="244"/>
      <c r="M88" s="244"/>
      <c r="N88" s="244"/>
      <c r="O88" s="244"/>
      <c r="P88" s="244"/>
      <c r="Q88" s="244"/>
    </row>
    <row r="89" spans="2:17" hidden="1" x14ac:dyDescent="0.15">
      <c r="B89" s="244"/>
      <c r="C89" s="244"/>
      <c r="D89" s="244"/>
      <c r="E89" s="244"/>
      <c r="F89" s="244"/>
      <c r="G89" s="244"/>
      <c r="H89" s="244"/>
      <c r="I89" s="244"/>
      <c r="J89" s="244"/>
      <c r="K89" s="244"/>
      <c r="L89" s="244"/>
      <c r="M89" s="244"/>
      <c r="N89" s="244"/>
      <c r="O89" s="244"/>
      <c r="P89" s="244"/>
      <c r="Q89" s="244"/>
    </row>
    <row r="90" spans="2:17" hidden="1" x14ac:dyDescent="0.15">
      <c r="B90" s="244"/>
      <c r="C90" s="244"/>
      <c r="D90" s="244"/>
      <c r="E90" s="244"/>
      <c r="F90" s="244"/>
      <c r="G90" s="244"/>
      <c r="H90" s="244"/>
      <c r="I90" s="244"/>
      <c r="J90" s="244"/>
      <c r="K90" s="244"/>
      <c r="L90" s="244"/>
      <c r="M90" s="244"/>
      <c r="N90" s="244"/>
      <c r="O90" s="244"/>
      <c r="P90" s="244"/>
      <c r="Q90" s="244"/>
    </row>
    <row r="91" spans="2:17" hidden="1" x14ac:dyDescent="0.15">
      <c r="B91" s="244"/>
      <c r="C91" s="244"/>
      <c r="D91" s="244"/>
      <c r="E91" s="244"/>
      <c r="F91" s="244"/>
      <c r="G91" s="244"/>
      <c r="H91" s="244"/>
      <c r="I91" s="244"/>
      <c r="J91" s="244"/>
      <c r="K91" s="244"/>
      <c r="L91" s="244"/>
      <c r="M91" s="244"/>
      <c r="N91" s="244"/>
      <c r="O91" s="244"/>
      <c r="P91" s="244"/>
      <c r="Q91" s="244"/>
    </row>
    <row r="92" spans="2:17" ht="13.5" hidden="1" customHeight="1" x14ac:dyDescent="0.15">
      <c r="B92" s="244"/>
      <c r="C92" s="244"/>
      <c r="D92" s="244"/>
      <c r="E92" s="244"/>
      <c r="F92" s="244"/>
      <c r="G92" s="244"/>
      <c r="H92" s="244"/>
      <c r="I92" s="244"/>
      <c r="J92" s="244"/>
      <c r="K92" s="244"/>
      <c r="L92" s="244"/>
      <c r="M92" s="244"/>
      <c r="N92" s="244"/>
      <c r="O92" s="244"/>
      <c r="P92" s="244"/>
      <c r="Q92" s="244"/>
    </row>
    <row r="93" spans="2:17" ht="13.5" hidden="1" customHeight="1" x14ac:dyDescent="0.15">
      <c r="B93" s="244"/>
      <c r="C93" s="244"/>
      <c r="D93" s="244"/>
      <c r="E93" s="244"/>
      <c r="F93" s="244"/>
      <c r="G93" s="244"/>
      <c r="H93" s="244"/>
      <c r="I93" s="244"/>
      <c r="J93" s="244"/>
      <c r="K93" s="244"/>
      <c r="L93" s="244"/>
      <c r="M93" s="244"/>
      <c r="N93" s="244"/>
      <c r="O93" s="244"/>
      <c r="P93" s="244"/>
      <c r="Q93" s="244"/>
    </row>
    <row r="94" spans="2:17" ht="13.5" hidden="1" customHeight="1" x14ac:dyDescent="0.15">
      <c r="B94" s="244"/>
      <c r="C94" s="244"/>
      <c r="D94" s="244"/>
      <c r="E94" s="244"/>
      <c r="F94" s="244"/>
      <c r="G94" s="244"/>
      <c r="H94" s="244"/>
      <c r="I94" s="244"/>
      <c r="J94" s="244"/>
      <c r="K94" s="244"/>
      <c r="L94" s="244"/>
      <c r="M94" s="244"/>
      <c r="N94" s="244"/>
      <c r="O94" s="244"/>
      <c r="P94" s="244"/>
      <c r="Q94" s="244"/>
    </row>
    <row r="95" spans="2:17" ht="13.5" hidden="1" customHeight="1" x14ac:dyDescent="0.15">
      <c r="B95" s="244"/>
      <c r="C95" s="244"/>
      <c r="D95" s="244"/>
      <c r="E95" s="244"/>
      <c r="F95" s="244"/>
      <c r="G95" s="244"/>
      <c r="H95" s="244"/>
      <c r="I95" s="244"/>
      <c r="J95" s="244"/>
      <c r="K95" s="244"/>
      <c r="L95" s="244"/>
      <c r="M95" s="244"/>
      <c r="N95" s="244"/>
      <c r="O95" s="244"/>
      <c r="P95" s="244"/>
      <c r="Q95" s="244"/>
    </row>
    <row r="96" spans="2:17" ht="13.5" hidden="1" customHeight="1" x14ac:dyDescent="0.15">
      <c r="B96" s="244"/>
      <c r="C96" s="244"/>
      <c r="D96" s="244"/>
      <c r="E96" s="244"/>
      <c r="F96" s="244"/>
      <c r="G96" s="244"/>
      <c r="H96" s="244"/>
      <c r="I96" s="244"/>
      <c r="J96" s="244"/>
      <c r="K96" s="244"/>
      <c r="L96" s="244"/>
      <c r="M96" s="244"/>
      <c r="N96" s="244"/>
      <c r="O96" s="244"/>
      <c r="P96" s="244"/>
      <c r="Q96" s="244"/>
    </row>
    <row r="97" spans="2:17" ht="13.5" hidden="1" customHeight="1" x14ac:dyDescent="0.15">
      <c r="B97" s="244"/>
      <c r="C97" s="244"/>
      <c r="D97" s="244"/>
      <c r="E97" s="244"/>
      <c r="F97" s="244"/>
      <c r="G97" s="244"/>
      <c r="H97" s="244"/>
      <c r="I97" s="244"/>
      <c r="J97" s="244"/>
      <c r="K97" s="244"/>
      <c r="L97" s="244"/>
      <c r="M97" s="244"/>
      <c r="N97" s="244"/>
      <c r="O97" s="244"/>
      <c r="P97" s="244"/>
      <c r="Q97" s="244"/>
    </row>
    <row r="98" spans="2:17" ht="13.5" hidden="1" customHeight="1" x14ac:dyDescent="0.15">
      <c r="B98" s="244"/>
      <c r="C98" s="244"/>
      <c r="D98" s="244"/>
      <c r="E98" s="244"/>
      <c r="F98" s="244"/>
      <c r="G98" s="244"/>
      <c r="H98" s="244"/>
      <c r="I98" s="244"/>
      <c r="J98" s="244"/>
      <c r="K98" s="244"/>
      <c r="L98" s="244"/>
      <c r="M98" s="244"/>
      <c r="N98" s="244"/>
      <c r="O98" s="244"/>
      <c r="P98" s="244"/>
      <c r="Q98" s="244"/>
    </row>
    <row r="99" spans="2:17" ht="13.5" hidden="1" customHeight="1" x14ac:dyDescent="0.15">
      <c r="B99" s="244"/>
      <c r="C99" s="244"/>
      <c r="D99" s="244"/>
      <c r="E99" s="244"/>
      <c r="F99" s="244"/>
      <c r="G99" s="244"/>
      <c r="H99" s="244"/>
      <c r="I99" s="244"/>
      <c r="J99" s="244"/>
      <c r="K99" s="244"/>
      <c r="L99" s="244"/>
      <c r="M99" s="244"/>
      <c r="N99" s="244"/>
      <c r="O99" s="244"/>
      <c r="P99" s="244"/>
      <c r="Q99" s="244"/>
    </row>
    <row r="100" spans="2:17" ht="13.5" hidden="1" customHeight="1" x14ac:dyDescent="0.15">
      <c r="B100" s="244"/>
      <c r="C100" s="244"/>
      <c r="D100" s="244"/>
      <c r="E100" s="244"/>
      <c r="F100" s="244"/>
      <c r="G100" s="244"/>
      <c r="H100" s="244"/>
      <c r="I100" s="244"/>
      <c r="J100" s="244"/>
      <c r="K100" s="244"/>
      <c r="L100" s="244"/>
      <c r="M100" s="244"/>
      <c r="N100" s="244"/>
      <c r="O100" s="244"/>
      <c r="P100" s="244"/>
      <c r="Q100" s="244"/>
    </row>
    <row r="101" spans="2:17" ht="13.5" hidden="1" customHeight="1" x14ac:dyDescent="0.15">
      <c r="B101" s="244"/>
      <c r="C101" s="244"/>
      <c r="D101" s="244"/>
      <c r="E101" s="244"/>
      <c r="F101" s="244"/>
      <c r="G101" s="244"/>
      <c r="H101" s="244"/>
      <c r="I101" s="244"/>
      <c r="J101" s="244"/>
      <c r="K101" s="244"/>
      <c r="L101" s="244"/>
      <c r="M101" s="244"/>
      <c r="N101" s="244"/>
      <c r="O101" s="244"/>
      <c r="P101" s="244"/>
      <c r="Q101" s="244"/>
    </row>
    <row r="102" spans="2:17" ht="13.5" hidden="1" customHeight="1" x14ac:dyDescent="0.15">
      <c r="B102" s="244"/>
      <c r="C102" s="244"/>
      <c r="D102" s="244"/>
      <c r="E102" s="244"/>
      <c r="F102" s="244"/>
      <c r="G102" s="244"/>
      <c r="H102" s="244"/>
      <c r="I102" s="244"/>
      <c r="J102" s="244"/>
      <c r="K102" s="244"/>
      <c r="L102" s="244"/>
      <c r="M102" s="244"/>
      <c r="N102" s="244"/>
      <c r="O102" s="244"/>
      <c r="P102" s="244"/>
      <c r="Q102" s="244"/>
    </row>
    <row r="103" spans="2:17" ht="13.5" hidden="1" customHeight="1" x14ac:dyDescent="0.15">
      <c r="B103" s="244"/>
      <c r="C103" s="244"/>
      <c r="D103" s="244"/>
      <c r="E103" s="244"/>
      <c r="F103" s="244"/>
      <c r="G103" s="244"/>
      <c r="H103" s="244"/>
      <c r="I103" s="244"/>
      <c r="J103" s="244"/>
      <c r="K103" s="244"/>
      <c r="L103" s="244"/>
      <c r="M103" s="244"/>
      <c r="N103" s="244"/>
      <c r="O103" s="244"/>
      <c r="P103" s="244"/>
      <c r="Q103" s="244"/>
    </row>
    <row r="104" spans="2:17" ht="13.5" hidden="1" customHeight="1" x14ac:dyDescent="0.15">
      <c r="B104" s="244"/>
      <c r="C104" s="244"/>
      <c r="D104" s="244"/>
      <c r="E104" s="244"/>
      <c r="F104" s="244"/>
      <c r="G104" s="244"/>
      <c r="H104" s="244"/>
      <c r="I104" s="244"/>
      <c r="J104" s="244"/>
      <c r="K104" s="244"/>
      <c r="L104" s="244"/>
      <c r="M104" s="244"/>
      <c r="N104" s="244"/>
      <c r="O104" s="244"/>
      <c r="P104" s="244"/>
      <c r="Q104" s="244"/>
    </row>
    <row r="105" spans="2:17" ht="13.5" hidden="1" customHeight="1" x14ac:dyDescent="0.15">
      <c r="B105" s="244"/>
      <c r="C105" s="244"/>
      <c r="D105" s="244"/>
      <c r="E105" s="244"/>
      <c r="F105" s="244"/>
      <c r="G105" s="244"/>
      <c r="H105" s="244"/>
      <c r="I105" s="244"/>
      <c r="J105" s="244"/>
      <c r="K105" s="244"/>
      <c r="L105" s="244"/>
      <c r="M105" s="244"/>
      <c r="N105" s="244"/>
      <c r="O105" s="244"/>
      <c r="P105" s="244"/>
      <c r="Q105" s="244"/>
    </row>
    <row r="106" spans="2:17" ht="13.5" hidden="1" customHeight="1" x14ac:dyDescent="0.15">
      <c r="B106" s="244"/>
      <c r="C106" s="244"/>
      <c r="D106" s="244"/>
      <c r="E106" s="244"/>
      <c r="F106" s="244"/>
      <c r="G106" s="244"/>
      <c r="H106" s="244"/>
      <c r="I106" s="244"/>
      <c r="J106" s="244"/>
      <c r="K106" s="244"/>
      <c r="L106" s="244"/>
      <c r="M106" s="244"/>
      <c r="N106" s="244"/>
      <c r="O106" s="244"/>
      <c r="P106" s="244"/>
      <c r="Q106" s="244"/>
    </row>
    <row r="107" spans="2:17" ht="13.5" hidden="1" customHeight="1" x14ac:dyDescent="0.15">
      <c r="B107" s="244"/>
      <c r="C107" s="244"/>
      <c r="D107" s="244"/>
      <c r="E107" s="244"/>
      <c r="F107" s="244"/>
      <c r="G107" s="244"/>
      <c r="H107" s="244"/>
      <c r="I107" s="244"/>
      <c r="J107" s="244"/>
      <c r="K107" s="244"/>
      <c r="L107" s="244"/>
      <c r="M107" s="244"/>
      <c r="N107" s="244"/>
      <c r="O107" s="244"/>
      <c r="P107" s="244"/>
      <c r="Q107" s="244"/>
    </row>
    <row r="108" spans="2:17" ht="13.5" hidden="1" customHeight="1" x14ac:dyDescent="0.15">
      <c r="B108" s="244"/>
      <c r="C108" s="244"/>
      <c r="D108" s="244"/>
      <c r="E108" s="244"/>
      <c r="F108" s="244"/>
      <c r="G108" s="244"/>
      <c r="H108" s="244"/>
      <c r="I108" s="244"/>
      <c r="J108" s="244"/>
      <c r="K108" s="244"/>
      <c r="L108" s="244"/>
      <c r="M108" s="244"/>
      <c r="N108" s="244"/>
      <c r="O108" s="244"/>
      <c r="P108" s="244"/>
      <c r="Q108" s="244"/>
    </row>
    <row r="109" spans="2:17" ht="13.5" hidden="1" customHeight="1" x14ac:dyDescent="0.15">
      <c r="B109" s="244"/>
      <c r="C109" s="244"/>
      <c r="D109" s="244"/>
      <c r="E109" s="244"/>
      <c r="F109" s="244"/>
      <c r="G109" s="244"/>
      <c r="H109" s="244"/>
      <c r="I109" s="244"/>
      <c r="J109" s="244"/>
      <c r="K109" s="244"/>
      <c r="L109" s="244"/>
      <c r="M109" s="244"/>
      <c r="N109" s="244"/>
      <c r="O109" s="244"/>
      <c r="P109" s="244"/>
      <c r="Q109" s="244"/>
    </row>
    <row r="110" spans="2:17" ht="13.5" hidden="1" customHeight="1" x14ac:dyDescent="0.15">
      <c r="B110" s="244"/>
      <c r="C110" s="244"/>
      <c r="D110" s="244"/>
      <c r="E110" s="244"/>
      <c r="F110" s="244"/>
      <c r="G110" s="244"/>
      <c r="H110" s="244"/>
      <c r="I110" s="244"/>
      <c r="J110" s="244"/>
      <c r="K110" s="244"/>
      <c r="L110" s="244"/>
      <c r="M110" s="244"/>
      <c r="N110" s="244"/>
      <c r="O110" s="244"/>
      <c r="P110" s="244"/>
      <c r="Q110" s="244"/>
    </row>
    <row r="111" spans="2:17" ht="13.5" hidden="1" customHeight="1" x14ac:dyDescent="0.15">
      <c r="B111" s="244"/>
      <c r="C111" s="244"/>
      <c r="D111" s="244"/>
      <c r="E111" s="244"/>
      <c r="F111" s="244"/>
      <c r="G111" s="244"/>
      <c r="H111" s="244"/>
      <c r="I111" s="244"/>
      <c r="J111" s="244"/>
      <c r="K111" s="244"/>
      <c r="L111" s="244"/>
      <c r="M111" s="244"/>
      <c r="N111" s="244"/>
      <c r="O111" s="244"/>
      <c r="P111" s="244"/>
      <c r="Q111" s="244"/>
    </row>
    <row r="112" spans="2:17" ht="13.5" hidden="1" customHeight="1" x14ac:dyDescent="0.15">
      <c r="B112" s="244"/>
      <c r="C112" s="244"/>
      <c r="D112" s="244"/>
      <c r="E112" s="244"/>
      <c r="F112" s="244"/>
      <c r="G112" s="244"/>
      <c r="H112" s="244"/>
      <c r="I112" s="244"/>
      <c r="J112" s="244"/>
      <c r="K112" s="244"/>
      <c r="L112" s="244"/>
      <c r="M112" s="244"/>
      <c r="N112" s="244"/>
      <c r="O112" s="244"/>
      <c r="P112" s="244"/>
      <c r="Q112" s="244"/>
    </row>
    <row r="113" spans="2:17" ht="13.5" hidden="1" customHeight="1" x14ac:dyDescent="0.15">
      <c r="B113" s="244"/>
      <c r="C113" s="244"/>
      <c r="D113" s="244"/>
      <c r="E113" s="244"/>
      <c r="F113" s="244"/>
      <c r="G113" s="244"/>
      <c r="H113" s="244"/>
      <c r="I113" s="244"/>
      <c r="J113" s="244"/>
      <c r="K113" s="244"/>
      <c r="L113" s="244"/>
      <c r="M113" s="244"/>
      <c r="N113" s="244"/>
      <c r="O113" s="244"/>
      <c r="P113" s="244"/>
      <c r="Q113" s="244"/>
    </row>
    <row r="114" spans="2:17" ht="13.5" hidden="1" customHeight="1" x14ac:dyDescent="0.15">
      <c r="B114" s="244"/>
      <c r="C114" s="244"/>
      <c r="D114" s="244"/>
      <c r="E114" s="244"/>
      <c r="F114" s="244"/>
      <c r="G114" s="244"/>
      <c r="H114" s="244"/>
      <c r="I114" s="244"/>
      <c r="J114" s="244"/>
      <c r="K114" s="244"/>
      <c r="L114" s="244"/>
      <c r="M114" s="244"/>
      <c r="N114" s="244"/>
      <c r="O114" s="244"/>
      <c r="P114" s="244"/>
      <c r="Q114" s="244"/>
    </row>
    <row r="115" spans="2:17" ht="13.5" hidden="1" customHeight="1" x14ac:dyDescent="0.15">
      <c r="B115" s="244"/>
      <c r="C115" s="244"/>
      <c r="D115" s="244"/>
      <c r="E115" s="244"/>
      <c r="F115" s="244"/>
      <c r="G115" s="244"/>
      <c r="H115" s="244"/>
      <c r="I115" s="244"/>
      <c r="J115" s="244"/>
      <c r="K115" s="244"/>
      <c r="L115" s="244"/>
      <c r="M115" s="244"/>
      <c r="N115" s="244"/>
      <c r="O115" s="244"/>
      <c r="P115" s="244"/>
      <c r="Q115" s="244"/>
    </row>
    <row r="116" spans="2:17" ht="13.5" hidden="1" customHeight="1" x14ac:dyDescent="0.15">
      <c r="B116" s="244"/>
      <c r="C116" s="244"/>
      <c r="D116" s="244"/>
      <c r="E116" s="244"/>
      <c r="F116" s="244"/>
      <c r="G116" s="244"/>
      <c r="H116" s="244"/>
      <c r="I116" s="244"/>
      <c r="J116" s="244"/>
      <c r="K116" s="244"/>
      <c r="L116" s="244"/>
      <c r="M116" s="244"/>
      <c r="N116" s="244"/>
      <c r="O116" s="244"/>
      <c r="P116" s="244"/>
      <c r="Q116" s="244"/>
    </row>
    <row r="117" spans="2:17" ht="13.5" hidden="1" customHeight="1" x14ac:dyDescent="0.15">
      <c r="B117" s="244"/>
      <c r="C117" s="244"/>
      <c r="D117" s="244"/>
      <c r="E117" s="244"/>
      <c r="F117" s="244"/>
      <c r="G117" s="244"/>
      <c r="H117" s="244"/>
      <c r="I117" s="244"/>
      <c r="J117" s="244"/>
      <c r="K117" s="244"/>
      <c r="L117" s="244"/>
      <c r="M117" s="244"/>
      <c r="N117" s="244"/>
      <c r="O117" s="244"/>
      <c r="P117" s="244"/>
      <c r="Q117" s="244"/>
    </row>
    <row r="118" spans="2:17" ht="13.5" hidden="1" customHeight="1" x14ac:dyDescent="0.15">
      <c r="B118" s="244"/>
      <c r="C118" s="244"/>
      <c r="D118" s="244"/>
      <c r="E118" s="244"/>
      <c r="F118" s="244"/>
      <c r="G118" s="244"/>
      <c r="H118" s="244"/>
      <c r="I118" s="244"/>
      <c r="J118" s="244"/>
      <c r="K118" s="244"/>
      <c r="L118" s="244"/>
      <c r="M118" s="244"/>
      <c r="N118" s="244"/>
      <c r="O118" s="244"/>
      <c r="P118" s="244"/>
      <c r="Q118" s="244"/>
    </row>
    <row r="119" spans="2:17" ht="13.5" hidden="1" customHeight="1" x14ac:dyDescent="0.15">
      <c r="B119" s="244"/>
      <c r="C119" s="244"/>
      <c r="D119" s="244"/>
      <c r="E119" s="244"/>
      <c r="F119" s="244"/>
      <c r="G119" s="244"/>
      <c r="H119" s="244"/>
      <c r="I119" s="244"/>
      <c r="J119" s="244"/>
      <c r="K119" s="244"/>
      <c r="L119" s="244"/>
      <c r="M119" s="244"/>
      <c r="N119" s="244"/>
      <c r="O119" s="244"/>
      <c r="P119" s="244"/>
      <c r="Q119" s="244"/>
    </row>
    <row r="120" spans="2:17" ht="13.5" hidden="1" customHeight="1" x14ac:dyDescent="0.15">
      <c r="B120" s="244"/>
      <c r="C120" s="244"/>
      <c r="D120" s="244"/>
      <c r="E120" s="244"/>
      <c r="F120" s="244"/>
      <c r="G120" s="244"/>
      <c r="H120" s="244"/>
      <c r="I120" s="244"/>
      <c r="J120" s="244"/>
      <c r="K120" s="244"/>
      <c r="L120" s="244"/>
      <c r="M120" s="244"/>
      <c r="N120" s="244"/>
      <c r="O120" s="244"/>
      <c r="P120" s="244"/>
      <c r="Q120" s="244"/>
    </row>
    <row r="121" spans="2:17" ht="13.5" hidden="1" customHeight="1" x14ac:dyDescent="0.15">
      <c r="B121" s="244"/>
      <c r="C121" s="244"/>
      <c r="D121" s="244"/>
      <c r="E121" s="244"/>
      <c r="F121" s="244"/>
      <c r="G121" s="244"/>
      <c r="H121" s="244"/>
      <c r="I121" s="244"/>
      <c r="J121" s="244"/>
      <c r="K121" s="244"/>
      <c r="L121" s="244"/>
      <c r="M121" s="244"/>
      <c r="N121" s="244"/>
      <c r="O121" s="244"/>
      <c r="P121" s="244"/>
      <c r="Q121" s="244"/>
    </row>
    <row r="122" spans="2:17" ht="13.5" hidden="1" customHeight="1" x14ac:dyDescent="0.15">
      <c r="B122" s="244"/>
      <c r="C122" s="244"/>
      <c r="D122" s="244"/>
      <c r="E122" s="244"/>
      <c r="F122" s="244"/>
      <c r="G122" s="244"/>
      <c r="H122" s="244"/>
      <c r="I122" s="244"/>
      <c r="J122" s="244"/>
      <c r="K122" s="244"/>
      <c r="L122" s="244"/>
      <c r="M122" s="244"/>
      <c r="N122" s="244"/>
      <c r="O122" s="244"/>
      <c r="P122" s="244"/>
      <c r="Q122" s="244"/>
    </row>
    <row r="123" spans="2:17" ht="13.5" hidden="1" customHeight="1" x14ac:dyDescent="0.15">
      <c r="B123" s="244"/>
      <c r="C123" s="244"/>
      <c r="D123" s="244"/>
      <c r="E123" s="244"/>
      <c r="F123" s="244"/>
      <c r="G123" s="244"/>
      <c r="H123" s="244"/>
      <c r="I123" s="244"/>
      <c r="J123" s="244"/>
      <c r="K123" s="244"/>
      <c r="L123" s="244"/>
      <c r="M123" s="244"/>
      <c r="N123" s="244"/>
      <c r="O123" s="244"/>
      <c r="P123" s="244"/>
      <c r="Q123" s="244"/>
    </row>
    <row r="124" spans="2:17" ht="13.5" hidden="1" customHeight="1" x14ac:dyDescent="0.15">
      <c r="B124" s="244"/>
      <c r="C124" s="244"/>
      <c r="D124" s="244"/>
      <c r="E124" s="244"/>
      <c r="F124" s="244"/>
      <c r="G124" s="244"/>
      <c r="H124" s="244"/>
      <c r="I124" s="244"/>
      <c r="J124" s="244"/>
      <c r="K124" s="244"/>
      <c r="L124" s="244"/>
      <c r="M124" s="244"/>
      <c r="N124" s="244"/>
      <c r="O124" s="244"/>
      <c r="P124" s="244"/>
      <c r="Q124" s="244"/>
    </row>
    <row r="125" spans="2:17" ht="13.5" hidden="1" customHeight="1" x14ac:dyDescent="0.15">
      <c r="B125" s="244"/>
      <c r="C125" s="244"/>
      <c r="D125" s="244"/>
      <c r="E125" s="244"/>
      <c r="F125" s="244"/>
      <c r="G125" s="244"/>
      <c r="H125" s="244"/>
      <c r="I125" s="244"/>
      <c r="J125" s="244"/>
      <c r="K125" s="244"/>
      <c r="L125" s="244"/>
      <c r="M125" s="244"/>
      <c r="N125" s="244"/>
      <c r="O125" s="244"/>
      <c r="P125" s="244"/>
      <c r="Q125" s="244"/>
    </row>
    <row r="126" spans="2:17" ht="13.5" hidden="1" customHeight="1" x14ac:dyDescent="0.15">
      <c r="B126" s="244"/>
      <c r="C126" s="244"/>
      <c r="D126" s="244"/>
      <c r="E126" s="244"/>
      <c r="F126" s="244"/>
      <c r="G126" s="244"/>
      <c r="H126" s="244"/>
      <c r="I126" s="244"/>
      <c r="J126" s="244"/>
      <c r="K126" s="244"/>
      <c r="L126" s="244"/>
      <c r="M126" s="244"/>
      <c r="N126" s="244"/>
      <c r="O126" s="244"/>
      <c r="P126" s="244"/>
      <c r="Q126" s="244"/>
    </row>
    <row r="127" spans="2:17" ht="13.5" hidden="1" customHeight="1" x14ac:dyDescent="0.15">
      <c r="B127" s="244"/>
      <c r="C127" s="244"/>
      <c r="D127" s="244"/>
      <c r="E127" s="244"/>
      <c r="F127" s="244"/>
      <c r="G127" s="244"/>
      <c r="H127" s="244"/>
      <c r="I127" s="244"/>
      <c r="J127" s="244"/>
      <c r="K127" s="244"/>
      <c r="L127" s="244"/>
      <c r="M127" s="244"/>
      <c r="N127" s="244"/>
      <c r="O127" s="244"/>
      <c r="P127" s="244"/>
      <c r="Q127" s="244"/>
    </row>
    <row r="128" spans="2:17" ht="13.5" hidden="1" customHeight="1" x14ac:dyDescent="0.15">
      <c r="B128" s="244"/>
      <c r="C128" s="244"/>
      <c r="D128" s="244"/>
      <c r="E128" s="244"/>
      <c r="F128" s="244"/>
      <c r="G128" s="244"/>
      <c r="H128" s="244"/>
      <c r="I128" s="244"/>
      <c r="J128" s="244"/>
      <c r="K128" s="244"/>
      <c r="L128" s="244"/>
      <c r="M128" s="244"/>
      <c r="N128" s="244"/>
      <c r="O128" s="244"/>
      <c r="P128" s="244"/>
      <c r="Q128" s="244"/>
    </row>
    <row r="129" spans="2:17" ht="13.5" hidden="1" customHeight="1" x14ac:dyDescent="0.15">
      <c r="B129" s="244"/>
      <c r="C129" s="244"/>
      <c r="D129" s="244"/>
      <c r="E129" s="244"/>
      <c r="F129" s="244"/>
      <c r="G129" s="244"/>
      <c r="H129" s="244"/>
      <c r="I129" s="244"/>
      <c r="J129" s="244"/>
      <c r="K129" s="244"/>
      <c r="L129" s="244"/>
      <c r="M129" s="244"/>
      <c r="N129" s="244"/>
      <c r="O129" s="244"/>
      <c r="P129" s="244"/>
      <c r="Q129" s="244"/>
    </row>
    <row r="130" spans="2:17" ht="13.5" hidden="1" customHeight="1" x14ac:dyDescent="0.15">
      <c r="B130" s="244"/>
      <c r="C130" s="244"/>
      <c r="D130" s="244"/>
      <c r="E130" s="244"/>
      <c r="F130" s="244"/>
      <c r="G130" s="244"/>
      <c r="H130" s="244"/>
      <c r="I130" s="244"/>
      <c r="J130" s="244"/>
      <c r="K130" s="244"/>
      <c r="L130" s="244"/>
      <c r="M130" s="244"/>
      <c r="N130" s="244"/>
      <c r="O130" s="244"/>
      <c r="P130" s="244"/>
      <c r="Q130" s="244"/>
    </row>
    <row r="131" spans="2:17" ht="13.5" hidden="1" customHeight="1" x14ac:dyDescent="0.15">
      <c r="B131" s="244"/>
      <c r="C131" s="244"/>
      <c r="D131" s="244"/>
      <c r="E131" s="244"/>
      <c r="F131" s="244"/>
      <c r="G131" s="244"/>
      <c r="H131" s="244"/>
      <c r="I131" s="244"/>
      <c r="J131" s="244"/>
      <c r="K131" s="244"/>
      <c r="L131" s="244"/>
      <c r="M131" s="244"/>
      <c r="N131" s="244"/>
      <c r="O131" s="244"/>
      <c r="P131" s="244"/>
      <c r="Q131" s="244"/>
    </row>
    <row r="132" spans="2:17" ht="13.5" hidden="1" customHeight="1" x14ac:dyDescent="0.15">
      <c r="B132" s="244"/>
      <c r="C132" s="244"/>
      <c r="D132" s="244"/>
      <c r="E132" s="244"/>
      <c r="F132" s="244"/>
      <c r="G132" s="244"/>
      <c r="H132" s="244"/>
      <c r="I132" s="244"/>
      <c r="J132" s="244"/>
      <c r="K132" s="244"/>
      <c r="L132" s="244"/>
      <c r="M132" s="244"/>
      <c r="N132" s="244"/>
      <c r="O132" s="244"/>
      <c r="P132" s="244"/>
      <c r="Q132" s="244"/>
    </row>
    <row r="133" spans="2:17" ht="13.5" hidden="1" customHeight="1" x14ac:dyDescent="0.15">
      <c r="B133" s="244"/>
      <c r="C133" s="244"/>
      <c r="D133" s="244"/>
      <c r="E133" s="244"/>
      <c r="F133" s="244"/>
      <c r="G133" s="244"/>
      <c r="H133" s="244"/>
      <c r="I133" s="244"/>
      <c r="J133" s="244"/>
      <c r="K133" s="244"/>
      <c r="L133" s="244"/>
      <c r="M133" s="244"/>
      <c r="N133" s="244"/>
      <c r="O133" s="244"/>
      <c r="P133" s="244"/>
      <c r="Q133" s="244"/>
    </row>
    <row r="134" spans="2:17" ht="13.5" hidden="1" customHeight="1" x14ac:dyDescent="0.15">
      <c r="B134" s="244"/>
      <c r="C134" s="244"/>
      <c r="D134" s="244"/>
      <c r="E134" s="244"/>
      <c r="F134" s="244"/>
      <c r="G134" s="244"/>
      <c r="H134" s="244"/>
      <c r="I134" s="244"/>
      <c r="J134" s="244"/>
      <c r="K134" s="244"/>
      <c r="L134" s="244"/>
      <c r="M134" s="244"/>
      <c r="N134" s="244"/>
      <c r="O134" s="244"/>
      <c r="P134" s="244"/>
      <c r="Q134" s="244"/>
    </row>
    <row r="135" spans="2:17" ht="13.5" hidden="1" customHeight="1" x14ac:dyDescent="0.15">
      <c r="B135" s="244"/>
      <c r="C135" s="244"/>
      <c r="D135" s="244"/>
      <c r="E135" s="244"/>
      <c r="F135" s="244"/>
      <c r="G135" s="244"/>
      <c r="H135" s="244"/>
      <c r="I135" s="244"/>
      <c r="J135" s="244"/>
      <c r="K135" s="244"/>
      <c r="L135" s="244"/>
      <c r="M135" s="244"/>
      <c r="N135" s="244"/>
      <c r="O135" s="244"/>
      <c r="P135" s="244"/>
      <c r="Q135" s="244"/>
    </row>
    <row r="136" spans="2:17" ht="13.5" hidden="1" customHeight="1" x14ac:dyDescent="0.15">
      <c r="B136" s="244"/>
      <c r="C136" s="244"/>
      <c r="D136" s="244"/>
      <c r="E136" s="244"/>
      <c r="F136" s="244"/>
      <c r="G136" s="244"/>
      <c r="H136" s="244"/>
      <c r="I136" s="244"/>
      <c r="J136" s="244"/>
      <c r="K136" s="244"/>
      <c r="L136" s="244"/>
      <c r="M136" s="244"/>
      <c r="N136" s="244"/>
      <c r="O136" s="244"/>
      <c r="P136" s="244"/>
      <c r="Q136" s="244"/>
    </row>
    <row r="137" spans="2:17" ht="13.5" hidden="1" customHeight="1" x14ac:dyDescent="0.15">
      <c r="B137" s="244"/>
      <c r="C137" s="244"/>
      <c r="D137" s="244"/>
      <c r="E137" s="244"/>
      <c r="F137" s="244"/>
      <c r="G137" s="244"/>
      <c r="H137" s="244"/>
      <c r="I137" s="244"/>
      <c r="J137" s="244"/>
      <c r="K137" s="244"/>
      <c r="L137" s="244"/>
      <c r="M137" s="244"/>
      <c r="N137" s="244"/>
      <c r="O137" s="244"/>
      <c r="P137" s="244"/>
      <c r="Q137" s="244"/>
    </row>
    <row r="138" spans="2:17" ht="13.5" hidden="1" customHeight="1" x14ac:dyDescent="0.15">
      <c r="B138" s="244"/>
      <c r="C138" s="244"/>
      <c r="D138" s="244"/>
      <c r="E138" s="244"/>
      <c r="F138" s="244"/>
      <c r="G138" s="244"/>
      <c r="H138" s="244"/>
      <c r="I138" s="244"/>
      <c r="J138" s="244"/>
      <c r="K138" s="244"/>
      <c r="L138" s="244"/>
      <c r="M138" s="244"/>
      <c r="N138" s="244"/>
      <c r="O138" s="244"/>
      <c r="P138" s="244"/>
      <c r="Q138" s="244"/>
    </row>
    <row r="139" spans="2:17" ht="13.5" hidden="1" customHeight="1" x14ac:dyDescent="0.15">
      <c r="B139" s="244"/>
      <c r="C139" s="244"/>
      <c r="D139" s="244"/>
      <c r="E139" s="244"/>
      <c r="F139" s="244"/>
      <c r="G139" s="244"/>
      <c r="H139" s="244"/>
      <c r="I139" s="244"/>
      <c r="J139" s="244"/>
      <c r="K139" s="244"/>
      <c r="L139" s="244"/>
      <c r="M139" s="244"/>
      <c r="N139" s="244"/>
      <c r="O139" s="244"/>
      <c r="P139" s="244"/>
      <c r="Q139" s="244"/>
    </row>
    <row r="140" spans="2:17" ht="13.5" hidden="1" customHeight="1" x14ac:dyDescent="0.15">
      <c r="B140" s="244"/>
      <c r="C140" s="244"/>
      <c r="D140" s="244"/>
      <c r="E140" s="244"/>
      <c r="F140" s="244"/>
      <c r="G140" s="244"/>
      <c r="H140" s="244"/>
      <c r="I140" s="244"/>
      <c r="J140" s="244"/>
      <c r="K140" s="244"/>
      <c r="L140" s="244"/>
      <c r="M140" s="244"/>
      <c r="N140" s="244"/>
      <c r="O140" s="244"/>
      <c r="P140" s="244"/>
      <c r="Q140" s="244"/>
    </row>
    <row r="141" spans="2:17" ht="13.5" hidden="1" customHeight="1" x14ac:dyDescent="0.15">
      <c r="B141" s="244"/>
      <c r="C141" s="244"/>
      <c r="D141" s="244"/>
      <c r="E141" s="244"/>
      <c r="F141" s="244"/>
      <c r="G141" s="244"/>
      <c r="H141" s="244"/>
      <c r="I141" s="244"/>
      <c r="J141" s="244"/>
      <c r="K141" s="244"/>
      <c r="L141" s="244"/>
      <c r="M141" s="244"/>
      <c r="N141" s="244"/>
      <c r="O141" s="244"/>
      <c r="P141" s="244"/>
      <c r="Q141" s="244"/>
    </row>
    <row r="142" spans="2:17" ht="13.5" hidden="1" customHeight="1" x14ac:dyDescent="0.15">
      <c r="B142" s="244"/>
      <c r="C142" s="244"/>
      <c r="D142" s="244"/>
      <c r="E142" s="244"/>
      <c r="F142" s="244"/>
      <c r="G142" s="244"/>
      <c r="H142" s="244"/>
      <c r="I142" s="244"/>
      <c r="J142" s="244"/>
      <c r="K142" s="244"/>
      <c r="L142" s="244"/>
      <c r="M142" s="244"/>
      <c r="N142" s="244"/>
      <c r="O142" s="244"/>
      <c r="P142" s="244"/>
      <c r="Q142" s="244"/>
    </row>
    <row r="143" spans="2:17" ht="13.5" hidden="1" customHeight="1" x14ac:dyDescent="0.15">
      <c r="B143" s="244"/>
      <c r="C143" s="244"/>
      <c r="D143" s="244"/>
      <c r="E143" s="244"/>
      <c r="F143" s="244"/>
      <c r="G143" s="244"/>
      <c r="H143" s="244"/>
      <c r="I143" s="244"/>
      <c r="J143" s="244"/>
      <c r="K143" s="244"/>
      <c r="L143" s="244"/>
      <c r="M143" s="244"/>
      <c r="N143" s="244"/>
      <c r="O143" s="244"/>
      <c r="P143" s="244"/>
      <c r="Q143" s="244"/>
    </row>
    <row r="144" spans="2:17" ht="13.5" hidden="1" customHeight="1" x14ac:dyDescent="0.15">
      <c r="B144" s="244"/>
      <c r="C144" s="244"/>
      <c r="D144" s="244"/>
      <c r="E144" s="244"/>
      <c r="F144" s="244"/>
      <c r="G144" s="244"/>
      <c r="H144" s="244"/>
      <c r="I144" s="244"/>
      <c r="J144" s="244"/>
      <c r="K144" s="244"/>
      <c r="L144" s="244"/>
      <c r="M144" s="244"/>
      <c r="N144" s="244"/>
      <c r="O144" s="244"/>
      <c r="P144" s="244"/>
      <c r="Q144" s="244"/>
    </row>
    <row r="145" spans="2:17" ht="13.5" hidden="1" customHeight="1" x14ac:dyDescent="0.15">
      <c r="B145" s="244"/>
      <c r="C145" s="244"/>
      <c r="D145" s="244"/>
      <c r="E145" s="244"/>
      <c r="F145" s="244"/>
      <c r="G145" s="244"/>
      <c r="H145" s="244"/>
      <c r="I145" s="244"/>
      <c r="J145" s="244"/>
      <c r="K145" s="244"/>
      <c r="L145" s="244"/>
      <c r="M145" s="244"/>
      <c r="N145" s="244"/>
      <c r="O145" s="244"/>
      <c r="P145" s="244"/>
      <c r="Q145" s="244"/>
    </row>
    <row r="146" spans="2:17" ht="13.5" hidden="1" customHeight="1" x14ac:dyDescent="0.15">
      <c r="B146" s="244"/>
      <c r="C146" s="244"/>
      <c r="D146" s="244"/>
      <c r="E146" s="244"/>
      <c r="F146" s="244"/>
      <c r="G146" s="244"/>
      <c r="H146" s="244"/>
      <c r="I146" s="244"/>
      <c r="J146" s="244"/>
      <c r="K146" s="244"/>
      <c r="L146" s="244"/>
      <c r="M146" s="244"/>
      <c r="N146" s="244"/>
      <c r="O146" s="244"/>
      <c r="P146" s="244"/>
      <c r="Q146" s="244"/>
    </row>
    <row r="147" spans="2:17" ht="13.5" hidden="1" customHeight="1" x14ac:dyDescent="0.15">
      <c r="B147" s="244"/>
      <c r="C147" s="244"/>
      <c r="D147" s="244"/>
      <c r="E147" s="244"/>
      <c r="F147" s="244"/>
      <c r="G147" s="244"/>
      <c r="H147" s="244"/>
      <c r="I147" s="244"/>
      <c r="J147" s="244"/>
      <c r="K147" s="244"/>
      <c r="L147" s="244"/>
      <c r="M147" s="244"/>
      <c r="N147" s="244"/>
      <c r="O147" s="244"/>
      <c r="P147" s="244"/>
      <c r="Q147" s="244"/>
    </row>
    <row r="148" spans="2:17" ht="13.5" hidden="1" customHeight="1" x14ac:dyDescent="0.15">
      <c r="B148" s="244"/>
      <c r="C148" s="244"/>
      <c r="D148" s="244"/>
      <c r="E148" s="244"/>
      <c r="F148" s="244"/>
      <c r="G148" s="244"/>
      <c r="H148" s="244"/>
      <c r="I148" s="244"/>
      <c r="J148" s="244"/>
      <c r="K148" s="244"/>
      <c r="L148" s="244"/>
      <c r="M148" s="244"/>
      <c r="N148" s="244"/>
      <c r="O148" s="244"/>
      <c r="P148" s="244"/>
      <c r="Q148" s="244"/>
    </row>
    <row r="149" spans="2:17" ht="13.5" hidden="1" customHeight="1" x14ac:dyDescent="0.15">
      <c r="B149" s="244"/>
      <c r="C149" s="244"/>
      <c r="D149" s="244"/>
      <c r="E149" s="244"/>
      <c r="F149" s="244"/>
      <c r="G149" s="244"/>
      <c r="H149" s="244"/>
      <c r="I149" s="244"/>
      <c r="J149" s="244"/>
      <c r="K149" s="244"/>
      <c r="L149" s="244"/>
      <c r="M149" s="244"/>
      <c r="N149" s="244"/>
      <c r="O149" s="244"/>
      <c r="P149" s="244"/>
      <c r="Q149" s="244"/>
    </row>
    <row r="150" spans="2:17" ht="13.5" hidden="1" customHeight="1" x14ac:dyDescent="0.15">
      <c r="B150" s="244"/>
      <c r="C150" s="244"/>
      <c r="D150" s="244"/>
      <c r="E150" s="244"/>
      <c r="F150" s="244"/>
      <c r="G150" s="244"/>
      <c r="H150" s="244"/>
      <c r="I150" s="244"/>
      <c r="J150" s="244"/>
      <c r="K150" s="244"/>
      <c r="L150" s="244"/>
      <c r="M150" s="244"/>
      <c r="N150" s="244"/>
      <c r="O150" s="244"/>
      <c r="P150" s="244"/>
      <c r="Q150" s="244"/>
    </row>
    <row r="151" spans="2:17" ht="13.5" hidden="1" customHeight="1" x14ac:dyDescent="0.15">
      <c r="B151" s="244"/>
      <c r="C151" s="244"/>
      <c r="D151" s="244"/>
      <c r="E151" s="244"/>
      <c r="F151" s="244"/>
      <c r="G151" s="244"/>
      <c r="H151" s="244"/>
      <c r="I151" s="244"/>
      <c r="J151" s="244"/>
      <c r="K151" s="244"/>
      <c r="L151" s="244"/>
      <c r="M151" s="244"/>
      <c r="N151" s="244"/>
      <c r="O151" s="244"/>
      <c r="P151" s="244"/>
      <c r="Q151" s="244"/>
    </row>
    <row r="152" spans="2:17" ht="13.5" hidden="1" customHeight="1" x14ac:dyDescent="0.15">
      <c r="B152" s="244"/>
      <c r="C152" s="244"/>
      <c r="D152" s="244"/>
      <c r="E152" s="244"/>
      <c r="F152" s="244"/>
      <c r="G152" s="244"/>
      <c r="H152" s="244"/>
      <c r="I152" s="244"/>
      <c r="J152" s="244"/>
      <c r="K152" s="244"/>
      <c r="L152" s="244"/>
      <c r="M152" s="244"/>
      <c r="N152" s="244"/>
      <c r="O152" s="244"/>
      <c r="P152" s="244"/>
      <c r="Q152" s="244"/>
    </row>
    <row r="153" spans="2:17" ht="13.5" hidden="1" customHeight="1" x14ac:dyDescent="0.15">
      <c r="B153" s="244"/>
      <c r="C153" s="244"/>
      <c r="D153" s="244"/>
      <c r="E153" s="244"/>
      <c r="F153" s="244"/>
      <c r="G153" s="244"/>
      <c r="H153" s="244"/>
      <c r="I153" s="244"/>
      <c r="J153" s="244"/>
      <c r="K153" s="244"/>
      <c r="L153" s="244"/>
      <c r="M153" s="244"/>
      <c r="N153" s="244"/>
      <c r="O153" s="244"/>
      <c r="P153" s="244"/>
      <c r="Q153" s="244"/>
    </row>
    <row r="154" spans="2:17" ht="13.5" hidden="1" customHeight="1" x14ac:dyDescent="0.15">
      <c r="B154" s="244"/>
      <c r="C154" s="244"/>
      <c r="D154" s="244"/>
      <c r="E154" s="244"/>
      <c r="F154" s="244"/>
      <c r="G154" s="244"/>
      <c r="H154" s="244"/>
      <c r="I154" s="244"/>
      <c r="J154" s="244"/>
      <c r="K154" s="244"/>
      <c r="L154" s="244"/>
      <c r="M154" s="244"/>
      <c r="N154" s="244"/>
      <c r="O154" s="244"/>
      <c r="P154" s="244"/>
      <c r="Q154" s="244"/>
    </row>
    <row r="155" spans="2:17" ht="13.5" hidden="1" customHeight="1" x14ac:dyDescent="0.15">
      <c r="B155" s="244"/>
      <c r="C155" s="244"/>
      <c r="D155" s="244"/>
      <c r="E155" s="244"/>
      <c r="F155" s="244"/>
      <c r="G155" s="244"/>
      <c r="H155" s="244"/>
      <c r="I155" s="244"/>
      <c r="J155" s="244"/>
      <c r="K155" s="244"/>
      <c r="L155" s="244"/>
      <c r="M155" s="244"/>
      <c r="N155" s="244"/>
      <c r="O155" s="244"/>
      <c r="P155" s="244"/>
      <c r="Q155" s="244"/>
    </row>
    <row r="156" spans="2:17" ht="13.5" hidden="1" customHeight="1" x14ac:dyDescent="0.15">
      <c r="B156" s="244"/>
      <c r="C156" s="244"/>
      <c r="D156" s="244"/>
      <c r="E156" s="244"/>
      <c r="F156" s="244"/>
      <c r="G156" s="244"/>
      <c r="H156" s="244"/>
      <c r="I156" s="244"/>
      <c r="J156" s="244"/>
      <c r="K156" s="244"/>
      <c r="L156" s="244"/>
      <c r="M156" s="244"/>
      <c r="N156" s="244"/>
      <c r="O156" s="244"/>
      <c r="P156" s="244"/>
      <c r="Q156" s="244"/>
    </row>
    <row r="157" spans="2:17" ht="13.5" hidden="1" customHeight="1" x14ac:dyDescent="0.15">
      <c r="B157" s="244"/>
      <c r="C157" s="244"/>
      <c r="D157" s="244"/>
      <c r="E157" s="244"/>
      <c r="F157" s="244"/>
      <c r="G157" s="244"/>
      <c r="H157" s="244"/>
      <c r="I157" s="244"/>
      <c r="J157" s="244"/>
      <c r="K157" s="244"/>
      <c r="L157" s="244"/>
      <c r="M157" s="244"/>
      <c r="N157" s="244"/>
      <c r="O157" s="244"/>
      <c r="P157" s="244"/>
      <c r="Q157" s="244"/>
    </row>
    <row r="158" spans="2:17" ht="13.5" hidden="1" customHeight="1" x14ac:dyDescent="0.15">
      <c r="B158" s="244"/>
      <c r="C158" s="244"/>
      <c r="D158" s="244"/>
      <c r="E158" s="244"/>
      <c r="F158" s="244"/>
      <c r="G158" s="244"/>
      <c r="H158" s="244"/>
      <c r="I158" s="244"/>
      <c r="J158" s="244"/>
      <c r="K158" s="244"/>
      <c r="L158" s="244"/>
      <c r="M158" s="244"/>
      <c r="N158" s="244"/>
      <c r="O158" s="244"/>
      <c r="P158" s="244"/>
      <c r="Q158" s="244"/>
    </row>
    <row r="159" spans="2:17" ht="13.5" hidden="1" customHeight="1" x14ac:dyDescent="0.15">
      <c r="B159" s="244"/>
      <c r="C159" s="244"/>
      <c r="D159" s="244"/>
      <c r="E159" s="244"/>
      <c r="F159" s="244"/>
      <c r="G159" s="244"/>
      <c r="H159" s="244"/>
      <c r="I159" s="244"/>
      <c r="J159" s="244"/>
      <c r="K159" s="244"/>
      <c r="L159" s="244"/>
      <c r="M159" s="244"/>
      <c r="N159" s="244"/>
      <c r="O159" s="244"/>
      <c r="P159" s="244"/>
      <c r="Q159" s="244"/>
    </row>
    <row r="160" spans="2:17" ht="13.5" hidden="1" customHeight="1" x14ac:dyDescent="0.15">
      <c r="B160" s="244"/>
      <c r="C160" s="244"/>
      <c r="D160" s="244"/>
      <c r="E160" s="244"/>
      <c r="F160" s="244"/>
      <c r="G160" s="244"/>
      <c r="H160" s="244"/>
      <c r="I160" s="244"/>
      <c r="J160" s="244"/>
      <c r="K160" s="244"/>
      <c r="L160" s="244"/>
      <c r="M160" s="244"/>
      <c r="N160" s="244"/>
      <c r="O160" s="244"/>
      <c r="P160" s="244"/>
      <c r="Q160" s="244"/>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customHeight="1" x14ac:dyDescent="0.15"/>
    <row r="118" spans="34:34" ht="13.5" customHeight="1" x14ac:dyDescent="0.15"/>
    <row r="119" spans="34:34" ht="13.5" customHeight="1" x14ac:dyDescent="0.15"/>
    <row r="120" spans="34:34" ht="13.5" customHeight="1" x14ac:dyDescent="0.15">
      <c r="AH120" s="241"/>
    </row>
    <row r="121" spans="34:34" ht="13.5" customHeight="1" x14ac:dyDescent="0.15">
      <c r="AH121" s="241"/>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customHeight="1" x14ac:dyDescent="0.15"/>
    <row r="118" spans="34:34" ht="13.5" customHeight="1" x14ac:dyDescent="0.15"/>
    <row r="119" spans="34:34" ht="13.5" customHeight="1" x14ac:dyDescent="0.15"/>
    <row r="120" spans="34:34" ht="13.5" customHeight="1" x14ac:dyDescent="0.15">
      <c r="AH120" s="241"/>
    </row>
    <row r="121" spans="34:34" ht="13.5" customHeight="1" x14ac:dyDescent="0.15">
      <c r="AH121" s="241"/>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39</v>
      </c>
      <c r="E2" s="109"/>
      <c r="F2" s="110" t="s">
        <v>515</v>
      </c>
      <c r="G2" s="111"/>
      <c r="H2" s="112"/>
    </row>
    <row r="3" spans="1:8" x14ac:dyDescent="0.15">
      <c r="A3" s="108" t="s">
        <v>508</v>
      </c>
      <c r="B3" s="113"/>
      <c r="C3" s="114"/>
      <c r="D3" s="115">
        <v>40239</v>
      </c>
      <c r="E3" s="116"/>
      <c r="F3" s="117">
        <v>47569</v>
      </c>
      <c r="G3" s="118"/>
      <c r="H3" s="119"/>
    </row>
    <row r="4" spans="1:8" x14ac:dyDescent="0.15">
      <c r="A4" s="120"/>
      <c r="B4" s="121"/>
      <c r="C4" s="122"/>
      <c r="D4" s="123">
        <v>23356</v>
      </c>
      <c r="E4" s="124"/>
      <c r="F4" s="125">
        <v>26255</v>
      </c>
      <c r="G4" s="126"/>
      <c r="H4" s="127"/>
    </row>
    <row r="5" spans="1:8" x14ac:dyDescent="0.15">
      <c r="A5" s="108" t="s">
        <v>510</v>
      </c>
      <c r="B5" s="113"/>
      <c r="C5" s="114"/>
      <c r="D5" s="115">
        <v>73651</v>
      </c>
      <c r="E5" s="116"/>
      <c r="F5" s="117">
        <v>50880</v>
      </c>
      <c r="G5" s="118"/>
      <c r="H5" s="119"/>
    </row>
    <row r="6" spans="1:8" x14ac:dyDescent="0.15">
      <c r="A6" s="120"/>
      <c r="B6" s="121"/>
      <c r="C6" s="122"/>
      <c r="D6" s="123">
        <v>19856</v>
      </c>
      <c r="E6" s="124"/>
      <c r="F6" s="125">
        <v>26879</v>
      </c>
      <c r="G6" s="126"/>
      <c r="H6" s="127"/>
    </row>
    <row r="7" spans="1:8" x14ac:dyDescent="0.15">
      <c r="A7" s="108" t="s">
        <v>511</v>
      </c>
      <c r="B7" s="113"/>
      <c r="C7" s="114"/>
      <c r="D7" s="115">
        <v>82583</v>
      </c>
      <c r="E7" s="116"/>
      <c r="F7" s="117">
        <v>63956</v>
      </c>
      <c r="G7" s="118"/>
      <c r="H7" s="119"/>
    </row>
    <row r="8" spans="1:8" x14ac:dyDescent="0.15">
      <c r="A8" s="120"/>
      <c r="B8" s="121"/>
      <c r="C8" s="122"/>
      <c r="D8" s="123">
        <v>32354</v>
      </c>
      <c r="E8" s="124"/>
      <c r="F8" s="125">
        <v>29239</v>
      </c>
      <c r="G8" s="126"/>
      <c r="H8" s="127"/>
    </row>
    <row r="9" spans="1:8" x14ac:dyDescent="0.15">
      <c r="A9" s="108" t="s">
        <v>512</v>
      </c>
      <c r="B9" s="113"/>
      <c r="C9" s="114"/>
      <c r="D9" s="115">
        <v>101737</v>
      </c>
      <c r="E9" s="116"/>
      <c r="F9" s="117">
        <v>66255</v>
      </c>
      <c r="G9" s="118"/>
      <c r="H9" s="119"/>
    </row>
    <row r="10" spans="1:8" x14ac:dyDescent="0.15">
      <c r="A10" s="120"/>
      <c r="B10" s="121"/>
      <c r="C10" s="122"/>
      <c r="D10" s="123">
        <v>63822</v>
      </c>
      <c r="E10" s="124"/>
      <c r="F10" s="125">
        <v>31822</v>
      </c>
      <c r="G10" s="126"/>
      <c r="H10" s="127"/>
    </row>
    <row r="11" spans="1:8" x14ac:dyDescent="0.15">
      <c r="A11" s="108" t="s">
        <v>513</v>
      </c>
      <c r="B11" s="113"/>
      <c r="C11" s="114"/>
      <c r="D11" s="115">
        <v>79717</v>
      </c>
      <c r="E11" s="116"/>
      <c r="F11" s="117">
        <v>92247</v>
      </c>
      <c r="G11" s="118"/>
      <c r="H11" s="119"/>
    </row>
    <row r="12" spans="1:8" x14ac:dyDescent="0.15">
      <c r="A12" s="120"/>
      <c r="B12" s="121"/>
      <c r="C12" s="128"/>
      <c r="D12" s="123">
        <v>47341</v>
      </c>
      <c r="E12" s="124"/>
      <c r="F12" s="125">
        <v>37204</v>
      </c>
      <c r="G12" s="126"/>
      <c r="H12" s="127"/>
    </row>
    <row r="13" spans="1:8" x14ac:dyDescent="0.15">
      <c r="A13" s="108"/>
      <c r="B13" s="113"/>
      <c r="C13" s="129"/>
      <c r="D13" s="130">
        <v>75585</v>
      </c>
      <c r="E13" s="131"/>
      <c r="F13" s="132">
        <v>64181</v>
      </c>
      <c r="G13" s="133"/>
      <c r="H13" s="119"/>
    </row>
    <row r="14" spans="1:8" x14ac:dyDescent="0.15">
      <c r="A14" s="120"/>
      <c r="B14" s="121"/>
      <c r="C14" s="122"/>
      <c r="D14" s="123">
        <v>37346</v>
      </c>
      <c r="E14" s="124"/>
      <c r="F14" s="125">
        <v>30280</v>
      </c>
      <c r="G14" s="126"/>
      <c r="H14" s="127"/>
    </row>
    <row r="17" spans="1:11" x14ac:dyDescent="0.15">
      <c r="A17" s="104" t="s">
        <v>40</v>
      </c>
    </row>
    <row r="18" spans="1:11" x14ac:dyDescent="0.15">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x14ac:dyDescent="0.15">
      <c r="A19" s="134" t="s">
        <v>41</v>
      </c>
      <c r="B19" s="134">
        <f>ROUND(VALUE(SUBSTITUTE(実質収支比率等に係る経年分析!F$48,"▲","-")),2)</f>
        <v>4.71</v>
      </c>
      <c r="C19" s="134">
        <f>ROUND(VALUE(SUBSTITUTE(実質収支比率等に係る経年分析!G$48,"▲","-")),2)</f>
        <v>5.15</v>
      </c>
      <c r="D19" s="134">
        <f>ROUND(VALUE(SUBSTITUTE(実質収支比率等に係る経年分析!H$48,"▲","-")),2)</f>
        <v>4.84</v>
      </c>
      <c r="E19" s="134">
        <f>ROUND(VALUE(SUBSTITUTE(実質収支比率等に係る経年分析!I$48,"▲","-")),2)</f>
        <v>8.9</v>
      </c>
      <c r="F19" s="134">
        <f>ROUND(VALUE(SUBSTITUTE(実質収支比率等に係る経年分析!J$48,"▲","-")),2)</f>
        <v>12.79</v>
      </c>
    </row>
    <row r="20" spans="1:11" x14ac:dyDescent="0.15">
      <c r="A20" s="134" t="s">
        <v>42</v>
      </c>
      <c r="B20" s="134">
        <f>ROUND(VALUE(SUBSTITUTE(実質収支比率等に係る経年分析!F$47,"▲","-")),2)</f>
        <v>15.82</v>
      </c>
      <c r="C20" s="134">
        <f>ROUND(VALUE(SUBSTITUTE(実質収支比率等に係る経年分析!G$47,"▲","-")),2)</f>
        <v>17.62</v>
      </c>
      <c r="D20" s="134">
        <f>ROUND(VALUE(SUBSTITUTE(実質収支比率等に係る経年分析!H$47,"▲","-")),2)</f>
        <v>22.53</v>
      </c>
      <c r="E20" s="134">
        <f>ROUND(VALUE(SUBSTITUTE(実質収支比率等に係る経年分析!I$47,"▲","-")),2)</f>
        <v>18.78</v>
      </c>
      <c r="F20" s="134">
        <f>ROUND(VALUE(SUBSTITUTE(実質収支比率等に係る経年分析!J$47,"▲","-")),2)</f>
        <v>27.56</v>
      </c>
    </row>
    <row r="21" spans="1:11" x14ac:dyDescent="0.15">
      <c r="A21" s="134" t="s">
        <v>43</v>
      </c>
      <c r="B21" s="134">
        <f>IF(ISNUMBER(VALUE(SUBSTITUTE(実質収支比率等に係る経年分析!F$49,"▲","-"))),ROUND(VALUE(SUBSTITUTE(実質収支比率等に係る経年分析!F$49,"▲","-")),2),NA())</f>
        <v>2.84</v>
      </c>
      <c r="C21" s="134">
        <f>IF(ISNUMBER(VALUE(SUBSTITUTE(実質収支比率等に係る経年分析!G$49,"▲","-"))),ROUND(VALUE(SUBSTITUTE(実質収支比率等に係る経年分析!G$49,"▲","-")),2),NA())</f>
        <v>2.13</v>
      </c>
      <c r="D21" s="134">
        <f>IF(ISNUMBER(VALUE(SUBSTITUTE(実質収支比率等に係る経年分析!H$49,"▲","-"))),ROUND(VALUE(SUBSTITUTE(実質収支比率等に係る経年分析!H$49,"▲","-")),2),NA())</f>
        <v>4.87</v>
      </c>
      <c r="E21" s="134">
        <f>IF(ISNUMBER(VALUE(SUBSTITUTE(実質収支比率等に係る経年分析!I$49,"▲","-"))),ROUND(VALUE(SUBSTITUTE(実質収支比率等に係る経年分析!I$49,"▲","-")),2),NA())</f>
        <v>0.41</v>
      </c>
      <c r="F21" s="134">
        <f>IF(ISNUMBER(VALUE(SUBSTITUTE(実質収支比率等に係る経年分析!J$49,"▲","-"))),ROUND(VALUE(SUBSTITUTE(実質収支比率等に係る経年分析!J$49,"▲","-")),2),NA())</f>
        <v>15.73</v>
      </c>
    </row>
    <row r="24" spans="1:11" x14ac:dyDescent="0.15">
      <c r="A24" s="104" t="s">
        <v>44</v>
      </c>
    </row>
    <row r="25" spans="1:11" x14ac:dyDescent="0.15">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x14ac:dyDescent="0.15">
      <c r="A26" s="135"/>
      <c r="B26" s="135" t="s">
        <v>45</v>
      </c>
      <c r="C26" s="135" t="s">
        <v>46</v>
      </c>
      <c r="D26" s="135" t="s">
        <v>45</v>
      </c>
      <c r="E26" s="135" t="s">
        <v>46</v>
      </c>
      <c r="F26" s="135" t="s">
        <v>45</v>
      </c>
      <c r="G26" s="135" t="s">
        <v>46</v>
      </c>
      <c r="H26" s="135" t="s">
        <v>45</v>
      </c>
      <c r="I26" s="135" t="s">
        <v>46</v>
      </c>
      <c r="J26" s="135" t="s">
        <v>45</v>
      </c>
      <c r="K26" s="135" t="s">
        <v>46</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0.36</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0.17</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0.04</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0.02</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0.02</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str">
        <f>IF(連結実質赤字比率に係る赤字・黒字の構成分析!C$41="",NA(),連結実質赤字比率に係る赤字・黒字の構成分析!C$41)</f>
        <v>市民墓地特別会計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0.02</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0.02</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0.03</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0.03</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0.03</v>
      </c>
    </row>
    <row r="30" spans="1:11" x14ac:dyDescent="0.15">
      <c r="A30" s="135" t="str">
        <f>IF(連結実質赤字比率に係る赤字・黒字の構成分析!C$40="",NA(),連結実質赤字比率に係る赤字・黒字の構成分析!C$40)</f>
        <v>後期高齢者医療特別会計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0.1</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0.12</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0.09</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0.11</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0.12</v>
      </c>
    </row>
    <row r="31" spans="1:11" x14ac:dyDescent="0.15">
      <c r="A31" s="135" t="str">
        <f>IF(連結実質赤字比率に係る赤字・黒字の構成分析!C$39="",NA(),連結実質赤字比率に係る赤字・黒字の構成分析!C$39)</f>
        <v>国民健康保険特別会計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2.14</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1.88</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0.61</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0.02</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1.21</v>
      </c>
    </row>
    <row r="32" spans="1:11" x14ac:dyDescent="0.15">
      <c r="A32" s="135" t="str">
        <f>IF(連結実質赤字比率に係る赤字・黒字の構成分析!C$38="",NA(),連結実質赤字比率に係る赤字・黒字の構成分析!C$38)</f>
        <v>介護保険特別会計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0.56000000000000005</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0.71</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0.83</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0.84</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1.67</v>
      </c>
    </row>
    <row r="33" spans="1:16" x14ac:dyDescent="0.15">
      <c r="A33" s="135" t="str">
        <f>IF(連結実質赤字比率に係る赤字・黒字の構成分析!C$37="",NA(),連結実質赤字比率に係る赤字・黒字の構成分析!C$37)</f>
        <v>天童市民病院事業会計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1.05</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1.25</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1.38</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1.78</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2.15</v>
      </c>
    </row>
    <row r="34" spans="1:16" x14ac:dyDescent="0.15">
      <c r="A34" s="135" t="str">
        <f>IF(連結実質赤字比率に係る赤字・黒字の構成分析!C$36="",NA(),連結実質赤字比率に係る赤字・黒字の構成分析!C$36)</f>
        <v>公共下水道事業会計</v>
      </c>
      <c r="B34" s="135" t="e">
        <f>IF(ROUND(VALUE(SUBSTITUTE(連結実質赤字比率に係る赤字・黒字の構成分析!F$36,"▲", "-")), 2) &lt; 0, ABS(ROUND(VALUE(SUBSTITUTE(連結実質赤字比率に係る赤字・黒字の構成分析!F$36,"▲", "-")), 2)), NA())</f>
        <v>#VALUE!</v>
      </c>
      <c r="C34" s="135" t="e">
        <f>IF(ROUND(VALUE(SUBSTITUTE(連結実質赤字比率に係る赤字・黒字の構成分析!F$36,"▲", "-")), 2) &gt;= 0, ABS(ROUND(VALUE(SUBSTITUTE(連結実質赤字比率に係る赤字・黒字の構成分析!F$36,"▲", "-")), 2)), NA())</f>
        <v>#VALUE!</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1.98</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2.29</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2.3199999999999998</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2.5099999999999998</v>
      </c>
    </row>
    <row r="35" spans="1:16" x14ac:dyDescent="0.15">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10.050000000000001</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10.119999999999999</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10.220000000000001</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10.37</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10.55</v>
      </c>
    </row>
    <row r="36" spans="1:16" x14ac:dyDescent="0.15">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4.62</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4.9400000000000004</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4.76</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8.84</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12.72</v>
      </c>
    </row>
    <row r="39" spans="1:16" x14ac:dyDescent="0.15">
      <c r="A39" s="104" t="s">
        <v>47</v>
      </c>
    </row>
    <row r="40" spans="1:16" x14ac:dyDescent="0.15">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x14ac:dyDescent="0.15">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x14ac:dyDescent="0.15">
      <c r="A42" s="136" t="s">
        <v>50</v>
      </c>
      <c r="B42" s="136"/>
      <c r="C42" s="136"/>
      <c r="D42" s="136">
        <f>'実質公債費比率（分子）の構造'!K$52</f>
        <v>2437</v>
      </c>
      <c r="E42" s="136"/>
      <c r="F42" s="136"/>
      <c r="G42" s="136">
        <f>'実質公債費比率（分子）の構造'!L$52</f>
        <v>2362</v>
      </c>
      <c r="H42" s="136"/>
      <c r="I42" s="136"/>
      <c r="J42" s="136">
        <f>'実質公債費比率（分子）の構造'!M$52</f>
        <v>2263</v>
      </c>
      <c r="K42" s="136"/>
      <c r="L42" s="136"/>
      <c r="M42" s="136">
        <f>'実質公債費比率（分子）の構造'!N$52</f>
        <v>2345</v>
      </c>
      <c r="N42" s="136"/>
      <c r="O42" s="136"/>
      <c r="P42" s="136">
        <f>'実質公債費比率（分子）の構造'!O$52</f>
        <v>2375</v>
      </c>
    </row>
    <row r="43" spans="1:16" x14ac:dyDescent="0.15">
      <c r="A43" s="136" t="s">
        <v>51</v>
      </c>
      <c r="B43" s="136">
        <f>'実質公債費比率（分子）の構造'!K$51</f>
        <v>0</v>
      </c>
      <c r="C43" s="136"/>
      <c r="D43" s="136"/>
      <c r="E43" s="136">
        <f>'実質公債費比率（分子）の構造'!L$51</f>
        <v>0</v>
      </c>
      <c r="F43" s="136"/>
      <c r="G43" s="136"/>
      <c r="H43" s="136">
        <f>'実質公債費比率（分子）の構造'!M$51</f>
        <v>0</v>
      </c>
      <c r="I43" s="136"/>
      <c r="J43" s="136"/>
      <c r="K43" s="136" t="str">
        <f>'実質公債費比率（分子）の構造'!N$51</f>
        <v>-</v>
      </c>
      <c r="L43" s="136"/>
      <c r="M43" s="136"/>
      <c r="N43" s="136" t="str">
        <f>'実質公債費比率（分子）の構造'!O$51</f>
        <v>-</v>
      </c>
      <c r="O43" s="136"/>
      <c r="P43" s="136"/>
    </row>
    <row r="44" spans="1:16" x14ac:dyDescent="0.15">
      <c r="A44" s="136" t="s">
        <v>52</v>
      </c>
      <c r="B44" s="136">
        <f>'実質公債費比率（分子）の構造'!K$50</f>
        <v>47</v>
      </c>
      <c r="C44" s="136"/>
      <c r="D44" s="136"/>
      <c r="E44" s="136">
        <f>'実質公債費比率（分子）の構造'!L$50</f>
        <v>47</v>
      </c>
      <c r="F44" s="136"/>
      <c r="G44" s="136"/>
      <c r="H44" s="136">
        <f>'実質公債費比率（分子）の構造'!M$50</f>
        <v>41</v>
      </c>
      <c r="I44" s="136"/>
      <c r="J44" s="136"/>
      <c r="K44" s="136">
        <f>'実質公債費比率（分子）の構造'!N$50</f>
        <v>41</v>
      </c>
      <c r="L44" s="136"/>
      <c r="M44" s="136"/>
      <c r="N44" s="136">
        <f>'実質公債費比率（分子）の構造'!O$50</f>
        <v>40</v>
      </c>
      <c r="O44" s="136"/>
      <c r="P44" s="136"/>
    </row>
    <row r="45" spans="1:16" x14ac:dyDescent="0.15">
      <c r="A45" s="136" t="s">
        <v>53</v>
      </c>
      <c r="B45" s="136">
        <f>'実質公債費比率（分子）の構造'!K$49</f>
        <v>55</v>
      </c>
      <c r="C45" s="136"/>
      <c r="D45" s="136"/>
      <c r="E45" s="136">
        <f>'実質公債費比率（分子）の構造'!L$49</f>
        <v>62</v>
      </c>
      <c r="F45" s="136"/>
      <c r="G45" s="136"/>
      <c r="H45" s="136">
        <f>'実質公債費比率（分子）の構造'!M$49</f>
        <v>80</v>
      </c>
      <c r="I45" s="136"/>
      <c r="J45" s="136"/>
      <c r="K45" s="136">
        <f>'実質公債費比率（分子）の構造'!N$49</f>
        <v>79</v>
      </c>
      <c r="L45" s="136"/>
      <c r="M45" s="136"/>
      <c r="N45" s="136">
        <f>'実質公債費比率（分子）の構造'!O$49</f>
        <v>59</v>
      </c>
      <c r="O45" s="136"/>
      <c r="P45" s="136"/>
    </row>
    <row r="46" spans="1:16" x14ac:dyDescent="0.15">
      <c r="A46" s="136" t="s">
        <v>54</v>
      </c>
      <c r="B46" s="136">
        <f>'実質公債費比率（分子）の構造'!K$48</f>
        <v>1055</v>
      </c>
      <c r="C46" s="136"/>
      <c r="D46" s="136"/>
      <c r="E46" s="136">
        <f>'実質公債費比率（分子）の構造'!L$48</f>
        <v>733</v>
      </c>
      <c r="F46" s="136"/>
      <c r="G46" s="136"/>
      <c r="H46" s="136">
        <f>'実質公債費比率（分子）の構造'!M$48</f>
        <v>639</v>
      </c>
      <c r="I46" s="136"/>
      <c r="J46" s="136"/>
      <c r="K46" s="136">
        <f>'実質公債費比率（分子）の構造'!N$48</f>
        <v>577</v>
      </c>
      <c r="L46" s="136"/>
      <c r="M46" s="136"/>
      <c r="N46" s="136">
        <f>'実質公債費比率（分子）の構造'!O$48</f>
        <v>566</v>
      </c>
      <c r="O46" s="136"/>
      <c r="P46" s="136"/>
    </row>
    <row r="47" spans="1:16" x14ac:dyDescent="0.15">
      <c r="A47" s="136" t="s">
        <v>13</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55</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56</v>
      </c>
      <c r="B49" s="136">
        <f>'実質公債費比率（分子）の構造'!K$45</f>
        <v>2193</v>
      </c>
      <c r="C49" s="136"/>
      <c r="D49" s="136"/>
      <c r="E49" s="136">
        <f>'実質公債費比率（分子）の構造'!L$45</f>
        <v>2118</v>
      </c>
      <c r="F49" s="136"/>
      <c r="G49" s="136"/>
      <c r="H49" s="136">
        <f>'実質公債費比率（分子）の構造'!M$45</f>
        <v>2017</v>
      </c>
      <c r="I49" s="136"/>
      <c r="J49" s="136"/>
      <c r="K49" s="136">
        <f>'実質公債費比率（分子）の構造'!N$45</f>
        <v>1979</v>
      </c>
      <c r="L49" s="136"/>
      <c r="M49" s="136"/>
      <c r="N49" s="136">
        <f>'実質公債費比率（分子）の構造'!O$45</f>
        <v>2043</v>
      </c>
      <c r="O49" s="136"/>
      <c r="P49" s="136"/>
    </row>
    <row r="50" spans="1:16" x14ac:dyDescent="0.15">
      <c r="A50" s="136" t="s">
        <v>57</v>
      </c>
      <c r="B50" s="136" t="e">
        <f>NA()</f>
        <v>#N/A</v>
      </c>
      <c r="C50" s="136">
        <f>IF(ISNUMBER('実質公債費比率（分子）の構造'!K$53),'実質公債費比率（分子）の構造'!K$53,NA())</f>
        <v>913</v>
      </c>
      <c r="D50" s="136" t="e">
        <f>NA()</f>
        <v>#N/A</v>
      </c>
      <c r="E50" s="136" t="e">
        <f>NA()</f>
        <v>#N/A</v>
      </c>
      <c r="F50" s="136">
        <f>IF(ISNUMBER('実質公債費比率（分子）の構造'!L$53),'実質公債費比率（分子）の構造'!L$53,NA())</f>
        <v>598</v>
      </c>
      <c r="G50" s="136" t="e">
        <f>NA()</f>
        <v>#N/A</v>
      </c>
      <c r="H50" s="136" t="e">
        <f>NA()</f>
        <v>#N/A</v>
      </c>
      <c r="I50" s="136">
        <f>IF(ISNUMBER('実質公債費比率（分子）の構造'!M$53),'実質公債費比率（分子）の構造'!M$53,NA())</f>
        <v>514</v>
      </c>
      <c r="J50" s="136" t="e">
        <f>NA()</f>
        <v>#N/A</v>
      </c>
      <c r="K50" s="136" t="e">
        <f>NA()</f>
        <v>#N/A</v>
      </c>
      <c r="L50" s="136">
        <f>IF(ISNUMBER('実質公債費比率（分子）の構造'!N$53),'実質公債費比率（分子）の構造'!N$53,NA())</f>
        <v>331</v>
      </c>
      <c r="M50" s="136" t="e">
        <f>NA()</f>
        <v>#N/A</v>
      </c>
      <c r="N50" s="136" t="e">
        <f>NA()</f>
        <v>#N/A</v>
      </c>
      <c r="O50" s="136">
        <f>IF(ISNUMBER('実質公債費比率（分子）の構造'!O$53),'実質公債費比率（分子）の構造'!O$53,NA())</f>
        <v>333</v>
      </c>
      <c r="P50" s="136" t="e">
        <f>NA()</f>
        <v>#N/A</v>
      </c>
    </row>
    <row r="53" spans="1:16" x14ac:dyDescent="0.15">
      <c r="A53" s="104" t="s">
        <v>58</v>
      </c>
    </row>
    <row r="54" spans="1:16" x14ac:dyDescent="0.15">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x14ac:dyDescent="0.15">
      <c r="A55" s="135"/>
      <c r="B55" s="135" t="s">
        <v>59</v>
      </c>
      <c r="C55" s="135"/>
      <c r="D55" s="135" t="s">
        <v>60</v>
      </c>
      <c r="E55" s="135" t="s">
        <v>59</v>
      </c>
      <c r="F55" s="135"/>
      <c r="G55" s="135" t="s">
        <v>60</v>
      </c>
      <c r="H55" s="135" t="s">
        <v>59</v>
      </c>
      <c r="I55" s="135"/>
      <c r="J55" s="135" t="s">
        <v>60</v>
      </c>
      <c r="K55" s="135" t="s">
        <v>59</v>
      </c>
      <c r="L55" s="135"/>
      <c r="M55" s="135" t="s">
        <v>60</v>
      </c>
      <c r="N55" s="135" t="s">
        <v>59</v>
      </c>
      <c r="O55" s="135"/>
      <c r="P55" s="135" t="s">
        <v>60</v>
      </c>
    </row>
    <row r="56" spans="1:16" x14ac:dyDescent="0.15">
      <c r="A56" s="135" t="s">
        <v>35</v>
      </c>
      <c r="B56" s="135"/>
      <c r="C56" s="135"/>
      <c r="D56" s="135">
        <f>'将来負担比率（分子）の構造'!I$51</f>
        <v>22223</v>
      </c>
      <c r="E56" s="135"/>
      <c r="F56" s="135"/>
      <c r="G56" s="135">
        <f>'将来負担比率（分子）の構造'!J$51</f>
        <v>22682</v>
      </c>
      <c r="H56" s="135"/>
      <c r="I56" s="135"/>
      <c r="J56" s="135">
        <f>'将来負担比率（分子）の構造'!K$51</f>
        <v>23070</v>
      </c>
      <c r="K56" s="135"/>
      <c r="L56" s="135"/>
      <c r="M56" s="135">
        <f>'将来負担比率（分子）の構造'!L$51</f>
        <v>23413</v>
      </c>
      <c r="N56" s="135"/>
      <c r="O56" s="135"/>
      <c r="P56" s="135">
        <f>'将来負担比率（分子）の構造'!M$51</f>
        <v>23490</v>
      </c>
    </row>
    <row r="57" spans="1:16" x14ac:dyDescent="0.15">
      <c r="A57" s="135" t="s">
        <v>34</v>
      </c>
      <c r="B57" s="135"/>
      <c r="C57" s="135"/>
      <c r="D57" s="135">
        <f>'将来負担比率（分子）の構造'!I$50</f>
        <v>4719</v>
      </c>
      <c r="E57" s="135"/>
      <c r="F57" s="135"/>
      <c r="G57" s="135">
        <f>'将来負担比率（分子）の構造'!J$50</f>
        <v>4304</v>
      </c>
      <c r="H57" s="135"/>
      <c r="I57" s="135"/>
      <c r="J57" s="135">
        <f>'将来負担比率（分子）の構造'!K$50</f>
        <v>3695</v>
      </c>
      <c r="K57" s="135"/>
      <c r="L57" s="135"/>
      <c r="M57" s="135">
        <f>'将来負担比率（分子）の構造'!L$50</f>
        <v>2813</v>
      </c>
      <c r="N57" s="135"/>
      <c r="O57" s="135"/>
      <c r="P57" s="135">
        <f>'将来負担比率（分子）の構造'!M$50</f>
        <v>2349</v>
      </c>
    </row>
    <row r="58" spans="1:16" x14ac:dyDescent="0.15">
      <c r="A58" s="135" t="s">
        <v>33</v>
      </c>
      <c r="B58" s="135"/>
      <c r="C58" s="135"/>
      <c r="D58" s="135">
        <f>'将来負担比率（分子）の構造'!I$49</f>
        <v>5181</v>
      </c>
      <c r="E58" s="135"/>
      <c r="F58" s="135"/>
      <c r="G58" s="135">
        <f>'将来負担比率（分子）の構造'!J$49</f>
        <v>5648</v>
      </c>
      <c r="H58" s="135"/>
      <c r="I58" s="135"/>
      <c r="J58" s="135">
        <f>'将来負担比率（分子）の構造'!K$49</f>
        <v>6362</v>
      </c>
      <c r="K58" s="135"/>
      <c r="L58" s="135"/>
      <c r="M58" s="135">
        <f>'将来負担比率（分子）の構造'!L$49</f>
        <v>5171</v>
      </c>
      <c r="N58" s="135"/>
      <c r="O58" s="135"/>
      <c r="P58" s="135">
        <f>'将来負担比率（分子）の構造'!M$49</f>
        <v>5742</v>
      </c>
    </row>
    <row r="59" spans="1:16" x14ac:dyDescent="0.15">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29</v>
      </c>
      <c r="B61" s="135">
        <f>'将来負担比率（分子）の構造'!I$46</f>
        <v>97</v>
      </c>
      <c r="C61" s="135"/>
      <c r="D61" s="135"/>
      <c r="E61" s="135">
        <f>'将来負担比率（分子）の構造'!J$46</f>
        <v>86</v>
      </c>
      <c r="F61" s="135"/>
      <c r="G61" s="135"/>
      <c r="H61" s="135">
        <f>'将来負担比率（分子）の構造'!K$46</f>
        <v>78</v>
      </c>
      <c r="I61" s="135"/>
      <c r="J61" s="135"/>
      <c r="K61" s="135">
        <f>'将来負担比率（分子）の構造'!L$46</f>
        <v>71</v>
      </c>
      <c r="L61" s="135"/>
      <c r="M61" s="135"/>
      <c r="N61" s="135">
        <f>'将来負担比率（分子）の構造'!M$46</f>
        <v>38</v>
      </c>
      <c r="O61" s="135"/>
      <c r="P61" s="135"/>
    </row>
    <row r="62" spans="1:16" x14ac:dyDescent="0.15">
      <c r="A62" s="135" t="s">
        <v>28</v>
      </c>
      <c r="B62" s="135">
        <f>'将来負担比率（分子）の構造'!I$45</f>
        <v>4640</v>
      </c>
      <c r="C62" s="135"/>
      <c r="D62" s="135"/>
      <c r="E62" s="135">
        <f>'将来負担比率（分子）の構造'!J$45</f>
        <v>5033</v>
      </c>
      <c r="F62" s="135"/>
      <c r="G62" s="135"/>
      <c r="H62" s="135">
        <f>'将来負担比率（分子）の構造'!K$45</f>
        <v>4616</v>
      </c>
      <c r="I62" s="135"/>
      <c r="J62" s="135"/>
      <c r="K62" s="135">
        <f>'将来負担比率（分子）の構造'!L$45</f>
        <v>4113</v>
      </c>
      <c r="L62" s="135"/>
      <c r="M62" s="135"/>
      <c r="N62" s="135">
        <f>'将来負担比率（分子）の構造'!M$45</f>
        <v>3742</v>
      </c>
      <c r="O62" s="135"/>
      <c r="P62" s="135"/>
    </row>
    <row r="63" spans="1:16" x14ac:dyDescent="0.15">
      <c r="A63" s="135" t="s">
        <v>27</v>
      </c>
      <c r="B63" s="135">
        <f>'将来負担比率（分子）の構造'!I$44</f>
        <v>506</v>
      </c>
      <c r="C63" s="135"/>
      <c r="D63" s="135"/>
      <c r="E63" s="135">
        <f>'将来負担比率（分子）の構造'!J$44</f>
        <v>487</v>
      </c>
      <c r="F63" s="135"/>
      <c r="G63" s="135"/>
      <c r="H63" s="135">
        <f>'将来負担比率（分子）の構造'!K$44</f>
        <v>467</v>
      </c>
      <c r="I63" s="135"/>
      <c r="J63" s="135"/>
      <c r="K63" s="135">
        <f>'将来負担比率（分子）の構造'!L$44</f>
        <v>424</v>
      </c>
      <c r="L63" s="135"/>
      <c r="M63" s="135"/>
      <c r="N63" s="135">
        <f>'将来負担比率（分子）の構造'!M$44</f>
        <v>345</v>
      </c>
      <c r="O63" s="135"/>
      <c r="P63" s="135"/>
    </row>
    <row r="64" spans="1:16" x14ac:dyDescent="0.15">
      <c r="A64" s="135" t="s">
        <v>26</v>
      </c>
      <c r="B64" s="135">
        <f>'将来負担比率（分子）の構造'!I$43</f>
        <v>13958</v>
      </c>
      <c r="C64" s="135"/>
      <c r="D64" s="135"/>
      <c r="E64" s="135">
        <f>'将来負担比率（分子）の構造'!J$43</f>
        <v>12193</v>
      </c>
      <c r="F64" s="135"/>
      <c r="G64" s="135"/>
      <c r="H64" s="135">
        <f>'将来負担比率（分子）の構造'!K$43</f>
        <v>10433</v>
      </c>
      <c r="I64" s="135"/>
      <c r="J64" s="135"/>
      <c r="K64" s="135">
        <f>'将来負担比率（分子）の構造'!L$43</f>
        <v>8356</v>
      </c>
      <c r="L64" s="135"/>
      <c r="M64" s="135"/>
      <c r="N64" s="135">
        <f>'将来負担比率（分子）の構造'!M$43</f>
        <v>7542</v>
      </c>
      <c r="O64" s="135"/>
      <c r="P64" s="135"/>
    </row>
    <row r="65" spans="1:16" x14ac:dyDescent="0.15">
      <c r="A65" s="135" t="s">
        <v>25</v>
      </c>
      <c r="B65" s="135">
        <f>'将来負担比率（分子）の構造'!I$42</f>
        <v>233</v>
      </c>
      <c r="C65" s="135"/>
      <c r="D65" s="135"/>
      <c r="E65" s="135">
        <f>'将来負担比率（分子）の構造'!J$42</f>
        <v>189</v>
      </c>
      <c r="F65" s="135"/>
      <c r="G65" s="135"/>
      <c r="H65" s="135">
        <f>'将来負担比率（分子）の構造'!K$42</f>
        <v>826</v>
      </c>
      <c r="I65" s="135"/>
      <c r="J65" s="135"/>
      <c r="K65" s="135">
        <f>'将来負担比率（分子）の構造'!L$42</f>
        <v>786</v>
      </c>
      <c r="L65" s="135"/>
      <c r="M65" s="135"/>
      <c r="N65" s="135">
        <f>'将来負担比率（分子）の構造'!M$42</f>
        <v>749</v>
      </c>
      <c r="O65" s="135"/>
      <c r="P65" s="135"/>
    </row>
    <row r="66" spans="1:16" x14ac:dyDescent="0.15">
      <c r="A66" s="135" t="s">
        <v>24</v>
      </c>
      <c r="B66" s="135">
        <f>'将来負担比率（分子）の構造'!I$41</f>
        <v>18146</v>
      </c>
      <c r="C66" s="135"/>
      <c r="D66" s="135"/>
      <c r="E66" s="135">
        <f>'将来負担比率（分子）の構造'!J$41</f>
        <v>19610</v>
      </c>
      <c r="F66" s="135"/>
      <c r="G66" s="135"/>
      <c r="H66" s="135">
        <f>'将来負担比率（分子）の構造'!K$41</f>
        <v>20956</v>
      </c>
      <c r="I66" s="135"/>
      <c r="J66" s="135"/>
      <c r="K66" s="135">
        <f>'将来負担比率（分子）の構造'!L$41</f>
        <v>22822</v>
      </c>
      <c r="L66" s="135"/>
      <c r="M66" s="135"/>
      <c r="N66" s="135">
        <f>'将来負担比率（分子）の構造'!M$41</f>
        <v>23713</v>
      </c>
      <c r="O66" s="135"/>
      <c r="P66" s="135"/>
    </row>
    <row r="67" spans="1:16" x14ac:dyDescent="0.15">
      <c r="A67" s="135" t="s">
        <v>61</v>
      </c>
      <c r="B67" s="135" t="e">
        <f>NA()</f>
        <v>#N/A</v>
      </c>
      <c r="C67" s="135">
        <f>IF(ISNUMBER('将来負担比率（分子）の構造'!I$52), IF('将来負担比率（分子）の構造'!I$52 &lt; 0, 0, '将来負担比率（分子）の構造'!I$52), NA())</f>
        <v>5455</v>
      </c>
      <c r="D67" s="135" t="e">
        <f>NA()</f>
        <v>#N/A</v>
      </c>
      <c r="E67" s="135" t="e">
        <f>NA()</f>
        <v>#N/A</v>
      </c>
      <c r="F67" s="135">
        <f>IF(ISNUMBER('将来負担比率（分子）の構造'!J$52), IF('将来負担比率（分子）の構造'!J$52 &lt; 0, 0, '将来負担比率（分子）の構造'!J$52), NA())</f>
        <v>4962</v>
      </c>
      <c r="G67" s="135" t="e">
        <f>NA()</f>
        <v>#N/A</v>
      </c>
      <c r="H67" s="135" t="e">
        <f>NA()</f>
        <v>#N/A</v>
      </c>
      <c r="I67" s="135">
        <f>IF(ISNUMBER('将来負担比率（分子）の構造'!K$52), IF('将来負担比率（分子）の構造'!K$52 &lt; 0, 0, '将来負担比率（分子）の構造'!K$52), NA())</f>
        <v>4248</v>
      </c>
      <c r="J67" s="135" t="e">
        <f>NA()</f>
        <v>#N/A</v>
      </c>
      <c r="K67" s="135" t="e">
        <f>NA()</f>
        <v>#N/A</v>
      </c>
      <c r="L67" s="135">
        <f>IF(ISNUMBER('将来負担比率（分子）の構造'!L$52), IF('将来負担比率（分子）の構造'!L$52 &lt; 0, 0, '将来負担比率（分子）の構造'!L$52), NA())</f>
        <v>5174</v>
      </c>
      <c r="M67" s="135" t="e">
        <f>NA()</f>
        <v>#N/A</v>
      </c>
      <c r="N67" s="135" t="e">
        <f>NA()</f>
        <v>#N/A</v>
      </c>
      <c r="O67" s="135">
        <f>IF(ISNUMBER('将来負担比率（分子）の構造'!M$52), IF('将来負担比率（分子）の構造'!M$52 &lt; 0, 0, '将来負担比率（分子）の構造'!M$52), NA())</f>
        <v>4548</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2017-05-09T03:56:39Z</cp:lastPrinted>
  <dcterms:created xsi:type="dcterms:W3CDTF">2017-01-25T01:50:31Z</dcterms:created>
  <dcterms:modified xsi:type="dcterms:W3CDTF">2017-05-09T03:57:53Z</dcterms:modified>
</cp:coreProperties>
</file>