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172.18.201.210\尾花沢市共有フォルダ\12環境整備課\課共通\0.調査報告等（庁内）\R5\32.【1・22期限・財政課】公営企業に係る経営比較分析表(令和４年度決算)の分析等について\【経営比較分析表】2022_062120_47_1718\"/>
    </mc:Choice>
  </mc:AlternateContent>
  <xr:revisionPtr revIDLastSave="0" documentId="13_ncr:1_{3EC4CA64-D529-4CB1-8743-1647C9767EED}" xr6:coauthVersionLast="37" xr6:coauthVersionMax="37" xr10:uidLastSave="{00000000-0000-0000-0000-000000000000}"/>
  <workbookProtection workbookAlgorithmName="SHA-512" workbookHashValue="TlHcHqemvy6A1Kby70eJ2bUCqfCUDXsUnqUbN5H1/Y8KYu6opWJjPa2eMMC8wjkXg2+olqEmizR21paYXxOHEQ==" workbookSaltValue="tQU3W6B0Dunivm1prXdT9g==" workbookSpinCount="100000" lockStructure="1"/>
  <bookViews>
    <workbookView xWindow="0" yWindow="0" windowWidth="15360" windowHeight="7635" xr2:uid="{00000000-000D-0000-FFFF-FFFF0000000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<sst xmlns="http://schemas.openxmlformats.org/spreadsheetml/2006/main" count="233" uniqueCount="117">
  <si>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</si>
  <si>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</si>
  <si>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</si>
  <si>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</si>
  <si>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</si>
  <si>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</si>
  <si>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</si>
  <si>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</si>
  <si>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</si>
  <si>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</si>
  <si>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</si>
  <si>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</si>
  <si>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</si>
  <si>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</si>
  <si>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</si>
  <si>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</si>
  <si>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</si>
  <si>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</si>
  <si>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</si>
  <si>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</si>
  <si>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</si>
  <si>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</si>
  <si>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</si>
  <si>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</si>
  <si>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</si>
  <si>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</si>
  <si>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</si>
  <si>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</si>
  <si>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</si>
  <si>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</si>
  <si>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</si>
  <si>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</si>
  <si>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</si>
  <si>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</si>
  <si>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</si>
  <si>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</si>
  <si>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</si>
  <si>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</si>
  <si>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</si>
  <si>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</si>
  <si>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</si>
  <si>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</si>
  <si>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</si>
  <si>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</si>
  <si>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</si>
  <si>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</si>
  <si>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</si>
  <si>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</si>
  <si>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</si>
  <si>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</si>
  <si>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</si>
  <si>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</si>
  <si>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</si>
  <si>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</si>
  <si>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</si>
  <si>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</si>
  <si>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</si>
  <si>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</si>
  <si>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</si>
  <si>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</si>
  <si>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</si>
  <si>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</si>
  <si>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</si>
  <si>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</si>
  <si>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</si>
  <si>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</si>
  <si>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</si>
  <si>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</si>
  <si>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</si>
  <si>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</si>
  <si>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</si>
  <si>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</si>
  <si>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</si>
  <si>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</si>
  <si>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</si>
  <si>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</si>
  <si>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</si>
  <si>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</si>
  <si>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</si>
  <si>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</si>
  <si>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</si>
  <si>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</si>
  <si>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</si>
  <si>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</si>
  <si>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</si>
  <si>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</si>
  <si>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</si>
  <si>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</si>
  <si>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</si>
  <si>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</si>
  <si>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</si>
  <si>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</si>
  <si>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</si>
  <si>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</si>
  <si>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</si>
  <si>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</si>
  <si>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</si>
  <si>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</si>
  <si>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</si>
  <si>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</si>
  <si>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</si>
  <si>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</si>
  <si>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</si>
  <si>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</si>
  <si>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</si>
  <si>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</si>
  <si>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</si>
  <si>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</si>
  <si>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</si>
  <si>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</si>
  <si>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</si>
  <si>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</si>
  <si>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</si>
  <si>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</si>
  <si>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簡易水道区域は市の総面積の２／３と広範囲におよぶが給水人口減少により使用料収入が減少傾向にある。また、集落が点在し配水管等の管路延長が長いことから建設改良費、及び維持管理費が割高となっている。有収率は施設、管路の老朽化による施設修繕費、漏水等が頻発し、率の上昇に結びついていない状況である。
　厳しい経営環境の為、一般会計繰入金に依存していることから経営健全性は低い。</t>
    <rPh sb="1" eb="7">
      <t>カンイスイドウクイキ</t>
    </rPh>
    <rPh sb="8" eb="9">
      <t>シ</t>
    </rPh>
    <rPh sb="10" eb="13">
      <t>ソウメンセキ</t>
    </rPh>
    <rPh sb="18" eb="21">
      <t>コウハンイ</t>
    </rPh>
    <rPh sb="26" eb="30">
      <t>キュウスイジンコウ</t>
    </rPh>
    <rPh sb="30" eb="32">
      <t>ゲンショウ</t>
    </rPh>
    <rPh sb="35" eb="40">
      <t>シヨウリョウシュウニュウ</t>
    </rPh>
    <rPh sb="41" eb="45">
      <t>ゲンショウケイコウ</t>
    </rPh>
    <rPh sb="52" eb="54">
      <t>シュウラク</t>
    </rPh>
    <rPh sb="55" eb="57">
      <t>テンザイ</t>
    </rPh>
    <rPh sb="58" eb="61">
      <t>ハイスイカン</t>
    </rPh>
    <rPh sb="61" eb="62">
      <t>ナド</t>
    </rPh>
    <rPh sb="63" eb="65">
      <t>カンロ</t>
    </rPh>
    <rPh sb="65" eb="67">
      <t>エンチョウ</t>
    </rPh>
    <rPh sb="68" eb="69">
      <t>ナガ</t>
    </rPh>
    <rPh sb="74" eb="76">
      <t>ケンセツ</t>
    </rPh>
    <rPh sb="76" eb="78">
      <t>カイリョウ</t>
    </rPh>
    <rPh sb="78" eb="79">
      <t>ヒ</t>
    </rPh>
    <rPh sb="80" eb="81">
      <t>オヨ</t>
    </rPh>
    <rPh sb="82" eb="84">
      <t>イジ</t>
    </rPh>
    <rPh sb="84" eb="87">
      <t>カンリヒ</t>
    </rPh>
    <rPh sb="88" eb="90">
      <t>ワリダカ</t>
    </rPh>
    <rPh sb="97" eb="100">
      <t>ユウシュウリツ</t>
    </rPh>
    <rPh sb="101" eb="103">
      <t>シセツ</t>
    </rPh>
    <rPh sb="104" eb="106">
      <t>カンロ</t>
    </rPh>
    <rPh sb="107" eb="110">
      <t>ロウキュウカ</t>
    </rPh>
    <rPh sb="113" eb="117">
      <t>シセツシュウゼン</t>
    </rPh>
    <rPh sb="117" eb="118">
      <t>ヒ</t>
    </rPh>
    <rPh sb="119" eb="122">
      <t>ロウスイナド</t>
    </rPh>
    <rPh sb="123" eb="125">
      <t>ヒンパツ</t>
    </rPh>
    <rPh sb="127" eb="128">
      <t>リツ</t>
    </rPh>
    <rPh sb="129" eb="131">
      <t>ジョウショウ</t>
    </rPh>
    <rPh sb="132" eb="133">
      <t>ムス</t>
    </rPh>
    <rPh sb="140" eb="142">
      <t>ジョウキョウ</t>
    </rPh>
    <rPh sb="148" eb="149">
      <t>キビ</t>
    </rPh>
    <rPh sb="151" eb="155">
      <t>ケイエイカンキョウ</t>
    </rPh>
    <rPh sb="156" eb="157">
      <t>タメ</t>
    </rPh>
    <rPh sb="158" eb="162">
      <t>イッパンカイケイ</t>
    </rPh>
    <rPh sb="162" eb="165">
      <t>クリイレキン</t>
    </rPh>
    <rPh sb="166" eb="168">
      <t>イゾン</t>
    </rPh>
    <rPh sb="176" eb="181">
      <t>ケイエイケンゼンセイ</t>
    </rPh>
    <rPh sb="182" eb="183">
      <t>ヒク</t>
    </rPh>
    <phoneticPr fontId="4"/>
  </si>
  <si>
    <t>　区域内の総管路延長約120㎞の内、約16㎞が老朽化未更新な状況であり、前年からの更新実績が約1㎞に満たない現状で更新速度からも石綿管更新完了まで長時間を要すると予想される。
　管路以外の施設に関しても高度経済成長期に整備された物が残っており維持管理費、修繕費が割高傾向にある。</t>
    <rPh sb="1" eb="4">
      <t>クイキナイ</t>
    </rPh>
    <rPh sb="5" eb="6">
      <t>ソウ</t>
    </rPh>
    <rPh sb="6" eb="8">
      <t>カンロ</t>
    </rPh>
    <rPh sb="8" eb="10">
      <t>エンチョウ</t>
    </rPh>
    <rPh sb="10" eb="11">
      <t>ヤク</t>
    </rPh>
    <rPh sb="16" eb="17">
      <t>ウチ</t>
    </rPh>
    <rPh sb="18" eb="19">
      <t>ヤク</t>
    </rPh>
    <rPh sb="23" eb="26">
      <t>ロウキュウカ</t>
    </rPh>
    <rPh sb="26" eb="29">
      <t>ミコウシン</t>
    </rPh>
    <rPh sb="30" eb="32">
      <t>ジョウキョウ</t>
    </rPh>
    <rPh sb="36" eb="38">
      <t>ゼンネン</t>
    </rPh>
    <rPh sb="41" eb="45">
      <t>コウシンジッセキ</t>
    </rPh>
    <rPh sb="46" eb="47">
      <t>ヤク</t>
    </rPh>
    <rPh sb="50" eb="51">
      <t>ミ</t>
    </rPh>
    <rPh sb="54" eb="56">
      <t>ゲンジョウ</t>
    </rPh>
    <phoneticPr fontId="4"/>
  </si>
  <si>
    <t>　維持管理費の抑制に努めるほか、有収率向上の為漏水箇所の早期発見、解消に配慮すると共に道路管理者の改良工事との同調工事を図り、工事費抑制、管路更新の速度を速めていき、継続して安心安全な水道水の提供と経営健全化を目指す。</t>
    <rPh sb="1" eb="6">
      <t>イジカンリヒ</t>
    </rPh>
    <rPh sb="7" eb="9">
      <t>ヨクセイ</t>
    </rPh>
    <rPh sb="10" eb="11">
      <t>ツト</t>
    </rPh>
    <rPh sb="16" eb="19">
      <t>ユウシュウリツ</t>
    </rPh>
    <rPh sb="19" eb="21">
      <t>コウジョウ</t>
    </rPh>
    <rPh sb="22" eb="23">
      <t>タメ</t>
    </rPh>
    <rPh sb="23" eb="27">
      <t>ロウスイカショ</t>
    </rPh>
    <rPh sb="28" eb="32">
      <t>ソウキハッケン</t>
    </rPh>
    <rPh sb="33" eb="35">
      <t>カイショウ</t>
    </rPh>
    <rPh sb="36" eb="38">
      <t>ハイリョ</t>
    </rPh>
    <rPh sb="41" eb="42">
      <t>トモ</t>
    </rPh>
    <rPh sb="43" eb="48">
      <t>ドウロカンリシャ</t>
    </rPh>
    <rPh sb="49" eb="53">
      <t>カイリョウコウジ</t>
    </rPh>
    <rPh sb="55" eb="59">
      <t>ドウチョウコウジ</t>
    </rPh>
    <rPh sb="60" eb="61">
      <t>ハカ</t>
    </rPh>
    <rPh sb="63" eb="66">
      <t>コウジヒ</t>
    </rPh>
    <rPh sb="66" eb="68">
      <t>ヨクセイ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</si>
</sst>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0.41</c:v>
                </c:pt>
                <c:pt idx="1">
                  <c:v>0.33</c:v>
                </c:pt>
                <c:pt idx="2">
                  <c:v>0.25</c:v>
                </c:pt>
                <c:pt idx="3">
                  <c:v>0.4</c:v>
                </c:pt>
                <c:pt idx="4">
                  <c:v>0.28999999999999998</c:v>
                </c:pt>
              </c:numCache>
            </c:numRef>
          </c:val>
          <c:extLst>
            <c:ext xmlns:c16="http://schemas.microsoft.com/office/drawing/2014/chart" uri="{C3380CC4-5D6E-409C-BE32-E72D297353CC}">
              <c16:uniqueId val="{00000000-5D42-4644-8DC7-40A08ECF1F6D}"/>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0.52</c:v>
                </c:pt>
                <c:pt idx="2">
                  <c:v>1.48</c:v>
                </c:pt>
                <c:pt idx="3">
                  <c:v>0.45</c:v>
                </c:pt>
                <c:pt idx="4">
                  <c:v>0.55000000000000004</c:v>
                </c:pt>
              </c:numCache>
            </c:numRef>
          </c:val>
          <c:smooth val="0"/>
          <c:extLst>
            <c:ext xmlns:c16="http://schemas.microsoft.com/office/drawing/2014/chart" uri="{C3380CC4-5D6E-409C-BE32-E72D297353CC}">
              <c16:uniqueId val="{00000001-5D42-4644-8DC7-40A08ECF1F6D}"/>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67.62</c:v>
                </c:pt>
                <c:pt idx="1">
                  <c:v>70.819999999999993</c:v>
                </c:pt>
                <c:pt idx="2">
                  <c:v>77.739999999999995</c:v>
                </c:pt>
                <c:pt idx="3">
                  <c:v>71.52</c:v>
                </c:pt>
                <c:pt idx="4">
                  <c:v>69.540000000000006</c:v>
                </c:pt>
              </c:numCache>
            </c:numRef>
          </c:val>
          <c:extLst>
            <c:ext xmlns:c16="http://schemas.microsoft.com/office/drawing/2014/chart" uri="{C3380CC4-5D6E-409C-BE32-E72D297353CC}">
              <c16:uniqueId val="{00000000-798C-4BE1-B21F-C1DD3D5E2C8B}"/>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75.010000000000005</c:v>
                </c:pt>
                <c:pt idx="1">
                  <c:v>72.760000000000005</c:v>
                </c:pt>
                <c:pt idx="2">
                  <c:v>82.57</c:v>
                </c:pt>
                <c:pt idx="3">
                  <c:v>81.17</c:v>
                </c:pt>
                <c:pt idx="4">
                  <c:v>75.44</c:v>
                </c:pt>
              </c:numCache>
            </c:numRef>
          </c:val>
          <c:smooth val="0"/>
          <c:extLst>
            <c:ext xmlns:c16="http://schemas.microsoft.com/office/drawing/2014/chart" uri="{C3380CC4-5D6E-409C-BE32-E72D297353CC}">
              <c16:uniqueId val="{00000001-798C-4BE1-B21F-C1DD3D5E2C8B}"/>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A6F-4C65-8724-7D6C7CB7C191}"/>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A6F-4C65-8724-7D6C7CB7C191}"/>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A72-4439-BCFF-E683D87CA047}"/>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72-4439-BCFF-E683D87CA047}"/>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4FD-4377-80A2-FB049A647D13}"/>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4FD-4377-80A2-FB049A647D13}"/>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BA7-4FF8-9B7A-FCB5659AE4F6}"/>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BA7-4FF8-9B7A-FCB5659AE4F6}"/>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815.6</c:v>
                </c:pt>
                <c:pt idx="1">
                  <c:v>811.28</c:v>
                </c:pt>
                <c:pt idx="2">
                  <c:v>799.86</c:v>
                </c:pt>
                <c:pt idx="3">
                  <c:v>809.58</c:v>
                </c:pt>
                <c:pt idx="4">
                  <c:v>800.29</c:v>
                </c:pt>
              </c:numCache>
            </c:numRef>
          </c:val>
          <c:extLst>
            <c:ext xmlns:c16="http://schemas.microsoft.com/office/drawing/2014/chart" uri="{C3380CC4-5D6E-409C-BE32-E72D297353CC}">
              <c16:uniqueId val="{00000000-309F-408D-B2CC-A81CC837CED2}"/>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1168.7</c:v>
                </c:pt>
                <c:pt idx="1">
                  <c:v>1245.46</c:v>
                </c:pt>
                <c:pt idx="2">
                  <c:v>834.1</c:v>
                </c:pt>
                <c:pt idx="3">
                  <c:v>853.42</c:v>
                </c:pt>
                <c:pt idx="4">
                  <c:v>955.49</c:v>
                </c:pt>
              </c:numCache>
            </c:numRef>
          </c:val>
          <c:smooth val="0"/>
          <c:extLst>
            <c:ext xmlns:c16="http://schemas.microsoft.com/office/drawing/2014/chart" uri="{C3380CC4-5D6E-409C-BE32-E72D297353CC}">
              <c16:uniqueId val="{00000001-309F-408D-B2CC-A81CC837CED2}"/>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60.48</c:v>
                </c:pt>
                <c:pt idx="1">
                  <c:v>63.44</c:v>
                </c:pt>
                <c:pt idx="2">
                  <c:v>68.84</c:v>
                </c:pt>
                <c:pt idx="3">
                  <c:v>64.14</c:v>
                </c:pt>
                <c:pt idx="4">
                  <c:v>62.35</c:v>
                </c:pt>
              </c:numCache>
            </c:numRef>
          </c:val>
          <c:extLst>
            <c:ext xmlns:c16="http://schemas.microsoft.com/office/drawing/2014/chart" uri="{C3380CC4-5D6E-409C-BE32-E72D297353CC}">
              <c16:uniqueId val="{00000000-061A-4CBD-8C6E-C0362200B1D4}"/>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53.59</c:v>
                </c:pt>
                <c:pt idx="1">
                  <c:v>51.08</c:v>
                </c:pt>
                <c:pt idx="2">
                  <c:v>64.44</c:v>
                </c:pt>
                <c:pt idx="3">
                  <c:v>60.53</c:v>
                </c:pt>
                <c:pt idx="4">
                  <c:v>55.15</c:v>
                </c:pt>
              </c:numCache>
            </c:numRef>
          </c:val>
          <c:smooth val="0"/>
          <c:extLst>
            <c:ext xmlns:c16="http://schemas.microsoft.com/office/drawing/2014/chart" uri="{C3380CC4-5D6E-409C-BE32-E72D297353CC}">
              <c16:uniqueId val="{00000001-061A-4CBD-8C6E-C0362200B1D4}"/>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369.04</c:v>
                </c:pt>
                <c:pt idx="1">
                  <c:v>356.42</c:v>
                </c:pt>
                <c:pt idx="2">
                  <c:v>331.95</c:v>
                </c:pt>
                <c:pt idx="3">
                  <c:v>356.03</c:v>
                </c:pt>
                <c:pt idx="4">
                  <c:v>364.68</c:v>
                </c:pt>
              </c:numCache>
            </c:numRef>
          </c:val>
          <c:extLst>
            <c:ext xmlns:c16="http://schemas.microsoft.com/office/drawing/2014/chart" uri="{C3380CC4-5D6E-409C-BE32-E72D297353CC}">
              <c16:uniqueId val="{00000000-88C5-482A-9006-AD2A44762C1E}"/>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259.79000000000002</c:v>
                </c:pt>
                <c:pt idx="1">
                  <c:v>262.13</c:v>
                </c:pt>
                <c:pt idx="2">
                  <c:v>197.14</c:v>
                </c:pt>
                <c:pt idx="3">
                  <c:v>210.72</c:v>
                </c:pt>
                <c:pt idx="4">
                  <c:v>310.26</c:v>
                </c:pt>
              </c:numCache>
            </c:numRef>
          </c:val>
          <c:smooth val="0"/>
          <c:extLst>
            <c:ext xmlns:c16="http://schemas.microsoft.com/office/drawing/2014/chart" uri="{C3380CC4-5D6E-409C-BE32-E72D297353CC}">
              <c16:uniqueId val="{00000001-88C5-482A-9006-AD2A44762C1E}"/>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84.37</c:v>
                </c:pt>
                <c:pt idx="1">
                  <c:v>77.62</c:v>
                </c:pt>
                <c:pt idx="2">
                  <c:v>82.94</c:v>
                </c:pt>
                <c:pt idx="3">
                  <c:v>77.150000000000006</c:v>
                </c:pt>
                <c:pt idx="4">
                  <c:v>73.91</c:v>
                </c:pt>
              </c:numCache>
            </c:numRef>
          </c:val>
          <c:extLst>
            <c:ext xmlns:c16="http://schemas.microsoft.com/office/drawing/2014/chart" uri="{C3380CC4-5D6E-409C-BE32-E72D297353CC}">
              <c16:uniqueId val="{00000000-0616-481E-A5BA-2ED755574C19}"/>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56.41</c:v>
                </c:pt>
                <c:pt idx="1">
                  <c:v>54.9</c:v>
                </c:pt>
                <c:pt idx="2">
                  <c:v>55.7</c:v>
                </c:pt>
                <c:pt idx="3">
                  <c:v>54.87</c:v>
                </c:pt>
                <c:pt idx="4">
                  <c:v>58.16</c:v>
                </c:pt>
              </c:numCache>
            </c:numRef>
          </c:val>
          <c:smooth val="0"/>
          <c:extLst>
            <c:ext xmlns:c16="http://schemas.microsoft.com/office/drawing/2014/chart" uri="{C3380CC4-5D6E-409C-BE32-E72D297353CC}">
              <c16:uniqueId val="{00000001-0616-481E-A5BA-2ED755574C19}"/>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56.8</c:v>
                </c:pt>
                <c:pt idx="1">
                  <c:v>57.54</c:v>
                </c:pt>
                <c:pt idx="2">
                  <c:v>52.42</c:v>
                </c:pt>
                <c:pt idx="3">
                  <c:v>56.2</c:v>
                </c:pt>
                <c:pt idx="4">
                  <c:v>58.47</c:v>
                </c:pt>
              </c:numCache>
            </c:numRef>
          </c:val>
          <c:extLst>
            <c:ext xmlns:c16="http://schemas.microsoft.com/office/drawing/2014/chart" uri="{C3380CC4-5D6E-409C-BE32-E72D297353CC}">
              <c16:uniqueId val="{00000000-FE3D-4828-BCD2-71C415438053}"/>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75.12</c:v>
                </c:pt>
                <c:pt idx="1">
                  <c:v>74.27</c:v>
                </c:pt>
                <c:pt idx="2">
                  <c:v>71.81</c:v>
                </c:pt>
                <c:pt idx="3">
                  <c:v>71.819999999999993</c:v>
                </c:pt>
                <c:pt idx="4">
                  <c:v>70.34</c:v>
                </c:pt>
              </c:numCache>
            </c:numRef>
          </c:val>
          <c:smooth val="0"/>
          <c:extLst>
            <c:ext xmlns:c16="http://schemas.microsoft.com/office/drawing/2014/chart" uri="{C3380CC4-5D6E-409C-BE32-E72D297353CC}">
              <c16:uniqueId val="{00000001-FE3D-4828-BCD2-71C415438053}"/>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42"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山形県　尾花沢市</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8" t="s">
        <v>1</v>
      </c>
      <c r="C7" s="58"/>
      <c r="D7" s="58"/>
      <c r="E7" s="58"/>
      <c r="F7" s="58"/>
      <c r="G7" s="58"/>
      <c r="H7" s="58"/>
      <c r="I7" s="58" t="s">
        <v>2</v>
      </c>
      <c r="J7" s="58"/>
      <c r="K7" s="58"/>
      <c r="L7" s="58"/>
      <c r="M7" s="58"/>
      <c r="N7" s="58"/>
      <c r="O7" s="58"/>
      <c r="P7" s="58" t="s">
        <v>3</v>
      </c>
      <c r="Q7" s="58"/>
      <c r="R7" s="58"/>
      <c r="S7" s="58"/>
      <c r="T7" s="58"/>
      <c r="U7" s="58"/>
      <c r="V7" s="58"/>
      <c r="W7" s="58" t="s">
        <v>4</v>
      </c>
      <c r="X7" s="58"/>
      <c r="Y7" s="58"/>
      <c r="Z7" s="58"/>
      <c r="AA7" s="58"/>
      <c r="AB7" s="58"/>
      <c r="AC7" s="58"/>
      <c r="AD7" s="58" t="s">
        <v>5</v>
      </c>
      <c r="AE7" s="58"/>
      <c r="AF7" s="58"/>
      <c r="AG7" s="58"/>
      <c r="AH7" s="58"/>
      <c r="AI7" s="58"/>
      <c r="AJ7" s="58"/>
      <c r="AK7" s="2"/>
      <c r="AL7" s="58" t="s">
        <v>6</v>
      </c>
      <c r="AM7" s="58"/>
      <c r="AN7" s="58"/>
      <c r="AO7" s="58"/>
      <c r="AP7" s="58"/>
      <c r="AQ7" s="58"/>
      <c r="AR7" s="58"/>
      <c r="AS7" s="58"/>
      <c r="AT7" s="58" t="s">
        <v>7</v>
      </c>
      <c r="AU7" s="58"/>
      <c r="AV7" s="58"/>
      <c r="AW7" s="58"/>
      <c r="AX7" s="58"/>
      <c r="AY7" s="58"/>
      <c r="AZ7" s="58"/>
      <c r="BA7" s="58"/>
      <c r="BB7" s="58" t="s">
        <v>8</v>
      </c>
      <c r="BC7" s="58"/>
      <c r="BD7" s="58"/>
      <c r="BE7" s="58"/>
      <c r="BF7" s="58"/>
      <c r="BG7" s="58"/>
      <c r="BH7" s="58"/>
      <c r="BI7" s="58"/>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法非適用</v>
      </c>
      <c r="C8" s="66"/>
      <c r="D8" s="66"/>
      <c r="E8" s="66"/>
      <c r="F8" s="66"/>
      <c r="G8" s="66"/>
      <c r="H8" s="66"/>
      <c r="I8" s="66" t="str">
        <f>データ!$J$6</f>
        <v>水道事業</v>
      </c>
      <c r="J8" s="66"/>
      <c r="K8" s="66"/>
      <c r="L8" s="66"/>
      <c r="M8" s="66"/>
      <c r="N8" s="66"/>
      <c r="O8" s="66"/>
      <c r="P8" s="66" t="str">
        <f>データ!$K$6</f>
        <v>簡易水道事業</v>
      </c>
      <c r="Q8" s="66"/>
      <c r="R8" s="66"/>
      <c r="S8" s="66"/>
      <c r="T8" s="66"/>
      <c r="U8" s="66"/>
      <c r="V8" s="66"/>
      <c r="W8" s="66" t="str">
        <f>データ!$L$6</f>
        <v>D3</v>
      </c>
      <c r="X8" s="66"/>
      <c r="Y8" s="66"/>
      <c r="Z8" s="66"/>
      <c r="AA8" s="66"/>
      <c r="AB8" s="66"/>
      <c r="AC8" s="66"/>
      <c r="AD8" s="66" t="str">
        <f>データ!$M$6</f>
        <v>非設置</v>
      </c>
      <c r="AE8" s="66"/>
      <c r="AF8" s="66"/>
      <c r="AG8" s="66"/>
      <c r="AH8" s="66"/>
      <c r="AI8" s="66"/>
      <c r="AJ8" s="66"/>
      <c r="AK8" s="2"/>
      <c r="AL8" s="55">
        <f>データ!$R$6</f>
        <v>14433</v>
      </c>
      <c r="AM8" s="55"/>
      <c r="AN8" s="55"/>
      <c r="AO8" s="55"/>
      <c r="AP8" s="55"/>
      <c r="AQ8" s="55"/>
      <c r="AR8" s="55"/>
      <c r="AS8" s="55"/>
      <c r="AT8" s="45">
        <f>データ!$S$6</f>
        <v>372.53</v>
      </c>
      <c r="AU8" s="45"/>
      <c r="AV8" s="45"/>
      <c r="AW8" s="45"/>
      <c r="AX8" s="45"/>
      <c r="AY8" s="45"/>
      <c r="AZ8" s="45"/>
      <c r="BA8" s="45"/>
      <c r="BB8" s="45">
        <f>データ!$T$6</f>
        <v>38.74</v>
      </c>
      <c r="BC8" s="45"/>
      <c r="BD8" s="45"/>
      <c r="BE8" s="45"/>
      <c r="BF8" s="45"/>
      <c r="BG8" s="45"/>
      <c r="BH8" s="45"/>
      <c r="BI8" s="45"/>
      <c r="BJ8" s="3"/>
      <c r="BK8" s="3"/>
      <c r="BL8" s="67" t="s">
        <v>10</v>
      </c>
      <c r="BM8" s="68"/>
      <c r="BN8" s="56" t="s">
        <v>11</v>
      </c>
      <c r="BO8" s="56"/>
      <c r="BP8" s="56"/>
      <c r="BQ8" s="56"/>
      <c r="BR8" s="56"/>
      <c r="BS8" s="56"/>
      <c r="BT8" s="56"/>
      <c r="BU8" s="56"/>
      <c r="BV8" s="56"/>
      <c r="BW8" s="56"/>
      <c r="BX8" s="56"/>
      <c r="BY8" s="57"/>
    </row>
    <row r="9" spans="1:78" ht="18.75" customHeight="1" x14ac:dyDescent="0.15">
      <c r="A9" s="2"/>
      <c r="B9" s="58" t="s">
        <v>12</v>
      </c>
      <c r="C9" s="58"/>
      <c r="D9" s="58"/>
      <c r="E9" s="58"/>
      <c r="F9" s="58"/>
      <c r="G9" s="58"/>
      <c r="H9" s="58"/>
      <c r="I9" s="58" t="s">
        <v>13</v>
      </c>
      <c r="J9" s="58"/>
      <c r="K9" s="58"/>
      <c r="L9" s="58"/>
      <c r="M9" s="58"/>
      <c r="N9" s="58"/>
      <c r="O9" s="58"/>
      <c r="P9" s="58" t="s">
        <v>14</v>
      </c>
      <c r="Q9" s="58"/>
      <c r="R9" s="58"/>
      <c r="S9" s="58"/>
      <c r="T9" s="58"/>
      <c r="U9" s="58"/>
      <c r="V9" s="58"/>
      <c r="W9" s="58" t="s">
        <v>15</v>
      </c>
      <c r="X9" s="58"/>
      <c r="Y9" s="58"/>
      <c r="Z9" s="58"/>
      <c r="AA9" s="58"/>
      <c r="AB9" s="58"/>
      <c r="AC9" s="58"/>
      <c r="AD9" s="2"/>
      <c r="AE9" s="2"/>
      <c r="AF9" s="2"/>
      <c r="AG9" s="2"/>
      <c r="AH9" s="3"/>
      <c r="AI9" s="2"/>
      <c r="AJ9" s="2"/>
      <c r="AK9" s="2"/>
      <c r="AL9" s="58" t="s">
        <v>16</v>
      </c>
      <c r="AM9" s="58"/>
      <c r="AN9" s="58"/>
      <c r="AO9" s="58"/>
      <c r="AP9" s="58"/>
      <c r="AQ9" s="58"/>
      <c r="AR9" s="58"/>
      <c r="AS9" s="58"/>
      <c r="AT9" s="58" t="s">
        <v>17</v>
      </c>
      <c r="AU9" s="58"/>
      <c r="AV9" s="58"/>
      <c r="AW9" s="58"/>
      <c r="AX9" s="58"/>
      <c r="AY9" s="58"/>
      <c r="AZ9" s="58"/>
      <c r="BA9" s="58"/>
      <c r="BB9" s="58" t="s">
        <v>18</v>
      </c>
      <c r="BC9" s="58"/>
      <c r="BD9" s="58"/>
      <c r="BE9" s="58"/>
      <c r="BF9" s="58"/>
      <c r="BG9" s="58"/>
      <c r="BH9" s="58"/>
      <c r="BI9" s="58"/>
      <c r="BJ9" s="3"/>
      <c r="BK9" s="3"/>
      <c r="BL9" s="59" t="s">
        <v>19</v>
      </c>
      <c r="BM9" s="60"/>
      <c r="BN9" s="61" t="s">
        <v>20</v>
      </c>
      <c r="BO9" s="61"/>
      <c r="BP9" s="61"/>
      <c r="BQ9" s="61"/>
      <c r="BR9" s="61"/>
      <c r="BS9" s="61"/>
      <c r="BT9" s="61"/>
      <c r="BU9" s="61"/>
      <c r="BV9" s="61"/>
      <c r="BW9" s="61"/>
      <c r="BX9" s="61"/>
      <c r="BY9" s="6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34.26</v>
      </c>
      <c r="Q10" s="45"/>
      <c r="R10" s="45"/>
      <c r="S10" s="45"/>
      <c r="T10" s="45"/>
      <c r="U10" s="45"/>
      <c r="V10" s="45"/>
      <c r="W10" s="55">
        <f>データ!$Q$6</f>
        <v>4400</v>
      </c>
      <c r="X10" s="55"/>
      <c r="Y10" s="55"/>
      <c r="Z10" s="55"/>
      <c r="AA10" s="55"/>
      <c r="AB10" s="55"/>
      <c r="AC10" s="55"/>
      <c r="AD10" s="2"/>
      <c r="AE10" s="2"/>
      <c r="AF10" s="2"/>
      <c r="AG10" s="2"/>
      <c r="AH10" s="2"/>
      <c r="AI10" s="2"/>
      <c r="AJ10" s="2"/>
      <c r="AK10" s="2"/>
      <c r="AL10" s="55">
        <f>データ!$U$6</f>
        <v>4893</v>
      </c>
      <c r="AM10" s="55"/>
      <c r="AN10" s="55"/>
      <c r="AO10" s="55"/>
      <c r="AP10" s="55"/>
      <c r="AQ10" s="55"/>
      <c r="AR10" s="55"/>
      <c r="AS10" s="55"/>
      <c r="AT10" s="45">
        <f>データ!$V$6</f>
        <v>249.43</v>
      </c>
      <c r="AU10" s="45"/>
      <c r="AV10" s="45"/>
      <c r="AW10" s="45"/>
      <c r="AX10" s="45"/>
      <c r="AY10" s="45"/>
      <c r="AZ10" s="45"/>
      <c r="BA10" s="45"/>
      <c r="BB10" s="45">
        <f>データ!$W$6</f>
        <v>19.62</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6" t="s">
        <v>25</v>
      </c>
      <c r="BM14" s="37"/>
      <c r="BN14" s="37"/>
      <c r="BO14" s="37"/>
      <c r="BP14" s="37"/>
      <c r="BQ14" s="37"/>
      <c r="BR14" s="37"/>
      <c r="BS14" s="37"/>
      <c r="BT14" s="37"/>
      <c r="BU14" s="37"/>
      <c r="BV14" s="37"/>
      <c r="BW14" s="37"/>
      <c r="BX14" s="37"/>
      <c r="BY14" s="37"/>
      <c r="BZ14" s="38"/>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9"/>
      <c r="BM15" s="40"/>
      <c r="BN15" s="40"/>
      <c r="BO15" s="40"/>
      <c r="BP15" s="40"/>
      <c r="BQ15" s="40"/>
      <c r="BR15" s="40"/>
      <c r="BS15" s="40"/>
      <c r="BT15" s="40"/>
      <c r="BU15" s="40"/>
      <c r="BV15" s="40"/>
      <c r="BW15" s="40"/>
      <c r="BX15" s="40"/>
      <c r="BY15" s="40"/>
      <c r="BZ15" s="41"/>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114</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3"/>
      <c r="BM44" s="34"/>
      <c r="BN44" s="34"/>
      <c r="BO44" s="34"/>
      <c r="BP44" s="34"/>
      <c r="BQ44" s="34"/>
      <c r="BR44" s="34"/>
      <c r="BS44" s="34"/>
      <c r="BT44" s="34"/>
      <c r="BU44" s="34"/>
      <c r="BV44" s="34"/>
      <c r="BW44" s="34"/>
      <c r="BX44" s="34"/>
      <c r="BY44" s="34"/>
      <c r="BZ44" s="3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6" t="s">
        <v>26</v>
      </c>
      <c r="BM45" s="37"/>
      <c r="BN45" s="37"/>
      <c r="BO45" s="37"/>
      <c r="BP45" s="37"/>
      <c r="BQ45" s="37"/>
      <c r="BR45" s="37"/>
      <c r="BS45" s="37"/>
      <c r="BT45" s="37"/>
      <c r="BU45" s="37"/>
      <c r="BV45" s="37"/>
      <c r="BW45" s="37"/>
      <c r="BX45" s="37"/>
      <c r="BY45" s="37"/>
      <c r="BZ45" s="38"/>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9"/>
      <c r="BM46" s="40"/>
      <c r="BN46" s="40"/>
      <c r="BO46" s="40"/>
      <c r="BP46" s="40"/>
      <c r="BQ46" s="40"/>
      <c r="BR46" s="40"/>
      <c r="BS46" s="40"/>
      <c r="BT46" s="40"/>
      <c r="BU46" s="40"/>
      <c r="BV46" s="40"/>
      <c r="BW46" s="40"/>
      <c r="BX46" s="40"/>
      <c r="BY46" s="40"/>
      <c r="BZ46" s="41"/>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115</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0"/>
      <c r="BM60" s="31"/>
      <c r="BN60" s="31"/>
      <c r="BO60" s="31"/>
      <c r="BP60" s="31"/>
      <c r="BQ60" s="31"/>
      <c r="BR60" s="31"/>
      <c r="BS60" s="31"/>
      <c r="BT60" s="31"/>
      <c r="BU60" s="31"/>
      <c r="BV60" s="31"/>
      <c r="BW60" s="31"/>
      <c r="BX60" s="31"/>
      <c r="BY60" s="31"/>
      <c r="BZ60" s="32"/>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3"/>
      <c r="BM63" s="34"/>
      <c r="BN63" s="34"/>
      <c r="BO63" s="34"/>
      <c r="BP63" s="34"/>
      <c r="BQ63" s="34"/>
      <c r="BR63" s="34"/>
      <c r="BS63" s="34"/>
      <c r="BT63" s="34"/>
      <c r="BU63" s="34"/>
      <c r="BV63" s="34"/>
      <c r="BW63" s="34"/>
      <c r="BX63" s="34"/>
      <c r="BY63" s="34"/>
      <c r="BZ63" s="3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6" t="s">
        <v>28</v>
      </c>
      <c r="BM64" s="37"/>
      <c r="BN64" s="37"/>
      <c r="BO64" s="37"/>
      <c r="BP64" s="37"/>
      <c r="BQ64" s="37"/>
      <c r="BR64" s="37"/>
      <c r="BS64" s="37"/>
      <c r="BT64" s="37"/>
      <c r="BU64" s="37"/>
      <c r="BV64" s="37"/>
      <c r="BW64" s="37"/>
      <c r="BX64" s="37"/>
      <c r="BY64" s="37"/>
      <c r="BZ64" s="38"/>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9"/>
      <c r="BM65" s="40"/>
      <c r="BN65" s="40"/>
      <c r="BO65" s="40"/>
      <c r="BP65" s="40"/>
      <c r="BQ65" s="40"/>
      <c r="BR65" s="40"/>
      <c r="BS65" s="40"/>
      <c r="BT65" s="40"/>
      <c r="BU65" s="40"/>
      <c r="BV65" s="40"/>
      <c r="BW65" s="40"/>
      <c r="BX65" s="40"/>
      <c r="BY65" s="40"/>
      <c r="BZ65" s="41"/>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116</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3"/>
      <c r="BM82" s="34"/>
      <c r="BN82" s="34"/>
      <c r="BO82" s="34"/>
      <c r="BP82" s="34"/>
      <c r="BQ82" s="34"/>
      <c r="BR82" s="34"/>
      <c r="BS82" s="34"/>
      <c r="BT82" s="34"/>
      <c r="BU82" s="34"/>
      <c r="BV82" s="34"/>
      <c r="BW82" s="34"/>
      <c r="BX82" s="34"/>
      <c r="BY82" s="34"/>
      <c r="BZ82" s="3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【73.00】</v>
      </c>
      <c r="F85" s="13" t="s">
        <v>41</v>
      </c>
      <c r="G85" s="13" t="s">
        <v>41</v>
      </c>
      <c r="H85" s="13" t="str">
        <f>データ!BO6</f>
        <v>【982.48】</v>
      </c>
      <c r="I85" s="13" t="str">
        <f>データ!BZ6</f>
        <v>【50.61】</v>
      </c>
      <c r="J85" s="13" t="str">
        <f>データ!CK6</f>
        <v>【320.83】</v>
      </c>
      <c r="K85" s="13" t="str">
        <f>データ!CV6</f>
        <v>【56.15】</v>
      </c>
      <c r="L85" s="13" t="str">
        <f>データ!DG6</f>
        <v>【70.01】</v>
      </c>
      <c r="M85" s="13" t="s">
        <v>41</v>
      </c>
      <c r="N85" s="13" t="s">
        <v>41</v>
      </c>
      <c r="O85" s="13" t="str">
        <f>データ!EN6</f>
        <v>【0.52】</v>
      </c>
    </row>
  </sheetData>
  <sheetProtection algorithmName="SHA-512" hashValue="dJuEDZNEqW9Nve2m2iwAklTI4KdxnaoHsJbmbRrJA0pjkHs5ILq5JASrb96+srZclKntqrJ86pKGofw7nmlbHA==" saltValue="lTR3xpZCIVIp4iqvS/n/V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53</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54</v>
      </c>
      <c r="B4" s="17"/>
      <c r="C4" s="17"/>
      <c r="D4" s="17"/>
      <c r="E4" s="17"/>
      <c r="F4" s="17"/>
      <c r="G4" s="17"/>
      <c r="H4" s="75"/>
      <c r="I4" s="76"/>
      <c r="J4" s="76"/>
      <c r="K4" s="76"/>
      <c r="L4" s="76"/>
      <c r="M4" s="76"/>
      <c r="N4" s="76"/>
      <c r="O4" s="76"/>
      <c r="P4" s="76"/>
      <c r="Q4" s="76"/>
      <c r="R4" s="76"/>
      <c r="S4" s="76"/>
      <c r="T4" s="76"/>
      <c r="U4" s="76"/>
      <c r="V4" s="76"/>
      <c r="W4" s="77"/>
      <c r="X4" s="71" t="s">
        <v>55</v>
      </c>
      <c r="Y4" s="71"/>
      <c r="Z4" s="71"/>
      <c r="AA4" s="71"/>
      <c r="AB4" s="71"/>
      <c r="AC4" s="71"/>
      <c r="AD4" s="71"/>
      <c r="AE4" s="71"/>
      <c r="AF4" s="71"/>
      <c r="AG4" s="71"/>
      <c r="AH4" s="71"/>
      <c r="AI4" s="71" t="s">
        <v>56</v>
      </c>
      <c r="AJ4" s="71"/>
      <c r="AK4" s="71"/>
      <c r="AL4" s="71"/>
      <c r="AM4" s="71"/>
      <c r="AN4" s="71"/>
      <c r="AO4" s="71"/>
      <c r="AP4" s="71"/>
      <c r="AQ4" s="71"/>
      <c r="AR4" s="71"/>
      <c r="AS4" s="71"/>
      <c r="AT4" s="71" t="s">
        <v>57</v>
      </c>
      <c r="AU4" s="71"/>
      <c r="AV4" s="71"/>
      <c r="AW4" s="71"/>
      <c r="AX4" s="71"/>
      <c r="AY4" s="71"/>
      <c r="AZ4" s="71"/>
      <c r="BA4" s="71"/>
      <c r="BB4" s="71"/>
      <c r="BC4" s="71"/>
      <c r="BD4" s="71"/>
      <c r="BE4" s="71" t="s">
        <v>58</v>
      </c>
      <c r="BF4" s="71"/>
      <c r="BG4" s="71"/>
      <c r="BH4" s="71"/>
      <c r="BI4" s="71"/>
      <c r="BJ4" s="71"/>
      <c r="BK4" s="71"/>
      <c r="BL4" s="71"/>
      <c r="BM4" s="71"/>
      <c r="BN4" s="71"/>
      <c r="BO4" s="71"/>
      <c r="BP4" s="71" t="s">
        <v>59</v>
      </c>
      <c r="BQ4" s="71"/>
      <c r="BR4" s="71"/>
      <c r="BS4" s="71"/>
      <c r="BT4" s="71"/>
      <c r="BU4" s="71"/>
      <c r="BV4" s="71"/>
      <c r="BW4" s="71"/>
      <c r="BX4" s="71"/>
      <c r="BY4" s="71"/>
      <c r="BZ4" s="71"/>
      <c r="CA4" s="71" t="s">
        <v>60</v>
      </c>
      <c r="CB4" s="71"/>
      <c r="CC4" s="71"/>
      <c r="CD4" s="71"/>
      <c r="CE4" s="71"/>
      <c r="CF4" s="71"/>
      <c r="CG4" s="71"/>
      <c r="CH4" s="71"/>
      <c r="CI4" s="71"/>
      <c r="CJ4" s="71"/>
      <c r="CK4" s="71"/>
      <c r="CL4" s="71" t="s">
        <v>61</v>
      </c>
      <c r="CM4" s="71"/>
      <c r="CN4" s="71"/>
      <c r="CO4" s="71"/>
      <c r="CP4" s="71"/>
      <c r="CQ4" s="71"/>
      <c r="CR4" s="71"/>
      <c r="CS4" s="71"/>
      <c r="CT4" s="71"/>
      <c r="CU4" s="71"/>
      <c r="CV4" s="71"/>
      <c r="CW4" s="71" t="s">
        <v>62</v>
      </c>
      <c r="CX4" s="71"/>
      <c r="CY4" s="71"/>
      <c r="CZ4" s="71"/>
      <c r="DA4" s="71"/>
      <c r="DB4" s="71"/>
      <c r="DC4" s="71"/>
      <c r="DD4" s="71"/>
      <c r="DE4" s="71"/>
      <c r="DF4" s="71"/>
      <c r="DG4" s="71"/>
      <c r="DH4" s="71" t="s">
        <v>63</v>
      </c>
      <c r="DI4" s="71"/>
      <c r="DJ4" s="71"/>
      <c r="DK4" s="71"/>
      <c r="DL4" s="71"/>
      <c r="DM4" s="71"/>
      <c r="DN4" s="71"/>
      <c r="DO4" s="71"/>
      <c r="DP4" s="71"/>
      <c r="DQ4" s="71"/>
      <c r="DR4" s="71"/>
      <c r="DS4" s="71" t="s">
        <v>64</v>
      </c>
      <c r="DT4" s="71"/>
      <c r="DU4" s="71"/>
      <c r="DV4" s="71"/>
      <c r="DW4" s="71"/>
      <c r="DX4" s="71"/>
      <c r="DY4" s="71"/>
      <c r="DZ4" s="71"/>
      <c r="EA4" s="71"/>
      <c r="EB4" s="71"/>
      <c r="EC4" s="71"/>
      <c r="ED4" s="71" t="s">
        <v>65</v>
      </c>
      <c r="EE4" s="71"/>
      <c r="EF4" s="71"/>
      <c r="EG4" s="71"/>
      <c r="EH4" s="71"/>
      <c r="EI4" s="71"/>
      <c r="EJ4" s="71"/>
      <c r="EK4" s="71"/>
      <c r="EL4" s="71"/>
      <c r="EM4" s="71"/>
      <c r="EN4" s="71"/>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2022</v>
      </c>
      <c r="C6" s="20">
        <f t="shared" ref="C6:W6" si="3">C7</f>
        <v>62120</v>
      </c>
      <c r="D6" s="20">
        <f t="shared" si="3"/>
        <v>47</v>
      </c>
      <c r="E6" s="20">
        <f t="shared" si="3"/>
        <v>1</v>
      </c>
      <c r="F6" s="20">
        <f t="shared" si="3"/>
        <v>0</v>
      </c>
      <c r="G6" s="20">
        <f t="shared" si="3"/>
        <v>0</v>
      </c>
      <c r="H6" s="20" t="str">
        <f t="shared" si="3"/>
        <v>山形県　尾花沢市</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34.26</v>
      </c>
      <c r="Q6" s="21">
        <f t="shared" si="3"/>
        <v>4400</v>
      </c>
      <c r="R6" s="21">
        <f t="shared" si="3"/>
        <v>14433</v>
      </c>
      <c r="S6" s="21">
        <f t="shared" si="3"/>
        <v>372.53</v>
      </c>
      <c r="T6" s="21">
        <f t="shared" si="3"/>
        <v>38.74</v>
      </c>
      <c r="U6" s="21">
        <f t="shared" si="3"/>
        <v>4893</v>
      </c>
      <c r="V6" s="21">
        <f t="shared" si="3"/>
        <v>249.43</v>
      </c>
      <c r="W6" s="21">
        <f t="shared" si="3"/>
        <v>19.62</v>
      </c>
      <c r="X6" s="22">
        <f>IF(X7="",NA(),X7)</f>
        <v>67.62</v>
      </c>
      <c r="Y6" s="22">
        <f t="shared" ref="Y6:AG6" si="4">IF(Y7="",NA(),Y7)</f>
        <v>70.819999999999993</v>
      </c>
      <c r="Z6" s="22">
        <f t="shared" si="4"/>
        <v>77.739999999999995</v>
      </c>
      <c r="AA6" s="22">
        <f t="shared" si="4"/>
        <v>71.52</v>
      </c>
      <c r="AB6" s="22">
        <f t="shared" si="4"/>
        <v>69.540000000000006</v>
      </c>
      <c r="AC6" s="22">
        <f t="shared" si="4"/>
        <v>75.010000000000005</v>
      </c>
      <c r="AD6" s="22">
        <f t="shared" si="4"/>
        <v>72.760000000000005</v>
      </c>
      <c r="AE6" s="22">
        <f t="shared" si="4"/>
        <v>82.57</v>
      </c>
      <c r="AF6" s="22">
        <f t="shared" si="4"/>
        <v>81.17</v>
      </c>
      <c r="AG6" s="22">
        <f t="shared" si="4"/>
        <v>75.44</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815.6</v>
      </c>
      <c r="BF6" s="22">
        <f t="shared" ref="BF6:BN6" si="7">IF(BF7="",NA(),BF7)</f>
        <v>811.28</v>
      </c>
      <c r="BG6" s="22">
        <f t="shared" si="7"/>
        <v>799.86</v>
      </c>
      <c r="BH6" s="22">
        <f t="shared" si="7"/>
        <v>809.58</v>
      </c>
      <c r="BI6" s="22">
        <f t="shared" si="7"/>
        <v>800.29</v>
      </c>
      <c r="BJ6" s="22">
        <f t="shared" si="7"/>
        <v>1168.7</v>
      </c>
      <c r="BK6" s="22">
        <f t="shared" si="7"/>
        <v>1245.46</v>
      </c>
      <c r="BL6" s="22">
        <f t="shared" si="7"/>
        <v>834.1</v>
      </c>
      <c r="BM6" s="22">
        <f t="shared" si="7"/>
        <v>853.42</v>
      </c>
      <c r="BN6" s="22">
        <f t="shared" si="7"/>
        <v>955.49</v>
      </c>
      <c r="BO6" s="21" t="str">
        <f>IF(BO7="","",IF(BO7="-","【-】","【"&amp;SUBSTITUTE(TEXT(BO7,"#,##0.00"),"-","△")&amp;"】"))</f>
        <v>【982.48】</v>
      </c>
      <c r="BP6" s="22">
        <f>IF(BP7="",NA(),BP7)</f>
        <v>60.48</v>
      </c>
      <c r="BQ6" s="22">
        <f t="shared" ref="BQ6:BY6" si="8">IF(BQ7="",NA(),BQ7)</f>
        <v>63.44</v>
      </c>
      <c r="BR6" s="22">
        <f t="shared" si="8"/>
        <v>68.84</v>
      </c>
      <c r="BS6" s="22">
        <f t="shared" si="8"/>
        <v>64.14</v>
      </c>
      <c r="BT6" s="22">
        <f t="shared" si="8"/>
        <v>62.35</v>
      </c>
      <c r="BU6" s="22">
        <f t="shared" si="8"/>
        <v>53.59</v>
      </c>
      <c r="BV6" s="22">
        <f t="shared" si="8"/>
        <v>51.08</v>
      </c>
      <c r="BW6" s="22">
        <f t="shared" si="8"/>
        <v>64.44</v>
      </c>
      <c r="BX6" s="22">
        <f t="shared" si="8"/>
        <v>60.53</v>
      </c>
      <c r="BY6" s="22">
        <f t="shared" si="8"/>
        <v>55.15</v>
      </c>
      <c r="BZ6" s="21" t="str">
        <f>IF(BZ7="","",IF(BZ7="-","【-】","【"&amp;SUBSTITUTE(TEXT(BZ7,"#,##0.00"),"-","△")&amp;"】"))</f>
        <v>【50.61】</v>
      </c>
      <c r="CA6" s="22">
        <f>IF(CA7="",NA(),CA7)</f>
        <v>369.04</v>
      </c>
      <c r="CB6" s="22">
        <f t="shared" ref="CB6:CJ6" si="9">IF(CB7="",NA(),CB7)</f>
        <v>356.42</v>
      </c>
      <c r="CC6" s="22">
        <f t="shared" si="9"/>
        <v>331.95</v>
      </c>
      <c r="CD6" s="22">
        <f t="shared" si="9"/>
        <v>356.03</v>
      </c>
      <c r="CE6" s="22">
        <f t="shared" si="9"/>
        <v>364.68</v>
      </c>
      <c r="CF6" s="22">
        <f t="shared" si="9"/>
        <v>259.79000000000002</v>
      </c>
      <c r="CG6" s="22">
        <f t="shared" si="9"/>
        <v>262.13</v>
      </c>
      <c r="CH6" s="22">
        <f t="shared" si="9"/>
        <v>197.14</v>
      </c>
      <c r="CI6" s="22">
        <f t="shared" si="9"/>
        <v>210.72</v>
      </c>
      <c r="CJ6" s="22">
        <f t="shared" si="9"/>
        <v>310.26</v>
      </c>
      <c r="CK6" s="21" t="str">
        <f>IF(CK7="","",IF(CK7="-","【-】","【"&amp;SUBSTITUTE(TEXT(CK7,"#,##0.00"),"-","△")&amp;"】"))</f>
        <v>【320.83】</v>
      </c>
      <c r="CL6" s="22">
        <f>IF(CL7="",NA(),CL7)</f>
        <v>84.37</v>
      </c>
      <c r="CM6" s="22">
        <f t="shared" ref="CM6:CU6" si="10">IF(CM7="",NA(),CM7)</f>
        <v>77.62</v>
      </c>
      <c r="CN6" s="22">
        <f t="shared" si="10"/>
        <v>82.94</v>
      </c>
      <c r="CO6" s="22">
        <f t="shared" si="10"/>
        <v>77.150000000000006</v>
      </c>
      <c r="CP6" s="22">
        <f t="shared" si="10"/>
        <v>73.91</v>
      </c>
      <c r="CQ6" s="22">
        <f t="shared" si="10"/>
        <v>56.41</v>
      </c>
      <c r="CR6" s="22">
        <f t="shared" si="10"/>
        <v>54.9</v>
      </c>
      <c r="CS6" s="22">
        <f t="shared" si="10"/>
        <v>55.7</v>
      </c>
      <c r="CT6" s="22">
        <f t="shared" si="10"/>
        <v>54.87</v>
      </c>
      <c r="CU6" s="22">
        <f t="shared" si="10"/>
        <v>58.16</v>
      </c>
      <c r="CV6" s="21" t="str">
        <f>IF(CV7="","",IF(CV7="-","【-】","【"&amp;SUBSTITUTE(TEXT(CV7,"#,##0.00"),"-","△")&amp;"】"))</f>
        <v>【56.15】</v>
      </c>
      <c r="CW6" s="22">
        <f>IF(CW7="",NA(),CW7)</f>
        <v>56.8</v>
      </c>
      <c r="CX6" s="22">
        <f t="shared" ref="CX6:DF6" si="11">IF(CX7="",NA(),CX7)</f>
        <v>57.54</v>
      </c>
      <c r="CY6" s="22">
        <f t="shared" si="11"/>
        <v>52.42</v>
      </c>
      <c r="CZ6" s="22">
        <f t="shared" si="11"/>
        <v>56.2</v>
      </c>
      <c r="DA6" s="22">
        <f t="shared" si="11"/>
        <v>58.47</v>
      </c>
      <c r="DB6" s="22">
        <f t="shared" si="11"/>
        <v>75.12</v>
      </c>
      <c r="DC6" s="22">
        <f t="shared" si="11"/>
        <v>74.27</v>
      </c>
      <c r="DD6" s="22">
        <f t="shared" si="11"/>
        <v>71.81</v>
      </c>
      <c r="DE6" s="22">
        <f t="shared" si="11"/>
        <v>71.819999999999993</v>
      </c>
      <c r="DF6" s="22">
        <f t="shared" si="11"/>
        <v>70.34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0.41</v>
      </c>
      <c r="EE6" s="22">
        <f t="shared" ref="EE6:EM6" si="14">IF(EE7="",NA(),EE7)</f>
        <v>0.33</v>
      </c>
      <c r="EF6" s="22">
        <f t="shared" si="14"/>
        <v>0.25</v>
      </c>
      <c r="EG6" s="22">
        <f t="shared" si="14"/>
        <v>0.4</v>
      </c>
      <c r="EH6" s="22">
        <f t="shared" si="14"/>
        <v>0.28999999999999998</v>
      </c>
      <c r="EI6" s="22">
        <f t="shared" si="14"/>
        <v>0.65</v>
      </c>
      <c r="EJ6" s="22">
        <f t="shared" si="14"/>
        <v>0.52</v>
      </c>
      <c r="EK6" s="22">
        <f t="shared" si="14"/>
        <v>1.48</v>
      </c>
      <c r="EL6" s="22">
        <f t="shared" si="14"/>
        <v>0.45</v>
      </c>
      <c r="EM6" s="22">
        <f t="shared" si="14"/>
        <v>0.55000000000000004</v>
      </c>
      <c r="EN6" s="21" t="str">
        <f>IF(EN7="","",IF(EN7="-","【-】","【"&amp;SUBSTITUTE(TEXT(EN7,"#,##0.00"),"-","△")&amp;"】"))</f>
        <v>【0.52】</v>
      </c>
    </row>
    <row r="7" spans="1:144" s="23" customFormat="1" x14ac:dyDescent="0.15">
      <c r="A7" s="15"/>
      <c r="B7" s="24">
        <v>2022</v>
      </c>
      <c r="C7" s="24">
        <v>62120</v>
      </c>
      <c r="D7" s="24">
        <v>47</v>
      </c>
      <c r="E7" s="24">
        <v>1</v>
      </c>
      <c r="F7" s="24">
        <v>0</v>
      </c>
      <c r="G7" s="24">
        <v>0</v>
      </c>
      <c r="H7" s="24" t="s">
        <v>95</v>
      </c>
      <c r="I7" s="24" t="s">
        <v>96</v>
      </c>
      <c r="J7" s="24" t="s">
        <v>97</v>
      </c>
      <c r="K7" s="24" t="s">
        <v>98</v>
      </c>
      <c r="L7" s="24" t="s">
        <v>99</v>
      </c>
      <c r="M7" s="24" t="s">
        <v>100</v>
      </c>
      <c r="N7" s="25" t="s">
        <v>101</v>
      </c>
      <c r="O7" s="25" t="s">
        <v>102</v>
      </c>
      <c r="P7" s="25">
        <v>34.26</v>
      </c>
      <c r="Q7" s="25">
        <v>4400</v>
      </c>
      <c r="R7" s="25">
        <v>14433</v>
      </c>
      <c r="S7" s="25">
        <v>372.53</v>
      </c>
      <c r="T7" s="25">
        <v>38.74</v>
      </c>
      <c r="U7" s="25">
        <v>4893</v>
      </c>
      <c r="V7" s="25">
        <v>249.43</v>
      </c>
      <c r="W7" s="25">
        <v>19.62</v>
      </c>
      <c r="X7" s="25">
        <v>67.62</v>
      </c>
      <c r="Y7" s="25">
        <v>70.819999999999993</v>
      </c>
      <c r="Z7" s="25">
        <v>77.739999999999995</v>
      </c>
      <c r="AA7" s="25">
        <v>71.52</v>
      </c>
      <c r="AB7" s="25">
        <v>69.540000000000006</v>
      </c>
      <c r="AC7" s="25">
        <v>75.010000000000005</v>
      </c>
      <c r="AD7" s="25">
        <v>72.760000000000005</v>
      </c>
      <c r="AE7" s="25">
        <v>82.57</v>
      </c>
      <c r="AF7" s="25">
        <v>81.17</v>
      </c>
      <c r="AG7" s="25">
        <v>75.44</v>
      </c>
      <c r="AH7" s="25">
        <v>73</v>
      </c>
      <c r="AI7" s="25"/>
      <c r="AJ7" s="25"/>
      <c r="AK7" s="25"/>
      <c r="AL7" s="25"/>
      <c r="AM7" s="25"/>
      <c r="AN7" s="25"/>
      <c r="AO7" s="25"/>
      <c r="AP7" s="25"/>
      <c r="AQ7" s="25"/>
      <c r="AR7" s="25"/>
      <c r="AS7" s="25"/>
      <c r="AT7" s="25"/>
      <c r="AU7" s="25"/>
      <c r="AV7" s="25"/>
      <c r="AW7" s="25"/>
      <c r="AX7" s="25"/>
      <c r="AY7" s="25"/>
      <c r="AZ7" s="25"/>
      <c r="BA7" s="25"/>
      <c r="BB7" s="25"/>
      <c r="BC7" s="25"/>
      <c r="BD7" s="25"/>
      <c r="BE7" s="25">
        <v>815.6</v>
      </c>
      <c r="BF7" s="25">
        <v>811.28</v>
      </c>
      <c r="BG7" s="25">
        <v>799.86</v>
      </c>
      <c r="BH7" s="25">
        <v>809.58</v>
      </c>
      <c r="BI7" s="25">
        <v>800.29</v>
      </c>
      <c r="BJ7" s="25">
        <v>1168.7</v>
      </c>
      <c r="BK7" s="25">
        <v>1245.46</v>
      </c>
      <c r="BL7" s="25">
        <v>834.1</v>
      </c>
      <c r="BM7" s="25">
        <v>853.42</v>
      </c>
      <c r="BN7" s="25">
        <v>955.49</v>
      </c>
      <c r="BO7" s="25">
        <v>982.48</v>
      </c>
      <c r="BP7" s="25">
        <v>60.48</v>
      </c>
      <c r="BQ7" s="25">
        <v>63.44</v>
      </c>
      <c r="BR7" s="25">
        <v>68.84</v>
      </c>
      <c r="BS7" s="25">
        <v>64.14</v>
      </c>
      <c r="BT7" s="25">
        <v>62.35</v>
      </c>
      <c r="BU7" s="25">
        <v>53.59</v>
      </c>
      <c r="BV7" s="25">
        <v>51.08</v>
      </c>
      <c r="BW7" s="25">
        <v>64.44</v>
      </c>
      <c r="BX7" s="25">
        <v>60.53</v>
      </c>
      <c r="BY7" s="25">
        <v>55.15</v>
      </c>
      <c r="BZ7" s="25">
        <v>50.61</v>
      </c>
      <c r="CA7" s="25">
        <v>369.04</v>
      </c>
      <c r="CB7" s="25">
        <v>356.42</v>
      </c>
      <c r="CC7" s="25">
        <v>331.95</v>
      </c>
      <c r="CD7" s="25">
        <v>356.03</v>
      </c>
      <c r="CE7" s="25">
        <v>364.68</v>
      </c>
      <c r="CF7" s="25">
        <v>259.79000000000002</v>
      </c>
      <c r="CG7" s="25">
        <v>262.13</v>
      </c>
      <c r="CH7" s="25">
        <v>197.14</v>
      </c>
      <c r="CI7" s="25">
        <v>210.72</v>
      </c>
      <c r="CJ7" s="25">
        <v>310.26</v>
      </c>
      <c r="CK7" s="25">
        <v>320.83</v>
      </c>
      <c r="CL7" s="25">
        <v>84.37</v>
      </c>
      <c r="CM7" s="25">
        <v>77.62</v>
      </c>
      <c r="CN7" s="25">
        <v>82.94</v>
      </c>
      <c r="CO7" s="25">
        <v>77.150000000000006</v>
      </c>
      <c r="CP7" s="25">
        <v>73.91</v>
      </c>
      <c r="CQ7" s="25">
        <v>56.41</v>
      </c>
      <c r="CR7" s="25">
        <v>54.9</v>
      </c>
      <c r="CS7" s="25">
        <v>55.7</v>
      </c>
      <c r="CT7" s="25">
        <v>54.87</v>
      </c>
      <c r="CU7" s="25">
        <v>58.16</v>
      </c>
      <c r="CV7" s="25">
        <v>56.15</v>
      </c>
      <c r="CW7" s="25">
        <v>56.8</v>
      </c>
      <c r="CX7" s="25">
        <v>57.54</v>
      </c>
      <c r="CY7" s="25">
        <v>52.42</v>
      </c>
      <c r="CZ7" s="25">
        <v>56.2</v>
      </c>
      <c r="DA7" s="25">
        <v>58.47</v>
      </c>
      <c r="DB7" s="25">
        <v>75.12</v>
      </c>
      <c r="DC7" s="25">
        <v>74.27</v>
      </c>
      <c r="DD7" s="25">
        <v>71.81</v>
      </c>
      <c r="DE7" s="25">
        <v>71.819999999999993</v>
      </c>
      <c r="DF7" s="25">
        <v>70.34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0.41</v>
      </c>
      <c r="EE7" s="25">
        <v>0.33</v>
      </c>
      <c r="EF7" s="25">
        <v>0.25</v>
      </c>
      <c r="EG7" s="25">
        <v>0.4</v>
      </c>
      <c r="EH7" s="25">
        <v>0.28999999999999998</v>
      </c>
      <c r="EI7" s="25">
        <v>0.65</v>
      </c>
      <c r="EJ7" s="25">
        <v>0.52</v>
      </c>
      <c r="EK7" s="25">
        <v>1.48</v>
      </c>
      <c r="EL7" s="25">
        <v>0.45</v>
      </c>
      <c r="EM7" s="25">
        <v>0.55000000000000004</v>
      </c>
      <c r="EN7" s="25">
        <v>0.52</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15">
      <c r="B11">
        <v>4</v>
      </c>
      <c r="C11">
        <v>3</v>
      </c>
      <c r="D11">
        <v>2</v>
      </c>
      <c r="E11">
        <v>1</v>
      </c>
      <c r="F11">
        <v>0</v>
      </c>
      <c r="G11" t="s">
        <v>108</v>
      </c>
    </row>
    <row r="12" spans="1:144" x14ac:dyDescent="0.15">
      <c r="B12">
        <v>1</v>
      </c>
      <c r="C12">
        <v>1</v>
      </c>
      <c r="D12">
        <v>2</v>
      </c>
      <c r="E12">
        <v>3</v>
      </c>
      <c r="F12">
        <v>4</v>
      </c>
      <c r="G12" t="s">
        <v>109</v>
      </c>
    </row>
    <row r="13" spans="1:144" x14ac:dyDescent="0.15">
      <c r="B13" t="s">
        <v>110</v>
      </c>
      <c r="C13" t="s">
        <v>111</v>
      </c>
      <c r="D13" t="s">
        <v>111</v>
      </c>
      <c r="E13" t="s">
        <v>112</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2023-12-05T01:04:55Z</dcterms:created>
  <dcterms:modified xsi:type="dcterms:W3CDTF">2024-01-17T02:47:45Z</dcterms:modified>
  <cp:category/>
</cp:coreProperties>
</file>