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N:\個別（業務）\上下水道課\04_管理\03_企業会計\決算\Ｒ４年度　水道決算\経営比較分析\【経営比較分析表】2022_062073_46_010\"/>
    </mc:Choice>
  </mc:AlternateContent>
  <xr:revisionPtr revIDLastSave="0" documentId="13_ncr:1_{E968575D-4B3C-4F23-B68C-FB6ED872C9AF}" xr6:coauthVersionLast="45" xr6:coauthVersionMax="45" xr10:uidLastSave="{00000000-0000-0000-0000-000000000000}"/>
  <workbookProtection workbookAlgorithmName="SHA-512" workbookHashValue="nvStzlaemiSdZY0NWmTKmaI5QTkG7o2tf14E1olGbvLNaFSPV7ngxyNoYrzcSrnV1GmxFUcHXFUwPNcHm9+6Kw==" workbookSaltValue="hsdK1mkDdMaPnBLIFAQigA==" workbookSpinCount="100000" lockStructure="1"/>
  <bookViews>
    <workbookView xWindow="0" yWindow="900" windowWidth="20490" windowHeight="100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AT8" i="4" s="1"/>
  <c r="R6" i="5"/>
  <c r="AL8" i="4" s="1"/>
  <c r="Q6" i="5"/>
  <c r="P6" i="5"/>
  <c r="P10" i="4" s="1"/>
  <c r="O6" i="5"/>
  <c r="N6" i="5"/>
  <c r="M6" i="5"/>
  <c r="L6" i="5"/>
  <c r="K6" i="5"/>
  <c r="P8" i="4" s="1"/>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K85" i="4"/>
  <c r="J85" i="4"/>
  <c r="G85" i="4"/>
  <c r="F85" i="4"/>
  <c r="BB10" i="4"/>
  <c r="AT10" i="4"/>
  <c r="AL10" i="4"/>
  <c r="W10" i="4"/>
  <c r="I10" i="4"/>
  <c r="B10" i="4"/>
  <c r="BB8" i="4"/>
  <c r="AD8" i="4"/>
  <c r="W8" i="4"/>
  <c r="B8" i="4"/>
  <c r="B6" i="4"/>
</calcChain>
</file>

<file path=xl/sharedStrings.xml><?xml version="1.0" encoding="utf-8"?>
<sst xmlns="http://schemas.openxmlformats.org/spreadsheetml/2006/main" count="228" uniqueCount="114">
  <si>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</si>
  <si>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</si>
  <si>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</si>
  <si>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</si>
  <si>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</si>
  <si>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</si>
  <si>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</si>
  <si>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</si>
  <si>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</si>
  <si>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</si>
  <si>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</si>
  <si>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</si>
  <si>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</si>
  <si>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</si>
  <si>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</si>
  <si>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</si>
  <si>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</si>
  <si>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</si>
  <si>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</si>
  <si>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</si>
  <si>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</si>
  <si>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</si>
  <si>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</si>
  <si>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</si>
  <si>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</si>
  <si>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</si>
  <si>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</si>
  <si>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</si>
  <si>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</si>
  <si>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</si>
  <si>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</si>
  <si>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</si>
  <si>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</si>
  <si>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</si>
  <si>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</si>
  <si>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</si>
  <si>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</si>
  <si>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</si>
  <si>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</si>
  <si>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</si>
  <si>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</si>
  <si>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</si>
  <si>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</si>
  <si>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</si>
  <si>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</si>
  <si>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</si>
  <si>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</si>
  <si>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</si>
  <si>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</si>
  <si>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</si>
  <si>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</si>
  <si>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</si>
  <si>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</si>
  <si>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</si>
  <si>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</si>
  <si>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</si>
  <si>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</si>
  <si>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</si>
  <si>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</si>
  <si>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</si>
  <si>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</si>
  <si>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</si>
  <si>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</si>
  <si>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</si>
  <si>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</si>
  <si>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</si>
  <si>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</si>
  <si>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</si>
  <si>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</si>
  <si>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</si>
  <si>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</si>
  <si>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</si>
  <si>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</si>
  <si>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</si>
  <si>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</si>
  <si>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</si>
  <si>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</si>
  <si>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</si>
  <si>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</si>
  <si>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</si>
  <si>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</si>
  <si>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</si>
  <si>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</si>
  <si>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</si>
  <si>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</si>
  <si>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</si>
  <si>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</si>
  <si>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</si>
  <si>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</si>
  <si>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</si>
  <si>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</si>
  <si>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</si>
  <si>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上山市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</si>
  <si>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</si>
  <si>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</si>
  <si>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</si>
  <si>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</si>
  <si>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</si>
  <si>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</si>
  <si>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</si>
  <si>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</si>
  <si>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</si>
  <si>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</si>
  <si>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</si>
  <si>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</si>
  <si>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</si>
  <si>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</si>
  <si>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</si>
  <si>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</si>
  <si>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"R"dd</t>
    <phoneticPr fontId="4"/>
  </si>
  <si>
    <t>←書式設定</t>
    <rPh sb="1" eb="3">
      <t>ショシキ</t>
    </rPh>
    <rPh sb="3" eb="5">
      <t>セッテイ</t>
    </rPh>
    <phoneticPr fontId="4"/>
  </si>
  <si>
    <t>①　有形固定資産減価償却率
②　管路経年化率
③　管路更新率
　有形固定資産減価償却率は緩やかに増加している。管路経年化率は大幅に上昇しており、拡張工事時期に一斉に取得した管路の更新需要がピークを迎えているが、管路の更新率が低く老朽化が進んでいる。
　アセットマネジメント等を活用しながら、ダウンサイジングなども検討しつつ施設や管路の更新に計画的かつ効率的に取組み、安全性を高める必要がある。</t>
    <rPh sb="2" eb="8">
      <t>ユウケイコテイシサン</t>
    </rPh>
    <rPh sb="8" eb="13">
      <t>ゲンカショウキャクリツ</t>
    </rPh>
    <rPh sb="16" eb="22">
      <t>カンロケイネンカリツ</t>
    </rPh>
    <rPh sb="25" eb="30">
      <t>カンロコウシンリツ</t>
    </rPh>
    <rPh sb="32" eb="43">
      <t>ユウケイコテイシサンゲンカショウキャクリツ</t>
    </rPh>
    <rPh sb="44" eb="45">
      <t>ユル</t>
    </rPh>
    <rPh sb="48" eb="50">
      <t>ゾウカ</t>
    </rPh>
    <rPh sb="55" eb="57">
      <t>カンロ</t>
    </rPh>
    <rPh sb="57" eb="61">
      <t>ケイネンカリツ</t>
    </rPh>
    <rPh sb="62" eb="64">
      <t>オオハバ</t>
    </rPh>
    <rPh sb="65" eb="67">
      <t>ジョウショウ</t>
    </rPh>
    <rPh sb="72" eb="74">
      <t>カクチョウ</t>
    </rPh>
    <rPh sb="74" eb="76">
      <t>コウジ</t>
    </rPh>
    <rPh sb="76" eb="78">
      <t>ジキ</t>
    </rPh>
    <rPh sb="79" eb="81">
      <t>イッセイ</t>
    </rPh>
    <rPh sb="82" eb="84">
      <t>シュトク</t>
    </rPh>
    <rPh sb="86" eb="88">
      <t>カンロ</t>
    </rPh>
    <rPh sb="105" eb="107">
      <t>カンロ</t>
    </rPh>
    <rPh sb="108" eb="110">
      <t>コウシン</t>
    </rPh>
    <rPh sb="110" eb="111">
      <t>リツ</t>
    </rPh>
    <rPh sb="112" eb="113">
      <t>ヒク</t>
    </rPh>
    <rPh sb="114" eb="117">
      <t>ロウキュウカ</t>
    </rPh>
    <rPh sb="118" eb="119">
      <t>スス</t>
    </rPh>
    <rPh sb="136" eb="137">
      <t>トウ</t>
    </rPh>
    <rPh sb="138" eb="140">
      <t>カツヨウ</t>
    </rPh>
    <rPh sb="156" eb="158">
      <t>ケントウ</t>
    </rPh>
    <rPh sb="175" eb="178">
      <t>コウリツテキ</t>
    </rPh>
    <rPh sb="183" eb="186">
      <t>アンゼンセイ</t>
    </rPh>
    <rPh sb="187" eb="188">
      <t>タカ</t>
    </rPh>
    <rPh sb="190" eb="192">
      <t>ヒツヨウ</t>
    </rPh>
    <phoneticPr fontId="4"/>
  </si>
  <si>
    <t>　経営状況は安定し、現在は健全な経営を保っているが、給水人口は減少傾向が続いており、水需要も減少しているため、将来的に経営環境は厳しさを増すと考えられる。今後は一層の有収率の向上と業務の効率化を図る取組を進める必要がある。
　あわせて官民連携や広域連携の取組についての調査研究を進め、より効率的な運営を目指していく。
　また管路の老朽化に対応するため、ダウンサイジングや各計画の見直しを進め、計画的な管路更新と維持管理を実施し、全体の安全性と効率性を高めていく。</t>
    <rPh sb="214" eb="216">
      <t>ゼンタイ</t>
    </rPh>
    <rPh sb="217" eb="220">
      <t>アンゼンセイ</t>
    </rPh>
    <rPh sb="221" eb="224">
      <t>コウリツセイ</t>
    </rPh>
    <rPh sb="225" eb="226">
      <t>タカ</t>
    </rPh>
    <phoneticPr fontId="4"/>
  </si>
  <si>
    <t>①　経常収支比率
　100％を超えて黒字を確保しており、おおむね健全な経営であったが、類似団体の平均を下回っており、今後健全経営を維持するためにはより経営改善に取り組む必要がある。
③　流動比率、④　企業債残高対給水収益比率
　流動比率は100％以上を超えており、支払できる現金は十分確保し、さらに借入金額を企業債償還額以下に抑え残高の縮減に努めている。今後必要となる大規模改修等の際に企業債を活用した更新投資を行いながらも、健全経営が維持・確保出来るよう計画的な取組を進めていく。
⑤　料金回収率、⑥給水原価
　100％を超えており、給水の費用が給水収益でまかなえているが、広域水道からの受水によるため給水原価は類似団体平均より高くなっている。
⑦　施設利用率、⑧　有収率
　施設の利用率は高水準で推移しているが、有収率が低く、給水水量が収益に結び付いていない。漏水の早期発見・修理と老朽管更新を計画的に進めることで有収率の向上を図っていく。</t>
    <rPh sb="58" eb="60">
      <t>コンゴ</t>
    </rPh>
    <rPh sb="60" eb="64">
      <t>ケンゼンケイエイ</t>
    </rPh>
    <rPh sb="65" eb="67">
      <t>イジ</t>
    </rPh>
    <rPh sb="75" eb="79">
      <t>ケイエイカイゼン</t>
    </rPh>
    <rPh sb="80" eb="81">
      <t>ト</t>
    </rPh>
    <rPh sb="82" eb="83">
      <t>ク</t>
    </rPh>
    <rPh sb="84" eb="86">
      <t>ヒツヨウ</t>
    </rPh>
    <rPh sb="177" eb="179">
      <t>コンゴ</t>
    </rPh>
    <rPh sb="179" eb="181">
      <t>ヒツヨウ</t>
    </rPh>
    <rPh sb="184" eb="187">
      <t>ダイキボ</t>
    </rPh>
    <rPh sb="187" eb="189">
      <t>カイシュウ</t>
    </rPh>
    <rPh sb="191" eb="192">
      <t>サイ</t>
    </rPh>
    <rPh sb="193" eb="196">
      <t>キギョウサイ</t>
    </rPh>
    <rPh sb="197" eb="199">
      <t>カツヨウ</t>
    </rPh>
    <rPh sb="201" eb="205">
      <t>コウシントウシ</t>
    </rPh>
    <rPh sb="206" eb="207">
      <t>オコナ</t>
    </rPh>
    <rPh sb="213" eb="217">
      <t>ケンゼンケイエイ</t>
    </rPh>
    <rPh sb="223" eb="225">
      <t>デキ</t>
    </rPh>
    <rPh sb="228" eb="231">
      <t>ケイカクテキ</t>
    </rPh>
    <rPh sb="232" eb="234">
      <t>トリクミ</t>
    </rPh>
    <rPh sb="235" eb="236">
      <t>スス</t>
    </rPh>
    <rPh sb="315" eb="316">
      <t>タカ</t>
    </rPh>
    <rPh sb="326" eb="331">
      <t>シセツリヨウリツ</t>
    </rPh>
    <rPh sb="350" eb="352">
      <t>スイイ</t>
    </rPh>
    <rPh sb="362" eb="363">
      <t>ヒク</t>
    </rPh>
    <rPh sb="365" eb="369">
      <t>キュウスイスイリョウ</t>
    </rPh>
    <rPh sb="370" eb="372">
      <t>シュウエキ</t>
    </rPh>
    <rPh sb="373" eb="374">
      <t>ムス</t>
    </rPh>
    <rPh sb="375" eb="376">
      <t>ツ</t>
    </rPh>
    <rPh sb="403" eb="404">
      <t>スス</t>
    </rPh>
    <rPh sb="409" eb="412">
      <t>ユウシュウリツ</t>
    </rPh>
    <rPh sb="413" eb="415">
      <t>コウジョウ</t>
    </rPh>
    <rPh sb="416" eb="417">
      <t>ハカ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</si>
</sst>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0.33</c:v>
                </c:pt>
                <c:pt idx="1">
                  <c:v>0.34</c:v>
                </c:pt>
                <c:pt idx="2">
                  <c:v>0.47</c:v>
                </c:pt>
                <c:pt idx="3">
                  <c:v>0.46</c:v>
                </c:pt>
                <c:pt idx="4">
                  <c:v>0.3</c:v>
                </c:pt>
              </c:numCache>
            </c:numRef>
          </c:val>
          <c:extLst>
            <c:ext xmlns:c16="http://schemas.microsoft.com/office/drawing/2014/chart" uri="{C3380CC4-5D6E-409C-BE32-E72D297353CC}">
              <c16:uniqueId val="{00000000-408D-4B3B-BCD5-555E6D28A996}"/>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c:v>
                </c:pt>
                <c:pt idx="1">
                  <c:v>0.52</c:v>
                </c:pt>
                <c:pt idx="2">
                  <c:v>0.53</c:v>
                </c:pt>
                <c:pt idx="3">
                  <c:v>0.48</c:v>
                </c:pt>
                <c:pt idx="4">
                  <c:v>0.5</c:v>
                </c:pt>
              </c:numCache>
            </c:numRef>
          </c:val>
          <c:smooth val="0"/>
          <c:extLst>
            <c:ext xmlns:c16="http://schemas.microsoft.com/office/drawing/2014/chart" uri="{C3380CC4-5D6E-409C-BE32-E72D297353CC}">
              <c16:uniqueId val="{00000001-408D-4B3B-BCD5-555E6D28A996}"/>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105.31</c:v>
                </c:pt>
                <c:pt idx="1">
                  <c:v>103.39</c:v>
                </c:pt>
                <c:pt idx="2">
                  <c:v>104.01</c:v>
                </c:pt>
                <c:pt idx="3">
                  <c:v>106.32</c:v>
                </c:pt>
                <c:pt idx="4">
                  <c:v>105.52</c:v>
                </c:pt>
              </c:numCache>
            </c:numRef>
          </c:val>
          <c:extLst>
            <c:ext xmlns:c16="http://schemas.microsoft.com/office/drawing/2014/chart" uri="{C3380CC4-5D6E-409C-BE32-E72D297353CC}">
              <c16:uniqueId val="{00000000-7F0F-4BE1-B015-EF4282608CF9}"/>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108.87</c:v>
                </c:pt>
                <c:pt idx="1">
                  <c:v>108.61</c:v>
                </c:pt>
                <c:pt idx="2">
                  <c:v>108.35</c:v>
                </c:pt>
                <c:pt idx="3">
                  <c:v>108.84</c:v>
                </c:pt>
                <c:pt idx="4">
                  <c:v>105.92</c:v>
                </c:pt>
              </c:numCache>
            </c:numRef>
          </c:val>
          <c:smooth val="0"/>
          <c:extLst>
            <c:ext xmlns:c16="http://schemas.microsoft.com/office/drawing/2014/chart" uri="{C3380CC4-5D6E-409C-BE32-E72D297353CC}">
              <c16:uniqueId val="{00000001-7F0F-4BE1-B015-EF4282608CF9}"/>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55.44</c:v>
                </c:pt>
                <c:pt idx="1">
                  <c:v>56.68</c:v>
                </c:pt>
                <c:pt idx="2">
                  <c:v>57.42</c:v>
                </c:pt>
                <c:pt idx="3">
                  <c:v>58.5</c:v>
                </c:pt>
                <c:pt idx="4">
                  <c:v>59.43</c:v>
                </c:pt>
              </c:numCache>
            </c:numRef>
          </c:val>
          <c:extLst>
            <c:ext xmlns:c16="http://schemas.microsoft.com/office/drawing/2014/chart" uri="{C3380CC4-5D6E-409C-BE32-E72D297353CC}">
              <c16:uniqueId val="{00000000-BC1D-412A-B13C-2B2B7221A23F}"/>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48.87</c:v>
                </c:pt>
                <c:pt idx="1">
                  <c:v>49.92</c:v>
                </c:pt>
                <c:pt idx="2">
                  <c:v>50.63</c:v>
                </c:pt>
                <c:pt idx="3">
                  <c:v>51.29</c:v>
                </c:pt>
                <c:pt idx="4">
                  <c:v>52.2</c:v>
                </c:pt>
              </c:numCache>
            </c:numRef>
          </c:val>
          <c:smooth val="0"/>
          <c:extLst>
            <c:ext xmlns:c16="http://schemas.microsoft.com/office/drawing/2014/chart" uri="{C3380CC4-5D6E-409C-BE32-E72D297353CC}">
              <c16:uniqueId val="{00000001-BC1D-412A-B13C-2B2B7221A23F}"/>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17.29</c:v>
                </c:pt>
                <c:pt idx="1">
                  <c:v>28.51</c:v>
                </c:pt>
                <c:pt idx="2">
                  <c:v>39.630000000000003</c:v>
                </c:pt>
                <c:pt idx="3">
                  <c:v>49.1</c:v>
                </c:pt>
                <c:pt idx="4">
                  <c:v>51.96</c:v>
                </c:pt>
              </c:numCache>
            </c:numRef>
          </c:val>
          <c:extLst>
            <c:ext xmlns:c16="http://schemas.microsoft.com/office/drawing/2014/chart" uri="{C3380CC4-5D6E-409C-BE32-E72D297353CC}">
              <c16:uniqueId val="{00000000-AC7C-469F-8456-864771FF798C}"/>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14.85</c:v>
                </c:pt>
                <c:pt idx="1">
                  <c:v>16.88</c:v>
                </c:pt>
                <c:pt idx="2">
                  <c:v>18.28</c:v>
                </c:pt>
                <c:pt idx="3">
                  <c:v>19.61</c:v>
                </c:pt>
                <c:pt idx="4">
                  <c:v>20.73</c:v>
                </c:pt>
              </c:numCache>
            </c:numRef>
          </c:val>
          <c:smooth val="0"/>
          <c:extLst>
            <c:ext xmlns:c16="http://schemas.microsoft.com/office/drawing/2014/chart" uri="{C3380CC4-5D6E-409C-BE32-E72D297353CC}">
              <c16:uniqueId val="{00000001-AC7C-469F-8456-864771FF798C}"/>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44E-47BB-8E27-DA1AEE407AF8}"/>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3.16</c:v>
                </c:pt>
                <c:pt idx="1">
                  <c:v>3.59</c:v>
                </c:pt>
                <c:pt idx="2">
                  <c:v>3.98</c:v>
                </c:pt>
                <c:pt idx="3">
                  <c:v>6.02</c:v>
                </c:pt>
                <c:pt idx="4">
                  <c:v>7.78</c:v>
                </c:pt>
              </c:numCache>
            </c:numRef>
          </c:val>
          <c:smooth val="0"/>
          <c:extLst>
            <c:ext xmlns:c16="http://schemas.microsoft.com/office/drawing/2014/chart" uri="{C3380CC4-5D6E-409C-BE32-E72D297353CC}">
              <c16:uniqueId val="{00000001-044E-47BB-8E27-DA1AEE407AF8}"/>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317.02999999999997</c:v>
                </c:pt>
                <c:pt idx="1">
                  <c:v>387.53</c:v>
                </c:pt>
                <c:pt idx="2">
                  <c:v>333.09</c:v>
                </c:pt>
                <c:pt idx="3">
                  <c:v>369.71</c:v>
                </c:pt>
                <c:pt idx="4">
                  <c:v>420.37</c:v>
                </c:pt>
              </c:numCache>
            </c:numRef>
          </c:val>
          <c:extLst>
            <c:ext xmlns:c16="http://schemas.microsoft.com/office/drawing/2014/chart" uri="{C3380CC4-5D6E-409C-BE32-E72D297353CC}">
              <c16:uniqueId val="{00000000-47DE-4389-BD05-FD6433CC118E}"/>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369.69</c:v>
                </c:pt>
                <c:pt idx="1">
                  <c:v>379.08</c:v>
                </c:pt>
                <c:pt idx="2">
                  <c:v>367.55</c:v>
                </c:pt>
                <c:pt idx="3">
                  <c:v>378.56</c:v>
                </c:pt>
                <c:pt idx="4">
                  <c:v>364.46</c:v>
                </c:pt>
              </c:numCache>
            </c:numRef>
          </c:val>
          <c:smooth val="0"/>
          <c:extLst>
            <c:ext xmlns:c16="http://schemas.microsoft.com/office/drawing/2014/chart" uri="{C3380CC4-5D6E-409C-BE32-E72D297353CC}">
              <c16:uniqueId val="{00000001-47DE-4389-BD05-FD6433CC118E}"/>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250.49</c:v>
                </c:pt>
                <c:pt idx="1">
                  <c:v>255.66</c:v>
                </c:pt>
                <c:pt idx="2">
                  <c:v>254.3</c:v>
                </c:pt>
                <c:pt idx="3">
                  <c:v>250.83</c:v>
                </c:pt>
                <c:pt idx="4">
                  <c:v>248.24</c:v>
                </c:pt>
              </c:numCache>
            </c:numRef>
          </c:val>
          <c:extLst>
            <c:ext xmlns:c16="http://schemas.microsoft.com/office/drawing/2014/chart" uri="{C3380CC4-5D6E-409C-BE32-E72D297353CC}">
              <c16:uniqueId val="{00000000-4255-4A76-BEA0-98B638D0D754}"/>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402.99</c:v>
                </c:pt>
                <c:pt idx="1">
                  <c:v>398.98</c:v>
                </c:pt>
                <c:pt idx="2">
                  <c:v>418.68</c:v>
                </c:pt>
                <c:pt idx="3">
                  <c:v>395.68</c:v>
                </c:pt>
                <c:pt idx="4">
                  <c:v>403.72</c:v>
                </c:pt>
              </c:numCache>
            </c:numRef>
          </c:val>
          <c:smooth val="0"/>
          <c:extLst>
            <c:ext xmlns:c16="http://schemas.microsoft.com/office/drawing/2014/chart" uri="{C3380CC4-5D6E-409C-BE32-E72D297353CC}">
              <c16:uniqueId val="{00000001-4255-4A76-BEA0-98B638D0D754}"/>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100.83</c:v>
                </c:pt>
                <c:pt idx="1">
                  <c:v>99.1</c:v>
                </c:pt>
                <c:pt idx="2">
                  <c:v>100.65</c:v>
                </c:pt>
                <c:pt idx="3">
                  <c:v>101.85</c:v>
                </c:pt>
                <c:pt idx="4">
                  <c:v>100.96</c:v>
                </c:pt>
              </c:numCache>
            </c:numRef>
          </c:val>
          <c:extLst>
            <c:ext xmlns:c16="http://schemas.microsoft.com/office/drawing/2014/chart" uri="{C3380CC4-5D6E-409C-BE32-E72D297353CC}">
              <c16:uniqueId val="{00000000-8826-4832-B29F-1609D30031E1}"/>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98.66</c:v>
                </c:pt>
                <c:pt idx="1">
                  <c:v>98.64</c:v>
                </c:pt>
                <c:pt idx="2">
                  <c:v>94.78</c:v>
                </c:pt>
                <c:pt idx="3">
                  <c:v>97.59</c:v>
                </c:pt>
                <c:pt idx="4">
                  <c:v>92.17</c:v>
                </c:pt>
              </c:numCache>
            </c:numRef>
          </c:val>
          <c:smooth val="0"/>
          <c:extLst>
            <c:ext xmlns:c16="http://schemas.microsoft.com/office/drawing/2014/chart" uri="{C3380CC4-5D6E-409C-BE32-E72D297353CC}">
              <c16:uniqueId val="{00000001-8826-4832-B29F-1609D30031E1}"/>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221.3</c:v>
                </c:pt>
                <c:pt idx="1">
                  <c:v>225.99</c:v>
                </c:pt>
                <c:pt idx="2">
                  <c:v>221.59</c:v>
                </c:pt>
                <c:pt idx="3">
                  <c:v>220.5</c:v>
                </c:pt>
                <c:pt idx="4">
                  <c:v>223.48</c:v>
                </c:pt>
              </c:numCache>
            </c:numRef>
          </c:val>
          <c:extLst>
            <c:ext xmlns:c16="http://schemas.microsoft.com/office/drawing/2014/chart" uri="{C3380CC4-5D6E-409C-BE32-E72D297353CC}">
              <c16:uniqueId val="{00000000-C954-4272-B2C9-A36FADB7A56A}"/>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178.59</c:v>
                </c:pt>
                <c:pt idx="1">
                  <c:v>178.92</c:v>
                </c:pt>
                <c:pt idx="2">
                  <c:v>181.3</c:v>
                </c:pt>
                <c:pt idx="3">
                  <c:v>181.71</c:v>
                </c:pt>
                <c:pt idx="4">
                  <c:v>188.51</c:v>
                </c:pt>
              </c:numCache>
            </c:numRef>
          </c:val>
          <c:smooth val="0"/>
          <c:extLst>
            <c:ext xmlns:c16="http://schemas.microsoft.com/office/drawing/2014/chart" uri="{C3380CC4-5D6E-409C-BE32-E72D297353CC}">
              <c16:uniqueId val="{00000001-C954-4272-B2C9-A36FADB7A56A}"/>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61.54</c:v>
                </c:pt>
                <c:pt idx="1">
                  <c:v>61.82</c:v>
                </c:pt>
                <c:pt idx="2">
                  <c:v>62.98</c:v>
                </c:pt>
                <c:pt idx="3">
                  <c:v>63.27</c:v>
                </c:pt>
                <c:pt idx="4">
                  <c:v>61.75</c:v>
                </c:pt>
              </c:numCache>
            </c:numRef>
          </c:val>
          <c:extLst>
            <c:ext xmlns:c16="http://schemas.microsoft.com/office/drawing/2014/chart" uri="{C3380CC4-5D6E-409C-BE32-E72D297353CC}">
              <c16:uniqueId val="{00000000-D9FA-4588-BABC-479EDE5598D8}"/>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55.03</c:v>
                </c:pt>
                <c:pt idx="1">
                  <c:v>55.14</c:v>
                </c:pt>
                <c:pt idx="2">
                  <c:v>55.89</c:v>
                </c:pt>
                <c:pt idx="3">
                  <c:v>55.72</c:v>
                </c:pt>
                <c:pt idx="4">
                  <c:v>55.31</c:v>
                </c:pt>
              </c:numCache>
            </c:numRef>
          </c:val>
          <c:smooth val="0"/>
          <c:extLst>
            <c:ext xmlns:c16="http://schemas.microsoft.com/office/drawing/2014/chart" uri="{C3380CC4-5D6E-409C-BE32-E72D297353CC}">
              <c16:uniqueId val="{00000001-D9FA-4588-BABC-479EDE5598D8}"/>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82.14</c:v>
                </c:pt>
                <c:pt idx="1">
                  <c:v>79.39</c:v>
                </c:pt>
                <c:pt idx="2">
                  <c:v>77.98</c:v>
                </c:pt>
                <c:pt idx="3">
                  <c:v>77.11</c:v>
                </c:pt>
                <c:pt idx="4">
                  <c:v>78.28</c:v>
                </c:pt>
              </c:numCache>
            </c:numRef>
          </c:val>
          <c:extLst>
            <c:ext xmlns:c16="http://schemas.microsoft.com/office/drawing/2014/chart" uri="{C3380CC4-5D6E-409C-BE32-E72D297353CC}">
              <c16:uniqueId val="{00000000-441B-4383-BE7F-3907EEBA9D8A}"/>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81.900000000000006</c:v>
                </c:pt>
                <c:pt idx="1">
                  <c:v>81.39</c:v>
                </c:pt>
                <c:pt idx="2">
                  <c:v>81.27</c:v>
                </c:pt>
                <c:pt idx="3">
                  <c:v>81.260000000000005</c:v>
                </c:pt>
                <c:pt idx="4">
                  <c:v>80.36</c:v>
                </c:pt>
              </c:numCache>
            </c:numRef>
          </c:val>
          <c:smooth val="0"/>
          <c:extLst>
            <c:ext xmlns:c16="http://schemas.microsoft.com/office/drawing/2014/chart" uri="{C3380CC4-5D6E-409C-BE32-E72D297353CC}">
              <c16:uniqueId val="{00000001-441B-4383-BE7F-3907EEBA9D8A}"/>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H22"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15">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15">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2" t="str">
        <f>データ!H6</f>
        <v>山形県　上山市</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15">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A6</v>
      </c>
      <c r="X8" s="44"/>
      <c r="Y8" s="44"/>
      <c r="Z8" s="44"/>
      <c r="AA8" s="44"/>
      <c r="AB8" s="44"/>
      <c r="AC8" s="44"/>
      <c r="AD8" s="44" t="str">
        <f>データ!$M$6</f>
        <v>非設置</v>
      </c>
      <c r="AE8" s="44"/>
      <c r="AF8" s="44"/>
      <c r="AG8" s="44"/>
      <c r="AH8" s="44"/>
      <c r="AI8" s="44"/>
      <c r="AJ8" s="44"/>
      <c r="AK8" s="2"/>
      <c r="AL8" s="45">
        <f>データ!$R$6</f>
        <v>28584</v>
      </c>
      <c r="AM8" s="45"/>
      <c r="AN8" s="45"/>
      <c r="AO8" s="45"/>
      <c r="AP8" s="45"/>
      <c r="AQ8" s="45"/>
      <c r="AR8" s="45"/>
      <c r="AS8" s="45"/>
      <c r="AT8" s="46">
        <f>データ!$S$6</f>
        <v>240.93</v>
      </c>
      <c r="AU8" s="47"/>
      <c r="AV8" s="47"/>
      <c r="AW8" s="47"/>
      <c r="AX8" s="47"/>
      <c r="AY8" s="47"/>
      <c r="AZ8" s="47"/>
      <c r="BA8" s="47"/>
      <c r="BB8" s="48">
        <f>データ!$T$6</f>
        <v>118.64</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15">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15">
      <c r="A10" s="2"/>
      <c r="B10" s="46" t="str">
        <f>データ!$N$6</f>
        <v>-</v>
      </c>
      <c r="C10" s="47"/>
      <c r="D10" s="47"/>
      <c r="E10" s="47"/>
      <c r="F10" s="47"/>
      <c r="G10" s="47"/>
      <c r="H10" s="47"/>
      <c r="I10" s="46">
        <f>データ!$O$6</f>
        <v>69.209999999999994</v>
      </c>
      <c r="J10" s="47"/>
      <c r="K10" s="47"/>
      <c r="L10" s="47"/>
      <c r="M10" s="47"/>
      <c r="N10" s="47"/>
      <c r="O10" s="81"/>
      <c r="P10" s="48">
        <f>データ!$P$6</f>
        <v>98.57</v>
      </c>
      <c r="Q10" s="48"/>
      <c r="R10" s="48"/>
      <c r="S10" s="48"/>
      <c r="T10" s="48"/>
      <c r="U10" s="48"/>
      <c r="V10" s="48"/>
      <c r="W10" s="45">
        <f>データ!$Q$6</f>
        <v>3795</v>
      </c>
      <c r="X10" s="45"/>
      <c r="Y10" s="45"/>
      <c r="Z10" s="45"/>
      <c r="AA10" s="45"/>
      <c r="AB10" s="45"/>
      <c r="AC10" s="45"/>
      <c r="AD10" s="2"/>
      <c r="AE10" s="2"/>
      <c r="AF10" s="2"/>
      <c r="AG10" s="2"/>
      <c r="AH10" s="2"/>
      <c r="AI10" s="2"/>
      <c r="AJ10" s="2"/>
      <c r="AK10" s="2"/>
      <c r="AL10" s="45">
        <f>データ!$U$6</f>
        <v>28012</v>
      </c>
      <c r="AM10" s="45"/>
      <c r="AN10" s="45"/>
      <c r="AO10" s="45"/>
      <c r="AP10" s="45"/>
      <c r="AQ10" s="45"/>
      <c r="AR10" s="45"/>
      <c r="AS10" s="45"/>
      <c r="AT10" s="46">
        <f>データ!$V$6</f>
        <v>37.799999999999997</v>
      </c>
      <c r="AU10" s="47"/>
      <c r="AV10" s="47"/>
      <c r="AW10" s="47"/>
      <c r="AX10" s="47"/>
      <c r="AY10" s="47"/>
      <c r="AZ10" s="47"/>
      <c r="BA10" s="47"/>
      <c r="BB10" s="48">
        <f>データ!$W$6</f>
        <v>741.06</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7" t="s">
        <v>113</v>
      </c>
      <c r="BM16" s="58"/>
      <c r="BN16" s="58"/>
      <c r="BO16" s="58"/>
      <c r="BP16" s="58"/>
      <c r="BQ16" s="58"/>
      <c r="BR16" s="58"/>
      <c r="BS16" s="58"/>
      <c r="BT16" s="58"/>
      <c r="BU16" s="58"/>
      <c r="BV16" s="58"/>
      <c r="BW16" s="58"/>
      <c r="BX16" s="58"/>
      <c r="BY16" s="58"/>
      <c r="BZ16" s="5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7"/>
      <c r="BM17" s="58"/>
      <c r="BN17" s="58"/>
      <c r="BO17" s="58"/>
      <c r="BP17" s="58"/>
      <c r="BQ17" s="58"/>
      <c r="BR17" s="58"/>
      <c r="BS17" s="58"/>
      <c r="BT17" s="58"/>
      <c r="BU17" s="58"/>
      <c r="BV17" s="58"/>
      <c r="BW17" s="58"/>
      <c r="BX17" s="58"/>
      <c r="BY17" s="58"/>
      <c r="BZ17" s="5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7"/>
      <c r="BM18" s="58"/>
      <c r="BN18" s="58"/>
      <c r="BO18" s="58"/>
      <c r="BP18" s="58"/>
      <c r="BQ18" s="58"/>
      <c r="BR18" s="58"/>
      <c r="BS18" s="58"/>
      <c r="BT18" s="58"/>
      <c r="BU18" s="58"/>
      <c r="BV18" s="58"/>
      <c r="BW18" s="58"/>
      <c r="BX18" s="58"/>
      <c r="BY18" s="58"/>
      <c r="BZ18" s="5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7"/>
      <c r="BM19" s="58"/>
      <c r="BN19" s="58"/>
      <c r="BO19" s="58"/>
      <c r="BP19" s="58"/>
      <c r="BQ19" s="58"/>
      <c r="BR19" s="58"/>
      <c r="BS19" s="58"/>
      <c r="BT19" s="58"/>
      <c r="BU19" s="58"/>
      <c r="BV19" s="58"/>
      <c r="BW19" s="58"/>
      <c r="BX19" s="58"/>
      <c r="BY19" s="58"/>
      <c r="BZ19" s="5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7"/>
      <c r="BM20" s="58"/>
      <c r="BN20" s="58"/>
      <c r="BO20" s="58"/>
      <c r="BP20" s="58"/>
      <c r="BQ20" s="58"/>
      <c r="BR20" s="58"/>
      <c r="BS20" s="58"/>
      <c r="BT20" s="58"/>
      <c r="BU20" s="58"/>
      <c r="BV20" s="58"/>
      <c r="BW20" s="58"/>
      <c r="BX20" s="58"/>
      <c r="BY20" s="58"/>
      <c r="BZ20" s="5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7"/>
      <c r="BM21" s="58"/>
      <c r="BN21" s="58"/>
      <c r="BO21" s="58"/>
      <c r="BP21" s="58"/>
      <c r="BQ21" s="58"/>
      <c r="BR21" s="58"/>
      <c r="BS21" s="58"/>
      <c r="BT21" s="58"/>
      <c r="BU21" s="58"/>
      <c r="BV21" s="58"/>
      <c r="BW21" s="58"/>
      <c r="BX21" s="58"/>
      <c r="BY21" s="58"/>
      <c r="BZ21" s="5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7"/>
      <c r="BM22" s="58"/>
      <c r="BN22" s="58"/>
      <c r="BO22" s="58"/>
      <c r="BP22" s="58"/>
      <c r="BQ22" s="58"/>
      <c r="BR22" s="58"/>
      <c r="BS22" s="58"/>
      <c r="BT22" s="58"/>
      <c r="BU22" s="58"/>
      <c r="BV22" s="58"/>
      <c r="BW22" s="58"/>
      <c r="BX22" s="58"/>
      <c r="BY22" s="58"/>
      <c r="BZ22" s="5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7"/>
      <c r="BM23" s="58"/>
      <c r="BN23" s="58"/>
      <c r="BO23" s="58"/>
      <c r="BP23" s="58"/>
      <c r="BQ23" s="58"/>
      <c r="BR23" s="58"/>
      <c r="BS23" s="58"/>
      <c r="BT23" s="58"/>
      <c r="BU23" s="58"/>
      <c r="BV23" s="58"/>
      <c r="BW23" s="58"/>
      <c r="BX23" s="58"/>
      <c r="BY23" s="58"/>
      <c r="BZ23" s="5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7"/>
      <c r="BM24" s="58"/>
      <c r="BN24" s="58"/>
      <c r="BO24" s="58"/>
      <c r="BP24" s="58"/>
      <c r="BQ24" s="58"/>
      <c r="BR24" s="58"/>
      <c r="BS24" s="58"/>
      <c r="BT24" s="58"/>
      <c r="BU24" s="58"/>
      <c r="BV24" s="58"/>
      <c r="BW24" s="58"/>
      <c r="BX24" s="58"/>
      <c r="BY24" s="58"/>
      <c r="BZ24" s="5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7"/>
      <c r="BM25" s="58"/>
      <c r="BN25" s="58"/>
      <c r="BO25" s="58"/>
      <c r="BP25" s="58"/>
      <c r="BQ25" s="58"/>
      <c r="BR25" s="58"/>
      <c r="BS25" s="58"/>
      <c r="BT25" s="58"/>
      <c r="BU25" s="58"/>
      <c r="BV25" s="58"/>
      <c r="BW25" s="58"/>
      <c r="BX25" s="58"/>
      <c r="BY25" s="58"/>
      <c r="BZ25" s="5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7"/>
      <c r="BM26" s="58"/>
      <c r="BN26" s="58"/>
      <c r="BO26" s="58"/>
      <c r="BP26" s="58"/>
      <c r="BQ26" s="58"/>
      <c r="BR26" s="58"/>
      <c r="BS26" s="58"/>
      <c r="BT26" s="58"/>
      <c r="BU26" s="58"/>
      <c r="BV26" s="58"/>
      <c r="BW26" s="58"/>
      <c r="BX26" s="58"/>
      <c r="BY26" s="58"/>
      <c r="BZ26" s="5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7"/>
      <c r="BM27" s="58"/>
      <c r="BN27" s="58"/>
      <c r="BO27" s="58"/>
      <c r="BP27" s="58"/>
      <c r="BQ27" s="58"/>
      <c r="BR27" s="58"/>
      <c r="BS27" s="58"/>
      <c r="BT27" s="58"/>
      <c r="BU27" s="58"/>
      <c r="BV27" s="58"/>
      <c r="BW27" s="58"/>
      <c r="BX27" s="58"/>
      <c r="BY27" s="58"/>
      <c r="BZ27" s="5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7"/>
      <c r="BM28" s="58"/>
      <c r="BN28" s="58"/>
      <c r="BO28" s="58"/>
      <c r="BP28" s="58"/>
      <c r="BQ28" s="58"/>
      <c r="BR28" s="58"/>
      <c r="BS28" s="58"/>
      <c r="BT28" s="58"/>
      <c r="BU28" s="58"/>
      <c r="BV28" s="58"/>
      <c r="BW28" s="58"/>
      <c r="BX28" s="58"/>
      <c r="BY28" s="58"/>
      <c r="BZ28" s="5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7"/>
      <c r="BM29" s="58"/>
      <c r="BN29" s="58"/>
      <c r="BO29" s="58"/>
      <c r="BP29" s="58"/>
      <c r="BQ29" s="58"/>
      <c r="BR29" s="58"/>
      <c r="BS29" s="58"/>
      <c r="BT29" s="58"/>
      <c r="BU29" s="58"/>
      <c r="BV29" s="58"/>
      <c r="BW29" s="58"/>
      <c r="BX29" s="58"/>
      <c r="BY29" s="58"/>
      <c r="BZ29" s="5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7"/>
      <c r="BM30" s="58"/>
      <c r="BN30" s="58"/>
      <c r="BO30" s="58"/>
      <c r="BP30" s="58"/>
      <c r="BQ30" s="58"/>
      <c r="BR30" s="58"/>
      <c r="BS30" s="58"/>
      <c r="BT30" s="58"/>
      <c r="BU30" s="58"/>
      <c r="BV30" s="58"/>
      <c r="BW30" s="58"/>
      <c r="BX30" s="58"/>
      <c r="BY30" s="58"/>
      <c r="BZ30" s="5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7"/>
      <c r="BM31" s="58"/>
      <c r="BN31" s="58"/>
      <c r="BO31" s="58"/>
      <c r="BP31" s="58"/>
      <c r="BQ31" s="58"/>
      <c r="BR31" s="58"/>
      <c r="BS31" s="58"/>
      <c r="BT31" s="58"/>
      <c r="BU31" s="58"/>
      <c r="BV31" s="58"/>
      <c r="BW31" s="58"/>
      <c r="BX31" s="58"/>
      <c r="BY31" s="58"/>
      <c r="BZ31" s="5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7"/>
      <c r="BM32" s="58"/>
      <c r="BN32" s="58"/>
      <c r="BO32" s="58"/>
      <c r="BP32" s="58"/>
      <c r="BQ32" s="58"/>
      <c r="BR32" s="58"/>
      <c r="BS32" s="58"/>
      <c r="BT32" s="58"/>
      <c r="BU32" s="58"/>
      <c r="BV32" s="58"/>
      <c r="BW32" s="58"/>
      <c r="BX32" s="58"/>
      <c r="BY32" s="58"/>
      <c r="BZ32" s="5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7"/>
      <c r="BM33" s="58"/>
      <c r="BN33" s="58"/>
      <c r="BO33" s="58"/>
      <c r="BP33" s="58"/>
      <c r="BQ33" s="58"/>
      <c r="BR33" s="58"/>
      <c r="BS33" s="58"/>
      <c r="BT33" s="58"/>
      <c r="BU33" s="58"/>
      <c r="BV33" s="58"/>
      <c r="BW33" s="58"/>
      <c r="BX33" s="58"/>
      <c r="BY33" s="58"/>
      <c r="BZ33" s="5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7"/>
      <c r="BM34" s="58"/>
      <c r="BN34" s="58"/>
      <c r="BO34" s="58"/>
      <c r="BP34" s="58"/>
      <c r="BQ34" s="58"/>
      <c r="BR34" s="58"/>
      <c r="BS34" s="58"/>
      <c r="BT34" s="58"/>
      <c r="BU34" s="58"/>
      <c r="BV34" s="58"/>
      <c r="BW34" s="58"/>
      <c r="BX34" s="58"/>
      <c r="BY34" s="58"/>
      <c r="BZ34" s="5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7"/>
      <c r="BM35" s="58"/>
      <c r="BN35" s="58"/>
      <c r="BO35" s="58"/>
      <c r="BP35" s="58"/>
      <c r="BQ35" s="58"/>
      <c r="BR35" s="58"/>
      <c r="BS35" s="58"/>
      <c r="BT35" s="58"/>
      <c r="BU35" s="58"/>
      <c r="BV35" s="58"/>
      <c r="BW35" s="58"/>
      <c r="BX35" s="58"/>
      <c r="BY35" s="58"/>
      <c r="BZ35" s="5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7"/>
      <c r="BM36" s="58"/>
      <c r="BN36" s="58"/>
      <c r="BO36" s="58"/>
      <c r="BP36" s="58"/>
      <c r="BQ36" s="58"/>
      <c r="BR36" s="58"/>
      <c r="BS36" s="58"/>
      <c r="BT36" s="58"/>
      <c r="BU36" s="58"/>
      <c r="BV36" s="58"/>
      <c r="BW36" s="58"/>
      <c r="BX36" s="58"/>
      <c r="BY36" s="58"/>
      <c r="BZ36" s="5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7"/>
      <c r="BM37" s="58"/>
      <c r="BN37" s="58"/>
      <c r="BO37" s="58"/>
      <c r="BP37" s="58"/>
      <c r="BQ37" s="58"/>
      <c r="BR37" s="58"/>
      <c r="BS37" s="58"/>
      <c r="BT37" s="58"/>
      <c r="BU37" s="58"/>
      <c r="BV37" s="58"/>
      <c r="BW37" s="58"/>
      <c r="BX37" s="58"/>
      <c r="BY37" s="58"/>
      <c r="BZ37" s="5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7"/>
      <c r="BM38" s="58"/>
      <c r="BN38" s="58"/>
      <c r="BO38" s="58"/>
      <c r="BP38" s="58"/>
      <c r="BQ38" s="58"/>
      <c r="BR38" s="58"/>
      <c r="BS38" s="58"/>
      <c r="BT38" s="58"/>
      <c r="BU38" s="58"/>
      <c r="BV38" s="58"/>
      <c r="BW38" s="58"/>
      <c r="BX38" s="58"/>
      <c r="BY38" s="58"/>
      <c r="BZ38" s="5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7"/>
      <c r="BM39" s="58"/>
      <c r="BN39" s="58"/>
      <c r="BO39" s="58"/>
      <c r="BP39" s="58"/>
      <c r="BQ39" s="58"/>
      <c r="BR39" s="58"/>
      <c r="BS39" s="58"/>
      <c r="BT39" s="58"/>
      <c r="BU39" s="58"/>
      <c r="BV39" s="58"/>
      <c r="BW39" s="58"/>
      <c r="BX39" s="58"/>
      <c r="BY39" s="58"/>
      <c r="BZ39" s="5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7"/>
      <c r="BM40" s="58"/>
      <c r="BN40" s="58"/>
      <c r="BO40" s="58"/>
      <c r="BP40" s="58"/>
      <c r="BQ40" s="58"/>
      <c r="BR40" s="58"/>
      <c r="BS40" s="58"/>
      <c r="BT40" s="58"/>
      <c r="BU40" s="58"/>
      <c r="BV40" s="58"/>
      <c r="BW40" s="58"/>
      <c r="BX40" s="58"/>
      <c r="BY40" s="58"/>
      <c r="BZ40" s="5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7"/>
      <c r="BM41" s="58"/>
      <c r="BN41" s="58"/>
      <c r="BO41" s="58"/>
      <c r="BP41" s="58"/>
      <c r="BQ41" s="58"/>
      <c r="BR41" s="58"/>
      <c r="BS41" s="58"/>
      <c r="BT41" s="58"/>
      <c r="BU41" s="58"/>
      <c r="BV41" s="58"/>
      <c r="BW41" s="58"/>
      <c r="BX41" s="58"/>
      <c r="BY41" s="58"/>
      <c r="BZ41" s="5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7"/>
      <c r="BM42" s="58"/>
      <c r="BN42" s="58"/>
      <c r="BO42" s="58"/>
      <c r="BP42" s="58"/>
      <c r="BQ42" s="58"/>
      <c r="BR42" s="58"/>
      <c r="BS42" s="58"/>
      <c r="BT42" s="58"/>
      <c r="BU42" s="58"/>
      <c r="BV42" s="58"/>
      <c r="BW42" s="58"/>
      <c r="BX42" s="58"/>
      <c r="BY42" s="58"/>
      <c r="BZ42" s="5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7"/>
      <c r="BM43" s="58"/>
      <c r="BN43" s="58"/>
      <c r="BO43" s="58"/>
      <c r="BP43" s="58"/>
      <c r="BQ43" s="58"/>
      <c r="BR43" s="58"/>
      <c r="BS43" s="58"/>
      <c r="BT43" s="58"/>
      <c r="BU43" s="58"/>
      <c r="BV43" s="58"/>
      <c r="BW43" s="58"/>
      <c r="BX43" s="58"/>
      <c r="BY43" s="58"/>
      <c r="BZ43" s="5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58"/>
      <c r="BN44" s="58"/>
      <c r="BO44" s="58"/>
      <c r="BP44" s="58"/>
      <c r="BQ44" s="58"/>
      <c r="BR44" s="58"/>
      <c r="BS44" s="58"/>
      <c r="BT44" s="58"/>
      <c r="BU44" s="58"/>
      <c r="BV44" s="58"/>
      <c r="BW44" s="58"/>
      <c r="BX44" s="58"/>
      <c r="BY44" s="58"/>
      <c r="BZ44" s="5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111</v>
      </c>
      <c r="BM47" s="58"/>
      <c r="BN47" s="58"/>
      <c r="BO47" s="58"/>
      <c r="BP47" s="58"/>
      <c r="BQ47" s="58"/>
      <c r="BR47" s="58"/>
      <c r="BS47" s="58"/>
      <c r="BT47" s="58"/>
      <c r="BU47" s="58"/>
      <c r="BV47" s="58"/>
      <c r="BW47" s="58"/>
      <c r="BX47" s="58"/>
      <c r="BY47" s="58"/>
      <c r="BZ47" s="5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15">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112</v>
      </c>
      <c r="BM66" s="58"/>
      <c r="BN66" s="58"/>
      <c r="BO66" s="58"/>
      <c r="BP66" s="58"/>
      <c r="BQ66" s="58"/>
      <c r="BR66" s="58"/>
      <c r="BS66" s="58"/>
      <c r="BT66" s="58"/>
      <c r="BU66" s="58"/>
      <c r="BV66" s="58"/>
      <c r="BW66" s="58"/>
      <c r="BX66" s="58"/>
      <c r="BY66" s="58"/>
      <c r="BZ66" s="5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tJETXsBuvZXWDKvWOB6tLzjAXGnb+WBGg1rPy6CWmwj+wKM1cEKlj0w2cD3qUwVHqUg9Mr8p19bKY51WaMFmpA==" saltValue="b7luhIKe2p0MIi7C9xuyFQ=="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27</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52</v>
      </c>
      <c r="B4" s="17"/>
      <c r="C4" s="17"/>
      <c r="D4" s="17"/>
      <c r="E4" s="17"/>
      <c r="F4" s="17"/>
      <c r="G4" s="17"/>
      <c r="H4" s="86"/>
      <c r="I4" s="87"/>
      <c r="J4" s="87"/>
      <c r="K4" s="87"/>
      <c r="L4" s="87"/>
      <c r="M4" s="87"/>
      <c r="N4" s="87"/>
      <c r="O4" s="87"/>
      <c r="P4" s="87"/>
      <c r="Q4" s="87"/>
      <c r="R4" s="87"/>
      <c r="S4" s="87"/>
      <c r="T4" s="87"/>
      <c r="U4" s="87"/>
      <c r="V4" s="87"/>
      <c r="W4" s="88"/>
      <c r="X4" s="82" t="s">
        <v>53</v>
      </c>
      <c r="Y4" s="82"/>
      <c r="Z4" s="82"/>
      <c r="AA4" s="82"/>
      <c r="AB4" s="82"/>
      <c r="AC4" s="82"/>
      <c r="AD4" s="82"/>
      <c r="AE4" s="82"/>
      <c r="AF4" s="82"/>
      <c r="AG4" s="82"/>
      <c r="AH4" s="82"/>
      <c r="AI4" s="82" t="s">
        <v>54</v>
      </c>
      <c r="AJ4" s="82"/>
      <c r="AK4" s="82"/>
      <c r="AL4" s="82"/>
      <c r="AM4" s="82"/>
      <c r="AN4" s="82"/>
      <c r="AO4" s="82"/>
      <c r="AP4" s="82"/>
      <c r="AQ4" s="82"/>
      <c r="AR4" s="82"/>
      <c r="AS4" s="82"/>
      <c r="AT4" s="82" t="s">
        <v>55</v>
      </c>
      <c r="AU4" s="82"/>
      <c r="AV4" s="82"/>
      <c r="AW4" s="82"/>
      <c r="AX4" s="82"/>
      <c r="AY4" s="82"/>
      <c r="AZ4" s="82"/>
      <c r="BA4" s="82"/>
      <c r="BB4" s="82"/>
      <c r="BC4" s="82"/>
      <c r="BD4" s="82"/>
      <c r="BE4" s="82" t="s">
        <v>56</v>
      </c>
      <c r="BF4" s="82"/>
      <c r="BG4" s="82"/>
      <c r="BH4" s="82"/>
      <c r="BI4" s="82"/>
      <c r="BJ4" s="82"/>
      <c r="BK4" s="82"/>
      <c r="BL4" s="82"/>
      <c r="BM4" s="82"/>
      <c r="BN4" s="82"/>
      <c r="BO4" s="82"/>
      <c r="BP4" s="82" t="s">
        <v>57</v>
      </c>
      <c r="BQ4" s="82"/>
      <c r="BR4" s="82"/>
      <c r="BS4" s="82"/>
      <c r="BT4" s="82"/>
      <c r="BU4" s="82"/>
      <c r="BV4" s="82"/>
      <c r="BW4" s="82"/>
      <c r="BX4" s="82"/>
      <c r="BY4" s="82"/>
      <c r="BZ4" s="82"/>
      <c r="CA4" s="82" t="s">
        <v>58</v>
      </c>
      <c r="CB4" s="82"/>
      <c r="CC4" s="82"/>
      <c r="CD4" s="82"/>
      <c r="CE4" s="82"/>
      <c r="CF4" s="82"/>
      <c r="CG4" s="82"/>
      <c r="CH4" s="82"/>
      <c r="CI4" s="82"/>
      <c r="CJ4" s="82"/>
      <c r="CK4" s="82"/>
      <c r="CL4" s="82" t="s">
        <v>59</v>
      </c>
      <c r="CM4" s="82"/>
      <c r="CN4" s="82"/>
      <c r="CO4" s="82"/>
      <c r="CP4" s="82"/>
      <c r="CQ4" s="82"/>
      <c r="CR4" s="82"/>
      <c r="CS4" s="82"/>
      <c r="CT4" s="82"/>
      <c r="CU4" s="82"/>
      <c r="CV4" s="82"/>
      <c r="CW4" s="82" t="s">
        <v>60</v>
      </c>
      <c r="CX4" s="82"/>
      <c r="CY4" s="82"/>
      <c r="CZ4" s="82"/>
      <c r="DA4" s="82"/>
      <c r="DB4" s="82"/>
      <c r="DC4" s="82"/>
      <c r="DD4" s="82"/>
      <c r="DE4" s="82"/>
      <c r="DF4" s="82"/>
      <c r="DG4" s="82"/>
      <c r="DH4" s="82" t="s">
        <v>61</v>
      </c>
      <c r="DI4" s="82"/>
      <c r="DJ4" s="82"/>
      <c r="DK4" s="82"/>
      <c r="DL4" s="82"/>
      <c r="DM4" s="82"/>
      <c r="DN4" s="82"/>
      <c r="DO4" s="82"/>
      <c r="DP4" s="82"/>
      <c r="DQ4" s="82"/>
      <c r="DR4" s="82"/>
      <c r="DS4" s="82" t="s">
        <v>62</v>
      </c>
      <c r="DT4" s="82"/>
      <c r="DU4" s="82"/>
      <c r="DV4" s="82"/>
      <c r="DW4" s="82"/>
      <c r="DX4" s="82"/>
      <c r="DY4" s="82"/>
      <c r="DZ4" s="82"/>
      <c r="EA4" s="82"/>
      <c r="EB4" s="82"/>
      <c r="EC4" s="82"/>
      <c r="ED4" s="82" t="s">
        <v>63</v>
      </c>
      <c r="EE4" s="82"/>
      <c r="EF4" s="82"/>
      <c r="EG4" s="82"/>
      <c r="EH4" s="82"/>
      <c r="EI4" s="82"/>
      <c r="EJ4" s="82"/>
      <c r="EK4" s="82"/>
      <c r="EL4" s="82"/>
      <c r="EM4" s="82"/>
      <c r="EN4" s="82"/>
    </row>
    <row r="5" spans="1:144" x14ac:dyDescent="0.15">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15">
      <c r="A6" s="15" t="s">
        <v>91</v>
      </c>
      <c r="B6" s="20">
        <f>B7</f>
        <v>2022</v>
      </c>
      <c r="C6" s="20">
        <f t="shared" ref="C6:W6" si="3">C7</f>
        <v>62073</v>
      </c>
      <c r="D6" s="20">
        <f t="shared" si="3"/>
        <v>46</v>
      </c>
      <c r="E6" s="20">
        <f t="shared" si="3"/>
        <v>1</v>
      </c>
      <c r="F6" s="20">
        <f t="shared" si="3"/>
        <v>0</v>
      </c>
      <c r="G6" s="20">
        <f t="shared" si="3"/>
        <v>1</v>
      </c>
      <c r="H6" s="20" t="str">
        <f t="shared" si="3"/>
        <v>山形県　上山市</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69.209999999999994</v>
      </c>
      <c r="P6" s="21">
        <f t="shared" si="3"/>
        <v>98.57</v>
      </c>
      <c r="Q6" s="21">
        <f t="shared" si="3"/>
        <v>3795</v>
      </c>
      <c r="R6" s="21">
        <f t="shared" si="3"/>
        <v>28584</v>
      </c>
      <c r="S6" s="21">
        <f t="shared" si="3"/>
        <v>240.93</v>
      </c>
      <c r="T6" s="21">
        <f t="shared" si="3"/>
        <v>118.64</v>
      </c>
      <c r="U6" s="21">
        <f t="shared" si="3"/>
        <v>28012</v>
      </c>
      <c r="V6" s="21">
        <f t="shared" si="3"/>
        <v>37.799999999999997</v>
      </c>
      <c r="W6" s="21">
        <f t="shared" si="3"/>
        <v>741.06</v>
      </c>
      <c r="X6" s="22">
        <f>IF(X7="",NA(),X7)</f>
        <v>105.31</v>
      </c>
      <c r="Y6" s="22">
        <f t="shared" ref="Y6:AG6" si="4">IF(Y7="",NA(),Y7)</f>
        <v>103.39</v>
      </c>
      <c r="Z6" s="22">
        <f t="shared" si="4"/>
        <v>104.01</v>
      </c>
      <c r="AA6" s="22">
        <f t="shared" si="4"/>
        <v>106.32</v>
      </c>
      <c r="AB6" s="22">
        <f t="shared" si="4"/>
        <v>105.52</v>
      </c>
      <c r="AC6" s="22">
        <f t="shared" si="4"/>
        <v>108.87</v>
      </c>
      <c r="AD6" s="22">
        <f t="shared" si="4"/>
        <v>108.61</v>
      </c>
      <c r="AE6" s="22">
        <f t="shared" si="4"/>
        <v>108.35</v>
      </c>
      <c r="AF6" s="22">
        <f t="shared" si="4"/>
        <v>108.84</v>
      </c>
      <c r="AG6" s="22">
        <f t="shared" si="4"/>
        <v>105.92</v>
      </c>
      <c r="AH6" s="21" t="str">
        <f>IF(AH7="","",IF(AH7="-","【-】","【"&amp;SUBSTITUTE(TEXT(AH7,"#,##0.00"),"-","△")&amp;"】"))</f>
        <v>【108.70】</v>
      </c>
      <c r="AI6" s="21">
        <f>IF(AI7="",NA(),AI7)</f>
        <v>0</v>
      </c>
      <c r="AJ6" s="21">
        <f t="shared" ref="AJ6:AR6" si="5">IF(AJ7="",NA(),AJ7)</f>
        <v>0</v>
      </c>
      <c r="AK6" s="21">
        <f t="shared" si="5"/>
        <v>0</v>
      </c>
      <c r="AL6" s="21">
        <f t="shared" si="5"/>
        <v>0</v>
      </c>
      <c r="AM6" s="21">
        <f t="shared" si="5"/>
        <v>0</v>
      </c>
      <c r="AN6" s="22">
        <f t="shared" si="5"/>
        <v>3.16</v>
      </c>
      <c r="AO6" s="22">
        <f t="shared" si="5"/>
        <v>3.59</v>
      </c>
      <c r="AP6" s="22">
        <f t="shared" si="5"/>
        <v>3.98</v>
      </c>
      <c r="AQ6" s="22">
        <f t="shared" si="5"/>
        <v>6.02</v>
      </c>
      <c r="AR6" s="22">
        <f t="shared" si="5"/>
        <v>7.78</v>
      </c>
      <c r="AS6" s="21" t="str">
        <f>IF(AS7="","",IF(AS7="-","【-】","【"&amp;SUBSTITUTE(TEXT(AS7,"#,##0.00"),"-","△")&amp;"】"))</f>
        <v>【1.34】</v>
      </c>
      <c r="AT6" s="22">
        <f>IF(AT7="",NA(),AT7)</f>
        <v>317.02999999999997</v>
      </c>
      <c r="AU6" s="22">
        <f t="shared" ref="AU6:BC6" si="6">IF(AU7="",NA(),AU7)</f>
        <v>387.53</v>
      </c>
      <c r="AV6" s="22">
        <f t="shared" si="6"/>
        <v>333.09</v>
      </c>
      <c r="AW6" s="22">
        <f t="shared" si="6"/>
        <v>369.71</v>
      </c>
      <c r="AX6" s="22">
        <f t="shared" si="6"/>
        <v>420.37</v>
      </c>
      <c r="AY6" s="22">
        <f t="shared" si="6"/>
        <v>369.69</v>
      </c>
      <c r="AZ6" s="22">
        <f t="shared" si="6"/>
        <v>379.08</v>
      </c>
      <c r="BA6" s="22">
        <f t="shared" si="6"/>
        <v>367.55</v>
      </c>
      <c r="BB6" s="22">
        <f t="shared" si="6"/>
        <v>378.56</v>
      </c>
      <c r="BC6" s="22">
        <f t="shared" si="6"/>
        <v>364.46</v>
      </c>
      <c r="BD6" s="21" t="str">
        <f>IF(BD7="","",IF(BD7="-","【-】","【"&amp;SUBSTITUTE(TEXT(BD7,"#,##0.00"),"-","△")&amp;"】"))</f>
        <v>【252.29】</v>
      </c>
      <c r="BE6" s="22">
        <f>IF(BE7="",NA(),BE7)</f>
        <v>250.49</v>
      </c>
      <c r="BF6" s="22">
        <f t="shared" ref="BF6:BN6" si="7">IF(BF7="",NA(),BF7)</f>
        <v>255.66</v>
      </c>
      <c r="BG6" s="22">
        <f t="shared" si="7"/>
        <v>254.3</v>
      </c>
      <c r="BH6" s="22">
        <f t="shared" si="7"/>
        <v>250.83</v>
      </c>
      <c r="BI6" s="22">
        <f t="shared" si="7"/>
        <v>248.24</v>
      </c>
      <c r="BJ6" s="22">
        <f t="shared" si="7"/>
        <v>402.99</v>
      </c>
      <c r="BK6" s="22">
        <f t="shared" si="7"/>
        <v>398.98</v>
      </c>
      <c r="BL6" s="22">
        <f t="shared" si="7"/>
        <v>418.68</v>
      </c>
      <c r="BM6" s="22">
        <f t="shared" si="7"/>
        <v>395.68</v>
      </c>
      <c r="BN6" s="22">
        <f t="shared" si="7"/>
        <v>403.72</v>
      </c>
      <c r="BO6" s="21" t="str">
        <f>IF(BO7="","",IF(BO7="-","【-】","【"&amp;SUBSTITUTE(TEXT(BO7,"#,##0.00"),"-","△")&amp;"】"))</f>
        <v>【268.07】</v>
      </c>
      <c r="BP6" s="22">
        <f>IF(BP7="",NA(),BP7)</f>
        <v>100.83</v>
      </c>
      <c r="BQ6" s="22">
        <f t="shared" ref="BQ6:BY6" si="8">IF(BQ7="",NA(),BQ7)</f>
        <v>99.1</v>
      </c>
      <c r="BR6" s="22">
        <f t="shared" si="8"/>
        <v>100.65</v>
      </c>
      <c r="BS6" s="22">
        <f t="shared" si="8"/>
        <v>101.85</v>
      </c>
      <c r="BT6" s="22">
        <f t="shared" si="8"/>
        <v>100.96</v>
      </c>
      <c r="BU6" s="22">
        <f t="shared" si="8"/>
        <v>98.66</v>
      </c>
      <c r="BV6" s="22">
        <f t="shared" si="8"/>
        <v>98.64</v>
      </c>
      <c r="BW6" s="22">
        <f t="shared" si="8"/>
        <v>94.78</v>
      </c>
      <c r="BX6" s="22">
        <f t="shared" si="8"/>
        <v>97.59</v>
      </c>
      <c r="BY6" s="22">
        <f t="shared" si="8"/>
        <v>92.17</v>
      </c>
      <c r="BZ6" s="21" t="str">
        <f>IF(BZ7="","",IF(BZ7="-","【-】","【"&amp;SUBSTITUTE(TEXT(BZ7,"#,##0.00"),"-","△")&amp;"】"))</f>
        <v>【97.47】</v>
      </c>
      <c r="CA6" s="22">
        <f>IF(CA7="",NA(),CA7)</f>
        <v>221.3</v>
      </c>
      <c r="CB6" s="22">
        <f t="shared" ref="CB6:CJ6" si="9">IF(CB7="",NA(),CB7)</f>
        <v>225.99</v>
      </c>
      <c r="CC6" s="22">
        <f t="shared" si="9"/>
        <v>221.59</v>
      </c>
      <c r="CD6" s="22">
        <f t="shared" si="9"/>
        <v>220.5</v>
      </c>
      <c r="CE6" s="22">
        <f t="shared" si="9"/>
        <v>223.48</v>
      </c>
      <c r="CF6" s="22">
        <f t="shared" si="9"/>
        <v>178.59</v>
      </c>
      <c r="CG6" s="22">
        <f t="shared" si="9"/>
        <v>178.92</v>
      </c>
      <c r="CH6" s="22">
        <f t="shared" si="9"/>
        <v>181.3</v>
      </c>
      <c r="CI6" s="22">
        <f t="shared" si="9"/>
        <v>181.71</v>
      </c>
      <c r="CJ6" s="22">
        <f t="shared" si="9"/>
        <v>188.51</v>
      </c>
      <c r="CK6" s="21" t="str">
        <f>IF(CK7="","",IF(CK7="-","【-】","【"&amp;SUBSTITUTE(TEXT(CK7,"#,##0.00"),"-","△")&amp;"】"))</f>
        <v>【174.75】</v>
      </c>
      <c r="CL6" s="22">
        <f>IF(CL7="",NA(),CL7)</f>
        <v>61.54</v>
      </c>
      <c r="CM6" s="22">
        <f t="shared" ref="CM6:CU6" si="10">IF(CM7="",NA(),CM7)</f>
        <v>61.82</v>
      </c>
      <c r="CN6" s="22">
        <f t="shared" si="10"/>
        <v>62.98</v>
      </c>
      <c r="CO6" s="22">
        <f t="shared" si="10"/>
        <v>63.27</v>
      </c>
      <c r="CP6" s="22">
        <f t="shared" si="10"/>
        <v>61.75</v>
      </c>
      <c r="CQ6" s="22">
        <f t="shared" si="10"/>
        <v>55.03</v>
      </c>
      <c r="CR6" s="22">
        <f t="shared" si="10"/>
        <v>55.14</v>
      </c>
      <c r="CS6" s="22">
        <f t="shared" si="10"/>
        <v>55.89</v>
      </c>
      <c r="CT6" s="22">
        <f t="shared" si="10"/>
        <v>55.72</v>
      </c>
      <c r="CU6" s="22">
        <f t="shared" si="10"/>
        <v>55.31</v>
      </c>
      <c r="CV6" s="21" t="str">
        <f>IF(CV7="","",IF(CV7="-","【-】","【"&amp;SUBSTITUTE(TEXT(CV7,"#,##0.00"),"-","△")&amp;"】"))</f>
        <v>【59.97】</v>
      </c>
      <c r="CW6" s="22">
        <f>IF(CW7="",NA(),CW7)</f>
        <v>82.14</v>
      </c>
      <c r="CX6" s="22">
        <f t="shared" ref="CX6:DF6" si="11">IF(CX7="",NA(),CX7)</f>
        <v>79.39</v>
      </c>
      <c r="CY6" s="22">
        <f t="shared" si="11"/>
        <v>77.98</v>
      </c>
      <c r="CZ6" s="22">
        <f t="shared" si="11"/>
        <v>77.11</v>
      </c>
      <c r="DA6" s="22">
        <f t="shared" si="11"/>
        <v>78.28</v>
      </c>
      <c r="DB6" s="22">
        <f t="shared" si="11"/>
        <v>81.900000000000006</v>
      </c>
      <c r="DC6" s="22">
        <f t="shared" si="11"/>
        <v>81.39</v>
      </c>
      <c r="DD6" s="22">
        <f t="shared" si="11"/>
        <v>81.27</v>
      </c>
      <c r="DE6" s="22">
        <f t="shared" si="11"/>
        <v>81.260000000000005</v>
      </c>
      <c r="DF6" s="22">
        <f t="shared" si="11"/>
        <v>80.36</v>
      </c>
      <c r="DG6" s="21" t="str">
        <f>IF(DG7="","",IF(DG7="-","【-】","【"&amp;SUBSTITUTE(TEXT(DG7,"#,##0.00"),"-","△")&amp;"】"))</f>
        <v>【89.76】</v>
      </c>
      <c r="DH6" s="22">
        <f>IF(DH7="",NA(),DH7)</f>
        <v>55.44</v>
      </c>
      <c r="DI6" s="22">
        <f t="shared" ref="DI6:DQ6" si="12">IF(DI7="",NA(),DI7)</f>
        <v>56.68</v>
      </c>
      <c r="DJ6" s="22">
        <f t="shared" si="12"/>
        <v>57.42</v>
      </c>
      <c r="DK6" s="22">
        <f t="shared" si="12"/>
        <v>58.5</v>
      </c>
      <c r="DL6" s="22">
        <f t="shared" si="12"/>
        <v>59.43</v>
      </c>
      <c r="DM6" s="22">
        <f t="shared" si="12"/>
        <v>48.87</v>
      </c>
      <c r="DN6" s="22">
        <f t="shared" si="12"/>
        <v>49.92</v>
      </c>
      <c r="DO6" s="22">
        <f t="shared" si="12"/>
        <v>50.63</v>
      </c>
      <c r="DP6" s="22">
        <f t="shared" si="12"/>
        <v>51.29</v>
      </c>
      <c r="DQ6" s="22">
        <f t="shared" si="12"/>
        <v>52.2</v>
      </c>
      <c r="DR6" s="21" t="str">
        <f>IF(DR7="","",IF(DR7="-","【-】","【"&amp;SUBSTITUTE(TEXT(DR7,"#,##0.00"),"-","△")&amp;"】"))</f>
        <v>【51.51】</v>
      </c>
      <c r="DS6" s="22">
        <f>IF(DS7="",NA(),DS7)</f>
        <v>17.29</v>
      </c>
      <c r="DT6" s="22">
        <f t="shared" ref="DT6:EB6" si="13">IF(DT7="",NA(),DT7)</f>
        <v>28.51</v>
      </c>
      <c r="DU6" s="22">
        <f t="shared" si="13"/>
        <v>39.630000000000003</v>
      </c>
      <c r="DV6" s="22">
        <f t="shared" si="13"/>
        <v>49.1</v>
      </c>
      <c r="DW6" s="22">
        <f t="shared" si="13"/>
        <v>51.96</v>
      </c>
      <c r="DX6" s="22">
        <f t="shared" si="13"/>
        <v>14.85</v>
      </c>
      <c r="DY6" s="22">
        <f t="shared" si="13"/>
        <v>16.88</v>
      </c>
      <c r="DZ6" s="22">
        <f t="shared" si="13"/>
        <v>18.28</v>
      </c>
      <c r="EA6" s="22">
        <f t="shared" si="13"/>
        <v>19.61</v>
      </c>
      <c r="EB6" s="22">
        <f t="shared" si="13"/>
        <v>20.73</v>
      </c>
      <c r="EC6" s="21" t="str">
        <f>IF(EC7="","",IF(EC7="-","【-】","【"&amp;SUBSTITUTE(TEXT(EC7,"#,##0.00"),"-","△")&amp;"】"))</f>
        <v>【23.75】</v>
      </c>
      <c r="ED6" s="22">
        <f>IF(ED7="",NA(),ED7)</f>
        <v>0.33</v>
      </c>
      <c r="EE6" s="22">
        <f t="shared" ref="EE6:EM6" si="14">IF(EE7="",NA(),EE7)</f>
        <v>0.34</v>
      </c>
      <c r="EF6" s="22">
        <f t="shared" si="14"/>
        <v>0.47</v>
      </c>
      <c r="EG6" s="22">
        <f t="shared" si="14"/>
        <v>0.46</v>
      </c>
      <c r="EH6" s="22">
        <f t="shared" si="14"/>
        <v>0.3</v>
      </c>
      <c r="EI6" s="22">
        <f t="shared" si="14"/>
        <v>0.5</v>
      </c>
      <c r="EJ6" s="22">
        <f t="shared" si="14"/>
        <v>0.52</v>
      </c>
      <c r="EK6" s="22">
        <f t="shared" si="14"/>
        <v>0.53</v>
      </c>
      <c r="EL6" s="22">
        <f t="shared" si="14"/>
        <v>0.48</v>
      </c>
      <c r="EM6" s="22">
        <f t="shared" si="14"/>
        <v>0.5</v>
      </c>
      <c r="EN6" s="21" t="str">
        <f>IF(EN7="","",IF(EN7="-","【-】","【"&amp;SUBSTITUTE(TEXT(EN7,"#,##0.00"),"-","△")&amp;"】"))</f>
        <v>【0.67】</v>
      </c>
    </row>
    <row r="7" spans="1:144" s="23" customFormat="1" x14ac:dyDescent="0.15">
      <c r="A7" s="15"/>
      <c r="B7" s="24">
        <v>2022</v>
      </c>
      <c r="C7" s="24">
        <v>62073</v>
      </c>
      <c r="D7" s="24">
        <v>46</v>
      </c>
      <c r="E7" s="24">
        <v>1</v>
      </c>
      <c r="F7" s="24">
        <v>0</v>
      </c>
      <c r="G7" s="24">
        <v>1</v>
      </c>
      <c r="H7" s="24" t="s">
        <v>92</v>
      </c>
      <c r="I7" s="24" t="s">
        <v>93</v>
      </c>
      <c r="J7" s="24" t="s">
        <v>94</v>
      </c>
      <c r="K7" s="24" t="s">
        <v>95</v>
      </c>
      <c r="L7" s="24" t="s">
        <v>96</v>
      </c>
      <c r="M7" s="24" t="s">
        <v>97</v>
      </c>
      <c r="N7" s="25" t="s">
        <v>98</v>
      </c>
      <c r="O7" s="25">
        <v>69.209999999999994</v>
      </c>
      <c r="P7" s="25">
        <v>98.57</v>
      </c>
      <c r="Q7" s="25">
        <v>3795</v>
      </c>
      <c r="R7" s="25">
        <v>28584</v>
      </c>
      <c r="S7" s="25">
        <v>240.93</v>
      </c>
      <c r="T7" s="25">
        <v>118.64</v>
      </c>
      <c r="U7" s="25">
        <v>28012</v>
      </c>
      <c r="V7" s="25">
        <v>37.799999999999997</v>
      </c>
      <c r="W7" s="25">
        <v>741.06</v>
      </c>
      <c r="X7" s="25">
        <v>105.31</v>
      </c>
      <c r="Y7" s="25">
        <v>103.39</v>
      </c>
      <c r="Z7" s="25">
        <v>104.01</v>
      </c>
      <c r="AA7" s="25">
        <v>106.32</v>
      </c>
      <c r="AB7" s="25">
        <v>105.52</v>
      </c>
      <c r="AC7" s="25">
        <v>108.87</v>
      </c>
      <c r="AD7" s="25">
        <v>108.61</v>
      </c>
      <c r="AE7" s="25">
        <v>108.35</v>
      </c>
      <c r="AF7" s="25">
        <v>108.84</v>
      </c>
      <c r="AG7" s="25">
        <v>105.92</v>
      </c>
      <c r="AH7" s="25">
        <v>108.7</v>
      </c>
      <c r="AI7" s="25">
        <v>0</v>
      </c>
      <c r="AJ7" s="25">
        <v>0</v>
      </c>
      <c r="AK7" s="25">
        <v>0</v>
      </c>
      <c r="AL7" s="25">
        <v>0</v>
      </c>
      <c r="AM7" s="25">
        <v>0</v>
      </c>
      <c r="AN7" s="25">
        <v>3.16</v>
      </c>
      <c r="AO7" s="25">
        <v>3.59</v>
      </c>
      <c r="AP7" s="25">
        <v>3.98</v>
      </c>
      <c r="AQ7" s="25">
        <v>6.02</v>
      </c>
      <c r="AR7" s="25">
        <v>7.78</v>
      </c>
      <c r="AS7" s="25">
        <v>1.34</v>
      </c>
      <c r="AT7" s="25">
        <v>317.02999999999997</v>
      </c>
      <c r="AU7" s="25">
        <v>387.53</v>
      </c>
      <c r="AV7" s="25">
        <v>333.09</v>
      </c>
      <c r="AW7" s="25">
        <v>369.71</v>
      </c>
      <c r="AX7" s="25">
        <v>420.37</v>
      </c>
      <c r="AY7" s="25">
        <v>369.69</v>
      </c>
      <c r="AZ7" s="25">
        <v>379.08</v>
      </c>
      <c r="BA7" s="25">
        <v>367.55</v>
      </c>
      <c r="BB7" s="25">
        <v>378.56</v>
      </c>
      <c r="BC7" s="25">
        <v>364.46</v>
      </c>
      <c r="BD7" s="25">
        <v>252.29</v>
      </c>
      <c r="BE7" s="25">
        <v>250.49</v>
      </c>
      <c r="BF7" s="25">
        <v>255.66</v>
      </c>
      <c r="BG7" s="25">
        <v>254.3</v>
      </c>
      <c r="BH7" s="25">
        <v>250.83</v>
      </c>
      <c r="BI7" s="25">
        <v>248.24</v>
      </c>
      <c r="BJ7" s="25">
        <v>402.99</v>
      </c>
      <c r="BK7" s="25">
        <v>398.98</v>
      </c>
      <c r="BL7" s="25">
        <v>418.68</v>
      </c>
      <c r="BM7" s="25">
        <v>395.68</v>
      </c>
      <c r="BN7" s="25">
        <v>403.72</v>
      </c>
      <c r="BO7" s="25">
        <v>268.07</v>
      </c>
      <c r="BP7" s="25">
        <v>100.83</v>
      </c>
      <c r="BQ7" s="25">
        <v>99.1</v>
      </c>
      <c r="BR7" s="25">
        <v>100.65</v>
      </c>
      <c r="BS7" s="25">
        <v>101.85</v>
      </c>
      <c r="BT7" s="25">
        <v>100.96</v>
      </c>
      <c r="BU7" s="25">
        <v>98.66</v>
      </c>
      <c r="BV7" s="25">
        <v>98.64</v>
      </c>
      <c r="BW7" s="25">
        <v>94.78</v>
      </c>
      <c r="BX7" s="25">
        <v>97.59</v>
      </c>
      <c r="BY7" s="25">
        <v>92.17</v>
      </c>
      <c r="BZ7" s="25">
        <v>97.47</v>
      </c>
      <c r="CA7" s="25">
        <v>221.3</v>
      </c>
      <c r="CB7" s="25">
        <v>225.99</v>
      </c>
      <c r="CC7" s="25">
        <v>221.59</v>
      </c>
      <c r="CD7" s="25">
        <v>220.5</v>
      </c>
      <c r="CE7" s="25">
        <v>223.48</v>
      </c>
      <c r="CF7" s="25">
        <v>178.59</v>
      </c>
      <c r="CG7" s="25">
        <v>178.92</v>
      </c>
      <c r="CH7" s="25">
        <v>181.3</v>
      </c>
      <c r="CI7" s="25">
        <v>181.71</v>
      </c>
      <c r="CJ7" s="25">
        <v>188.51</v>
      </c>
      <c r="CK7" s="25">
        <v>174.75</v>
      </c>
      <c r="CL7" s="25">
        <v>61.54</v>
      </c>
      <c r="CM7" s="25">
        <v>61.82</v>
      </c>
      <c r="CN7" s="25">
        <v>62.98</v>
      </c>
      <c r="CO7" s="25">
        <v>63.27</v>
      </c>
      <c r="CP7" s="25">
        <v>61.75</v>
      </c>
      <c r="CQ7" s="25">
        <v>55.03</v>
      </c>
      <c r="CR7" s="25">
        <v>55.14</v>
      </c>
      <c r="CS7" s="25">
        <v>55.89</v>
      </c>
      <c r="CT7" s="25">
        <v>55.72</v>
      </c>
      <c r="CU7" s="25">
        <v>55.31</v>
      </c>
      <c r="CV7" s="25">
        <v>59.97</v>
      </c>
      <c r="CW7" s="25">
        <v>82.14</v>
      </c>
      <c r="CX7" s="25">
        <v>79.39</v>
      </c>
      <c r="CY7" s="25">
        <v>77.98</v>
      </c>
      <c r="CZ7" s="25">
        <v>77.11</v>
      </c>
      <c r="DA7" s="25">
        <v>78.28</v>
      </c>
      <c r="DB7" s="25">
        <v>81.900000000000006</v>
      </c>
      <c r="DC7" s="25">
        <v>81.39</v>
      </c>
      <c r="DD7" s="25">
        <v>81.27</v>
      </c>
      <c r="DE7" s="25">
        <v>81.260000000000005</v>
      </c>
      <c r="DF7" s="25">
        <v>80.36</v>
      </c>
      <c r="DG7" s="25">
        <v>89.76</v>
      </c>
      <c r="DH7" s="25">
        <v>55.44</v>
      </c>
      <c r="DI7" s="25">
        <v>56.68</v>
      </c>
      <c r="DJ7" s="25">
        <v>57.42</v>
      </c>
      <c r="DK7" s="25">
        <v>58.5</v>
      </c>
      <c r="DL7" s="25">
        <v>59.43</v>
      </c>
      <c r="DM7" s="25">
        <v>48.87</v>
      </c>
      <c r="DN7" s="25">
        <v>49.92</v>
      </c>
      <c r="DO7" s="25">
        <v>50.63</v>
      </c>
      <c r="DP7" s="25">
        <v>51.29</v>
      </c>
      <c r="DQ7" s="25">
        <v>52.2</v>
      </c>
      <c r="DR7" s="25">
        <v>51.51</v>
      </c>
      <c r="DS7" s="25">
        <v>17.29</v>
      </c>
      <c r="DT7" s="25">
        <v>28.51</v>
      </c>
      <c r="DU7" s="25">
        <v>39.630000000000003</v>
      </c>
      <c r="DV7" s="25">
        <v>49.1</v>
      </c>
      <c r="DW7" s="25">
        <v>51.96</v>
      </c>
      <c r="DX7" s="25">
        <v>14.85</v>
      </c>
      <c r="DY7" s="25">
        <v>16.88</v>
      </c>
      <c r="DZ7" s="25">
        <v>18.28</v>
      </c>
      <c r="EA7" s="25">
        <v>19.61</v>
      </c>
      <c r="EB7" s="25">
        <v>20.73</v>
      </c>
      <c r="EC7" s="25">
        <v>23.75</v>
      </c>
      <c r="ED7" s="25">
        <v>0.33</v>
      </c>
      <c r="EE7" s="25">
        <v>0.34</v>
      </c>
      <c r="EF7" s="25">
        <v>0.47</v>
      </c>
      <c r="EG7" s="25">
        <v>0.46</v>
      </c>
      <c r="EH7" s="25">
        <v>0.3</v>
      </c>
      <c r="EI7" s="25">
        <v>0.5</v>
      </c>
      <c r="EJ7" s="25">
        <v>0.52</v>
      </c>
      <c r="EK7" s="25">
        <v>0.53</v>
      </c>
      <c r="EL7" s="25">
        <v>0.48</v>
      </c>
      <c r="EM7" s="25">
        <v>0.5</v>
      </c>
      <c r="EN7" s="25">
        <v>0.67</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15">
      <c r="B11">
        <v>4</v>
      </c>
      <c r="C11">
        <v>3</v>
      </c>
      <c r="D11">
        <v>2</v>
      </c>
      <c r="E11">
        <v>1</v>
      </c>
      <c r="F11">
        <v>0</v>
      </c>
      <c r="G11" t="s">
        <v>104</v>
      </c>
    </row>
    <row r="12" spans="1:144" x14ac:dyDescent="0.15">
      <c r="B12">
        <v>1</v>
      </c>
      <c r="C12">
        <v>1</v>
      </c>
      <c r="D12">
        <v>2</v>
      </c>
      <c r="E12">
        <v>3</v>
      </c>
      <c r="F12">
        <v>4</v>
      </c>
      <c r="G12" t="s">
        <v>105</v>
      </c>
    </row>
    <row r="13" spans="1:144" x14ac:dyDescent="0.15">
      <c r="B13" t="s">
        <v>106</v>
      </c>
      <c r="C13" t="s">
        <v>107</v>
      </c>
      <c r="D13" t="s">
        <v>108</v>
      </c>
      <c r="E13" t="s">
        <v>109</v>
      </c>
      <c r="F13" t="s">
        <v>107</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2024-01-18T08:05:07Z</cp:lastPrinted>
  <dcterms:created xsi:type="dcterms:W3CDTF">2023-12-05T00:49:08Z</dcterms:created>
  <dcterms:modified xsi:type="dcterms:W3CDTF">2024-01-22T02:23:22Z</dcterms:modified>
  <cp:category/>
</cp:coreProperties>
</file>