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215\共有フォルダ$\管理課\■財務係\101 各種統計\10　経営比較分析表\R4経営比較分析表\03_回答\"/>
    </mc:Choice>
  </mc:AlternateContent>
  <workbookProtection workbookAlgorithmName="SHA-512" workbookHashValue="wwe/gdyiLnO9ntqYCScG9QJHjclIw0zJaZD33PwBQdJly8RVKHWFRWuDdz2oRATCHHC8ZMw+gfkazFjaMkSplw==" workbookSaltValue="d0DOvCdgn82InQRP7PmLBw==" workbookSpinCount="100000" lockStructure="1"/>
  <bookViews>
    <workbookView xWindow="0" yWindow="0" windowWidth="28800" windowHeight="12300"/>
  </bookViews>
  <sheets>
    <sheet name="法適用_水道事業" sheetId="4" r:id="rId1"/>
    <sheet name="データ" sheetId="5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5" l="1"/>
  <c r="E10" i="5"/>
  <c r="D10" i="5"/>
  <c r="C10" i="5"/>
  <c r="B10" i="5"/>
  <c r="EN6" i="5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R6" i="5"/>
  <c r="Q6" i="5"/>
  <c r="P6" i="5"/>
  <c r="P10" i="4" s="1"/>
  <c r="O6" i="5"/>
  <c r="N6" i="5"/>
  <c r="M6" i="5"/>
  <c r="L6" i="5"/>
  <c r="K6" i="5"/>
  <c r="J6" i="5"/>
  <c r="I6" i="5"/>
  <c r="H6" i="5"/>
  <c r="G6" i="5"/>
  <c r="F6" i="5"/>
  <c r="E6" i="5"/>
  <c r="D6" i="5"/>
  <c r="C6" i="5"/>
  <c r="B6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O85" i="4"/>
  <c r="N85" i="4"/>
  <c r="M85" i="4"/>
  <c r="L85" i="4"/>
  <c r="K85" i="4"/>
  <c r="J85" i="4"/>
  <c r="I85" i="4"/>
  <c r="H85" i="4"/>
  <c r="G85" i="4"/>
  <c r="F85" i="4"/>
  <c r="E85" i="4"/>
  <c r="BB10" i="4"/>
  <c r="AT10" i="4"/>
  <c r="AL10" i="4"/>
  <c r="W10" i="4"/>
  <c r="I10" i="4"/>
  <c r="B10" i="4"/>
  <c r="BB8" i="4"/>
  <c r="AT8" i="4"/>
  <c r="AL8" i="4"/>
  <c r="AD8" i="4"/>
  <c r="W8" i="4"/>
  <c r="P8" i="4"/>
  <c r="I8" i="4"/>
  <c r="B8" i="4"/>
  <c r="B6" i="4"/>
</calcChain>
</file>

<file path=xl/sharedStrings.xml><?xml version="1.0" encoding="utf-8"?>
<sst xmlns="http://schemas.openxmlformats.org/spreadsheetml/2006/main" count="228" uniqueCount="113">
  <si>
    <t>経営比較分析表（令和4年度決算）</t>
    <rPh sb="8" eb="10">
      <t>レイワ</t>
    </rPh>
    <rPh sb="11" eb="13">
      <t>ネンド</t>
    </rPh>
    <rPh sb="12" eb="13">
      <t>ド</t>
    </rPh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</si>
  <si>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</si>
  <si>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</si>
  <si>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</si>
  <si>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</si>
  <si>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管理者の情報</t>
    <rPh sb="0" eb="3">
      <t>カンリシャ</t>
    </rPh>
    <rPh sb="4" eb="6">
      <t>ジョウホウ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</si>
  <si>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</si>
  <si>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</si>
  <si>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</si>
  <si>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</si>
  <si>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</si>
  <si>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</si>
  <si>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</si>
  <si>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</si>
  <si>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</si>
  <si>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</si>
  <si>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現在給水人口(人)</t>
    <phoneticPr fontId="4"/>
  </si>
  <si>
    <r>
      <t>給水区域面積(km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rPh sb="2" eb="4">
      <t>クイキ</t>
    </rPh>
    <phoneticPr fontId="4"/>
  </si>
  <si>
    <r>
      <t>給水人口密度(人/km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</si>
  <si>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</si>
  <si>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</si>
  <si>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</si>
  <si>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令和4年度全国平均</t>
    <rPh sb="0" eb="2">
      <t>レイワ</t>
    </rPh>
    <rPh sb="3" eb="5">
      <t>ネンド</t>
    </rPh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</si>
  <si>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</si>
  <si>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</si>
  <si>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</si>
  <si>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2. 老朽化の状況について</t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</si>
  <si>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</si>
  <si>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</si>
  <si>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全国平均</t>
    <rPh sb="0" eb="2">
      <t>ゼンコク</t>
    </rPh>
    <rPh sb="2" eb="4">
      <t>ヘイキン</t>
    </rPh>
    <phoneticPr fontId="4"/>
  </si>
  <si>
    <t>1①</t>
  </si>
  <si>
    <t>1②</t>
  </si>
  <si>
    <t>1③</t>
  </si>
  <si>
    <t>1④</t>
  </si>
  <si>
    <t>1⑤</t>
  </si>
  <si>
    <t>1⑥</t>
  </si>
  <si>
    <t>1⑦</t>
    <phoneticPr fontId="4"/>
  </si>
  <si>
    <t>1⑧</t>
    <phoneticPr fontId="4"/>
  </si>
  <si>
    <t>2①</t>
  </si>
  <si>
    <t>2②</t>
  </si>
  <si>
    <t>2③</t>
  </si>
  <si>
    <t>水道事業(法適用)</t>
    <rPh sb="0" eb="2">
      <t>スイドウ</t>
    </rPh>
    <rPh sb="2" eb="4">
      <t>ジギョウ</t>
    </rPh>
    <rPh sb="5" eb="6">
      <t>ホウ</t>
    </rPh>
    <rPh sb="6" eb="8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</si>
  <si>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</si>
  <si>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</si>
  <si>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</si>
  <si>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</si>
  <si>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</si>
  <si>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</si>
  <si>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</si>
  <si>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</si>
  <si>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</si>
  <si>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</si>
  <si>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</si>
  <si>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</si>
  <si>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①経常収支比率(％)</t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</si>
  <si>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</si>
  <si>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</si>
  <si>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④企業債残高対給水収益比率(％)</t>
    <rPh sb="1" eb="4">
      <t>キギョウサイ</t>
    </rPh>
    <rPh sb="4" eb="6">
      <t>ザンダカ</t>
    </rPh>
    <rPh sb="6" eb="7">
      <t>タイ</t>
    </rPh>
    <rPh sb="7" eb="9">
      <t>キュウスイ</t>
    </rPh>
    <rPh sb="9" eb="11">
      <t>シュウエキ</t>
    </rPh>
    <rPh sb="11" eb="13">
      <t>ヒリツ</t>
    </rPh>
    <phoneticPr fontId="4"/>
  </si>
  <si>
    <t>⑤料金回収率(％)</t>
    <rPh sb="1" eb="3">
      <t>リョウキン</t>
    </rPh>
    <rPh sb="3" eb="5">
      <t>カイシュウ</t>
    </rPh>
    <rPh sb="5" eb="6">
      <t>リツ</t>
    </rPh>
    <phoneticPr fontId="4"/>
  </si>
  <si>
    <t>⑥給水原価(円)</t>
    <rPh sb="1" eb="3">
      <t>キュウスイ</t>
    </rPh>
    <rPh sb="3" eb="5">
      <t>ゲンカ</t>
    </rPh>
    <rPh sb="6" eb="7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</si>
  <si>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</si>
  <si>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⑧有収率(％)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</si>
  <si>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</si>
  <si>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②管路経年化率(％)</t>
    <rPh sb="1" eb="3">
      <t>カンロ</t>
    </rPh>
    <rPh sb="3" eb="6">
      <t>ケイネンカ</t>
    </rPh>
    <rPh sb="6" eb="7">
      <t>リツ</t>
    </rPh>
    <phoneticPr fontId="4"/>
  </si>
  <si>
    <t>③管路更新率(％)</t>
    <rPh sb="1" eb="3">
      <t>カンロ</t>
    </rPh>
    <rPh sb="3" eb="5">
      <t>コウシン</t>
    </rPh>
    <rPh sb="5" eb="6">
      <t>リツ</t>
    </rPh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</si>
  <si>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</si>
  <si>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</si>
  <si>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</si>
  <si>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</si>
  <si>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</si>
  <si>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</si>
  <si>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</si>
  <si>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</si>
  <si>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</si>
  <si>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</si>
  <si>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</si>
  <si>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</si>
  <si>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</si>
  <si>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給水人口</t>
    <rPh sb="0" eb="2">
      <t>キュウスイ</t>
    </rPh>
    <rPh sb="2" eb="4">
      <t>ジンコウ</t>
    </rPh>
    <phoneticPr fontId="4"/>
  </si>
  <si>
    <t>給水区域面積</t>
  </si>
  <si>
    <t>給水人口密度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</si>
  <si>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</si>
  <si>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</si>
  <si>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</si>
  <si>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</si>
  <si>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</si>
  <si>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</si>
  <si>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</si>
  <si>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</si>
  <si>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</si>
  <si>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</si>
  <si>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</si>
  <si>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4"/>
  </si>
  <si>
    <t>山形県　酒田市</t>
  </si>
  <si>
    <t>法適用</t>
  </si>
  <si>
    <t>水道事業</t>
  </si>
  <si>
    <t>末端給水事業</t>
  </si>
  <si>
    <t>A4</t>
  </si>
  <si>
    <t>自治体職員</t>
  </si>
  <si>
    <t>-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</si>
  <si>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</si>
  <si>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</si>
  <si>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</si>
  <si>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</si>
  <si>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</si>
  <si>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←年数補正</t>
    <rPh sb="1" eb="3">
      <t>ネンスウ</t>
    </rPh>
    <rPh sb="3" eb="5">
      <t>ホセイ</t>
    </rPh>
    <phoneticPr fontId="4"/>
  </si>
  <si>
    <t>←日数補正</t>
    <rPh sb="1" eb="3">
      <t>ニッスウ</t>
    </rPh>
    <rPh sb="3" eb="5">
      <t>ホセイ</t>
    </rPh>
    <phoneticPr fontId="4"/>
  </si>
  <si>
    <t>"H"yy</t>
    <phoneticPr fontId="4"/>
  </si>
  <si>
    <t>"R"dd</t>
    <phoneticPr fontId="4"/>
  </si>
  <si>
    <t>←書式設定</t>
    <rPh sb="1" eb="3">
      <t>ショシキ</t>
    </rPh>
    <rPh sb="3" eb="5">
      <t>セッテイ</t>
    </rPh>
    <phoneticPr fontId="4"/>
  </si>
  <si>
    <t>「①有形固定資産減価償却率」は、資産別に見ると機械及び装置の減価償却率が高い。中でも取水部門と浄水部門について高い減価償却率となっている。広域連携の推進によって、主要施設の小牧浄水場と水運用のあり方を検討する必要がある。
「②管路経年化率」は、類似団体と比較して高い。今後、昭和50年代に整備された管路の経年化が更に進むことから、計画的な更新を行う必要がある。
（※平成30年度の「9.89」は入力誤りによるもので、正しくは「12.74」となる。）
「③管路更新率」は、類似団体と比較して高い。アセットマネジメントによる検討結果を踏まえ、老朽度、重要度に応じて計画的に更新、耐震化を図る必要がある。</t>
    <rPh sb="42" eb="44">
      <t>シュスイ</t>
    </rPh>
    <rPh sb="47" eb="49">
      <t>ジョウスイ</t>
    </rPh>
    <rPh sb="74" eb="76">
      <t>スイシン</t>
    </rPh>
    <rPh sb="131" eb="132">
      <t>タカ</t>
    </rPh>
    <rPh sb="244" eb="245">
      <t>タカ</t>
    </rPh>
    <phoneticPr fontId="4"/>
  </si>
  <si>
    <t>　給水人口の減少により、令和2年度より類似団体区分がA3からA4に変更となっている。
　給水収益が減少する一方で、施設整備、更新に多くの費用が必要となり、健全な事業運営に必要な財源確保が厳しい状況が予想される。今後、徹底した経費削減を行うとともに、適正な原価と料金水準及び料金体系の検討が必要である。
　本市では、中・長期的な視点に基づき、『新・酒田市水道事業基本計画～新しい水道ビジョンと経営戦略～』を策定し、施策を展開している。
　広域的な事業統合を実現することによって、持続可能な水道事業の経営基盤の強化を図っていく。</t>
    <rPh sb="1" eb="3">
      <t>キュウスイ</t>
    </rPh>
    <rPh sb="3" eb="5">
      <t>ジンコウ</t>
    </rPh>
    <rPh sb="6" eb="8">
      <t>ゲンショウ</t>
    </rPh>
    <rPh sb="12" eb="14">
      <t>レイワ</t>
    </rPh>
    <rPh sb="15" eb="17">
      <t>ネンド</t>
    </rPh>
    <rPh sb="19" eb="21">
      <t>ルイジ</t>
    </rPh>
    <rPh sb="21" eb="23">
      <t>ダンタイ</t>
    </rPh>
    <rPh sb="23" eb="25">
      <t>クブン</t>
    </rPh>
    <rPh sb="33" eb="35">
      <t>ヘンコウ</t>
    </rPh>
    <rPh sb="175" eb="176">
      <t>シ</t>
    </rPh>
    <rPh sb="218" eb="221">
      <t>コウイキテキ</t>
    </rPh>
    <rPh sb="222" eb="224">
      <t>ジギョウ</t>
    </rPh>
    <rPh sb="224" eb="226">
      <t>トウゴウ</t>
    </rPh>
    <rPh sb="227" eb="229">
      <t>ジツゲン</t>
    </rPh>
    <rPh sb="238" eb="240">
      <t>ジゾク</t>
    </rPh>
    <rPh sb="240" eb="242">
      <t>カノウ</t>
    </rPh>
    <rPh sb="243" eb="245">
      <t>スイドウ</t>
    </rPh>
    <rPh sb="245" eb="247">
      <t>ジギョウ</t>
    </rPh>
    <rPh sb="248" eb="250">
      <t>ケイエイ</t>
    </rPh>
    <rPh sb="250" eb="252">
      <t>キバン</t>
    </rPh>
    <rPh sb="253" eb="255">
      <t>キョウカ</t>
    </rPh>
    <rPh sb="256" eb="257">
      <t>ハカ</t>
    </rPh>
    <phoneticPr fontId="4"/>
  </si>
  <si>
    <r>
      <t>「①経常収支比率」は、経常収益の増加が経常費用の増加を上回ったことで、わずかに前年を上回った。これまで施設の統廃合や浄水場運転管理業務の第三者委託、窓口収納業務等の包括委託など、民間活力の導入に取り組んできたが、今後も継続した経費削減の検討が必要である。
「②累積欠損金比率」は、発生していない。今後、給水収益の減少が予測されることから、一層の経営の効率化が必要となる。
「③流動比率」は、企業債償還額等の減少によ</t>
    </r>
    <r>
      <rPr>
        <sz val="10.5"/>
        <rFont val="ＭＳ ゴシック"/>
        <family val="3"/>
        <charset val="128"/>
      </rPr>
      <t>り類似団体と比較して高い。</t>
    </r>
    <r>
      <rPr>
        <sz val="10.5"/>
        <color theme="1"/>
        <rFont val="ＭＳ ゴシック"/>
        <family val="3"/>
        <charset val="128"/>
      </rPr>
      <t>今後、施設の更新費用の増大に伴う現金・預金の減少が予測されることから、広域連携等の推進により、経営基盤の強化を図っていく必要がある。
「④企業債残高対給水収益比率」は、償還が進み減少傾向である。施設の更新について、適正な投資規模と財源の確保の検討が必要である。
「⑤料金回収率」は、100％を上回ったが、給水原価の上昇により昨年を下回った。地理的条件により不採算となる地区（八幡簡易水道、飛島簡易水道等）が、全体の数値を引き下げている。
「⑥給水原価」は、類似団体と比較して高い。地理的条件により不採算となる地区が、全体の数値を上昇させる要因となっている。
「⑦施設利用率」は、配水量の減少に伴い低下している。広域的な視点による施設の統廃合により、施設規模のあり方を検討していく必要がある。
「⑧有収率」は、類似団体と比較して高い。継続的に不明水量の分析を行い、漏水の早期発見・修繕に努めなければならない。</t>
    </r>
    <rPh sb="11" eb="13">
      <t>ケイジョウ</t>
    </rPh>
    <rPh sb="13" eb="15">
      <t>シュウエキ</t>
    </rPh>
    <rPh sb="16" eb="18">
      <t>ゾウカ</t>
    </rPh>
    <rPh sb="19" eb="21">
      <t>ケイジョウ</t>
    </rPh>
    <rPh sb="21" eb="23">
      <t>ヒヨウ</t>
    </rPh>
    <rPh sb="24" eb="26">
      <t>ゾウカ</t>
    </rPh>
    <rPh sb="27" eb="29">
      <t>ウワマワ</t>
    </rPh>
    <rPh sb="39" eb="41">
      <t>ゼンネン</t>
    </rPh>
    <rPh sb="267" eb="269">
      <t>ケイエイ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</si>
</sst>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#,##0;&quot;△&quot;#,##0"/>
    <numFmt numFmtId="177" formatCode="#,##0.00;&quot;△&quot;#,##0.00"/>
    <numFmt numFmtId="178" formatCode="#,##0.00;&quot;△&quot;#,##0.00;&quot;-&quot;"/>
    <numFmt numFmtId="179" formatCode="#,##0.00;&quot;△ &quot;#,##0.00"/>
    <numFmt numFmtId="180" formatCode="&quot;H&quot;yy"/>
    <numFmt numFmtId="181" formatCode="&quot;R&quot;dd"/>
  </numFmts>
  <fonts count="18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sz val="10.5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3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2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2" fillId="0" borderId="0" xfId="0" applyFont="1" applyProtection="1">
      <alignment vertical="center"/>
      <protection hidden="1"/>
    </xf>
    <xf numFmtId="0" fontId="2" fillId="0" borderId="0" xfId="0" applyFont="1">
      <alignment vertical="center"/>
    </xf>
    <xf numFmtId="0" fontId="0" fillId="3" borderId="5" xfId="0" applyFill="1" applyBorder="1">
      <alignment vertical="center"/>
    </xf>
    <xf numFmtId="0" fontId="0" fillId="3" borderId="13" xfId="0" applyFill="1" applyBorder="1">
      <alignment vertical="center"/>
    </xf>
    <xf numFmtId="0" fontId="0" fillId="3" borderId="14" xfId="0" applyFill="1" applyBorder="1">
      <alignment vertical="center"/>
    </xf>
    <xf numFmtId="0" fontId="0" fillId="3" borderId="15" xfId="0" applyFill="1" applyBorder="1">
      <alignment vertical="center"/>
    </xf>
    <xf numFmtId="0" fontId="0" fillId="3" borderId="5" xfId="0" applyFill="1" applyBorder="1" applyAlignment="1">
      <alignment vertical="center" shrinkToFit="1"/>
    </xf>
    <xf numFmtId="0" fontId="0" fillId="4" borderId="5" xfId="0" applyFill="1" applyBorder="1" applyAlignment="1">
      <alignment vertical="center" shrinkToFit="1"/>
    </xf>
    <xf numFmtId="177" fontId="0" fillId="4" borderId="5" xfId="1" applyNumberFormat="1" applyFont="1" applyFill="1" applyBorder="1" applyAlignment="1">
      <alignment vertical="center" shrinkToFit="1"/>
    </xf>
    <xf numFmtId="178" fontId="0" fillId="4" borderId="5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5" xfId="0" applyBorder="1" applyAlignment="1">
      <alignment vertical="center" shrinkToFit="1"/>
    </xf>
    <xf numFmtId="177" fontId="0" fillId="0" borderId="5" xfId="1" applyNumberFormat="1" applyFont="1" applyBorder="1" applyAlignment="1">
      <alignment vertical="center" shrinkToFit="1"/>
    </xf>
    <xf numFmtId="40" fontId="0" fillId="0" borderId="0" xfId="0" applyNumberFormat="1">
      <alignment vertical="center"/>
    </xf>
    <xf numFmtId="179" fontId="0" fillId="0" borderId="0" xfId="1" applyNumberFormat="1" applyFont="1" applyBorder="1" applyAlignment="1">
      <alignment vertical="center" shrinkToFit="1"/>
    </xf>
    <xf numFmtId="0" fontId="0" fillId="5" borderId="5" xfId="0" applyFill="1" applyBorder="1">
      <alignment vertical="center"/>
    </xf>
    <xf numFmtId="180" fontId="0" fillId="0" borderId="5" xfId="0" applyNumberFormat="1" applyBorder="1">
      <alignment vertical="center"/>
    </xf>
    <xf numFmtId="181" fontId="0" fillId="0" borderId="5" xfId="0" applyNumberFormat="1" applyBorder="1">
      <alignment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177" fontId="5" fillId="0" borderId="2" xfId="0" applyNumberFormat="1" applyFont="1" applyBorder="1" applyAlignment="1" applyProtection="1">
      <alignment horizontal="center" vertical="center" shrinkToFit="1"/>
      <protection hidden="1"/>
    </xf>
    <xf numFmtId="177" fontId="5" fillId="0" borderId="3" xfId="0" applyNumberFormat="1" applyFont="1" applyBorder="1" applyAlignment="1" applyProtection="1">
      <alignment horizontal="center" vertical="center" shrinkToFit="1"/>
      <protection hidden="1"/>
    </xf>
    <xf numFmtId="0" fontId="16" fillId="0" borderId="9" xfId="0" applyFont="1" applyBorder="1" applyAlignment="1" applyProtection="1">
      <alignment horizontal="left" vertical="top" wrapText="1"/>
      <protection locked="0"/>
    </xf>
    <xf numFmtId="0" fontId="16" fillId="0" borderId="0" xfId="0" applyFont="1" applyBorder="1" applyAlignment="1" applyProtection="1">
      <alignment horizontal="left" vertical="top" wrapText="1"/>
      <protection locked="0"/>
    </xf>
    <xf numFmtId="0" fontId="16" fillId="0" borderId="10" xfId="0" applyFont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10" xfId="0" applyFont="1" applyBorder="1" applyAlignment="1" applyProtection="1">
      <alignment horizontal="left" vertical="top" wrapText="1"/>
      <protection locked="0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5" fillId="0" borderId="11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 applyProtection="1">
      <alignment horizontal="left" vertical="top" wrapText="1"/>
      <protection locked="0"/>
    </xf>
    <xf numFmtId="177" fontId="5" fillId="0" borderId="5" xfId="0" applyNumberFormat="1" applyFont="1" applyBorder="1" applyAlignment="1" applyProtection="1">
      <alignment horizontal="center" vertical="center" shrinkToFit="1"/>
      <protection hidden="1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177" fontId="5" fillId="0" borderId="4" xfId="0" applyNumberFormat="1" applyFont="1" applyBorder="1" applyAlignment="1" applyProtection="1">
      <alignment horizontal="center" vertical="center" shrinkToFit="1"/>
      <protection hidden="1"/>
    </xf>
    <xf numFmtId="176" fontId="5" fillId="0" borderId="5" xfId="0" applyNumberFormat="1" applyFont="1" applyBorder="1" applyAlignment="1" applyProtection="1">
      <alignment horizontal="center" vertical="center" shrinkToFit="1"/>
      <protection hidden="1"/>
    </xf>
    <xf numFmtId="0" fontId="3" fillId="2" borderId="4" xfId="0" applyFont="1" applyFill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5" fillId="0" borderId="2" xfId="0" applyFont="1" applyBorder="1" applyAlignment="1" applyProtection="1">
      <alignment horizontal="center" vertical="center" shrinkToFit="1"/>
      <protection hidden="1"/>
    </xf>
    <xf numFmtId="0" fontId="5" fillId="0" borderId="3" xfId="0" applyFont="1" applyBorder="1" applyAlignment="1" applyProtection="1">
      <alignment horizontal="center" vertical="center" shrinkToFit="1"/>
      <protection hidden="1"/>
    </xf>
    <xf numFmtId="0" fontId="5" fillId="0" borderId="4" xfId="0" applyFont="1" applyBorder="1" applyAlignment="1" applyProtection="1">
      <alignment horizontal="center" vertical="center" shrinkToFit="1"/>
      <protection hidden="1"/>
    </xf>
    <xf numFmtId="0" fontId="5" fillId="0" borderId="5" xfId="0" applyFont="1" applyBorder="1" applyAlignment="1" applyProtection="1">
      <alignment horizontal="center" vertical="center" shrinkToFit="1"/>
      <protection hidden="1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49" fontId="3" fillId="0" borderId="0" xfId="0" applyNumberFormat="1" applyFont="1" applyAlignment="1" applyProtection="1">
      <alignment horizontal="left" vertical="center"/>
      <protection hidden="1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7"/>
          <c:y val="0.15806945669028524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データ!$ED$6:$EH$6</c:f>
              <c:numCache>
                <c:formatCode>#,##0.00;"△"#,##0.00;"-"</c:formatCode>
                <c:ptCount val="5"/>
                <c:pt idx="0">
                  <c:v>0.82</c:v>
                </c:pt>
                <c:pt idx="1">
                  <c:v>0.63</c:v>
                </c:pt>
                <c:pt idx="2">
                  <c:v>0.59</c:v>
                </c:pt>
                <c:pt idx="3">
                  <c:v>1.1299999999999999</c:v>
                </c:pt>
                <c:pt idx="4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96-4BEE-B6DD-A9F8DAD8EA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266112"/>
        <c:axId val="2022680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#,##0.00;"△"#,##0.00;"-"</c:formatCode>
                <c:ptCount val="5"/>
                <c:pt idx="0">
                  <c:v>0.72</c:v>
                </c:pt>
                <c:pt idx="1">
                  <c:v>0.66</c:v>
                </c:pt>
                <c:pt idx="2">
                  <c:v>0.6</c:v>
                </c:pt>
                <c:pt idx="3">
                  <c:v>0.56000000000000005</c:v>
                </c:pt>
                <c:pt idx="4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96-4BEE-B6DD-A9F8DAD8EA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266112"/>
        <c:axId val="202268032"/>
      </c:lineChart>
      <c:dateAx>
        <c:axId val="20226611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2268032"/>
        <c:crosses val="autoZero"/>
        <c:auto val="1"/>
        <c:lblOffset val="100"/>
        <c:baseTimeUnit val="years"/>
      </c:dateAx>
      <c:valAx>
        <c:axId val="2022680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226611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77" l="0.70000000000000062" r="0.70000000000000062" t="0.75000000000001277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77"/>
          <c:y val="0.15806945669028497"/>
          <c:w val="0.8602616255212191"/>
          <c:h val="0.54627248298936959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データ!$X$6:$AB$6</c:f>
              <c:numCache>
                <c:formatCode>#,##0.00;"△"#,##0.00;"-"</c:formatCode>
                <c:ptCount val="5"/>
                <c:pt idx="0">
                  <c:v>120.51</c:v>
                </c:pt>
                <c:pt idx="1">
                  <c:v>111.76</c:v>
                </c:pt>
                <c:pt idx="2">
                  <c:v>108.09</c:v>
                </c:pt>
                <c:pt idx="3">
                  <c:v>109.94</c:v>
                </c:pt>
                <c:pt idx="4">
                  <c:v>110.22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AA-429D-9655-6C4468206E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302592"/>
        <c:axId val="20230451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データ!$AC$6:$AG$6</c:f>
              <c:numCache>
                <c:formatCode>#,##0.00;"△"#,##0.00;"-"</c:formatCode>
                <c:ptCount val="5"/>
                <c:pt idx="0">
                  <c:v>113.82</c:v>
                </c:pt>
                <c:pt idx="1">
                  <c:v>112.82</c:v>
                </c:pt>
                <c:pt idx="2">
                  <c:v>110.91</c:v>
                </c:pt>
                <c:pt idx="3">
                  <c:v>111.49</c:v>
                </c:pt>
                <c:pt idx="4">
                  <c:v>109.09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8AA-429D-9655-6C4468206E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302592"/>
        <c:axId val="202304512"/>
      </c:lineChart>
      <c:dateAx>
        <c:axId val="20230259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2304512"/>
        <c:crosses val="autoZero"/>
        <c:auto val="1"/>
        <c:lblOffset val="100"/>
        <c:baseTimeUnit val="years"/>
      </c:dateAx>
      <c:valAx>
        <c:axId val="20230451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23025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21" l="0.70000000000000062" r="0.70000000000000062" t="0.7500000000000122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データ!$DH$6:$DL$6</c:f>
              <c:numCache>
                <c:formatCode>#,##0.00;"△"#,##0.00;"-"</c:formatCode>
                <c:ptCount val="5"/>
                <c:pt idx="0">
                  <c:v>53.84</c:v>
                </c:pt>
                <c:pt idx="1">
                  <c:v>55.38</c:v>
                </c:pt>
                <c:pt idx="2">
                  <c:v>56.76</c:v>
                </c:pt>
                <c:pt idx="3">
                  <c:v>58</c:v>
                </c:pt>
                <c:pt idx="4">
                  <c:v>59.23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D6-4498-B2B4-83E189B5F1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026048"/>
        <c:axId val="20502796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#,##0.00;"△"#,##0.00;"-"</c:formatCode>
                <c:ptCount val="5"/>
                <c:pt idx="0">
                  <c:v>47.89</c:v>
                </c:pt>
                <c:pt idx="1">
                  <c:v>48.69</c:v>
                </c:pt>
                <c:pt idx="2">
                  <c:v>49.2</c:v>
                </c:pt>
                <c:pt idx="3">
                  <c:v>50.01</c:v>
                </c:pt>
                <c:pt idx="4">
                  <c:v>50.99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2D6-4498-B2B4-83E189B5F1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026048"/>
        <c:axId val="205027968"/>
      </c:lineChart>
      <c:dateAx>
        <c:axId val="205026048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027968"/>
        <c:crosses val="autoZero"/>
        <c:auto val="1"/>
        <c:lblOffset val="100"/>
        <c:baseTimeUnit val="years"/>
      </c:dateAx>
      <c:valAx>
        <c:axId val="20502796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02604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4"/>
          <c:y val="0.15806945669028519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データ!$DS$6:$DW$6</c:f>
              <c:numCache>
                <c:formatCode>#,##0.00;"△"#,##0.00;"-"</c:formatCode>
                <c:ptCount val="5"/>
                <c:pt idx="0">
                  <c:v>9.89</c:v>
                </c:pt>
                <c:pt idx="1">
                  <c:v>14.57</c:v>
                </c:pt>
                <c:pt idx="2">
                  <c:v>16.98</c:v>
                </c:pt>
                <c:pt idx="3">
                  <c:v>22.33</c:v>
                </c:pt>
                <c:pt idx="4">
                  <c:v>23.14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0D-4310-80A8-D595C5A6AC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054720"/>
        <c:axId val="20505664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#,##0.00;"△"#,##0.00;"-"</c:formatCode>
                <c:ptCount val="5"/>
                <c:pt idx="0">
                  <c:v>16.899999999999999</c:v>
                </c:pt>
                <c:pt idx="1">
                  <c:v>18.260000000000002</c:v>
                </c:pt>
                <c:pt idx="2">
                  <c:v>18.329999999999998</c:v>
                </c:pt>
                <c:pt idx="3">
                  <c:v>20.27</c:v>
                </c:pt>
                <c:pt idx="4">
                  <c:v>21.69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D0D-4310-80A8-D595C5A6AC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054720"/>
        <c:axId val="205056640"/>
      </c:lineChart>
      <c:dateAx>
        <c:axId val="205054720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056640"/>
        <c:crosses val="autoZero"/>
        <c:auto val="1"/>
        <c:lblOffset val="100"/>
        <c:baseTimeUnit val="years"/>
      </c:dateAx>
      <c:valAx>
        <c:axId val="20505664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0547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66" l="0.70000000000000062" r="0.70000000000000062" t="0.75000000000001266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データ!$AI$6:$AM$6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39-4489-A53C-F6F739080C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160832"/>
        <c:axId val="20516275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 formatCode="#,##0.00;&quot;△&quot;#,##0.00;&quot;-&quot;">
                  <c:v>0.92</c:v>
                </c:pt>
                <c:pt idx="3" formatCode="#,##0.00;&quot;△&quot;#,##0.00;&quot;-&quot;">
                  <c:v>0.87</c:v>
                </c:pt>
                <c:pt idx="4" formatCode="#,##0.00;&quot;△&quot;#,##0.00;&quot;-&quot;">
                  <c:v>0.93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839-4489-A53C-F6F739080C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160832"/>
        <c:axId val="205162752"/>
      </c:lineChart>
      <c:dateAx>
        <c:axId val="20516083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162752"/>
        <c:crosses val="autoZero"/>
        <c:auto val="1"/>
        <c:lblOffset val="100"/>
        <c:baseTimeUnit val="years"/>
      </c:dateAx>
      <c:valAx>
        <c:axId val="20516275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16083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データ!$AT$6:$AX$6</c:f>
              <c:numCache>
                <c:formatCode>#,##0.00;"△"#,##0.00;"-"</c:formatCode>
                <c:ptCount val="5"/>
                <c:pt idx="0">
                  <c:v>448.78</c:v>
                </c:pt>
                <c:pt idx="1">
                  <c:v>586.38</c:v>
                </c:pt>
                <c:pt idx="2">
                  <c:v>680.86</c:v>
                </c:pt>
                <c:pt idx="3">
                  <c:v>511.39</c:v>
                </c:pt>
                <c:pt idx="4">
                  <c:v>640.64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DE-4F88-AE21-B0EF29C076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176192"/>
        <c:axId val="2051906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#,##0.00;"△"#,##0.00;"-"</c:formatCode>
                <c:ptCount val="5"/>
                <c:pt idx="0">
                  <c:v>335.6</c:v>
                </c:pt>
                <c:pt idx="1">
                  <c:v>358.91</c:v>
                </c:pt>
                <c:pt idx="2">
                  <c:v>350.79</c:v>
                </c:pt>
                <c:pt idx="3">
                  <c:v>354.57</c:v>
                </c:pt>
                <c:pt idx="4">
                  <c:v>357.74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1DE-4F88-AE21-B0EF29C076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176192"/>
        <c:axId val="205190656"/>
      </c:lineChart>
      <c:dateAx>
        <c:axId val="20517619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190656"/>
        <c:crosses val="autoZero"/>
        <c:auto val="1"/>
        <c:lblOffset val="100"/>
        <c:baseTimeUnit val="years"/>
      </c:dateAx>
      <c:valAx>
        <c:axId val="20519065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1761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データ!$BE$6:$BI$6</c:f>
              <c:numCache>
                <c:formatCode>#,##0.00;"△"#,##0.00;"-"</c:formatCode>
                <c:ptCount val="5"/>
                <c:pt idx="0">
                  <c:v>178.31</c:v>
                </c:pt>
                <c:pt idx="1">
                  <c:v>158.19</c:v>
                </c:pt>
                <c:pt idx="2">
                  <c:v>135.03</c:v>
                </c:pt>
                <c:pt idx="3">
                  <c:v>115.87</c:v>
                </c:pt>
                <c:pt idx="4">
                  <c:v>94.9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B1-47F9-A596-D541B8BE45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224960"/>
        <c:axId val="2052394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#,##0.00;"△"#,##0.00;"-"</c:formatCode>
                <c:ptCount val="5"/>
                <c:pt idx="0">
                  <c:v>258.26</c:v>
                </c:pt>
                <c:pt idx="1">
                  <c:v>247.27</c:v>
                </c:pt>
                <c:pt idx="2">
                  <c:v>322.92</c:v>
                </c:pt>
                <c:pt idx="3">
                  <c:v>303.45999999999998</c:v>
                </c:pt>
                <c:pt idx="4">
                  <c:v>307.27999999999997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B1-47F9-A596-D541B8BE45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224960"/>
        <c:axId val="205239424"/>
      </c:lineChart>
      <c:dateAx>
        <c:axId val="205224960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239424"/>
        <c:crosses val="autoZero"/>
        <c:auto val="1"/>
        <c:lblOffset val="100"/>
        <c:baseTimeUnit val="years"/>
      </c:dateAx>
      <c:valAx>
        <c:axId val="20523942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22496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データ!$BP$6:$BT$6</c:f>
              <c:numCache>
                <c:formatCode>#,##0.00;"△"#,##0.00;"-"</c:formatCode>
                <c:ptCount val="5"/>
                <c:pt idx="0">
                  <c:v>107.66</c:v>
                </c:pt>
                <c:pt idx="1">
                  <c:v>99.25</c:v>
                </c:pt>
                <c:pt idx="2">
                  <c:v>99.25</c:v>
                </c:pt>
                <c:pt idx="3">
                  <c:v>101.94</c:v>
                </c:pt>
                <c:pt idx="4">
                  <c:v>100.68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68-4567-BC6F-E37B4AC1A6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281920"/>
        <c:axId val="2052881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#,##0.00;"△"#,##0.00;"-"</c:formatCode>
                <c:ptCount val="5"/>
                <c:pt idx="0">
                  <c:v>106.07</c:v>
                </c:pt>
                <c:pt idx="1">
                  <c:v>105.34</c:v>
                </c:pt>
                <c:pt idx="2">
                  <c:v>100.85</c:v>
                </c:pt>
                <c:pt idx="3">
                  <c:v>103.79</c:v>
                </c:pt>
                <c:pt idx="4">
                  <c:v>98.3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268-4567-BC6F-E37B4AC1A6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281920"/>
        <c:axId val="205288192"/>
      </c:lineChart>
      <c:dateAx>
        <c:axId val="205281920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288192"/>
        <c:crosses val="autoZero"/>
        <c:auto val="1"/>
        <c:lblOffset val="100"/>
        <c:baseTimeUnit val="years"/>
      </c:dateAx>
      <c:valAx>
        <c:axId val="2052881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2819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データ!$CA$6:$CE$6</c:f>
              <c:numCache>
                <c:formatCode>#,##0.00;"△"#,##0.00;"-"</c:formatCode>
                <c:ptCount val="5"/>
                <c:pt idx="0">
                  <c:v>204.53</c:v>
                </c:pt>
                <c:pt idx="1">
                  <c:v>222.05</c:v>
                </c:pt>
                <c:pt idx="2">
                  <c:v>220.81</c:v>
                </c:pt>
                <c:pt idx="3">
                  <c:v>216.1</c:v>
                </c:pt>
                <c:pt idx="4">
                  <c:v>219.62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C0-417F-A2CC-F0736C2F6A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387456"/>
        <c:axId val="2063937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#,##0.00;"△"#,##0.00;"-"</c:formatCode>
                <c:ptCount val="5"/>
                <c:pt idx="0">
                  <c:v>159.22</c:v>
                </c:pt>
                <c:pt idx="1">
                  <c:v>159.6</c:v>
                </c:pt>
                <c:pt idx="2">
                  <c:v>167.1</c:v>
                </c:pt>
                <c:pt idx="3">
                  <c:v>167.86</c:v>
                </c:pt>
                <c:pt idx="4">
                  <c:v>173.68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C0-417F-A2CC-F0736C2F6A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387456"/>
        <c:axId val="206393728"/>
      </c:lineChart>
      <c:dateAx>
        <c:axId val="20638745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6393728"/>
        <c:crosses val="autoZero"/>
        <c:auto val="1"/>
        <c:lblOffset val="100"/>
        <c:baseTimeUnit val="years"/>
      </c:dateAx>
      <c:valAx>
        <c:axId val="2063937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63874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データ!$CL$6:$CP$6</c:f>
              <c:numCache>
                <c:formatCode>#,##0.00;"△"#,##0.00;"-"</c:formatCode>
                <c:ptCount val="5"/>
                <c:pt idx="0">
                  <c:v>43.51</c:v>
                </c:pt>
                <c:pt idx="1">
                  <c:v>42.28</c:v>
                </c:pt>
                <c:pt idx="2">
                  <c:v>42.17</c:v>
                </c:pt>
                <c:pt idx="3">
                  <c:v>40.93</c:v>
                </c:pt>
                <c:pt idx="4">
                  <c:v>39.909999999999997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DE-4D3D-A888-00D873C7D5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403456"/>
        <c:axId val="2064097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#,##0.00;"△"#,##0.00;"-"</c:formatCode>
                <c:ptCount val="5"/>
                <c:pt idx="0">
                  <c:v>62.83</c:v>
                </c:pt>
                <c:pt idx="1">
                  <c:v>62.05</c:v>
                </c:pt>
                <c:pt idx="2">
                  <c:v>59.91</c:v>
                </c:pt>
                <c:pt idx="3">
                  <c:v>59.4</c:v>
                </c:pt>
                <c:pt idx="4">
                  <c:v>59.24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DE-4D3D-A888-00D873C7D5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403456"/>
        <c:axId val="206409728"/>
      </c:lineChart>
      <c:dateAx>
        <c:axId val="20640345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6409728"/>
        <c:crosses val="autoZero"/>
        <c:auto val="1"/>
        <c:lblOffset val="100"/>
        <c:baseTimeUnit val="years"/>
      </c:dateAx>
      <c:valAx>
        <c:axId val="2064097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64034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データ!$CW$6:$DA$6</c:f>
              <c:numCache>
                <c:formatCode>#,##0.00;"△"#,##0.00;"-"</c:formatCode>
                <c:ptCount val="5"/>
                <c:pt idx="0">
                  <c:v>89.84</c:v>
                </c:pt>
                <c:pt idx="1">
                  <c:v>89.59</c:v>
                </c:pt>
                <c:pt idx="2">
                  <c:v>90.1</c:v>
                </c:pt>
                <c:pt idx="3">
                  <c:v>90.87</c:v>
                </c:pt>
                <c:pt idx="4">
                  <c:v>92.31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6D-45A8-84E9-0FC559367B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513664"/>
        <c:axId val="2065155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#,##0.00;"△"#,##0.00;"-"</c:formatCode>
                <c:ptCount val="5"/>
                <c:pt idx="0">
                  <c:v>88.86</c:v>
                </c:pt>
                <c:pt idx="1">
                  <c:v>89.11</c:v>
                </c:pt>
                <c:pt idx="2">
                  <c:v>87.26</c:v>
                </c:pt>
                <c:pt idx="3">
                  <c:v>87.57</c:v>
                </c:pt>
                <c:pt idx="4">
                  <c:v>87.26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6D-45A8-84E9-0FC559367B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513664"/>
        <c:axId val="206515584"/>
      </c:lineChart>
      <c:dateAx>
        <c:axId val="206513664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6515584"/>
        <c:crosses val="autoZero"/>
        <c:auto val="1"/>
        <c:lblOffset val="100"/>
        <c:baseTimeUnit val="years"/>
      </c:dateAx>
      <c:valAx>
        <c:axId val="2065155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651366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①経常収支比率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33</xdr:row>
      <xdr:rowOff>0</xdr:rowOff>
    </xdr:to>
    <xdr:graphicFrame macro="">
      <xdr:nvGraphicFramePr>
        <xdr:cNvPr id="7" name="グラフ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16</xdr:row>
      <xdr:rowOff>0</xdr:rowOff>
    </xdr:from>
    <xdr:to>
      <xdr:col>46</xdr:col>
      <xdr:colOff>0</xdr:colOff>
      <xdr:row>33</xdr:row>
      <xdr:rowOff>0</xdr:rowOff>
    </xdr:to>
    <xdr:graphicFrame macro="">
      <xdr:nvGraphicFramePr>
        <xdr:cNvPr id="8" name="グラフ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33</xdr:row>
      <xdr:rowOff>0</xdr:rowOff>
    </xdr:to>
    <xdr:graphicFrame macro="">
      <xdr:nvGraphicFramePr>
        <xdr:cNvPr id="9" name="グラフ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10" name="グラフ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55</xdr:row>
      <xdr:rowOff>0</xdr:rowOff>
    </xdr:to>
    <xdr:graphicFrame macro="">
      <xdr:nvGraphicFramePr>
        <xdr:cNvPr id="11" name="グラフ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55</xdr:row>
      <xdr:rowOff>0</xdr:rowOff>
    </xdr:to>
    <xdr:graphicFrame macro="">
      <xdr:nvGraphicFramePr>
        <xdr:cNvPr id="12" name="グラフ 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55</xdr:row>
      <xdr:rowOff>0</xdr:rowOff>
    </xdr:to>
    <xdr:graphicFrame macro="">
      <xdr:nvGraphicFramePr>
        <xdr:cNvPr id="13" name="グラフ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④企業債残高対給水収益比率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⑤料金回収率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⑥給水原価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⑧有収率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②管路経年化率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③管路更新率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5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BBC2758-5321-4041-965F-0EF08C1D3DF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【108.70】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$F$85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E285CF0-BBF6-4A13-890E-079AA8E0E45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【1.34】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$G$85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C46B18C-0F29-46C1-8F9A-768D9EB6B0A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【252.29】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5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9DEEFCE-E179-4C50-A692-474CAF362C1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【268.07】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5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A3FDF3C-FA24-4A3E-8D99-83D416EEA858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【89.76】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9525</xdr:rowOff>
    </xdr:from>
    <xdr:to>
      <xdr:col>46</xdr:col>
      <xdr:colOff>0</xdr:colOff>
      <xdr:row>40</xdr:row>
      <xdr:rowOff>80449</xdr:rowOff>
    </xdr:to>
    <xdr:sp macro="" textlink="$K$85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2297028" y="6743700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40BA124-597C-489D-94E0-CA4FA00ACA80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【59.97】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5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3E629F87-B074-453F-8C0B-058FD3A32D7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【174.75】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5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5D7ECA0-C957-4A3F-9AE7-C96A355797E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【97.47】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$M$85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60A3F31-55CD-45AF-BDAF-042A71EA65B1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【51.51】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$N$85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AE79841-E68C-4060-850C-8D3AED046C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【23.75】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5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6D0A34F-6281-47EA-A847-A1FC951CF59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【0.67】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5"/>
  <sheetViews>
    <sheetView showGridLines="0" tabSelected="1" topLeftCell="AV4" zoomScaleNormal="100" workbookViewId="0">
      <selection activeCell="BL45" sqref="BL45:BZ46"/>
    </sheetView>
  </sheetViews>
  <sheetFormatPr defaultColWidth="2.625" defaultRowHeight="13.5" x14ac:dyDescent="0.1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 x14ac:dyDescent="0.15">
      <c r="A2" s="2"/>
      <c r="B2" s="79" t="s">
        <v>0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9"/>
      <c r="BI2" s="79"/>
      <c r="BJ2" s="79"/>
      <c r="BK2" s="79"/>
      <c r="BL2" s="79"/>
      <c r="BM2" s="79"/>
      <c r="BN2" s="79"/>
      <c r="BO2" s="79"/>
      <c r="BP2" s="79"/>
      <c r="BQ2" s="79"/>
      <c r="BR2" s="79"/>
      <c r="BS2" s="79"/>
      <c r="BT2" s="79"/>
      <c r="BU2" s="79"/>
      <c r="BV2" s="79"/>
      <c r="BW2" s="79"/>
      <c r="BX2" s="79"/>
      <c r="BY2" s="79"/>
      <c r="BZ2" s="79"/>
    </row>
    <row r="3" spans="1:78" ht="9.75" customHeight="1" x14ac:dyDescent="0.15">
      <c r="A3" s="2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  <c r="BM3" s="79"/>
      <c r="BN3" s="79"/>
      <c r="BO3" s="79"/>
      <c r="BP3" s="79"/>
      <c r="BQ3" s="79"/>
      <c r="BR3" s="79"/>
      <c r="BS3" s="79"/>
      <c r="BT3" s="79"/>
      <c r="BU3" s="79"/>
      <c r="BV3" s="79"/>
      <c r="BW3" s="79"/>
      <c r="BX3" s="79"/>
      <c r="BY3" s="79"/>
      <c r="BZ3" s="79"/>
    </row>
    <row r="4" spans="1:78" ht="9.75" customHeight="1" x14ac:dyDescent="0.15">
      <c r="A4" s="2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</row>
    <row r="5" spans="1:78" ht="9.75" customHeight="1" x14ac:dyDescent="0.1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 x14ac:dyDescent="0.15">
      <c r="A6" s="2"/>
      <c r="B6" s="80" t="str">
        <f>データ!H6</f>
        <v>山形県　酒田市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1"/>
      <c r="AE6" s="81"/>
      <c r="AF6" s="81"/>
      <c r="AG6" s="81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 x14ac:dyDescent="0.15">
      <c r="A7" s="2"/>
      <c r="B7" s="48" t="s">
        <v>1</v>
      </c>
      <c r="C7" s="49"/>
      <c r="D7" s="49"/>
      <c r="E7" s="49"/>
      <c r="F7" s="49"/>
      <c r="G7" s="49"/>
      <c r="H7" s="49"/>
      <c r="I7" s="48" t="s">
        <v>2</v>
      </c>
      <c r="J7" s="49"/>
      <c r="K7" s="49"/>
      <c r="L7" s="49"/>
      <c r="M7" s="49"/>
      <c r="N7" s="49"/>
      <c r="O7" s="70"/>
      <c r="P7" s="50" t="s">
        <v>3</v>
      </c>
      <c r="Q7" s="50"/>
      <c r="R7" s="50"/>
      <c r="S7" s="50"/>
      <c r="T7" s="50"/>
      <c r="U7" s="50"/>
      <c r="V7" s="50"/>
      <c r="W7" s="50" t="s">
        <v>4</v>
      </c>
      <c r="X7" s="50"/>
      <c r="Y7" s="50"/>
      <c r="Z7" s="50"/>
      <c r="AA7" s="50"/>
      <c r="AB7" s="50"/>
      <c r="AC7" s="50"/>
      <c r="AD7" s="50" t="s">
        <v>5</v>
      </c>
      <c r="AE7" s="50"/>
      <c r="AF7" s="50"/>
      <c r="AG7" s="50"/>
      <c r="AH7" s="50"/>
      <c r="AI7" s="50"/>
      <c r="AJ7" s="50"/>
      <c r="AK7" s="2"/>
      <c r="AL7" s="50" t="s">
        <v>6</v>
      </c>
      <c r="AM7" s="50"/>
      <c r="AN7" s="50"/>
      <c r="AO7" s="50"/>
      <c r="AP7" s="50"/>
      <c r="AQ7" s="50"/>
      <c r="AR7" s="50"/>
      <c r="AS7" s="50"/>
      <c r="AT7" s="48" t="s">
        <v>7</v>
      </c>
      <c r="AU7" s="49"/>
      <c r="AV7" s="49"/>
      <c r="AW7" s="49"/>
      <c r="AX7" s="49"/>
      <c r="AY7" s="49"/>
      <c r="AZ7" s="49"/>
      <c r="BA7" s="49"/>
      <c r="BB7" s="50" t="s">
        <v>8</v>
      </c>
      <c r="BC7" s="50"/>
      <c r="BD7" s="50"/>
      <c r="BE7" s="50"/>
      <c r="BF7" s="50"/>
      <c r="BG7" s="50"/>
      <c r="BH7" s="50"/>
      <c r="BI7" s="50"/>
      <c r="BJ7" s="3"/>
      <c r="BK7" s="3"/>
      <c r="BL7" s="82" t="s">
        <v>9</v>
      </c>
      <c r="BM7" s="83"/>
      <c r="BN7" s="83"/>
      <c r="BO7" s="83"/>
      <c r="BP7" s="83"/>
      <c r="BQ7" s="83"/>
      <c r="BR7" s="83"/>
      <c r="BS7" s="83"/>
      <c r="BT7" s="83"/>
      <c r="BU7" s="83"/>
      <c r="BV7" s="83"/>
      <c r="BW7" s="83"/>
      <c r="BX7" s="83"/>
      <c r="BY7" s="84"/>
    </row>
    <row r="8" spans="1:78" ht="18.75" customHeight="1" x14ac:dyDescent="0.15">
      <c r="A8" s="2"/>
      <c r="B8" s="75" t="str">
        <f>データ!$I$6</f>
        <v>法適用</v>
      </c>
      <c r="C8" s="76"/>
      <c r="D8" s="76"/>
      <c r="E8" s="76"/>
      <c r="F8" s="76"/>
      <c r="G8" s="76"/>
      <c r="H8" s="76"/>
      <c r="I8" s="75" t="str">
        <f>データ!$J$6</f>
        <v>水道事業</v>
      </c>
      <c r="J8" s="76"/>
      <c r="K8" s="76"/>
      <c r="L8" s="76"/>
      <c r="M8" s="76"/>
      <c r="N8" s="76"/>
      <c r="O8" s="77"/>
      <c r="P8" s="78" t="str">
        <f>データ!$K$6</f>
        <v>末端給水事業</v>
      </c>
      <c r="Q8" s="78"/>
      <c r="R8" s="78"/>
      <c r="S8" s="78"/>
      <c r="T8" s="78"/>
      <c r="U8" s="78"/>
      <c r="V8" s="78"/>
      <c r="W8" s="78" t="str">
        <f>データ!$L$6</f>
        <v>A4</v>
      </c>
      <c r="X8" s="78"/>
      <c r="Y8" s="78"/>
      <c r="Z8" s="78"/>
      <c r="AA8" s="78"/>
      <c r="AB8" s="78"/>
      <c r="AC8" s="78"/>
      <c r="AD8" s="78" t="str">
        <f>データ!$M$6</f>
        <v>自治体職員</v>
      </c>
      <c r="AE8" s="78"/>
      <c r="AF8" s="78"/>
      <c r="AG8" s="78"/>
      <c r="AH8" s="78"/>
      <c r="AI8" s="78"/>
      <c r="AJ8" s="78"/>
      <c r="AK8" s="2"/>
      <c r="AL8" s="69">
        <f>データ!$R$6</f>
        <v>97395</v>
      </c>
      <c r="AM8" s="69"/>
      <c r="AN8" s="69"/>
      <c r="AO8" s="69"/>
      <c r="AP8" s="69"/>
      <c r="AQ8" s="69"/>
      <c r="AR8" s="69"/>
      <c r="AS8" s="69"/>
      <c r="AT8" s="37">
        <f>データ!$S$6</f>
        <v>602.98</v>
      </c>
      <c r="AU8" s="38"/>
      <c r="AV8" s="38"/>
      <c r="AW8" s="38"/>
      <c r="AX8" s="38"/>
      <c r="AY8" s="38"/>
      <c r="AZ8" s="38"/>
      <c r="BA8" s="38"/>
      <c r="BB8" s="58">
        <f>データ!$T$6</f>
        <v>161.52000000000001</v>
      </c>
      <c r="BC8" s="58"/>
      <c r="BD8" s="58"/>
      <c r="BE8" s="58"/>
      <c r="BF8" s="58"/>
      <c r="BG8" s="58"/>
      <c r="BH8" s="58"/>
      <c r="BI8" s="58"/>
      <c r="BJ8" s="3"/>
      <c r="BK8" s="3"/>
      <c r="BL8" s="71" t="s">
        <v>10</v>
      </c>
      <c r="BM8" s="72"/>
      <c r="BN8" s="73" t="s">
        <v>11</v>
      </c>
      <c r="BO8" s="73"/>
      <c r="BP8" s="73"/>
      <c r="BQ8" s="73"/>
      <c r="BR8" s="73"/>
      <c r="BS8" s="73"/>
      <c r="BT8" s="73"/>
      <c r="BU8" s="73"/>
      <c r="BV8" s="73"/>
      <c r="BW8" s="73"/>
      <c r="BX8" s="73"/>
      <c r="BY8" s="74"/>
    </row>
    <row r="9" spans="1:78" ht="18.75" customHeight="1" x14ac:dyDescent="0.15">
      <c r="A9" s="2"/>
      <c r="B9" s="48" t="s">
        <v>12</v>
      </c>
      <c r="C9" s="49"/>
      <c r="D9" s="49"/>
      <c r="E9" s="49"/>
      <c r="F9" s="49"/>
      <c r="G9" s="49"/>
      <c r="H9" s="49"/>
      <c r="I9" s="48" t="s">
        <v>13</v>
      </c>
      <c r="J9" s="49"/>
      <c r="K9" s="49"/>
      <c r="L9" s="49"/>
      <c r="M9" s="49"/>
      <c r="N9" s="49"/>
      <c r="O9" s="70"/>
      <c r="P9" s="50" t="s">
        <v>14</v>
      </c>
      <c r="Q9" s="50"/>
      <c r="R9" s="50"/>
      <c r="S9" s="50"/>
      <c r="T9" s="50"/>
      <c r="U9" s="50"/>
      <c r="V9" s="50"/>
      <c r="W9" s="50" t="s">
        <v>15</v>
      </c>
      <c r="X9" s="50"/>
      <c r="Y9" s="50"/>
      <c r="Z9" s="50"/>
      <c r="AA9" s="50"/>
      <c r="AB9" s="50"/>
      <c r="AC9" s="50"/>
      <c r="AD9" s="2"/>
      <c r="AE9" s="2"/>
      <c r="AF9" s="2"/>
      <c r="AG9" s="2"/>
      <c r="AH9" s="2"/>
      <c r="AI9" s="2"/>
      <c r="AJ9" s="2"/>
      <c r="AK9" s="2"/>
      <c r="AL9" s="50" t="s">
        <v>16</v>
      </c>
      <c r="AM9" s="50"/>
      <c r="AN9" s="50"/>
      <c r="AO9" s="50"/>
      <c r="AP9" s="50"/>
      <c r="AQ9" s="50"/>
      <c r="AR9" s="50"/>
      <c r="AS9" s="50"/>
      <c r="AT9" s="48" t="s">
        <v>17</v>
      </c>
      <c r="AU9" s="49"/>
      <c r="AV9" s="49"/>
      <c r="AW9" s="49"/>
      <c r="AX9" s="49"/>
      <c r="AY9" s="49"/>
      <c r="AZ9" s="49"/>
      <c r="BA9" s="49"/>
      <c r="BB9" s="50" t="s">
        <v>18</v>
      </c>
      <c r="BC9" s="50"/>
      <c r="BD9" s="50"/>
      <c r="BE9" s="50"/>
      <c r="BF9" s="50"/>
      <c r="BG9" s="50"/>
      <c r="BH9" s="50"/>
      <c r="BI9" s="50"/>
      <c r="BJ9" s="3"/>
      <c r="BK9" s="3"/>
      <c r="BL9" s="51" t="s">
        <v>19</v>
      </c>
      <c r="BM9" s="52"/>
      <c r="BN9" s="53" t="s">
        <v>20</v>
      </c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4"/>
    </row>
    <row r="10" spans="1:78" ht="18.75" customHeight="1" x14ac:dyDescent="0.15">
      <c r="A10" s="2"/>
      <c r="B10" s="37" t="str">
        <f>データ!$N$6</f>
        <v>-</v>
      </c>
      <c r="C10" s="38"/>
      <c r="D10" s="38"/>
      <c r="E10" s="38"/>
      <c r="F10" s="38"/>
      <c r="G10" s="38"/>
      <c r="H10" s="38"/>
      <c r="I10" s="37">
        <f>データ!$O$6</f>
        <v>82.63</v>
      </c>
      <c r="J10" s="38"/>
      <c r="K10" s="38"/>
      <c r="L10" s="38"/>
      <c r="M10" s="38"/>
      <c r="N10" s="38"/>
      <c r="O10" s="68"/>
      <c r="P10" s="58">
        <f>データ!$P$6</f>
        <v>99.69</v>
      </c>
      <c r="Q10" s="58"/>
      <c r="R10" s="58"/>
      <c r="S10" s="58"/>
      <c r="T10" s="58"/>
      <c r="U10" s="58"/>
      <c r="V10" s="58"/>
      <c r="W10" s="69">
        <f>データ!$Q$6</f>
        <v>3564</v>
      </c>
      <c r="X10" s="69"/>
      <c r="Y10" s="69"/>
      <c r="Z10" s="69"/>
      <c r="AA10" s="69"/>
      <c r="AB10" s="69"/>
      <c r="AC10" s="69"/>
      <c r="AD10" s="2"/>
      <c r="AE10" s="2"/>
      <c r="AF10" s="2"/>
      <c r="AG10" s="2"/>
      <c r="AH10" s="2"/>
      <c r="AI10" s="2"/>
      <c r="AJ10" s="2"/>
      <c r="AK10" s="2"/>
      <c r="AL10" s="69">
        <f>データ!$U$6</f>
        <v>96481</v>
      </c>
      <c r="AM10" s="69"/>
      <c r="AN10" s="69"/>
      <c r="AO10" s="69"/>
      <c r="AP10" s="69"/>
      <c r="AQ10" s="69"/>
      <c r="AR10" s="69"/>
      <c r="AS10" s="69"/>
      <c r="AT10" s="37">
        <f>データ!$V$6</f>
        <v>279.77</v>
      </c>
      <c r="AU10" s="38"/>
      <c r="AV10" s="38"/>
      <c r="AW10" s="38"/>
      <c r="AX10" s="38"/>
      <c r="AY10" s="38"/>
      <c r="AZ10" s="38"/>
      <c r="BA10" s="38"/>
      <c r="BB10" s="58">
        <f>データ!$W$6</f>
        <v>344.86</v>
      </c>
      <c r="BC10" s="58"/>
      <c r="BD10" s="58"/>
      <c r="BE10" s="58"/>
      <c r="BF10" s="58"/>
      <c r="BG10" s="58"/>
      <c r="BH10" s="58"/>
      <c r="BI10" s="58"/>
      <c r="BJ10" s="2"/>
      <c r="BK10" s="2"/>
      <c r="BL10" s="59" t="s">
        <v>21</v>
      </c>
      <c r="BM10" s="60"/>
      <c r="BN10" s="61" t="s">
        <v>22</v>
      </c>
      <c r="BO10" s="61"/>
      <c r="BP10" s="61"/>
      <c r="BQ10" s="61"/>
      <c r="BR10" s="61"/>
      <c r="BS10" s="61"/>
      <c r="BT10" s="61"/>
      <c r="BU10" s="61"/>
      <c r="BV10" s="61"/>
      <c r="BW10" s="61"/>
      <c r="BX10" s="61"/>
      <c r="BY10" s="62"/>
    </row>
    <row r="11" spans="1:78" ht="9.7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63" t="s">
        <v>23</v>
      </c>
      <c r="BM11" s="63"/>
      <c r="BN11" s="63"/>
      <c r="BO11" s="63"/>
      <c r="BP11" s="63"/>
      <c r="BQ11" s="63"/>
      <c r="BR11" s="63"/>
      <c r="BS11" s="63"/>
      <c r="BT11" s="63"/>
      <c r="BU11" s="63"/>
      <c r="BV11" s="63"/>
      <c r="BW11" s="63"/>
      <c r="BX11" s="63"/>
      <c r="BY11" s="63"/>
      <c r="BZ11" s="63"/>
    </row>
    <row r="12" spans="1:78" ht="9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63"/>
      <c r="BM12" s="63"/>
      <c r="BN12" s="63"/>
      <c r="BO12" s="63"/>
      <c r="BP12" s="63"/>
      <c r="BQ12" s="63"/>
      <c r="BR12" s="63"/>
      <c r="BS12" s="63"/>
      <c r="BT12" s="63"/>
      <c r="BU12" s="63"/>
      <c r="BV12" s="63"/>
      <c r="BW12" s="63"/>
      <c r="BX12" s="63"/>
      <c r="BY12" s="63"/>
      <c r="BZ12" s="63"/>
    </row>
    <row r="13" spans="1:78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</row>
    <row r="14" spans="1:78" ht="13.5" customHeight="1" x14ac:dyDescent="0.15">
      <c r="A14" s="2"/>
      <c r="B14" s="65" t="s">
        <v>24</v>
      </c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6"/>
      <c r="AT14" s="66"/>
      <c r="AU14" s="66"/>
      <c r="AV14" s="66"/>
      <c r="AW14" s="66"/>
      <c r="AX14" s="66"/>
      <c r="AY14" s="66"/>
      <c r="AZ14" s="66"/>
      <c r="BA14" s="66"/>
      <c r="BB14" s="66"/>
      <c r="BC14" s="66"/>
      <c r="BD14" s="66"/>
      <c r="BE14" s="66"/>
      <c r="BF14" s="66"/>
      <c r="BG14" s="66"/>
      <c r="BH14" s="66"/>
      <c r="BI14" s="66"/>
      <c r="BJ14" s="67"/>
      <c r="BK14" s="2"/>
      <c r="BL14" s="31" t="s">
        <v>25</v>
      </c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3"/>
    </row>
    <row r="15" spans="1:78" ht="13.5" customHeight="1" x14ac:dyDescent="0.15">
      <c r="A15" s="2"/>
      <c r="B15" s="45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  <c r="BF15" s="46"/>
      <c r="BG15" s="46"/>
      <c r="BH15" s="46"/>
      <c r="BI15" s="46"/>
      <c r="BJ15" s="47"/>
      <c r="BK15" s="2"/>
      <c r="BL15" s="34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6"/>
    </row>
    <row r="16" spans="1:78" ht="13.5" customHeight="1" x14ac:dyDescent="0.15">
      <c r="A16" s="2"/>
      <c r="B16" s="4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5"/>
      <c r="BK16" s="2"/>
      <c r="BL16" s="39" t="s">
        <v>112</v>
      </c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1"/>
    </row>
    <row r="17" spans="1:78" ht="13.5" customHeight="1" x14ac:dyDescent="0.15">
      <c r="A17" s="2"/>
      <c r="B17" s="4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5"/>
      <c r="BK17" s="2"/>
      <c r="BL17" s="39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1"/>
    </row>
    <row r="18" spans="1:78" ht="13.5" customHeight="1" x14ac:dyDescent="0.15">
      <c r="A18" s="2"/>
      <c r="B18" s="4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5"/>
      <c r="BK18" s="2"/>
      <c r="BL18" s="39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1"/>
    </row>
    <row r="19" spans="1:78" ht="13.5" customHeight="1" x14ac:dyDescent="0.15">
      <c r="A19" s="2"/>
      <c r="B19" s="4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5"/>
      <c r="BK19" s="2"/>
      <c r="BL19" s="39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1"/>
    </row>
    <row r="20" spans="1:78" ht="13.5" customHeight="1" x14ac:dyDescent="0.15">
      <c r="A20" s="2"/>
      <c r="B20" s="4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5"/>
      <c r="BK20" s="2"/>
      <c r="BL20" s="39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1"/>
    </row>
    <row r="21" spans="1:78" ht="13.5" customHeight="1" x14ac:dyDescent="0.15">
      <c r="A21" s="2"/>
      <c r="B21" s="4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5"/>
      <c r="BK21" s="2"/>
      <c r="BL21" s="39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1"/>
    </row>
    <row r="22" spans="1:78" ht="13.5" customHeight="1" x14ac:dyDescent="0.15">
      <c r="A22" s="2"/>
      <c r="B22" s="4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5"/>
      <c r="BK22" s="2"/>
      <c r="BL22" s="39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1"/>
    </row>
    <row r="23" spans="1:78" ht="13.5" customHeight="1" x14ac:dyDescent="0.15">
      <c r="A23" s="2"/>
      <c r="B23" s="4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5"/>
      <c r="BK23" s="2"/>
      <c r="BL23" s="39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1"/>
    </row>
    <row r="24" spans="1:78" ht="13.5" customHeight="1" x14ac:dyDescent="0.15">
      <c r="A24" s="2"/>
      <c r="B24" s="4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5"/>
      <c r="BK24" s="2"/>
      <c r="BL24" s="39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1"/>
    </row>
    <row r="25" spans="1:78" ht="13.5" customHeight="1" x14ac:dyDescent="0.15">
      <c r="A25" s="2"/>
      <c r="B25" s="4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5"/>
      <c r="BK25" s="2"/>
      <c r="BL25" s="39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1"/>
    </row>
    <row r="26" spans="1:78" ht="13.5" customHeight="1" x14ac:dyDescent="0.15">
      <c r="A26" s="2"/>
      <c r="B26" s="4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5"/>
      <c r="BK26" s="2"/>
      <c r="BL26" s="39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1"/>
    </row>
    <row r="27" spans="1:78" ht="13.5" customHeight="1" x14ac:dyDescent="0.15">
      <c r="A27" s="2"/>
      <c r="B27" s="4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5"/>
      <c r="BK27" s="2"/>
      <c r="BL27" s="39"/>
      <c r="BM27" s="40"/>
      <c r="BN27" s="40"/>
      <c r="BO27" s="40"/>
      <c r="BP27" s="40"/>
      <c r="BQ27" s="40"/>
      <c r="BR27" s="40"/>
      <c r="BS27" s="40"/>
      <c r="BT27" s="40"/>
      <c r="BU27" s="40"/>
      <c r="BV27" s="40"/>
      <c r="BW27" s="40"/>
      <c r="BX27" s="40"/>
      <c r="BY27" s="40"/>
      <c r="BZ27" s="41"/>
    </row>
    <row r="28" spans="1:78" ht="13.5" customHeight="1" x14ac:dyDescent="0.15">
      <c r="A28" s="2"/>
      <c r="B28" s="4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5"/>
      <c r="BK28" s="2"/>
      <c r="BL28" s="39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  <c r="BZ28" s="41"/>
    </row>
    <row r="29" spans="1:78" ht="13.5" customHeight="1" x14ac:dyDescent="0.15">
      <c r="A29" s="2"/>
      <c r="B29" s="4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5"/>
      <c r="BK29" s="2"/>
      <c r="BL29" s="39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  <c r="BX29" s="40"/>
      <c r="BY29" s="40"/>
      <c r="BZ29" s="41"/>
    </row>
    <row r="30" spans="1:78" ht="13.5" customHeight="1" x14ac:dyDescent="0.15">
      <c r="A30" s="2"/>
      <c r="B30" s="4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5"/>
      <c r="BK30" s="2"/>
      <c r="BL30" s="39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1"/>
    </row>
    <row r="31" spans="1:78" ht="13.5" customHeight="1" x14ac:dyDescent="0.15">
      <c r="A31" s="2"/>
      <c r="B31" s="4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5"/>
      <c r="BK31" s="2"/>
      <c r="BL31" s="39"/>
      <c r="BM31" s="40"/>
      <c r="BN31" s="40"/>
      <c r="BO31" s="40"/>
      <c r="BP31" s="40"/>
      <c r="BQ31" s="40"/>
      <c r="BR31" s="40"/>
      <c r="BS31" s="40"/>
      <c r="BT31" s="40"/>
      <c r="BU31" s="40"/>
      <c r="BV31" s="40"/>
      <c r="BW31" s="40"/>
      <c r="BX31" s="40"/>
      <c r="BY31" s="40"/>
      <c r="BZ31" s="41"/>
    </row>
    <row r="32" spans="1:78" ht="13.5" customHeight="1" x14ac:dyDescent="0.15">
      <c r="A32" s="2"/>
      <c r="B32" s="4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5"/>
      <c r="BK32" s="2"/>
      <c r="BL32" s="39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1"/>
    </row>
    <row r="33" spans="1:78" ht="13.5" customHeight="1" x14ac:dyDescent="0.15">
      <c r="A33" s="2"/>
      <c r="B33" s="4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5"/>
      <c r="BK33" s="2"/>
      <c r="BL33" s="39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1"/>
    </row>
    <row r="34" spans="1:78" ht="13.5" customHeight="1" x14ac:dyDescent="0.15">
      <c r="A34" s="2"/>
      <c r="B34" s="4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6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6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6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5"/>
      <c r="BK34" s="2"/>
      <c r="BL34" s="39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1"/>
    </row>
    <row r="35" spans="1:78" ht="13.5" customHeight="1" x14ac:dyDescent="0.15">
      <c r="A35" s="2"/>
      <c r="B35" s="4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6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6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6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5"/>
      <c r="BK35" s="2"/>
      <c r="BL35" s="39"/>
      <c r="BM35" s="40"/>
      <c r="BN35" s="40"/>
      <c r="BO35" s="40"/>
      <c r="BP35" s="40"/>
      <c r="BQ35" s="40"/>
      <c r="BR35" s="40"/>
      <c r="BS35" s="40"/>
      <c r="BT35" s="40"/>
      <c r="BU35" s="40"/>
      <c r="BV35" s="40"/>
      <c r="BW35" s="40"/>
      <c r="BX35" s="40"/>
      <c r="BY35" s="40"/>
      <c r="BZ35" s="41"/>
    </row>
    <row r="36" spans="1:78" ht="13.5" customHeight="1" x14ac:dyDescent="0.15">
      <c r="A36" s="2"/>
      <c r="B36" s="4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5"/>
      <c r="BK36" s="2"/>
      <c r="BL36" s="39"/>
      <c r="BM36" s="40"/>
      <c r="BN36" s="40"/>
      <c r="BO36" s="40"/>
      <c r="BP36" s="40"/>
      <c r="BQ36" s="40"/>
      <c r="BR36" s="40"/>
      <c r="BS36" s="40"/>
      <c r="BT36" s="40"/>
      <c r="BU36" s="40"/>
      <c r="BV36" s="40"/>
      <c r="BW36" s="40"/>
      <c r="BX36" s="40"/>
      <c r="BY36" s="40"/>
      <c r="BZ36" s="41"/>
    </row>
    <row r="37" spans="1:78" ht="13.5" customHeight="1" x14ac:dyDescent="0.15">
      <c r="A37" s="2"/>
      <c r="B37" s="4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5"/>
      <c r="BK37" s="2"/>
      <c r="BL37" s="39"/>
      <c r="BM37" s="40"/>
      <c r="BN37" s="40"/>
      <c r="BO37" s="40"/>
      <c r="BP37" s="40"/>
      <c r="BQ37" s="40"/>
      <c r="BR37" s="40"/>
      <c r="BS37" s="40"/>
      <c r="BT37" s="40"/>
      <c r="BU37" s="40"/>
      <c r="BV37" s="40"/>
      <c r="BW37" s="40"/>
      <c r="BX37" s="40"/>
      <c r="BY37" s="40"/>
      <c r="BZ37" s="41"/>
    </row>
    <row r="38" spans="1:78" ht="13.5" customHeight="1" x14ac:dyDescent="0.15">
      <c r="A38" s="2"/>
      <c r="B38" s="4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5"/>
      <c r="BK38" s="2"/>
      <c r="BL38" s="39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40"/>
      <c r="BY38" s="40"/>
      <c r="BZ38" s="41"/>
    </row>
    <row r="39" spans="1:78" ht="13.5" customHeight="1" x14ac:dyDescent="0.15">
      <c r="A39" s="2"/>
      <c r="B39" s="4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5"/>
      <c r="BK39" s="2"/>
      <c r="BL39" s="39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1"/>
    </row>
    <row r="40" spans="1:78" ht="13.5" customHeight="1" x14ac:dyDescent="0.15">
      <c r="A40" s="2"/>
      <c r="B40" s="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5"/>
      <c r="BK40" s="2"/>
      <c r="BL40" s="39"/>
      <c r="BM40" s="40"/>
      <c r="BN40" s="40"/>
      <c r="BO40" s="40"/>
      <c r="BP40" s="40"/>
      <c r="BQ40" s="40"/>
      <c r="BR40" s="40"/>
      <c r="BS40" s="40"/>
      <c r="BT40" s="40"/>
      <c r="BU40" s="40"/>
      <c r="BV40" s="40"/>
      <c r="BW40" s="40"/>
      <c r="BX40" s="40"/>
      <c r="BY40" s="40"/>
      <c r="BZ40" s="41"/>
    </row>
    <row r="41" spans="1:78" ht="13.5" customHeight="1" x14ac:dyDescent="0.15">
      <c r="A41" s="2"/>
      <c r="B41" s="4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5"/>
      <c r="BK41" s="2"/>
      <c r="BL41" s="39"/>
      <c r="BM41" s="40"/>
      <c r="BN41" s="40"/>
      <c r="BO41" s="40"/>
      <c r="BP41" s="40"/>
      <c r="BQ41" s="40"/>
      <c r="BR41" s="40"/>
      <c r="BS41" s="40"/>
      <c r="BT41" s="40"/>
      <c r="BU41" s="40"/>
      <c r="BV41" s="40"/>
      <c r="BW41" s="40"/>
      <c r="BX41" s="40"/>
      <c r="BY41" s="40"/>
      <c r="BZ41" s="41"/>
    </row>
    <row r="42" spans="1:78" ht="13.5" customHeight="1" x14ac:dyDescent="0.15">
      <c r="A42" s="2"/>
      <c r="B42" s="4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5"/>
      <c r="BK42" s="2"/>
      <c r="BL42" s="39"/>
      <c r="BM42" s="40"/>
      <c r="BN42" s="40"/>
      <c r="BO42" s="40"/>
      <c r="BP42" s="40"/>
      <c r="BQ42" s="40"/>
      <c r="BR42" s="40"/>
      <c r="BS42" s="40"/>
      <c r="BT42" s="40"/>
      <c r="BU42" s="40"/>
      <c r="BV42" s="40"/>
      <c r="BW42" s="40"/>
      <c r="BX42" s="40"/>
      <c r="BY42" s="40"/>
      <c r="BZ42" s="41"/>
    </row>
    <row r="43" spans="1:78" ht="13.5" customHeight="1" x14ac:dyDescent="0.15">
      <c r="A43" s="2"/>
      <c r="B43" s="4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5"/>
      <c r="BK43" s="2"/>
      <c r="BL43" s="39"/>
      <c r="BM43" s="40"/>
      <c r="BN43" s="40"/>
      <c r="BO43" s="40"/>
      <c r="BP43" s="40"/>
      <c r="BQ43" s="40"/>
      <c r="BR43" s="40"/>
      <c r="BS43" s="40"/>
      <c r="BT43" s="40"/>
      <c r="BU43" s="40"/>
      <c r="BV43" s="40"/>
      <c r="BW43" s="40"/>
      <c r="BX43" s="40"/>
      <c r="BY43" s="40"/>
      <c r="BZ43" s="41"/>
    </row>
    <row r="44" spans="1:78" ht="13.5" customHeight="1" x14ac:dyDescent="0.15">
      <c r="A44" s="2"/>
      <c r="B44" s="4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5"/>
      <c r="BK44" s="2"/>
      <c r="BL44" s="39"/>
      <c r="BM44" s="40"/>
      <c r="BN44" s="40"/>
      <c r="BO44" s="40"/>
      <c r="BP44" s="40"/>
      <c r="BQ44" s="40"/>
      <c r="BR44" s="40"/>
      <c r="BS44" s="40"/>
      <c r="BT44" s="40"/>
      <c r="BU44" s="40"/>
      <c r="BV44" s="40"/>
      <c r="BW44" s="40"/>
      <c r="BX44" s="40"/>
      <c r="BY44" s="40"/>
      <c r="BZ44" s="41"/>
    </row>
    <row r="45" spans="1:78" ht="13.5" customHeight="1" x14ac:dyDescent="0.15">
      <c r="A45" s="2"/>
      <c r="B45" s="4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5"/>
      <c r="BK45" s="2"/>
      <c r="BL45" s="31" t="s">
        <v>26</v>
      </c>
      <c r="BM45" s="32"/>
      <c r="BN45" s="32"/>
      <c r="BO45" s="32"/>
      <c r="BP45" s="32"/>
      <c r="BQ45" s="32"/>
      <c r="BR45" s="32"/>
      <c r="BS45" s="32"/>
      <c r="BT45" s="32"/>
      <c r="BU45" s="32"/>
      <c r="BV45" s="32"/>
      <c r="BW45" s="32"/>
      <c r="BX45" s="32"/>
      <c r="BY45" s="32"/>
      <c r="BZ45" s="33"/>
    </row>
    <row r="46" spans="1:78" ht="13.5" customHeight="1" x14ac:dyDescent="0.15">
      <c r="A46" s="2"/>
      <c r="B46" s="4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5"/>
      <c r="BK46" s="2"/>
      <c r="BL46" s="34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6"/>
    </row>
    <row r="47" spans="1:78" ht="13.5" customHeight="1" x14ac:dyDescent="0.15">
      <c r="A47" s="2"/>
      <c r="B47" s="4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5"/>
      <c r="BK47" s="2"/>
      <c r="BL47" s="42" t="s">
        <v>110</v>
      </c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4"/>
    </row>
    <row r="48" spans="1:78" ht="13.5" customHeight="1" x14ac:dyDescent="0.15">
      <c r="A48" s="2"/>
      <c r="B48" s="4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5"/>
      <c r="BK48" s="2"/>
      <c r="BL48" s="42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4"/>
    </row>
    <row r="49" spans="1:78" ht="13.5" customHeight="1" x14ac:dyDescent="0.15">
      <c r="A49" s="2"/>
      <c r="B49" s="4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5"/>
      <c r="BK49" s="2"/>
      <c r="BL49" s="42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  <c r="BY49" s="43"/>
      <c r="BZ49" s="44"/>
    </row>
    <row r="50" spans="1:78" ht="13.5" customHeight="1" x14ac:dyDescent="0.15">
      <c r="A50" s="2"/>
      <c r="B50" s="4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5"/>
      <c r="BK50" s="2"/>
      <c r="BL50" s="42"/>
      <c r="BM50" s="43"/>
      <c r="BN50" s="43"/>
      <c r="BO50" s="43"/>
      <c r="BP50" s="43"/>
      <c r="BQ50" s="43"/>
      <c r="BR50" s="43"/>
      <c r="BS50" s="43"/>
      <c r="BT50" s="43"/>
      <c r="BU50" s="43"/>
      <c r="BV50" s="43"/>
      <c r="BW50" s="43"/>
      <c r="BX50" s="43"/>
      <c r="BY50" s="43"/>
      <c r="BZ50" s="44"/>
    </row>
    <row r="51" spans="1:78" ht="13.5" customHeight="1" x14ac:dyDescent="0.15">
      <c r="A51" s="2"/>
      <c r="B51" s="4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5"/>
      <c r="BK51" s="2"/>
      <c r="BL51" s="42"/>
      <c r="BM51" s="43"/>
      <c r="BN51" s="43"/>
      <c r="BO51" s="43"/>
      <c r="BP51" s="43"/>
      <c r="BQ51" s="43"/>
      <c r="BR51" s="43"/>
      <c r="BS51" s="43"/>
      <c r="BT51" s="43"/>
      <c r="BU51" s="43"/>
      <c r="BV51" s="43"/>
      <c r="BW51" s="43"/>
      <c r="BX51" s="43"/>
      <c r="BY51" s="43"/>
      <c r="BZ51" s="44"/>
    </row>
    <row r="52" spans="1:78" ht="13.5" customHeight="1" x14ac:dyDescent="0.15">
      <c r="A52" s="2"/>
      <c r="B52" s="4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5"/>
      <c r="BK52" s="2"/>
      <c r="BL52" s="42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W52" s="43"/>
      <c r="BX52" s="43"/>
      <c r="BY52" s="43"/>
      <c r="BZ52" s="44"/>
    </row>
    <row r="53" spans="1:78" ht="13.5" customHeight="1" x14ac:dyDescent="0.15">
      <c r="A53" s="2"/>
      <c r="B53" s="4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5"/>
      <c r="BK53" s="2"/>
      <c r="BL53" s="42"/>
      <c r="BM53" s="43"/>
      <c r="BN53" s="43"/>
      <c r="BO53" s="43"/>
      <c r="BP53" s="43"/>
      <c r="BQ53" s="43"/>
      <c r="BR53" s="43"/>
      <c r="BS53" s="43"/>
      <c r="BT53" s="43"/>
      <c r="BU53" s="43"/>
      <c r="BV53" s="43"/>
      <c r="BW53" s="43"/>
      <c r="BX53" s="43"/>
      <c r="BY53" s="43"/>
      <c r="BZ53" s="44"/>
    </row>
    <row r="54" spans="1:78" ht="13.5" customHeight="1" x14ac:dyDescent="0.15">
      <c r="A54" s="2"/>
      <c r="B54" s="4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5"/>
      <c r="BK54" s="2"/>
      <c r="BL54" s="42"/>
      <c r="BM54" s="43"/>
      <c r="BN54" s="43"/>
      <c r="BO54" s="43"/>
      <c r="BP54" s="43"/>
      <c r="BQ54" s="43"/>
      <c r="BR54" s="43"/>
      <c r="BS54" s="43"/>
      <c r="BT54" s="43"/>
      <c r="BU54" s="43"/>
      <c r="BV54" s="43"/>
      <c r="BW54" s="43"/>
      <c r="BX54" s="43"/>
      <c r="BY54" s="43"/>
      <c r="BZ54" s="44"/>
    </row>
    <row r="55" spans="1:78" ht="13.5" customHeight="1" x14ac:dyDescent="0.15">
      <c r="A55" s="2"/>
      <c r="B55" s="4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5"/>
      <c r="BK55" s="2"/>
      <c r="BL55" s="42"/>
      <c r="BM55" s="43"/>
      <c r="BN55" s="43"/>
      <c r="BO55" s="43"/>
      <c r="BP55" s="43"/>
      <c r="BQ55" s="43"/>
      <c r="BR55" s="43"/>
      <c r="BS55" s="43"/>
      <c r="BT55" s="43"/>
      <c r="BU55" s="43"/>
      <c r="BV55" s="43"/>
      <c r="BW55" s="43"/>
      <c r="BX55" s="43"/>
      <c r="BY55" s="43"/>
      <c r="BZ55" s="44"/>
    </row>
    <row r="56" spans="1:78" ht="13.5" customHeight="1" x14ac:dyDescent="0.15">
      <c r="A56" s="2"/>
      <c r="B56" s="4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6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6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6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5"/>
      <c r="BK56" s="2"/>
      <c r="BL56" s="42"/>
      <c r="BM56" s="43"/>
      <c r="BN56" s="43"/>
      <c r="BO56" s="43"/>
      <c r="BP56" s="43"/>
      <c r="BQ56" s="43"/>
      <c r="BR56" s="43"/>
      <c r="BS56" s="43"/>
      <c r="BT56" s="43"/>
      <c r="BU56" s="43"/>
      <c r="BV56" s="43"/>
      <c r="BW56" s="43"/>
      <c r="BX56" s="43"/>
      <c r="BY56" s="43"/>
      <c r="BZ56" s="44"/>
    </row>
    <row r="57" spans="1:78" ht="13.5" customHeight="1" x14ac:dyDescent="0.15">
      <c r="A57" s="2"/>
      <c r="B57" s="4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6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6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6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5"/>
      <c r="BK57" s="2"/>
      <c r="BL57" s="42"/>
      <c r="BM57" s="43"/>
      <c r="BN57" s="43"/>
      <c r="BO57" s="43"/>
      <c r="BP57" s="43"/>
      <c r="BQ57" s="43"/>
      <c r="BR57" s="43"/>
      <c r="BS57" s="43"/>
      <c r="BT57" s="43"/>
      <c r="BU57" s="43"/>
      <c r="BV57" s="43"/>
      <c r="BW57" s="43"/>
      <c r="BX57" s="43"/>
      <c r="BY57" s="43"/>
      <c r="BZ57" s="44"/>
    </row>
    <row r="58" spans="1:78" ht="13.5" customHeight="1" x14ac:dyDescent="0.15">
      <c r="A58" s="2"/>
      <c r="B58" s="4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6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6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6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5"/>
      <c r="BK58" s="2"/>
      <c r="BL58" s="42"/>
      <c r="BM58" s="43"/>
      <c r="BN58" s="43"/>
      <c r="BO58" s="43"/>
      <c r="BP58" s="43"/>
      <c r="BQ58" s="43"/>
      <c r="BR58" s="43"/>
      <c r="BS58" s="43"/>
      <c r="BT58" s="43"/>
      <c r="BU58" s="43"/>
      <c r="BV58" s="43"/>
      <c r="BW58" s="43"/>
      <c r="BX58" s="43"/>
      <c r="BY58" s="43"/>
      <c r="BZ58" s="44"/>
    </row>
    <row r="59" spans="1:78" ht="13.5" customHeight="1" x14ac:dyDescent="0.15">
      <c r="A59" s="2"/>
      <c r="B59" s="8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10"/>
      <c r="BK59" s="2"/>
      <c r="BL59" s="42"/>
      <c r="BM59" s="43"/>
      <c r="BN59" s="43"/>
      <c r="BO59" s="43"/>
      <c r="BP59" s="43"/>
      <c r="BQ59" s="43"/>
      <c r="BR59" s="43"/>
      <c r="BS59" s="43"/>
      <c r="BT59" s="43"/>
      <c r="BU59" s="43"/>
      <c r="BV59" s="43"/>
      <c r="BW59" s="43"/>
      <c r="BX59" s="43"/>
      <c r="BY59" s="43"/>
      <c r="BZ59" s="44"/>
    </row>
    <row r="60" spans="1:78" ht="13.5" customHeight="1" x14ac:dyDescent="0.15">
      <c r="A60" s="2"/>
      <c r="B60" s="45" t="s">
        <v>27</v>
      </c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  <c r="BF60" s="46"/>
      <c r="BG60" s="46"/>
      <c r="BH60" s="46"/>
      <c r="BI60" s="46"/>
      <c r="BJ60" s="47"/>
      <c r="BK60" s="2"/>
      <c r="BL60" s="42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4"/>
    </row>
    <row r="61" spans="1:78" ht="13.5" customHeight="1" x14ac:dyDescent="0.15">
      <c r="A61" s="2"/>
      <c r="B61" s="45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  <c r="BF61" s="46"/>
      <c r="BG61" s="46"/>
      <c r="BH61" s="46"/>
      <c r="BI61" s="46"/>
      <c r="BJ61" s="47"/>
      <c r="BK61" s="2"/>
      <c r="BL61" s="42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4"/>
    </row>
    <row r="62" spans="1:78" ht="13.5" customHeight="1" x14ac:dyDescent="0.15">
      <c r="A62" s="2"/>
      <c r="B62" s="4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5"/>
      <c r="BK62" s="2"/>
      <c r="BL62" s="42"/>
      <c r="BM62" s="43"/>
      <c r="BN62" s="43"/>
      <c r="BO62" s="43"/>
      <c r="BP62" s="43"/>
      <c r="BQ62" s="43"/>
      <c r="BR62" s="43"/>
      <c r="BS62" s="43"/>
      <c r="BT62" s="43"/>
      <c r="BU62" s="43"/>
      <c r="BV62" s="43"/>
      <c r="BW62" s="43"/>
      <c r="BX62" s="43"/>
      <c r="BY62" s="43"/>
      <c r="BZ62" s="44"/>
    </row>
    <row r="63" spans="1:78" ht="13.5" customHeight="1" x14ac:dyDescent="0.15">
      <c r="A63" s="2"/>
      <c r="B63" s="4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5"/>
      <c r="BK63" s="2"/>
      <c r="BL63" s="42"/>
      <c r="BM63" s="43"/>
      <c r="BN63" s="43"/>
      <c r="BO63" s="43"/>
      <c r="BP63" s="43"/>
      <c r="BQ63" s="43"/>
      <c r="BR63" s="43"/>
      <c r="BS63" s="43"/>
      <c r="BT63" s="43"/>
      <c r="BU63" s="43"/>
      <c r="BV63" s="43"/>
      <c r="BW63" s="43"/>
      <c r="BX63" s="43"/>
      <c r="BY63" s="43"/>
      <c r="BZ63" s="44"/>
    </row>
    <row r="64" spans="1:78" ht="13.5" customHeight="1" x14ac:dyDescent="0.15">
      <c r="A64" s="2"/>
      <c r="B64" s="4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5"/>
      <c r="BK64" s="2"/>
      <c r="BL64" s="31" t="s">
        <v>28</v>
      </c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3"/>
    </row>
    <row r="65" spans="1:78" ht="13.5" customHeight="1" x14ac:dyDescent="0.15">
      <c r="A65" s="2"/>
      <c r="B65" s="4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5"/>
      <c r="BK65" s="2"/>
      <c r="BL65" s="34"/>
      <c r="BM65" s="35"/>
      <c r="BN65" s="35"/>
      <c r="BO65" s="35"/>
      <c r="BP65" s="35"/>
      <c r="BQ65" s="35"/>
      <c r="BR65" s="35"/>
      <c r="BS65" s="35"/>
      <c r="BT65" s="35"/>
      <c r="BU65" s="35"/>
      <c r="BV65" s="35"/>
      <c r="BW65" s="35"/>
      <c r="BX65" s="35"/>
      <c r="BY65" s="35"/>
      <c r="BZ65" s="36"/>
    </row>
    <row r="66" spans="1:78" ht="13.5" customHeight="1" x14ac:dyDescent="0.15">
      <c r="A66" s="2"/>
      <c r="B66" s="4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5"/>
      <c r="BK66" s="2"/>
      <c r="BL66" s="42" t="s">
        <v>111</v>
      </c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4"/>
    </row>
    <row r="67" spans="1:78" ht="13.5" customHeight="1" x14ac:dyDescent="0.15">
      <c r="A67" s="2"/>
      <c r="B67" s="4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5"/>
      <c r="BK67" s="2"/>
      <c r="BL67" s="42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4"/>
    </row>
    <row r="68" spans="1:78" ht="13.5" customHeight="1" x14ac:dyDescent="0.15">
      <c r="A68" s="2"/>
      <c r="B68" s="4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5"/>
      <c r="BK68" s="2"/>
      <c r="BL68" s="42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4"/>
    </row>
    <row r="69" spans="1:78" ht="13.5" customHeight="1" x14ac:dyDescent="0.15">
      <c r="A69" s="2"/>
      <c r="B69" s="4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5"/>
      <c r="BK69" s="2"/>
      <c r="BL69" s="42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4"/>
    </row>
    <row r="70" spans="1:78" ht="13.5" customHeight="1" x14ac:dyDescent="0.15">
      <c r="A70" s="2"/>
      <c r="B70" s="4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5"/>
      <c r="BK70" s="2"/>
      <c r="BL70" s="42"/>
      <c r="BM70" s="43"/>
      <c r="BN70" s="43"/>
      <c r="BO70" s="43"/>
      <c r="BP70" s="43"/>
      <c r="BQ70" s="43"/>
      <c r="BR70" s="43"/>
      <c r="BS70" s="43"/>
      <c r="BT70" s="43"/>
      <c r="BU70" s="43"/>
      <c r="BV70" s="43"/>
      <c r="BW70" s="43"/>
      <c r="BX70" s="43"/>
      <c r="BY70" s="43"/>
      <c r="BZ70" s="44"/>
    </row>
    <row r="71" spans="1:78" ht="13.5" customHeight="1" x14ac:dyDescent="0.15">
      <c r="A71" s="2"/>
      <c r="B71" s="4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5"/>
      <c r="BK71" s="2"/>
      <c r="BL71" s="42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4"/>
    </row>
    <row r="72" spans="1:78" ht="13.5" customHeight="1" x14ac:dyDescent="0.15">
      <c r="A72" s="2"/>
      <c r="B72" s="4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5"/>
      <c r="BK72" s="2"/>
      <c r="BL72" s="42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4"/>
    </row>
    <row r="73" spans="1:78" ht="13.5" customHeight="1" x14ac:dyDescent="0.15">
      <c r="A73" s="2"/>
      <c r="B73" s="4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5"/>
      <c r="BK73" s="2"/>
      <c r="BL73" s="42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4"/>
    </row>
    <row r="74" spans="1:78" ht="13.5" customHeight="1" x14ac:dyDescent="0.15">
      <c r="A74" s="2"/>
      <c r="B74" s="4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5"/>
      <c r="BK74" s="2"/>
      <c r="BL74" s="42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4"/>
    </row>
    <row r="75" spans="1:78" ht="13.5" customHeight="1" x14ac:dyDescent="0.15">
      <c r="A75" s="2"/>
      <c r="B75" s="4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5"/>
      <c r="BK75" s="2"/>
      <c r="BL75" s="42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4"/>
    </row>
    <row r="76" spans="1:78" ht="13.5" customHeight="1" x14ac:dyDescent="0.15">
      <c r="A76" s="2"/>
      <c r="B76" s="4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5"/>
      <c r="BK76" s="2"/>
      <c r="BL76" s="42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4"/>
    </row>
    <row r="77" spans="1:78" ht="13.5" customHeight="1" x14ac:dyDescent="0.15">
      <c r="A77" s="2"/>
      <c r="B77" s="4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5"/>
      <c r="BK77" s="2"/>
      <c r="BL77" s="42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4"/>
    </row>
    <row r="78" spans="1:78" ht="13.5" customHeight="1" x14ac:dyDescent="0.15">
      <c r="A78" s="2"/>
      <c r="B78" s="4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5"/>
      <c r="BK78" s="2"/>
      <c r="BL78" s="42"/>
      <c r="BM78" s="43"/>
      <c r="BN78" s="43"/>
      <c r="BO78" s="43"/>
      <c r="BP78" s="43"/>
      <c r="BQ78" s="43"/>
      <c r="BR78" s="43"/>
      <c r="BS78" s="43"/>
      <c r="BT78" s="43"/>
      <c r="BU78" s="43"/>
      <c r="BV78" s="43"/>
      <c r="BW78" s="43"/>
      <c r="BX78" s="43"/>
      <c r="BY78" s="43"/>
      <c r="BZ78" s="44"/>
    </row>
    <row r="79" spans="1:78" ht="13.5" customHeight="1" x14ac:dyDescent="0.15">
      <c r="A79" s="2"/>
      <c r="B79" s="4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6"/>
      <c r="V79" s="6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6"/>
      <c r="AP79" s="6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2"/>
      <c r="BJ79" s="5"/>
      <c r="BK79" s="2"/>
      <c r="BL79" s="42"/>
      <c r="BM79" s="43"/>
      <c r="BN79" s="43"/>
      <c r="BO79" s="43"/>
      <c r="BP79" s="43"/>
      <c r="BQ79" s="43"/>
      <c r="BR79" s="43"/>
      <c r="BS79" s="43"/>
      <c r="BT79" s="43"/>
      <c r="BU79" s="43"/>
      <c r="BV79" s="43"/>
      <c r="BW79" s="43"/>
      <c r="BX79" s="43"/>
      <c r="BY79" s="43"/>
      <c r="BZ79" s="44"/>
    </row>
    <row r="80" spans="1:78" ht="13.5" customHeight="1" x14ac:dyDescent="0.15">
      <c r="A80" s="2"/>
      <c r="B80" s="4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6"/>
      <c r="V80" s="6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6"/>
      <c r="AP80" s="6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2"/>
      <c r="BJ80" s="5"/>
      <c r="BK80" s="2"/>
      <c r="BL80" s="42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4"/>
    </row>
    <row r="81" spans="1:78" ht="13.5" customHeight="1" x14ac:dyDescent="0.15">
      <c r="A81" s="2"/>
      <c r="B81" s="4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2"/>
      <c r="V81" s="2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2"/>
      <c r="AP81" s="2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2"/>
      <c r="BJ81" s="5"/>
      <c r="BK81" s="2"/>
      <c r="BL81" s="42"/>
      <c r="BM81" s="43"/>
      <c r="BN81" s="43"/>
      <c r="BO81" s="43"/>
      <c r="BP81" s="43"/>
      <c r="BQ81" s="43"/>
      <c r="BR81" s="43"/>
      <c r="BS81" s="43"/>
      <c r="BT81" s="43"/>
      <c r="BU81" s="43"/>
      <c r="BV81" s="43"/>
      <c r="BW81" s="43"/>
      <c r="BX81" s="43"/>
      <c r="BY81" s="43"/>
      <c r="BZ81" s="44"/>
    </row>
    <row r="82" spans="1:78" ht="13.5" customHeight="1" x14ac:dyDescent="0.15">
      <c r="A82" s="2"/>
      <c r="B82" s="8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10"/>
      <c r="BK82" s="2"/>
      <c r="BL82" s="55"/>
      <c r="BM82" s="56"/>
      <c r="BN82" s="56"/>
      <c r="BO82" s="56"/>
      <c r="BP82" s="56"/>
      <c r="BQ82" s="56"/>
      <c r="BR82" s="56"/>
      <c r="BS82" s="56"/>
      <c r="BT82" s="56"/>
      <c r="BU82" s="56"/>
      <c r="BV82" s="56"/>
      <c r="BW82" s="56"/>
      <c r="BX82" s="56"/>
      <c r="BY82" s="56"/>
      <c r="BZ82" s="57"/>
    </row>
    <row r="83" spans="1:78" x14ac:dyDescent="0.15">
      <c r="C83" s="12"/>
    </row>
    <row r="84" spans="1:78" hidden="1" x14ac:dyDescent="0.15">
      <c r="B84" s="13" t="s">
        <v>29</v>
      </c>
      <c r="C84" s="13"/>
      <c r="D84" s="13"/>
      <c r="E84" s="13" t="s">
        <v>30</v>
      </c>
      <c r="F84" s="13" t="s">
        <v>31</v>
      </c>
      <c r="G84" s="13" t="s">
        <v>32</v>
      </c>
      <c r="H84" s="13" t="s">
        <v>33</v>
      </c>
      <c r="I84" s="13" t="s">
        <v>34</v>
      </c>
      <c r="J84" s="13" t="s">
        <v>35</v>
      </c>
      <c r="K84" s="13" t="s">
        <v>36</v>
      </c>
      <c r="L84" s="13" t="s">
        <v>37</v>
      </c>
      <c r="M84" s="13" t="s">
        <v>38</v>
      </c>
      <c r="N84" s="13" t="s">
        <v>39</v>
      </c>
      <c r="O84" s="13" t="s">
        <v>40</v>
      </c>
    </row>
    <row r="85" spans="1:78" hidden="1" x14ac:dyDescent="0.15">
      <c r="B85" s="13"/>
      <c r="C85" s="13"/>
      <c r="D85" s="13"/>
      <c r="E85" s="13" t="str">
        <f>データ!AH6</f>
        <v>【108.70】</v>
      </c>
      <c r="F85" s="13" t="str">
        <f>データ!AS6</f>
        <v>【1.34】</v>
      </c>
      <c r="G85" s="13" t="str">
        <f>データ!BD6</f>
        <v>【252.29】</v>
      </c>
      <c r="H85" s="13" t="str">
        <f>データ!BO6</f>
        <v>【268.07】</v>
      </c>
      <c r="I85" s="13" t="str">
        <f>データ!BZ6</f>
        <v>【97.47】</v>
      </c>
      <c r="J85" s="13" t="str">
        <f>データ!CK6</f>
        <v>【174.75】</v>
      </c>
      <c r="K85" s="13" t="str">
        <f>データ!CV6</f>
        <v>【59.97】</v>
      </c>
      <c r="L85" s="13" t="str">
        <f>データ!DG6</f>
        <v>【89.76】</v>
      </c>
      <c r="M85" s="13" t="str">
        <f>データ!DR6</f>
        <v>【51.51】</v>
      </c>
      <c r="N85" s="13" t="str">
        <f>データ!EC6</f>
        <v>【23.75】</v>
      </c>
      <c r="O85" s="13" t="str">
        <f>データ!EN6</f>
        <v>【0.67】</v>
      </c>
    </row>
  </sheetData>
  <sheetProtection algorithmName="SHA-512" hashValue="xcjR8JlQXFmcNToEjI1cjDYiObBKQcptx7y4ZCe/bFxyXXi7cYp1aI1VA3/obm6DG01tJDNQnDFvrKFYNTsDzg==" saltValue="JhxxMT6/9b+duReCf81KDA==" spinCount="100000" sheet="1" objects="1" scenarios="1" formatCells="0" formatColumns="0" formatRows="0"/>
  <mergeCells count="48">
    <mergeCell ref="B2:BZ4"/>
    <mergeCell ref="B6:AG6"/>
    <mergeCell ref="B7:H7"/>
    <mergeCell ref="I7:O7"/>
    <mergeCell ref="P7:V7"/>
    <mergeCell ref="W7:AC7"/>
    <mergeCell ref="AD7:AJ7"/>
    <mergeCell ref="AL7:AS7"/>
    <mergeCell ref="AT7:BA7"/>
    <mergeCell ref="BB7:BI7"/>
    <mergeCell ref="BL7:BY7"/>
    <mergeCell ref="B8:H8"/>
    <mergeCell ref="I8:O8"/>
    <mergeCell ref="P8:V8"/>
    <mergeCell ref="W8:AC8"/>
    <mergeCell ref="AD8:AJ8"/>
    <mergeCell ref="AL8:AS8"/>
    <mergeCell ref="AT8:BA8"/>
    <mergeCell ref="BB8:BI8"/>
    <mergeCell ref="BL8:BM8"/>
    <mergeCell ref="BN8:BY8"/>
    <mergeCell ref="B9:H9"/>
    <mergeCell ref="I9:O9"/>
    <mergeCell ref="P9:V9"/>
    <mergeCell ref="W9:AC9"/>
    <mergeCell ref="AL9:AS9"/>
    <mergeCell ref="AT9:BA9"/>
    <mergeCell ref="BB9:BI9"/>
    <mergeCell ref="BL9:BM9"/>
    <mergeCell ref="BN9:BY9"/>
    <mergeCell ref="BL66:BZ82"/>
    <mergeCell ref="BB10:BI10"/>
    <mergeCell ref="BL10:BM10"/>
    <mergeCell ref="BN10:BY10"/>
    <mergeCell ref="BL11:BZ13"/>
    <mergeCell ref="B14:BJ15"/>
    <mergeCell ref="BL14:BZ15"/>
    <mergeCell ref="B10:H10"/>
    <mergeCell ref="I10:O10"/>
    <mergeCell ref="P10:V10"/>
    <mergeCell ref="W10:AC10"/>
    <mergeCell ref="AL10:AS10"/>
    <mergeCell ref="BL64:BZ65"/>
    <mergeCell ref="AT10:BA10"/>
    <mergeCell ref="BL16:BZ44"/>
    <mergeCell ref="BL45:BZ46"/>
    <mergeCell ref="BL47:BZ63"/>
    <mergeCell ref="B60:BJ61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N13"/>
  <sheetViews>
    <sheetView showGridLines="0" workbookViewId="0"/>
  </sheetViews>
  <sheetFormatPr defaultRowHeight="13.5" x14ac:dyDescent="0.15"/>
  <cols>
    <col min="2" max="144" width="11.875" customWidth="1"/>
  </cols>
  <sheetData>
    <row r="1" spans="1:144" x14ac:dyDescent="0.15">
      <c r="A1" t="s">
        <v>41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>
        <v>1</v>
      </c>
      <c r="Y1" s="14">
        <v>1</v>
      </c>
      <c r="Z1" s="14">
        <v>1</v>
      </c>
      <c r="AA1" s="14">
        <v>1</v>
      </c>
      <c r="AB1" s="14">
        <v>1</v>
      </c>
      <c r="AC1" s="14">
        <v>1</v>
      </c>
      <c r="AD1" s="14">
        <v>1</v>
      </c>
      <c r="AE1" s="14">
        <v>1</v>
      </c>
      <c r="AF1" s="14">
        <v>1</v>
      </c>
      <c r="AG1" s="14">
        <v>1</v>
      </c>
      <c r="AH1" s="14"/>
      <c r="AI1" s="14">
        <v>1</v>
      </c>
      <c r="AJ1" s="14">
        <v>1</v>
      </c>
      <c r="AK1" s="14">
        <v>1</v>
      </c>
      <c r="AL1" s="14">
        <v>1</v>
      </c>
      <c r="AM1" s="14">
        <v>1</v>
      </c>
      <c r="AN1" s="14">
        <v>1</v>
      </c>
      <c r="AO1" s="14">
        <v>1</v>
      </c>
      <c r="AP1" s="14">
        <v>1</v>
      </c>
      <c r="AQ1" s="14">
        <v>1</v>
      </c>
      <c r="AR1" s="14">
        <v>1</v>
      </c>
      <c r="AS1" s="14"/>
      <c r="AT1" s="14">
        <v>1</v>
      </c>
      <c r="AU1" s="14">
        <v>1</v>
      </c>
      <c r="AV1" s="14">
        <v>1</v>
      </c>
      <c r="AW1" s="14">
        <v>1</v>
      </c>
      <c r="AX1" s="14">
        <v>1</v>
      </c>
      <c r="AY1" s="14">
        <v>1</v>
      </c>
      <c r="AZ1" s="14">
        <v>1</v>
      </c>
      <c r="BA1" s="14">
        <v>1</v>
      </c>
      <c r="BB1" s="14">
        <v>1</v>
      </c>
      <c r="BC1" s="14">
        <v>1</v>
      </c>
      <c r="BD1" s="14"/>
      <c r="BE1" s="14">
        <v>1</v>
      </c>
      <c r="BF1" s="14">
        <v>1</v>
      </c>
      <c r="BG1" s="14">
        <v>1</v>
      </c>
      <c r="BH1" s="14">
        <v>1</v>
      </c>
      <c r="BI1" s="14">
        <v>1</v>
      </c>
      <c r="BJ1" s="14">
        <v>1</v>
      </c>
      <c r="BK1" s="14">
        <v>1</v>
      </c>
      <c r="BL1" s="14">
        <v>1</v>
      </c>
      <c r="BM1" s="14">
        <v>1</v>
      </c>
      <c r="BN1" s="14">
        <v>1</v>
      </c>
      <c r="BO1" s="14"/>
      <c r="BP1" s="14">
        <v>1</v>
      </c>
      <c r="BQ1" s="14">
        <v>1</v>
      </c>
      <c r="BR1" s="14">
        <v>1</v>
      </c>
      <c r="BS1" s="14">
        <v>1</v>
      </c>
      <c r="BT1" s="14">
        <v>1</v>
      </c>
      <c r="BU1" s="14">
        <v>1</v>
      </c>
      <c r="BV1" s="14">
        <v>1</v>
      </c>
      <c r="BW1" s="14">
        <v>1</v>
      </c>
      <c r="BX1" s="14">
        <v>1</v>
      </c>
      <c r="BY1" s="14">
        <v>1</v>
      </c>
      <c r="BZ1" s="14"/>
      <c r="CA1" s="14">
        <v>1</v>
      </c>
      <c r="CB1" s="14">
        <v>1</v>
      </c>
      <c r="CC1" s="14">
        <v>1</v>
      </c>
      <c r="CD1" s="14">
        <v>1</v>
      </c>
      <c r="CE1" s="14">
        <v>1</v>
      </c>
      <c r="CF1" s="14">
        <v>1</v>
      </c>
      <c r="CG1" s="14">
        <v>1</v>
      </c>
      <c r="CH1" s="14">
        <v>1</v>
      </c>
      <c r="CI1" s="14">
        <v>1</v>
      </c>
      <c r="CJ1" s="14">
        <v>1</v>
      </c>
      <c r="CK1" s="14"/>
      <c r="CL1" s="14">
        <v>1</v>
      </c>
      <c r="CM1" s="14">
        <v>1</v>
      </c>
      <c r="CN1" s="14">
        <v>1</v>
      </c>
      <c r="CO1" s="14">
        <v>1</v>
      </c>
      <c r="CP1" s="14">
        <v>1</v>
      </c>
      <c r="CQ1" s="14">
        <v>1</v>
      </c>
      <c r="CR1" s="14">
        <v>1</v>
      </c>
      <c r="CS1" s="14">
        <v>1</v>
      </c>
      <c r="CT1" s="14">
        <v>1</v>
      </c>
      <c r="CU1" s="14">
        <v>1</v>
      </c>
      <c r="CV1" s="14"/>
      <c r="CW1" s="14">
        <v>1</v>
      </c>
      <c r="CX1" s="14">
        <v>1</v>
      </c>
      <c r="CY1" s="14">
        <v>1</v>
      </c>
      <c r="CZ1" s="14">
        <v>1</v>
      </c>
      <c r="DA1" s="14">
        <v>1</v>
      </c>
      <c r="DB1" s="14">
        <v>1</v>
      </c>
      <c r="DC1" s="14">
        <v>1</v>
      </c>
      <c r="DD1" s="14">
        <v>1</v>
      </c>
      <c r="DE1" s="14">
        <v>1</v>
      </c>
      <c r="DF1" s="14">
        <v>1</v>
      </c>
      <c r="DG1" s="14"/>
      <c r="DH1" s="14">
        <v>1</v>
      </c>
      <c r="DI1" s="14">
        <v>1</v>
      </c>
      <c r="DJ1" s="14">
        <v>1</v>
      </c>
      <c r="DK1" s="14">
        <v>1</v>
      </c>
      <c r="DL1" s="14">
        <v>1</v>
      </c>
      <c r="DM1" s="14">
        <v>1</v>
      </c>
      <c r="DN1" s="14">
        <v>1</v>
      </c>
      <c r="DO1" s="14">
        <v>1</v>
      </c>
      <c r="DP1" s="14">
        <v>1</v>
      </c>
      <c r="DQ1" s="14">
        <v>1</v>
      </c>
      <c r="DR1" s="14"/>
      <c r="DS1" s="14">
        <v>1</v>
      </c>
      <c r="DT1" s="14">
        <v>1</v>
      </c>
      <c r="DU1" s="14">
        <v>1</v>
      </c>
      <c r="DV1" s="14">
        <v>1</v>
      </c>
      <c r="DW1" s="14">
        <v>1</v>
      </c>
      <c r="DX1" s="14">
        <v>1</v>
      </c>
      <c r="DY1" s="14">
        <v>1</v>
      </c>
      <c r="DZ1" s="14">
        <v>1</v>
      </c>
      <c r="EA1" s="14">
        <v>1</v>
      </c>
      <c r="EB1" s="14">
        <v>1</v>
      </c>
      <c r="EC1" s="14"/>
      <c r="ED1" s="14">
        <v>1</v>
      </c>
      <c r="EE1" s="14">
        <v>1</v>
      </c>
      <c r="EF1" s="14">
        <v>1</v>
      </c>
      <c r="EG1" s="14">
        <v>1</v>
      </c>
      <c r="EH1" s="14">
        <v>1</v>
      </c>
      <c r="EI1" s="14">
        <v>1</v>
      </c>
      <c r="EJ1" s="14">
        <v>1</v>
      </c>
      <c r="EK1" s="14">
        <v>1</v>
      </c>
      <c r="EL1" s="14">
        <v>1</v>
      </c>
      <c r="EM1" s="14">
        <v>1</v>
      </c>
      <c r="EN1" s="14"/>
    </row>
    <row r="2" spans="1:144" x14ac:dyDescent="0.15">
      <c r="A2" s="15" t="s">
        <v>42</v>
      </c>
      <c r="B2" s="15">
        <f>COLUMN()-1</f>
        <v>1</v>
      </c>
      <c r="C2" s="15">
        <f t="shared" ref="C2:BR2" si="0">COLUMN()-1</f>
        <v>2</v>
      </c>
      <c r="D2" s="15">
        <f t="shared" si="0"/>
        <v>3</v>
      </c>
      <c r="E2" s="15">
        <f t="shared" si="0"/>
        <v>4</v>
      </c>
      <c r="F2" s="15">
        <f t="shared" si="0"/>
        <v>5</v>
      </c>
      <c r="G2" s="15">
        <f t="shared" si="0"/>
        <v>6</v>
      </c>
      <c r="H2" s="15">
        <f t="shared" si="0"/>
        <v>7</v>
      </c>
      <c r="I2" s="15">
        <f t="shared" si="0"/>
        <v>8</v>
      </c>
      <c r="J2" s="15">
        <f t="shared" si="0"/>
        <v>9</v>
      </c>
      <c r="K2" s="15">
        <f t="shared" si="0"/>
        <v>10</v>
      </c>
      <c r="L2" s="15">
        <f t="shared" si="0"/>
        <v>11</v>
      </c>
      <c r="M2" s="15">
        <f t="shared" si="0"/>
        <v>12</v>
      </c>
      <c r="N2" s="15">
        <f t="shared" si="0"/>
        <v>13</v>
      </c>
      <c r="O2" s="15">
        <f t="shared" si="0"/>
        <v>14</v>
      </c>
      <c r="P2" s="15">
        <f t="shared" si="0"/>
        <v>15</v>
      </c>
      <c r="Q2" s="15">
        <f t="shared" si="0"/>
        <v>16</v>
      </c>
      <c r="R2" s="15">
        <f t="shared" si="0"/>
        <v>17</v>
      </c>
      <c r="S2" s="15">
        <f t="shared" si="0"/>
        <v>18</v>
      </c>
      <c r="T2" s="15">
        <f t="shared" si="0"/>
        <v>19</v>
      </c>
      <c r="U2" s="15">
        <f t="shared" si="0"/>
        <v>20</v>
      </c>
      <c r="V2" s="15">
        <f t="shared" si="0"/>
        <v>21</v>
      </c>
      <c r="W2" s="15">
        <f t="shared" si="0"/>
        <v>22</v>
      </c>
      <c r="X2" s="15">
        <f t="shared" si="0"/>
        <v>23</v>
      </c>
      <c r="Y2" s="15">
        <f t="shared" si="0"/>
        <v>24</v>
      </c>
      <c r="Z2" s="15">
        <f t="shared" si="0"/>
        <v>25</v>
      </c>
      <c r="AA2" s="15">
        <f t="shared" si="0"/>
        <v>26</v>
      </c>
      <c r="AB2" s="15">
        <f t="shared" si="0"/>
        <v>27</v>
      </c>
      <c r="AC2" s="15">
        <f t="shared" si="0"/>
        <v>28</v>
      </c>
      <c r="AD2" s="15">
        <f t="shared" si="0"/>
        <v>29</v>
      </c>
      <c r="AE2" s="15">
        <f t="shared" si="0"/>
        <v>30</v>
      </c>
      <c r="AF2" s="15">
        <f t="shared" si="0"/>
        <v>31</v>
      </c>
      <c r="AG2" s="15">
        <f t="shared" si="0"/>
        <v>32</v>
      </c>
      <c r="AH2" s="15">
        <f t="shared" si="0"/>
        <v>33</v>
      </c>
      <c r="AI2" s="15">
        <f t="shared" si="0"/>
        <v>34</v>
      </c>
      <c r="AJ2" s="15">
        <f t="shared" si="0"/>
        <v>35</v>
      </c>
      <c r="AK2" s="15">
        <f t="shared" si="0"/>
        <v>36</v>
      </c>
      <c r="AL2" s="15">
        <f t="shared" si="0"/>
        <v>37</v>
      </c>
      <c r="AM2" s="15">
        <f t="shared" si="0"/>
        <v>38</v>
      </c>
      <c r="AN2" s="15">
        <f t="shared" si="0"/>
        <v>39</v>
      </c>
      <c r="AO2" s="15">
        <f t="shared" si="0"/>
        <v>40</v>
      </c>
      <c r="AP2" s="15">
        <f t="shared" si="0"/>
        <v>41</v>
      </c>
      <c r="AQ2" s="15">
        <f t="shared" si="0"/>
        <v>42</v>
      </c>
      <c r="AR2" s="15">
        <f t="shared" si="0"/>
        <v>43</v>
      </c>
      <c r="AS2" s="15">
        <f t="shared" si="0"/>
        <v>44</v>
      </c>
      <c r="AT2" s="15">
        <f t="shared" si="0"/>
        <v>45</v>
      </c>
      <c r="AU2" s="15">
        <f t="shared" si="0"/>
        <v>46</v>
      </c>
      <c r="AV2" s="15">
        <f t="shared" si="0"/>
        <v>47</v>
      </c>
      <c r="AW2" s="15">
        <f t="shared" si="0"/>
        <v>48</v>
      </c>
      <c r="AX2" s="15">
        <f t="shared" si="0"/>
        <v>49</v>
      </c>
      <c r="AY2" s="15">
        <f t="shared" si="0"/>
        <v>50</v>
      </c>
      <c r="AZ2" s="15">
        <f t="shared" si="0"/>
        <v>51</v>
      </c>
      <c r="BA2" s="15">
        <f t="shared" si="0"/>
        <v>52</v>
      </c>
      <c r="BB2" s="15">
        <f t="shared" si="0"/>
        <v>53</v>
      </c>
      <c r="BC2" s="15">
        <f t="shared" si="0"/>
        <v>54</v>
      </c>
      <c r="BD2" s="15">
        <f t="shared" si="0"/>
        <v>55</v>
      </c>
      <c r="BE2" s="15">
        <f t="shared" si="0"/>
        <v>56</v>
      </c>
      <c r="BF2" s="15">
        <f t="shared" si="0"/>
        <v>57</v>
      </c>
      <c r="BG2" s="15">
        <f t="shared" si="0"/>
        <v>58</v>
      </c>
      <c r="BH2" s="15">
        <f t="shared" si="0"/>
        <v>59</v>
      </c>
      <c r="BI2" s="15">
        <f t="shared" si="0"/>
        <v>60</v>
      </c>
      <c r="BJ2" s="15">
        <f t="shared" si="0"/>
        <v>61</v>
      </c>
      <c r="BK2" s="15">
        <f t="shared" si="0"/>
        <v>62</v>
      </c>
      <c r="BL2" s="15">
        <f t="shared" si="0"/>
        <v>63</v>
      </c>
      <c r="BM2" s="15">
        <f t="shared" si="0"/>
        <v>64</v>
      </c>
      <c r="BN2" s="15">
        <f t="shared" si="0"/>
        <v>65</v>
      </c>
      <c r="BO2" s="15">
        <f t="shared" si="0"/>
        <v>66</v>
      </c>
      <c r="BP2" s="15">
        <f t="shared" si="0"/>
        <v>67</v>
      </c>
      <c r="BQ2" s="15">
        <f t="shared" si="0"/>
        <v>68</v>
      </c>
      <c r="BR2" s="15">
        <f t="shared" si="0"/>
        <v>69</v>
      </c>
      <c r="BS2" s="15">
        <f t="shared" ref="BS2:ED2" si="1">COLUMN()-1</f>
        <v>70</v>
      </c>
      <c r="BT2" s="15">
        <f t="shared" si="1"/>
        <v>71</v>
      </c>
      <c r="BU2" s="15">
        <f t="shared" si="1"/>
        <v>72</v>
      </c>
      <c r="BV2" s="15">
        <f t="shared" si="1"/>
        <v>73</v>
      </c>
      <c r="BW2" s="15">
        <f t="shared" si="1"/>
        <v>74</v>
      </c>
      <c r="BX2" s="15">
        <f t="shared" si="1"/>
        <v>75</v>
      </c>
      <c r="BY2" s="15">
        <f t="shared" si="1"/>
        <v>76</v>
      </c>
      <c r="BZ2" s="15">
        <f t="shared" si="1"/>
        <v>77</v>
      </c>
      <c r="CA2" s="15">
        <f t="shared" si="1"/>
        <v>78</v>
      </c>
      <c r="CB2" s="15">
        <f t="shared" si="1"/>
        <v>79</v>
      </c>
      <c r="CC2" s="15">
        <f t="shared" si="1"/>
        <v>80</v>
      </c>
      <c r="CD2" s="15">
        <f t="shared" si="1"/>
        <v>81</v>
      </c>
      <c r="CE2" s="15">
        <f t="shared" si="1"/>
        <v>82</v>
      </c>
      <c r="CF2" s="15">
        <f t="shared" si="1"/>
        <v>83</v>
      </c>
      <c r="CG2" s="15">
        <f t="shared" si="1"/>
        <v>84</v>
      </c>
      <c r="CH2" s="15">
        <f t="shared" si="1"/>
        <v>85</v>
      </c>
      <c r="CI2" s="15">
        <f t="shared" si="1"/>
        <v>86</v>
      </c>
      <c r="CJ2" s="15">
        <f t="shared" si="1"/>
        <v>87</v>
      </c>
      <c r="CK2" s="15">
        <f t="shared" si="1"/>
        <v>88</v>
      </c>
      <c r="CL2" s="15">
        <f t="shared" si="1"/>
        <v>89</v>
      </c>
      <c r="CM2" s="15">
        <f t="shared" si="1"/>
        <v>90</v>
      </c>
      <c r="CN2" s="15">
        <f t="shared" si="1"/>
        <v>91</v>
      </c>
      <c r="CO2" s="15">
        <f t="shared" si="1"/>
        <v>92</v>
      </c>
      <c r="CP2" s="15">
        <f t="shared" si="1"/>
        <v>93</v>
      </c>
      <c r="CQ2" s="15">
        <f t="shared" si="1"/>
        <v>94</v>
      </c>
      <c r="CR2" s="15">
        <f t="shared" si="1"/>
        <v>95</v>
      </c>
      <c r="CS2" s="15">
        <f t="shared" si="1"/>
        <v>96</v>
      </c>
      <c r="CT2" s="15">
        <f t="shared" si="1"/>
        <v>97</v>
      </c>
      <c r="CU2" s="15">
        <f t="shared" si="1"/>
        <v>98</v>
      </c>
      <c r="CV2" s="15">
        <f t="shared" si="1"/>
        <v>99</v>
      </c>
      <c r="CW2" s="15">
        <f t="shared" si="1"/>
        <v>100</v>
      </c>
      <c r="CX2" s="15">
        <f t="shared" si="1"/>
        <v>101</v>
      </c>
      <c r="CY2" s="15">
        <f t="shared" si="1"/>
        <v>102</v>
      </c>
      <c r="CZ2" s="15">
        <f t="shared" si="1"/>
        <v>103</v>
      </c>
      <c r="DA2" s="15">
        <f t="shared" si="1"/>
        <v>104</v>
      </c>
      <c r="DB2" s="15">
        <f t="shared" si="1"/>
        <v>105</v>
      </c>
      <c r="DC2" s="15">
        <f t="shared" si="1"/>
        <v>106</v>
      </c>
      <c r="DD2" s="15">
        <f t="shared" si="1"/>
        <v>107</v>
      </c>
      <c r="DE2" s="15">
        <f t="shared" si="1"/>
        <v>108</v>
      </c>
      <c r="DF2" s="15">
        <f t="shared" si="1"/>
        <v>109</v>
      </c>
      <c r="DG2" s="15">
        <f t="shared" si="1"/>
        <v>110</v>
      </c>
      <c r="DH2" s="15">
        <f t="shared" si="1"/>
        <v>111</v>
      </c>
      <c r="DI2" s="15">
        <f t="shared" si="1"/>
        <v>112</v>
      </c>
      <c r="DJ2" s="15">
        <f t="shared" si="1"/>
        <v>113</v>
      </c>
      <c r="DK2" s="15">
        <f t="shared" si="1"/>
        <v>114</v>
      </c>
      <c r="DL2" s="15">
        <f t="shared" si="1"/>
        <v>115</v>
      </c>
      <c r="DM2" s="15">
        <f t="shared" si="1"/>
        <v>116</v>
      </c>
      <c r="DN2" s="15">
        <f t="shared" si="1"/>
        <v>117</v>
      </c>
      <c r="DO2" s="15">
        <f t="shared" si="1"/>
        <v>118</v>
      </c>
      <c r="DP2" s="15">
        <f t="shared" si="1"/>
        <v>119</v>
      </c>
      <c r="DQ2" s="15">
        <f t="shared" si="1"/>
        <v>120</v>
      </c>
      <c r="DR2" s="15">
        <f t="shared" si="1"/>
        <v>121</v>
      </c>
      <c r="DS2" s="15">
        <f t="shared" si="1"/>
        <v>122</v>
      </c>
      <c r="DT2" s="15">
        <f t="shared" si="1"/>
        <v>123</v>
      </c>
      <c r="DU2" s="15">
        <f t="shared" si="1"/>
        <v>124</v>
      </c>
      <c r="DV2" s="15">
        <f t="shared" si="1"/>
        <v>125</v>
      </c>
      <c r="DW2" s="15">
        <f t="shared" si="1"/>
        <v>126</v>
      </c>
      <c r="DX2" s="15">
        <f t="shared" si="1"/>
        <v>127</v>
      </c>
      <c r="DY2" s="15">
        <f t="shared" si="1"/>
        <v>128</v>
      </c>
      <c r="DZ2" s="15">
        <f t="shared" si="1"/>
        <v>129</v>
      </c>
      <c r="EA2" s="15">
        <f t="shared" si="1"/>
        <v>130</v>
      </c>
      <c r="EB2" s="15">
        <f t="shared" si="1"/>
        <v>131</v>
      </c>
      <c r="EC2" s="15">
        <f t="shared" si="1"/>
        <v>132</v>
      </c>
      <c r="ED2" s="15">
        <f t="shared" si="1"/>
        <v>133</v>
      </c>
      <c r="EE2" s="15">
        <f t="shared" ref="EE2:EN2" si="2">COLUMN()-1</f>
        <v>134</v>
      </c>
      <c r="EF2" s="15">
        <f t="shared" si="2"/>
        <v>135</v>
      </c>
      <c r="EG2" s="15">
        <f t="shared" si="2"/>
        <v>136</v>
      </c>
      <c r="EH2" s="15">
        <f t="shared" si="2"/>
        <v>137</v>
      </c>
      <c r="EI2" s="15">
        <f t="shared" si="2"/>
        <v>138</v>
      </c>
      <c r="EJ2" s="15">
        <f t="shared" si="2"/>
        <v>139</v>
      </c>
      <c r="EK2" s="15">
        <f t="shared" si="2"/>
        <v>140</v>
      </c>
      <c r="EL2" s="15">
        <f t="shared" si="2"/>
        <v>141</v>
      </c>
      <c r="EM2" s="15">
        <f t="shared" si="2"/>
        <v>142</v>
      </c>
      <c r="EN2" s="15">
        <f t="shared" si="2"/>
        <v>143</v>
      </c>
    </row>
    <row r="3" spans="1:144" x14ac:dyDescent="0.15">
      <c r="A3" s="15" t="s">
        <v>43</v>
      </c>
      <c r="B3" s="16" t="s">
        <v>44</v>
      </c>
      <c r="C3" s="16" t="s">
        <v>45</v>
      </c>
      <c r="D3" s="16" t="s">
        <v>46</v>
      </c>
      <c r="E3" s="16" t="s">
        <v>47</v>
      </c>
      <c r="F3" s="16" t="s">
        <v>48</v>
      </c>
      <c r="G3" s="16" t="s">
        <v>49</v>
      </c>
      <c r="H3" s="86" t="s">
        <v>50</v>
      </c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8"/>
      <c r="X3" s="92" t="s">
        <v>51</v>
      </c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5"/>
      <c r="AV3" s="85"/>
      <c r="AW3" s="85"/>
      <c r="AX3" s="85"/>
      <c r="AY3" s="85"/>
      <c r="AZ3" s="85"/>
      <c r="BA3" s="85"/>
      <c r="BB3" s="85"/>
      <c r="BC3" s="85"/>
      <c r="BD3" s="85"/>
      <c r="BE3" s="85"/>
      <c r="BF3" s="85"/>
      <c r="BG3" s="85"/>
      <c r="BH3" s="85"/>
      <c r="BI3" s="85"/>
      <c r="BJ3" s="85"/>
      <c r="BK3" s="85"/>
      <c r="BL3" s="85"/>
      <c r="BM3" s="85"/>
      <c r="BN3" s="85"/>
      <c r="BO3" s="85"/>
      <c r="BP3" s="85"/>
      <c r="BQ3" s="85"/>
      <c r="BR3" s="85"/>
      <c r="BS3" s="85"/>
      <c r="BT3" s="85"/>
      <c r="BU3" s="85"/>
      <c r="BV3" s="85"/>
      <c r="BW3" s="85"/>
      <c r="BX3" s="85"/>
      <c r="BY3" s="85"/>
      <c r="BZ3" s="85"/>
      <c r="CA3" s="85"/>
      <c r="CB3" s="85"/>
      <c r="CC3" s="85"/>
      <c r="CD3" s="85"/>
      <c r="CE3" s="85"/>
      <c r="CF3" s="85"/>
      <c r="CG3" s="85"/>
      <c r="CH3" s="85"/>
      <c r="CI3" s="85"/>
      <c r="CJ3" s="85"/>
      <c r="CK3" s="85"/>
      <c r="CL3" s="85"/>
      <c r="CM3" s="85"/>
      <c r="CN3" s="85"/>
      <c r="CO3" s="85"/>
      <c r="CP3" s="85"/>
      <c r="CQ3" s="85"/>
      <c r="CR3" s="85"/>
      <c r="CS3" s="85"/>
      <c r="CT3" s="85"/>
      <c r="CU3" s="85"/>
      <c r="CV3" s="85"/>
      <c r="CW3" s="85"/>
      <c r="CX3" s="85"/>
      <c r="CY3" s="85"/>
      <c r="CZ3" s="85"/>
      <c r="DA3" s="85"/>
      <c r="DB3" s="85"/>
      <c r="DC3" s="85"/>
      <c r="DD3" s="85"/>
      <c r="DE3" s="85"/>
      <c r="DF3" s="85"/>
      <c r="DG3" s="85"/>
      <c r="DH3" s="85" t="s">
        <v>52</v>
      </c>
      <c r="DI3" s="85"/>
      <c r="DJ3" s="85"/>
      <c r="DK3" s="85"/>
      <c r="DL3" s="85"/>
      <c r="DM3" s="85"/>
      <c r="DN3" s="85"/>
      <c r="DO3" s="85"/>
      <c r="DP3" s="85"/>
      <c r="DQ3" s="85"/>
      <c r="DR3" s="85"/>
      <c r="DS3" s="85"/>
      <c r="DT3" s="85"/>
      <c r="DU3" s="85"/>
      <c r="DV3" s="85"/>
      <c r="DW3" s="85"/>
      <c r="DX3" s="85"/>
      <c r="DY3" s="85"/>
      <c r="DZ3" s="85"/>
      <c r="EA3" s="85"/>
      <c r="EB3" s="85"/>
      <c r="EC3" s="85"/>
      <c r="ED3" s="85"/>
      <c r="EE3" s="85"/>
      <c r="EF3" s="85"/>
      <c r="EG3" s="85"/>
      <c r="EH3" s="85"/>
      <c r="EI3" s="85"/>
      <c r="EJ3" s="85"/>
      <c r="EK3" s="85"/>
      <c r="EL3" s="85"/>
      <c r="EM3" s="85"/>
      <c r="EN3" s="85"/>
    </row>
    <row r="4" spans="1:144" x14ac:dyDescent="0.15">
      <c r="A4" s="15" t="s">
        <v>53</v>
      </c>
      <c r="B4" s="17"/>
      <c r="C4" s="17"/>
      <c r="D4" s="17"/>
      <c r="E4" s="17"/>
      <c r="F4" s="17"/>
      <c r="G4" s="17"/>
      <c r="H4" s="89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1"/>
      <c r="X4" s="85" t="s">
        <v>54</v>
      </c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 t="s">
        <v>55</v>
      </c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 t="s">
        <v>56</v>
      </c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 t="s">
        <v>57</v>
      </c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 t="s">
        <v>58</v>
      </c>
      <c r="BQ4" s="85"/>
      <c r="BR4" s="85"/>
      <c r="BS4" s="85"/>
      <c r="BT4" s="85"/>
      <c r="BU4" s="85"/>
      <c r="BV4" s="85"/>
      <c r="BW4" s="85"/>
      <c r="BX4" s="85"/>
      <c r="BY4" s="85"/>
      <c r="BZ4" s="85"/>
      <c r="CA4" s="85" t="s">
        <v>59</v>
      </c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 t="s">
        <v>60</v>
      </c>
      <c r="CM4" s="85"/>
      <c r="CN4" s="85"/>
      <c r="CO4" s="85"/>
      <c r="CP4" s="85"/>
      <c r="CQ4" s="85"/>
      <c r="CR4" s="85"/>
      <c r="CS4" s="85"/>
      <c r="CT4" s="85"/>
      <c r="CU4" s="85"/>
      <c r="CV4" s="85"/>
      <c r="CW4" s="85" t="s">
        <v>61</v>
      </c>
      <c r="CX4" s="85"/>
      <c r="CY4" s="85"/>
      <c r="CZ4" s="85"/>
      <c r="DA4" s="85"/>
      <c r="DB4" s="85"/>
      <c r="DC4" s="85"/>
      <c r="DD4" s="85"/>
      <c r="DE4" s="85"/>
      <c r="DF4" s="85"/>
      <c r="DG4" s="85"/>
      <c r="DH4" s="85" t="s">
        <v>62</v>
      </c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 t="s">
        <v>63</v>
      </c>
      <c r="DT4" s="85"/>
      <c r="DU4" s="85"/>
      <c r="DV4" s="85"/>
      <c r="DW4" s="85"/>
      <c r="DX4" s="85"/>
      <c r="DY4" s="85"/>
      <c r="DZ4" s="85"/>
      <c r="EA4" s="85"/>
      <c r="EB4" s="85"/>
      <c r="EC4" s="85"/>
      <c r="ED4" s="85" t="s">
        <v>64</v>
      </c>
      <c r="EE4" s="85"/>
      <c r="EF4" s="85"/>
      <c r="EG4" s="85"/>
      <c r="EH4" s="85"/>
      <c r="EI4" s="85"/>
      <c r="EJ4" s="85"/>
      <c r="EK4" s="85"/>
      <c r="EL4" s="85"/>
      <c r="EM4" s="85"/>
      <c r="EN4" s="85"/>
    </row>
    <row r="5" spans="1:144" x14ac:dyDescent="0.15">
      <c r="A5" s="15" t="s">
        <v>65</v>
      </c>
      <c r="B5" s="18"/>
      <c r="C5" s="18"/>
      <c r="D5" s="18"/>
      <c r="E5" s="18"/>
      <c r="F5" s="18"/>
      <c r="G5" s="18"/>
      <c r="H5" s="19" t="s">
        <v>66</v>
      </c>
      <c r="I5" s="19" t="s">
        <v>67</v>
      </c>
      <c r="J5" s="19" t="s">
        <v>68</v>
      </c>
      <c r="K5" s="19" t="s">
        <v>69</v>
      </c>
      <c r="L5" s="19" t="s">
        <v>70</v>
      </c>
      <c r="M5" s="19" t="s">
        <v>5</v>
      </c>
      <c r="N5" s="19" t="s">
        <v>71</v>
      </c>
      <c r="O5" s="19" t="s">
        <v>72</v>
      </c>
      <c r="P5" s="19" t="s">
        <v>73</v>
      </c>
      <c r="Q5" s="19" t="s">
        <v>74</v>
      </c>
      <c r="R5" s="19" t="s">
        <v>75</v>
      </c>
      <c r="S5" s="19" t="s">
        <v>76</v>
      </c>
      <c r="T5" s="19" t="s">
        <v>77</v>
      </c>
      <c r="U5" s="19" t="s">
        <v>78</v>
      </c>
      <c r="V5" s="19" t="s">
        <v>79</v>
      </c>
      <c r="W5" s="19" t="s">
        <v>80</v>
      </c>
      <c r="X5" s="19" t="s">
        <v>81</v>
      </c>
      <c r="Y5" s="19" t="s">
        <v>82</v>
      </c>
      <c r="Z5" s="19" t="s">
        <v>83</v>
      </c>
      <c r="AA5" s="19" t="s">
        <v>84</v>
      </c>
      <c r="AB5" s="19" t="s">
        <v>85</v>
      </c>
      <c r="AC5" s="19" t="s">
        <v>86</v>
      </c>
      <c r="AD5" s="19" t="s">
        <v>87</v>
      </c>
      <c r="AE5" s="19" t="s">
        <v>88</v>
      </c>
      <c r="AF5" s="19" t="s">
        <v>89</v>
      </c>
      <c r="AG5" s="19" t="s">
        <v>90</v>
      </c>
      <c r="AH5" s="19" t="s">
        <v>29</v>
      </c>
      <c r="AI5" s="19" t="s">
        <v>81</v>
      </c>
      <c r="AJ5" s="19" t="s">
        <v>82</v>
      </c>
      <c r="AK5" s="19" t="s">
        <v>83</v>
      </c>
      <c r="AL5" s="19" t="s">
        <v>84</v>
      </c>
      <c r="AM5" s="19" t="s">
        <v>85</v>
      </c>
      <c r="AN5" s="19" t="s">
        <v>86</v>
      </c>
      <c r="AO5" s="19" t="s">
        <v>87</v>
      </c>
      <c r="AP5" s="19" t="s">
        <v>88</v>
      </c>
      <c r="AQ5" s="19" t="s">
        <v>89</v>
      </c>
      <c r="AR5" s="19" t="s">
        <v>90</v>
      </c>
      <c r="AS5" s="19" t="s">
        <v>91</v>
      </c>
      <c r="AT5" s="19" t="s">
        <v>81</v>
      </c>
      <c r="AU5" s="19" t="s">
        <v>82</v>
      </c>
      <c r="AV5" s="19" t="s">
        <v>83</v>
      </c>
      <c r="AW5" s="19" t="s">
        <v>84</v>
      </c>
      <c r="AX5" s="19" t="s">
        <v>85</v>
      </c>
      <c r="AY5" s="19" t="s">
        <v>86</v>
      </c>
      <c r="AZ5" s="19" t="s">
        <v>87</v>
      </c>
      <c r="BA5" s="19" t="s">
        <v>88</v>
      </c>
      <c r="BB5" s="19" t="s">
        <v>89</v>
      </c>
      <c r="BC5" s="19" t="s">
        <v>90</v>
      </c>
      <c r="BD5" s="19" t="s">
        <v>91</v>
      </c>
      <c r="BE5" s="19" t="s">
        <v>81</v>
      </c>
      <c r="BF5" s="19" t="s">
        <v>82</v>
      </c>
      <c r="BG5" s="19" t="s">
        <v>83</v>
      </c>
      <c r="BH5" s="19" t="s">
        <v>84</v>
      </c>
      <c r="BI5" s="19" t="s">
        <v>85</v>
      </c>
      <c r="BJ5" s="19" t="s">
        <v>86</v>
      </c>
      <c r="BK5" s="19" t="s">
        <v>87</v>
      </c>
      <c r="BL5" s="19" t="s">
        <v>88</v>
      </c>
      <c r="BM5" s="19" t="s">
        <v>89</v>
      </c>
      <c r="BN5" s="19" t="s">
        <v>90</v>
      </c>
      <c r="BO5" s="19" t="s">
        <v>91</v>
      </c>
      <c r="BP5" s="19" t="s">
        <v>81</v>
      </c>
      <c r="BQ5" s="19" t="s">
        <v>82</v>
      </c>
      <c r="BR5" s="19" t="s">
        <v>83</v>
      </c>
      <c r="BS5" s="19" t="s">
        <v>84</v>
      </c>
      <c r="BT5" s="19" t="s">
        <v>85</v>
      </c>
      <c r="BU5" s="19" t="s">
        <v>86</v>
      </c>
      <c r="BV5" s="19" t="s">
        <v>87</v>
      </c>
      <c r="BW5" s="19" t="s">
        <v>88</v>
      </c>
      <c r="BX5" s="19" t="s">
        <v>89</v>
      </c>
      <c r="BY5" s="19" t="s">
        <v>90</v>
      </c>
      <c r="BZ5" s="19" t="s">
        <v>91</v>
      </c>
      <c r="CA5" s="19" t="s">
        <v>81</v>
      </c>
      <c r="CB5" s="19" t="s">
        <v>82</v>
      </c>
      <c r="CC5" s="19" t="s">
        <v>83</v>
      </c>
      <c r="CD5" s="19" t="s">
        <v>84</v>
      </c>
      <c r="CE5" s="19" t="s">
        <v>85</v>
      </c>
      <c r="CF5" s="19" t="s">
        <v>86</v>
      </c>
      <c r="CG5" s="19" t="s">
        <v>87</v>
      </c>
      <c r="CH5" s="19" t="s">
        <v>88</v>
      </c>
      <c r="CI5" s="19" t="s">
        <v>89</v>
      </c>
      <c r="CJ5" s="19" t="s">
        <v>90</v>
      </c>
      <c r="CK5" s="19" t="s">
        <v>91</v>
      </c>
      <c r="CL5" s="19" t="s">
        <v>81</v>
      </c>
      <c r="CM5" s="19" t="s">
        <v>82</v>
      </c>
      <c r="CN5" s="19" t="s">
        <v>83</v>
      </c>
      <c r="CO5" s="19" t="s">
        <v>84</v>
      </c>
      <c r="CP5" s="19" t="s">
        <v>85</v>
      </c>
      <c r="CQ5" s="19" t="s">
        <v>86</v>
      </c>
      <c r="CR5" s="19" t="s">
        <v>87</v>
      </c>
      <c r="CS5" s="19" t="s">
        <v>88</v>
      </c>
      <c r="CT5" s="19" t="s">
        <v>89</v>
      </c>
      <c r="CU5" s="19" t="s">
        <v>90</v>
      </c>
      <c r="CV5" s="19" t="s">
        <v>91</v>
      </c>
      <c r="CW5" s="19" t="s">
        <v>81</v>
      </c>
      <c r="CX5" s="19" t="s">
        <v>82</v>
      </c>
      <c r="CY5" s="19" t="s">
        <v>83</v>
      </c>
      <c r="CZ5" s="19" t="s">
        <v>84</v>
      </c>
      <c r="DA5" s="19" t="s">
        <v>85</v>
      </c>
      <c r="DB5" s="19" t="s">
        <v>86</v>
      </c>
      <c r="DC5" s="19" t="s">
        <v>87</v>
      </c>
      <c r="DD5" s="19" t="s">
        <v>88</v>
      </c>
      <c r="DE5" s="19" t="s">
        <v>89</v>
      </c>
      <c r="DF5" s="19" t="s">
        <v>90</v>
      </c>
      <c r="DG5" s="19" t="s">
        <v>91</v>
      </c>
      <c r="DH5" s="19" t="s">
        <v>81</v>
      </c>
      <c r="DI5" s="19" t="s">
        <v>82</v>
      </c>
      <c r="DJ5" s="19" t="s">
        <v>83</v>
      </c>
      <c r="DK5" s="19" t="s">
        <v>84</v>
      </c>
      <c r="DL5" s="19" t="s">
        <v>85</v>
      </c>
      <c r="DM5" s="19" t="s">
        <v>86</v>
      </c>
      <c r="DN5" s="19" t="s">
        <v>87</v>
      </c>
      <c r="DO5" s="19" t="s">
        <v>88</v>
      </c>
      <c r="DP5" s="19" t="s">
        <v>89</v>
      </c>
      <c r="DQ5" s="19" t="s">
        <v>90</v>
      </c>
      <c r="DR5" s="19" t="s">
        <v>91</v>
      </c>
      <c r="DS5" s="19" t="s">
        <v>81</v>
      </c>
      <c r="DT5" s="19" t="s">
        <v>82</v>
      </c>
      <c r="DU5" s="19" t="s">
        <v>83</v>
      </c>
      <c r="DV5" s="19" t="s">
        <v>84</v>
      </c>
      <c r="DW5" s="19" t="s">
        <v>85</v>
      </c>
      <c r="DX5" s="19" t="s">
        <v>86</v>
      </c>
      <c r="DY5" s="19" t="s">
        <v>87</v>
      </c>
      <c r="DZ5" s="19" t="s">
        <v>88</v>
      </c>
      <c r="EA5" s="19" t="s">
        <v>89</v>
      </c>
      <c r="EB5" s="19" t="s">
        <v>90</v>
      </c>
      <c r="EC5" s="19" t="s">
        <v>91</v>
      </c>
      <c r="ED5" s="19" t="s">
        <v>81</v>
      </c>
      <c r="EE5" s="19" t="s">
        <v>82</v>
      </c>
      <c r="EF5" s="19" t="s">
        <v>83</v>
      </c>
      <c r="EG5" s="19" t="s">
        <v>84</v>
      </c>
      <c r="EH5" s="19" t="s">
        <v>85</v>
      </c>
      <c r="EI5" s="19" t="s">
        <v>86</v>
      </c>
      <c r="EJ5" s="19" t="s">
        <v>87</v>
      </c>
      <c r="EK5" s="19" t="s">
        <v>88</v>
      </c>
      <c r="EL5" s="19" t="s">
        <v>89</v>
      </c>
      <c r="EM5" s="19" t="s">
        <v>90</v>
      </c>
      <c r="EN5" s="19" t="s">
        <v>91</v>
      </c>
    </row>
    <row r="6" spans="1:144" s="23" customFormat="1" x14ac:dyDescent="0.15">
      <c r="A6" s="15" t="s">
        <v>92</v>
      </c>
      <c r="B6" s="20">
        <f>B7</f>
        <v>2022</v>
      </c>
      <c r="C6" s="20">
        <f t="shared" ref="C6:W6" si="3">C7</f>
        <v>62049</v>
      </c>
      <c r="D6" s="20">
        <f t="shared" si="3"/>
        <v>46</v>
      </c>
      <c r="E6" s="20">
        <f t="shared" si="3"/>
        <v>1</v>
      </c>
      <c r="F6" s="20">
        <f t="shared" si="3"/>
        <v>0</v>
      </c>
      <c r="G6" s="20">
        <f t="shared" si="3"/>
        <v>1</v>
      </c>
      <c r="H6" s="20" t="str">
        <f t="shared" si="3"/>
        <v>山形県　酒田市</v>
      </c>
      <c r="I6" s="20" t="str">
        <f t="shared" si="3"/>
        <v>法適用</v>
      </c>
      <c r="J6" s="20" t="str">
        <f t="shared" si="3"/>
        <v>水道事業</v>
      </c>
      <c r="K6" s="20" t="str">
        <f t="shared" si="3"/>
        <v>末端給水事業</v>
      </c>
      <c r="L6" s="20" t="str">
        <f t="shared" si="3"/>
        <v>A4</v>
      </c>
      <c r="M6" s="20" t="str">
        <f t="shared" si="3"/>
        <v>自治体職員</v>
      </c>
      <c r="N6" s="21" t="str">
        <f t="shared" si="3"/>
        <v>-</v>
      </c>
      <c r="O6" s="21">
        <f t="shared" si="3"/>
        <v>82.63</v>
      </c>
      <c r="P6" s="21">
        <f t="shared" si="3"/>
        <v>99.69</v>
      </c>
      <c r="Q6" s="21">
        <f t="shared" si="3"/>
        <v>3564</v>
      </c>
      <c r="R6" s="21">
        <f t="shared" si="3"/>
        <v>97395</v>
      </c>
      <c r="S6" s="21">
        <f t="shared" si="3"/>
        <v>602.98</v>
      </c>
      <c r="T6" s="21">
        <f t="shared" si="3"/>
        <v>161.52000000000001</v>
      </c>
      <c r="U6" s="21">
        <f t="shared" si="3"/>
        <v>96481</v>
      </c>
      <c r="V6" s="21">
        <f t="shared" si="3"/>
        <v>279.77</v>
      </c>
      <c r="W6" s="21">
        <f t="shared" si="3"/>
        <v>344.86</v>
      </c>
      <c r="X6" s="22">
        <f>IF(X7="",NA(),X7)</f>
        <v>120.51</v>
      </c>
      <c r="Y6" s="22">
        <f t="shared" ref="Y6:AG6" si="4">IF(Y7="",NA(),Y7)</f>
        <v>111.76</v>
      </c>
      <c r="Z6" s="22">
        <f t="shared" si="4"/>
        <v>108.09</v>
      </c>
      <c r="AA6" s="22">
        <f t="shared" si="4"/>
        <v>109.94</v>
      </c>
      <c r="AB6" s="22">
        <f t="shared" si="4"/>
        <v>110.22</v>
      </c>
      <c r="AC6" s="22">
        <f t="shared" si="4"/>
        <v>113.82</v>
      </c>
      <c r="AD6" s="22">
        <f t="shared" si="4"/>
        <v>112.82</v>
      </c>
      <c r="AE6" s="22">
        <f t="shared" si="4"/>
        <v>110.91</v>
      </c>
      <c r="AF6" s="22">
        <f t="shared" si="4"/>
        <v>111.49</v>
      </c>
      <c r="AG6" s="22">
        <f t="shared" si="4"/>
        <v>109.09</v>
      </c>
      <c r="AH6" s="21" t="str">
        <f>IF(AH7="","",IF(AH7="-","【-】","【"&amp;SUBSTITUTE(TEXT(AH7,"#,##0.00"),"-","△")&amp;"】"))</f>
        <v>【108.70】</v>
      </c>
      <c r="AI6" s="21">
        <f>IF(AI7="",NA(),AI7)</f>
        <v>0</v>
      </c>
      <c r="AJ6" s="21">
        <f t="shared" ref="AJ6:AR6" si="5">IF(AJ7="",NA(),AJ7)</f>
        <v>0</v>
      </c>
      <c r="AK6" s="21">
        <f t="shared" si="5"/>
        <v>0</v>
      </c>
      <c r="AL6" s="21">
        <f t="shared" si="5"/>
        <v>0</v>
      </c>
      <c r="AM6" s="21">
        <f t="shared" si="5"/>
        <v>0</v>
      </c>
      <c r="AN6" s="21">
        <f t="shared" si="5"/>
        <v>0</v>
      </c>
      <c r="AO6" s="21">
        <f t="shared" si="5"/>
        <v>0</v>
      </c>
      <c r="AP6" s="22">
        <f t="shared" si="5"/>
        <v>0.92</v>
      </c>
      <c r="AQ6" s="22">
        <f t="shared" si="5"/>
        <v>0.87</v>
      </c>
      <c r="AR6" s="22">
        <f t="shared" si="5"/>
        <v>0.93</v>
      </c>
      <c r="AS6" s="21" t="str">
        <f>IF(AS7="","",IF(AS7="-","【-】","【"&amp;SUBSTITUTE(TEXT(AS7,"#,##0.00"),"-","△")&amp;"】"))</f>
        <v>【1.34】</v>
      </c>
      <c r="AT6" s="22">
        <f>IF(AT7="",NA(),AT7)</f>
        <v>448.78</v>
      </c>
      <c r="AU6" s="22">
        <f t="shared" ref="AU6:BC6" si="6">IF(AU7="",NA(),AU7)</f>
        <v>586.38</v>
      </c>
      <c r="AV6" s="22">
        <f t="shared" si="6"/>
        <v>680.86</v>
      </c>
      <c r="AW6" s="22">
        <f t="shared" si="6"/>
        <v>511.39</v>
      </c>
      <c r="AX6" s="22">
        <f t="shared" si="6"/>
        <v>640.64</v>
      </c>
      <c r="AY6" s="22">
        <f t="shared" si="6"/>
        <v>335.6</v>
      </c>
      <c r="AZ6" s="22">
        <f t="shared" si="6"/>
        <v>358.91</v>
      </c>
      <c r="BA6" s="22">
        <f t="shared" si="6"/>
        <v>350.79</v>
      </c>
      <c r="BB6" s="22">
        <f t="shared" si="6"/>
        <v>354.57</v>
      </c>
      <c r="BC6" s="22">
        <f t="shared" si="6"/>
        <v>357.74</v>
      </c>
      <c r="BD6" s="21" t="str">
        <f>IF(BD7="","",IF(BD7="-","【-】","【"&amp;SUBSTITUTE(TEXT(BD7,"#,##0.00"),"-","△")&amp;"】"))</f>
        <v>【252.29】</v>
      </c>
      <c r="BE6" s="22">
        <f>IF(BE7="",NA(),BE7)</f>
        <v>178.31</v>
      </c>
      <c r="BF6" s="22">
        <f t="shared" ref="BF6:BN6" si="7">IF(BF7="",NA(),BF7)</f>
        <v>158.19</v>
      </c>
      <c r="BG6" s="22">
        <f t="shared" si="7"/>
        <v>135.03</v>
      </c>
      <c r="BH6" s="22">
        <f t="shared" si="7"/>
        <v>115.87</v>
      </c>
      <c r="BI6" s="22">
        <f t="shared" si="7"/>
        <v>94.9</v>
      </c>
      <c r="BJ6" s="22">
        <f t="shared" si="7"/>
        <v>258.26</v>
      </c>
      <c r="BK6" s="22">
        <f t="shared" si="7"/>
        <v>247.27</v>
      </c>
      <c r="BL6" s="22">
        <f t="shared" si="7"/>
        <v>322.92</v>
      </c>
      <c r="BM6" s="22">
        <f t="shared" si="7"/>
        <v>303.45999999999998</v>
      </c>
      <c r="BN6" s="22">
        <f t="shared" si="7"/>
        <v>307.27999999999997</v>
      </c>
      <c r="BO6" s="21" t="str">
        <f>IF(BO7="","",IF(BO7="-","【-】","【"&amp;SUBSTITUTE(TEXT(BO7,"#,##0.00"),"-","△")&amp;"】"))</f>
        <v>【268.07】</v>
      </c>
      <c r="BP6" s="22">
        <f>IF(BP7="",NA(),BP7)</f>
        <v>107.66</v>
      </c>
      <c r="BQ6" s="22">
        <f t="shared" ref="BQ6:BY6" si="8">IF(BQ7="",NA(),BQ7)</f>
        <v>99.25</v>
      </c>
      <c r="BR6" s="22">
        <f t="shared" si="8"/>
        <v>99.25</v>
      </c>
      <c r="BS6" s="22">
        <f t="shared" si="8"/>
        <v>101.94</v>
      </c>
      <c r="BT6" s="22">
        <f t="shared" si="8"/>
        <v>100.68</v>
      </c>
      <c r="BU6" s="22">
        <f t="shared" si="8"/>
        <v>106.07</v>
      </c>
      <c r="BV6" s="22">
        <f t="shared" si="8"/>
        <v>105.34</v>
      </c>
      <c r="BW6" s="22">
        <f t="shared" si="8"/>
        <v>100.85</v>
      </c>
      <c r="BX6" s="22">
        <f t="shared" si="8"/>
        <v>103.79</v>
      </c>
      <c r="BY6" s="22">
        <f t="shared" si="8"/>
        <v>98.3</v>
      </c>
      <c r="BZ6" s="21" t="str">
        <f>IF(BZ7="","",IF(BZ7="-","【-】","【"&amp;SUBSTITUTE(TEXT(BZ7,"#,##0.00"),"-","△")&amp;"】"))</f>
        <v>【97.47】</v>
      </c>
      <c r="CA6" s="22">
        <f>IF(CA7="",NA(),CA7)</f>
        <v>204.53</v>
      </c>
      <c r="CB6" s="22">
        <f t="shared" ref="CB6:CJ6" si="9">IF(CB7="",NA(),CB7)</f>
        <v>222.05</v>
      </c>
      <c r="CC6" s="22">
        <f t="shared" si="9"/>
        <v>220.81</v>
      </c>
      <c r="CD6" s="22">
        <f t="shared" si="9"/>
        <v>216.1</v>
      </c>
      <c r="CE6" s="22">
        <f t="shared" si="9"/>
        <v>219.62</v>
      </c>
      <c r="CF6" s="22">
        <f t="shared" si="9"/>
        <v>159.22</v>
      </c>
      <c r="CG6" s="22">
        <f t="shared" si="9"/>
        <v>159.6</v>
      </c>
      <c r="CH6" s="22">
        <f t="shared" si="9"/>
        <v>167.1</v>
      </c>
      <c r="CI6" s="22">
        <f t="shared" si="9"/>
        <v>167.86</v>
      </c>
      <c r="CJ6" s="22">
        <f t="shared" si="9"/>
        <v>173.68</v>
      </c>
      <c r="CK6" s="21" t="str">
        <f>IF(CK7="","",IF(CK7="-","【-】","【"&amp;SUBSTITUTE(TEXT(CK7,"#,##0.00"),"-","△")&amp;"】"))</f>
        <v>【174.75】</v>
      </c>
      <c r="CL6" s="22">
        <f>IF(CL7="",NA(),CL7)</f>
        <v>43.51</v>
      </c>
      <c r="CM6" s="22">
        <f t="shared" ref="CM6:CU6" si="10">IF(CM7="",NA(),CM7)</f>
        <v>42.28</v>
      </c>
      <c r="CN6" s="22">
        <f t="shared" si="10"/>
        <v>42.17</v>
      </c>
      <c r="CO6" s="22">
        <f t="shared" si="10"/>
        <v>40.93</v>
      </c>
      <c r="CP6" s="22">
        <f t="shared" si="10"/>
        <v>39.909999999999997</v>
      </c>
      <c r="CQ6" s="22">
        <f t="shared" si="10"/>
        <v>62.83</v>
      </c>
      <c r="CR6" s="22">
        <f t="shared" si="10"/>
        <v>62.05</v>
      </c>
      <c r="CS6" s="22">
        <f t="shared" si="10"/>
        <v>59.91</v>
      </c>
      <c r="CT6" s="22">
        <f t="shared" si="10"/>
        <v>59.4</v>
      </c>
      <c r="CU6" s="22">
        <f t="shared" si="10"/>
        <v>59.24</v>
      </c>
      <c r="CV6" s="21" t="str">
        <f>IF(CV7="","",IF(CV7="-","【-】","【"&amp;SUBSTITUTE(TEXT(CV7,"#,##0.00"),"-","△")&amp;"】"))</f>
        <v>【59.97】</v>
      </c>
      <c r="CW6" s="22">
        <f>IF(CW7="",NA(),CW7)</f>
        <v>89.84</v>
      </c>
      <c r="CX6" s="22">
        <f t="shared" ref="CX6:DF6" si="11">IF(CX7="",NA(),CX7)</f>
        <v>89.59</v>
      </c>
      <c r="CY6" s="22">
        <f t="shared" si="11"/>
        <v>90.1</v>
      </c>
      <c r="CZ6" s="22">
        <f t="shared" si="11"/>
        <v>90.87</v>
      </c>
      <c r="DA6" s="22">
        <f t="shared" si="11"/>
        <v>92.31</v>
      </c>
      <c r="DB6" s="22">
        <f t="shared" si="11"/>
        <v>88.86</v>
      </c>
      <c r="DC6" s="22">
        <f t="shared" si="11"/>
        <v>89.11</v>
      </c>
      <c r="DD6" s="22">
        <f t="shared" si="11"/>
        <v>87.26</v>
      </c>
      <c r="DE6" s="22">
        <f t="shared" si="11"/>
        <v>87.57</v>
      </c>
      <c r="DF6" s="22">
        <f t="shared" si="11"/>
        <v>87.26</v>
      </c>
      <c r="DG6" s="21" t="str">
        <f>IF(DG7="","",IF(DG7="-","【-】","【"&amp;SUBSTITUTE(TEXT(DG7,"#,##0.00"),"-","△")&amp;"】"))</f>
        <v>【89.76】</v>
      </c>
      <c r="DH6" s="22">
        <f>IF(DH7="",NA(),DH7)</f>
        <v>53.84</v>
      </c>
      <c r="DI6" s="22">
        <f t="shared" ref="DI6:DQ6" si="12">IF(DI7="",NA(),DI7)</f>
        <v>55.38</v>
      </c>
      <c r="DJ6" s="22">
        <f t="shared" si="12"/>
        <v>56.76</v>
      </c>
      <c r="DK6" s="22">
        <f t="shared" si="12"/>
        <v>58</v>
      </c>
      <c r="DL6" s="22">
        <f t="shared" si="12"/>
        <v>59.23</v>
      </c>
      <c r="DM6" s="22">
        <f t="shared" si="12"/>
        <v>47.89</v>
      </c>
      <c r="DN6" s="22">
        <f t="shared" si="12"/>
        <v>48.69</v>
      </c>
      <c r="DO6" s="22">
        <f t="shared" si="12"/>
        <v>49.2</v>
      </c>
      <c r="DP6" s="22">
        <f t="shared" si="12"/>
        <v>50.01</v>
      </c>
      <c r="DQ6" s="22">
        <f t="shared" si="12"/>
        <v>50.99</v>
      </c>
      <c r="DR6" s="21" t="str">
        <f>IF(DR7="","",IF(DR7="-","【-】","【"&amp;SUBSTITUTE(TEXT(DR7,"#,##0.00"),"-","△")&amp;"】"))</f>
        <v>【51.51】</v>
      </c>
      <c r="DS6" s="22">
        <f>IF(DS7="",NA(),DS7)</f>
        <v>9.89</v>
      </c>
      <c r="DT6" s="22">
        <f t="shared" ref="DT6:EB6" si="13">IF(DT7="",NA(),DT7)</f>
        <v>14.57</v>
      </c>
      <c r="DU6" s="22">
        <f t="shared" si="13"/>
        <v>16.98</v>
      </c>
      <c r="DV6" s="22">
        <f t="shared" si="13"/>
        <v>22.33</v>
      </c>
      <c r="DW6" s="22">
        <f t="shared" si="13"/>
        <v>23.14</v>
      </c>
      <c r="DX6" s="22">
        <f t="shared" si="13"/>
        <v>16.899999999999999</v>
      </c>
      <c r="DY6" s="22">
        <f t="shared" si="13"/>
        <v>18.260000000000002</v>
      </c>
      <c r="DZ6" s="22">
        <f t="shared" si="13"/>
        <v>18.329999999999998</v>
      </c>
      <c r="EA6" s="22">
        <f t="shared" si="13"/>
        <v>20.27</v>
      </c>
      <c r="EB6" s="22">
        <f t="shared" si="13"/>
        <v>21.69</v>
      </c>
      <c r="EC6" s="21" t="str">
        <f>IF(EC7="","",IF(EC7="-","【-】","【"&amp;SUBSTITUTE(TEXT(EC7,"#,##0.00"),"-","△")&amp;"】"))</f>
        <v>【23.75】</v>
      </c>
      <c r="ED6" s="22">
        <f>IF(ED7="",NA(),ED7)</f>
        <v>0.82</v>
      </c>
      <c r="EE6" s="22">
        <f t="shared" ref="EE6:EM6" si="14">IF(EE7="",NA(),EE7)</f>
        <v>0.63</v>
      </c>
      <c r="EF6" s="22">
        <f t="shared" si="14"/>
        <v>0.59</v>
      </c>
      <c r="EG6" s="22">
        <f t="shared" si="14"/>
        <v>1.1299999999999999</v>
      </c>
      <c r="EH6" s="22">
        <f t="shared" si="14"/>
        <v>0.8</v>
      </c>
      <c r="EI6" s="22">
        <f t="shared" si="14"/>
        <v>0.72</v>
      </c>
      <c r="EJ6" s="22">
        <f t="shared" si="14"/>
        <v>0.66</v>
      </c>
      <c r="EK6" s="22">
        <f t="shared" si="14"/>
        <v>0.6</v>
      </c>
      <c r="EL6" s="22">
        <f t="shared" si="14"/>
        <v>0.56000000000000005</v>
      </c>
      <c r="EM6" s="22">
        <f t="shared" si="14"/>
        <v>0.6</v>
      </c>
      <c r="EN6" s="21" t="str">
        <f>IF(EN7="","",IF(EN7="-","【-】","【"&amp;SUBSTITUTE(TEXT(EN7,"#,##0.00"),"-","△")&amp;"】"))</f>
        <v>【0.67】</v>
      </c>
    </row>
    <row r="7" spans="1:144" s="23" customFormat="1" x14ac:dyDescent="0.15">
      <c r="A7" s="15"/>
      <c r="B7" s="24">
        <v>2022</v>
      </c>
      <c r="C7" s="24">
        <v>62049</v>
      </c>
      <c r="D7" s="24">
        <v>46</v>
      </c>
      <c r="E7" s="24">
        <v>1</v>
      </c>
      <c r="F7" s="24">
        <v>0</v>
      </c>
      <c r="G7" s="24">
        <v>1</v>
      </c>
      <c r="H7" s="24" t="s">
        <v>93</v>
      </c>
      <c r="I7" s="24" t="s">
        <v>94</v>
      </c>
      <c r="J7" s="24" t="s">
        <v>95</v>
      </c>
      <c r="K7" s="24" t="s">
        <v>96</v>
      </c>
      <c r="L7" s="24" t="s">
        <v>97</v>
      </c>
      <c r="M7" s="24" t="s">
        <v>98</v>
      </c>
      <c r="N7" s="25" t="s">
        <v>99</v>
      </c>
      <c r="O7" s="25">
        <v>82.63</v>
      </c>
      <c r="P7" s="25">
        <v>99.69</v>
      </c>
      <c r="Q7" s="25">
        <v>3564</v>
      </c>
      <c r="R7" s="25">
        <v>97395</v>
      </c>
      <c r="S7" s="25">
        <v>602.98</v>
      </c>
      <c r="T7" s="25">
        <v>161.52000000000001</v>
      </c>
      <c r="U7" s="25">
        <v>96481</v>
      </c>
      <c r="V7" s="25">
        <v>279.77</v>
      </c>
      <c r="W7" s="25">
        <v>344.86</v>
      </c>
      <c r="X7" s="25">
        <v>120.51</v>
      </c>
      <c r="Y7" s="25">
        <v>111.76</v>
      </c>
      <c r="Z7" s="25">
        <v>108.09</v>
      </c>
      <c r="AA7" s="25">
        <v>109.94</v>
      </c>
      <c r="AB7" s="25">
        <v>110.22</v>
      </c>
      <c r="AC7" s="25">
        <v>113.82</v>
      </c>
      <c r="AD7" s="25">
        <v>112.82</v>
      </c>
      <c r="AE7" s="25">
        <v>110.91</v>
      </c>
      <c r="AF7" s="25">
        <v>111.49</v>
      </c>
      <c r="AG7" s="25">
        <v>109.09</v>
      </c>
      <c r="AH7" s="25">
        <v>108.7</v>
      </c>
      <c r="AI7" s="25">
        <v>0</v>
      </c>
      <c r="AJ7" s="25">
        <v>0</v>
      </c>
      <c r="AK7" s="25">
        <v>0</v>
      </c>
      <c r="AL7" s="25">
        <v>0</v>
      </c>
      <c r="AM7" s="25">
        <v>0</v>
      </c>
      <c r="AN7" s="25">
        <v>0</v>
      </c>
      <c r="AO7" s="25">
        <v>0</v>
      </c>
      <c r="AP7" s="25">
        <v>0.92</v>
      </c>
      <c r="AQ7" s="25">
        <v>0.87</v>
      </c>
      <c r="AR7" s="25">
        <v>0.93</v>
      </c>
      <c r="AS7" s="25">
        <v>1.34</v>
      </c>
      <c r="AT7" s="25">
        <v>448.78</v>
      </c>
      <c r="AU7" s="25">
        <v>586.38</v>
      </c>
      <c r="AV7" s="25">
        <v>680.86</v>
      </c>
      <c r="AW7" s="25">
        <v>511.39</v>
      </c>
      <c r="AX7" s="25">
        <v>640.64</v>
      </c>
      <c r="AY7" s="25">
        <v>335.6</v>
      </c>
      <c r="AZ7" s="25">
        <v>358.91</v>
      </c>
      <c r="BA7" s="25">
        <v>350.79</v>
      </c>
      <c r="BB7" s="25">
        <v>354.57</v>
      </c>
      <c r="BC7" s="25">
        <v>357.74</v>
      </c>
      <c r="BD7" s="25">
        <v>252.29</v>
      </c>
      <c r="BE7" s="25">
        <v>178.31</v>
      </c>
      <c r="BF7" s="25">
        <v>158.19</v>
      </c>
      <c r="BG7" s="25">
        <v>135.03</v>
      </c>
      <c r="BH7" s="25">
        <v>115.87</v>
      </c>
      <c r="BI7" s="25">
        <v>94.9</v>
      </c>
      <c r="BJ7" s="25">
        <v>258.26</v>
      </c>
      <c r="BK7" s="25">
        <v>247.27</v>
      </c>
      <c r="BL7" s="25">
        <v>322.92</v>
      </c>
      <c r="BM7" s="25">
        <v>303.45999999999998</v>
      </c>
      <c r="BN7" s="25">
        <v>307.27999999999997</v>
      </c>
      <c r="BO7" s="25">
        <v>268.07</v>
      </c>
      <c r="BP7" s="25">
        <v>107.66</v>
      </c>
      <c r="BQ7" s="25">
        <v>99.25</v>
      </c>
      <c r="BR7" s="25">
        <v>99.25</v>
      </c>
      <c r="BS7" s="25">
        <v>101.94</v>
      </c>
      <c r="BT7" s="25">
        <v>100.68</v>
      </c>
      <c r="BU7" s="25">
        <v>106.07</v>
      </c>
      <c r="BV7" s="25">
        <v>105.34</v>
      </c>
      <c r="BW7" s="25">
        <v>100.85</v>
      </c>
      <c r="BX7" s="25">
        <v>103.79</v>
      </c>
      <c r="BY7" s="25">
        <v>98.3</v>
      </c>
      <c r="BZ7" s="25">
        <v>97.47</v>
      </c>
      <c r="CA7" s="25">
        <v>204.53</v>
      </c>
      <c r="CB7" s="25">
        <v>222.05</v>
      </c>
      <c r="CC7" s="25">
        <v>220.81</v>
      </c>
      <c r="CD7" s="25">
        <v>216.1</v>
      </c>
      <c r="CE7" s="25">
        <v>219.62</v>
      </c>
      <c r="CF7" s="25">
        <v>159.22</v>
      </c>
      <c r="CG7" s="25">
        <v>159.6</v>
      </c>
      <c r="CH7" s="25">
        <v>167.1</v>
      </c>
      <c r="CI7" s="25">
        <v>167.86</v>
      </c>
      <c r="CJ7" s="25">
        <v>173.68</v>
      </c>
      <c r="CK7" s="25">
        <v>174.75</v>
      </c>
      <c r="CL7" s="25">
        <v>43.51</v>
      </c>
      <c r="CM7" s="25">
        <v>42.28</v>
      </c>
      <c r="CN7" s="25">
        <v>42.17</v>
      </c>
      <c r="CO7" s="25">
        <v>40.93</v>
      </c>
      <c r="CP7" s="25">
        <v>39.909999999999997</v>
      </c>
      <c r="CQ7" s="25">
        <v>62.83</v>
      </c>
      <c r="CR7" s="25">
        <v>62.05</v>
      </c>
      <c r="CS7" s="25">
        <v>59.91</v>
      </c>
      <c r="CT7" s="25">
        <v>59.4</v>
      </c>
      <c r="CU7" s="25">
        <v>59.24</v>
      </c>
      <c r="CV7" s="25">
        <v>59.97</v>
      </c>
      <c r="CW7" s="25">
        <v>89.84</v>
      </c>
      <c r="CX7" s="25">
        <v>89.59</v>
      </c>
      <c r="CY7" s="25">
        <v>90.1</v>
      </c>
      <c r="CZ7" s="25">
        <v>90.87</v>
      </c>
      <c r="DA7" s="25">
        <v>92.31</v>
      </c>
      <c r="DB7" s="25">
        <v>88.86</v>
      </c>
      <c r="DC7" s="25">
        <v>89.11</v>
      </c>
      <c r="DD7" s="25">
        <v>87.26</v>
      </c>
      <c r="DE7" s="25">
        <v>87.57</v>
      </c>
      <c r="DF7" s="25">
        <v>87.26</v>
      </c>
      <c r="DG7" s="25">
        <v>89.76</v>
      </c>
      <c r="DH7" s="25">
        <v>53.84</v>
      </c>
      <c r="DI7" s="25">
        <v>55.38</v>
      </c>
      <c r="DJ7" s="25">
        <v>56.76</v>
      </c>
      <c r="DK7" s="25">
        <v>58</v>
      </c>
      <c r="DL7" s="25">
        <v>59.23</v>
      </c>
      <c r="DM7" s="25">
        <v>47.89</v>
      </c>
      <c r="DN7" s="25">
        <v>48.69</v>
      </c>
      <c r="DO7" s="25">
        <v>49.2</v>
      </c>
      <c r="DP7" s="25">
        <v>50.01</v>
      </c>
      <c r="DQ7" s="25">
        <v>50.99</v>
      </c>
      <c r="DR7" s="25">
        <v>51.51</v>
      </c>
      <c r="DS7" s="25">
        <v>9.89</v>
      </c>
      <c r="DT7" s="25">
        <v>14.57</v>
      </c>
      <c r="DU7" s="25">
        <v>16.98</v>
      </c>
      <c r="DV7" s="25">
        <v>22.33</v>
      </c>
      <c r="DW7" s="25">
        <v>23.14</v>
      </c>
      <c r="DX7" s="25">
        <v>16.899999999999999</v>
      </c>
      <c r="DY7" s="25">
        <v>18.260000000000002</v>
      </c>
      <c r="DZ7" s="25">
        <v>18.329999999999998</v>
      </c>
      <c r="EA7" s="25">
        <v>20.27</v>
      </c>
      <c r="EB7" s="25">
        <v>21.69</v>
      </c>
      <c r="EC7" s="25">
        <v>23.75</v>
      </c>
      <c r="ED7" s="25">
        <v>0.82</v>
      </c>
      <c r="EE7" s="25">
        <v>0.63</v>
      </c>
      <c r="EF7" s="25">
        <v>0.59</v>
      </c>
      <c r="EG7" s="25">
        <v>1.1299999999999999</v>
      </c>
      <c r="EH7" s="25">
        <v>0.8</v>
      </c>
      <c r="EI7" s="25">
        <v>0.72</v>
      </c>
      <c r="EJ7" s="25">
        <v>0.66</v>
      </c>
      <c r="EK7" s="25">
        <v>0.6</v>
      </c>
      <c r="EL7" s="25">
        <v>0.56000000000000005</v>
      </c>
      <c r="EM7" s="25">
        <v>0.6</v>
      </c>
      <c r="EN7" s="25">
        <v>0.67</v>
      </c>
    </row>
    <row r="8" spans="1:144" x14ac:dyDescent="0.15"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7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7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7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7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7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7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7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7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7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7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7"/>
    </row>
    <row r="9" spans="1:144" x14ac:dyDescent="0.15">
      <c r="A9" s="28"/>
      <c r="B9" s="28" t="s">
        <v>100</v>
      </c>
      <c r="C9" s="28" t="s">
        <v>101</v>
      </c>
      <c r="D9" s="28" t="s">
        <v>102</v>
      </c>
      <c r="E9" s="28" t="s">
        <v>103</v>
      </c>
      <c r="F9" s="28" t="s">
        <v>104</v>
      </c>
      <c r="X9" s="26"/>
      <c r="Y9" s="26"/>
      <c r="Z9" s="26"/>
      <c r="AA9" s="26"/>
      <c r="AB9" s="26"/>
      <c r="AC9" s="26"/>
      <c r="AD9" s="26"/>
      <c r="AE9" s="26"/>
      <c r="AF9" s="26"/>
      <c r="AG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D9" s="26"/>
      <c r="EE9" s="26"/>
      <c r="EF9" s="26"/>
      <c r="EG9" s="26"/>
      <c r="EH9" s="26"/>
      <c r="EI9" s="26"/>
      <c r="EJ9" s="26"/>
      <c r="EK9" s="26"/>
      <c r="EL9" s="26"/>
      <c r="EM9" s="26"/>
    </row>
    <row r="10" spans="1:144" x14ac:dyDescent="0.15">
      <c r="A10" s="28" t="s">
        <v>44</v>
      </c>
      <c r="B10" s="29">
        <f>DATEVALUE($B7+12-B11&amp;"/1/"&amp;B12)</f>
        <v>47484</v>
      </c>
      <c r="C10" s="30">
        <f>DATEVALUE($B7+12-C11&amp;"/1/"&amp;C12)</f>
        <v>47849</v>
      </c>
      <c r="D10" s="30">
        <f>DATEVALUE($B7+12-D11&amp;"/1/"&amp;D12)</f>
        <v>48215</v>
      </c>
      <c r="E10" s="30">
        <f>DATEVALUE($B7+12-E11&amp;"/1/"&amp;E12)</f>
        <v>48582</v>
      </c>
      <c r="F10" s="30">
        <f>DATEVALUE($B7+12-F11&amp;"/1/"&amp;F12)</f>
        <v>48948</v>
      </c>
    </row>
    <row r="11" spans="1:144" x14ac:dyDescent="0.15">
      <c r="B11">
        <v>4</v>
      </c>
      <c r="C11">
        <v>3</v>
      </c>
      <c r="D11">
        <v>2</v>
      </c>
      <c r="E11">
        <v>1</v>
      </c>
      <c r="F11">
        <v>0</v>
      </c>
      <c r="G11" t="s">
        <v>105</v>
      </c>
    </row>
    <row r="12" spans="1:144" x14ac:dyDescent="0.15">
      <c r="B12">
        <v>1</v>
      </c>
      <c r="C12">
        <v>1</v>
      </c>
      <c r="D12">
        <v>2</v>
      </c>
      <c r="E12">
        <v>3</v>
      </c>
      <c r="F12">
        <v>4</v>
      </c>
      <c r="G12" t="s">
        <v>106</v>
      </c>
    </row>
    <row r="13" spans="1:144" x14ac:dyDescent="0.15">
      <c r="B13" t="s">
        <v>107</v>
      </c>
      <c r="C13" t="s">
        <v>108</v>
      </c>
      <c r="D13" t="s">
        <v>108</v>
      </c>
      <c r="E13" t="s">
        <v>108</v>
      </c>
      <c r="F13" t="s">
        <v>108</v>
      </c>
      <c r="G13" t="s">
        <v>109</v>
      </c>
    </row>
  </sheetData>
  <mergeCells count="14">
    <mergeCell ref="CW4:DG4"/>
    <mergeCell ref="DH4:DR4"/>
    <mergeCell ref="DS4:EC4"/>
    <mergeCell ref="ED4:EN4"/>
    <mergeCell ref="H3:W4"/>
    <mergeCell ref="X3:DG3"/>
    <mergeCell ref="DH3:EN3"/>
    <mergeCell ref="X4:AH4"/>
    <mergeCell ref="AI4:AS4"/>
    <mergeCell ref="AT4:BD4"/>
    <mergeCell ref="BE4:BO4"/>
    <mergeCell ref="BP4:BZ4"/>
    <mergeCell ref="CA4:CK4"/>
    <mergeCell ref="CL4:CV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法適用_水道事業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 財務係</cp:lastModifiedBy>
  <dcterms:created xsi:type="dcterms:W3CDTF">2023-12-05T00:49:06Z</dcterms:created>
  <dcterms:modified xsi:type="dcterms:W3CDTF">2024-01-18T05:02:35Z</dcterms:modified>
  <cp:category/>
</cp:coreProperties>
</file>