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6"/>
  <workbookPr/>
  <mc:AlternateContent xmlns:mc="http://schemas.openxmlformats.org/markup-compatibility/2006">
    <mc:Choice Requires="x15">
      <x15ac:absPath xmlns:x15ac="http://schemas.microsoft.com/office/spreadsheetml/2010/11/ac" url="\\10.13.151.226\share\共有フォルダ\1.総務係\⑤経営企画係\○経営比較分析表\水道\R5年度経営比較分析表(上水)\02_作業フォルダ\"/>
    </mc:Choice>
  </mc:AlternateContent>
  <xr:revisionPtr revIDLastSave="0" documentId="13_ncr:1_{BFFCEF6E-916C-4C5C-BF52-C11A4D1AB1B1}" xr6:coauthVersionLast="36" xr6:coauthVersionMax="36" xr10:uidLastSave="{00000000-0000-0000-0000-000000000000}"/>
  <workbookProtection workbookAlgorithmName="SHA-512" workbookHashValue="DqeJO1CLO1w5XvZhm86Tn1/r/bFAdfj3LWEpU1ktTSx7KExrATa92PAjQ/CXoJBRNmHgLTeC1Ez3dQIaFiVRhg==" workbookSaltValue="CiSdwVC4i3Cj/AWFkKatEA==" workbookSpinCount="100000" lockStructure="1"/>
  <bookViews>
    <workbookView xWindow="0" yWindow="0" windowWidth="20490" windowHeight="7545"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<sst xmlns="http://schemas.openxmlformats.org/spreadsheetml/2006/main" count="228" uniqueCount="114">
  <si>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</si>
  <si>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</si>
  <si>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</si>
  <si>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</si>
  <si>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</si>
  <si>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</si>
  <si>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</si>
  <si>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</si>
  <si>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</si>
  <si>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</si>
  <si>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</si>
  <si>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</si>
  <si>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</si>
  <si>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</si>
  <si>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</si>
  <si>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</si>
  <si>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</si>
  <si>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</si>
  <si>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</si>
  <si>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</si>
  <si>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</si>
  <si>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</si>
  <si>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</si>
  <si>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</si>
  <si>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</si>
  <si>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</si>
  <si>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</si>
  <si>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</si>
  <si>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</si>
  <si>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</si>
  <si>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</si>
  <si>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</si>
  <si>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</si>
  <si>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</si>
  <si>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</si>
  <si>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</si>
  <si>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</si>
  <si>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</si>
  <si>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</si>
  <si>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</si>
  <si>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</si>
  <si>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</si>
  <si>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</si>
  <si>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</si>
  <si>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</si>
  <si>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</si>
  <si>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</si>
  <si>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</si>
  <si>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</si>
  <si>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</si>
  <si>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</si>
  <si>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</si>
  <si>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</si>
  <si>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</si>
  <si>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</si>
  <si>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</si>
  <si>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</si>
  <si>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</si>
  <si>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</si>
  <si>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</si>
  <si>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</si>
  <si>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</si>
  <si>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</si>
  <si>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</si>
  <si>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</si>
  <si>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</si>
  <si>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</si>
  <si>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</si>
  <si>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</si>
  <si>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</si>
  <si>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</si>
  <si>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</si>
  <si>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</si>
  <si>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</si>
  <si>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</si>
  <si>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</si>
  <si>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</si>
  <si>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</si>
  <si>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</si>
  <si>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</si>
  <si>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</si>
  <si>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</si>
  <si>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</si>
  <si>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</si>
  <si>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</si>
  <si>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</si>
  <si>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</si>
  <si>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</si>
  <si>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</si>
  <si>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</si>
  <si>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</si>
  <si>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</si>
  <si>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</si>
  <si>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鶴岡市</t>
  </si>
  <si>
    <t>法適用</t>
  </si>
  <si>
    <t>水道事業</t>
  </si>
  <si>
    <t>末端給水事業</t>
  </si>
  <si>
    <t>A3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</si>
  <si>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</si>
  <si>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</si>
  <si>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</si>
  <si>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</si>
  <si>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</si>
  <si>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</si>
  <si>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</si>
  <si>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</si>
  <si>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</si>
  <si>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</si>
  <si>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</si>
  <si>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</si>
  <si>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</si>
  <si>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給水人口の減少や節水型機器の普及により、給水収益の大幅な伸びが見込めない中、老朽化した管路や施設の更新需要が増加するため、より一層の経費削減や適正な料金改定により、健全経営を堅持していく必要があります。
　なお、管路や施設の更新にあたっては、給水区域の需要を見極め優先順位や効率性を考慮しながら計画的に行うとともに、施設の統廃合等のダウンサイジングを図り適正な規模に整備していく必要があります。</t>
    <rPh sb="39" eb="42">
      <t>ロウキュウカ</t>
    </rPh>
    <rPh sb="52" eb="54">
      <t>ジュヨウ</t>
    </rPh>
    <phoneticPr fontId="4"/>
  </si>
  <si>
    <t>①有形固定資産減価償却率は、類似団体平均よりも高い数値となっており、年々増加傾向にあります。施設の老朽化が進行しているため、必要な施設を見極め、有効で効率的な投資を行っていく必要があります。
②管路経年化率は、類似団体平均よりも高い数値となっており、今後はより効率的に管路更新を進める必要があります。
③管路更新率は、給水区域面積が広大かつ管路が多岐に広がっているため、類似団体平均より低い数値となっております。令和4年度の管路更新率は例年並の数値となりましたが、基幹管路耐震化率等の数値は増加しており、水道事業全体の更新は進捗しております。したがって、今後とも効率的かつ効果的なアセットマネジメントの実践に取り組む必要があります。</t>
    <rPh sb="170" eb="172">
      <t>カンロ</t>
    </rPh>
    <rPh sb="214" eb="217">
      <t>レイネンナ</t>
    </rPh>
    <rPh sb="218" eb="220">
      <t>スウチ</t>
    </rPh>
    <rPh sb="228" eb="236">
      <t>キカンカンロタイシンカリツ</t>
    </rPh>
    <rPh sb="237" eb="240">
      <t>ハイスイチ</t>
    </rPh>
    <rPh sb="240" eb="241">
      <t>トウ</t>
    </rPh>
    <rPh sb="242" eb="244">
      <t>スウチ</t>
    </rPh>
    <rPh sb="256" eb="258">
      <t>ゼンタイ</t>
    </rPh>
    <rPh sb="274" eb="276">
      <t>コンゴ</t>
    </rPh>
    <phoneticPr fontId="4"/>
  </si>
  <si>
    <t>①経常収支比率は、給水収益の減少に伴う経常収益の減少、及び令和4年度から開始した第2期包括的業務委託に伴う経常費用の増加のため下落しましたが、健全経営の水準とされる100％は上回っています。
②累積欠損金比率は、0％で累積欠損金は発生していませんが、今後給水収益の伸びが見込めないため、継続して費用節減に努める必要があります。
③流動比率は、企業債償還金が少ないことなどから、類似団体平均値と比較して高い数値となっています。
④企業債残高対給水収益比率は、近年企業債借入を行っていないことから数値が小さくなっていますが、今後は管路等施設の更新増が見込まれるため、新規借入による数値の上昇が想定されます。
⑤料金回収率は、経常費用増加に伴う給水原価の増加、及び有収水量減少に伴う供給単価の増加のため、減少しました。
⑥給水原価は、令和3年度と比較して経常費用が増加し、年間総有収水量が減少したため、増加しました。
⑦施設利用率について、給水区域面積が広大で保有する施設が多いため、配水量に対し施設が過大となっています。今後、給水人口の減少を視野に施設規模の適正化を図る必要があります。
⑧有収率は、近年減少傾向にあり令和4年度も前年度を下回りました。</t>
    <rPh sb="23" eb="25">
      <t>レイワ</t>
    </rPh>
    <rPh sb="32" eb="34">
      <t>カイシ</t>
    </rPh>
    <rPh sb="36" eb="37">
      <t>ダイ</t>
    </rPh>
    <rPh sb="38" eb="39">
      <t>キ</t>
    </rPh>
    <rPh sb="39" eb="42">
      <t>ホウカツテキ</t>
    </rPh>
    <rPh sb="42" eb="46">
      <t>ギョウムイタク</t>
    </rPh>
    <rPh sb="71" eb="75">
      <t>ケンゼンケイエイ</t>
    </rPh>
    <rPh sb="76" eb="78">
      <t>スイジュン</t>
    </rPh>
    <rPh sb="87" eb="89">
      <t>ウワマワ</t>
    </rPh>
    <rPh sb="151" eb="153">
      <t>ヒツヨウ</t>
    </rPh>
    <rPh sb="317" eb="318">
      <t>トモナ</t>
    </rPh>
    <rPh sb="324" eb="326">
      <t>ゾウカ</t>
    </rPh>
    <rPh sb="327" eb="328">
      <t>オヨ</t>
    </rPh>
    <rPh sb="329" eb="333">
      <t>ユウシュウスイリョウ</t>
    </rPh>
    <rPh sb="336" eb="337">
      <t>トモナ</t>
    </rPh>
    <rPh sb="343" eb="345">
      <t>ゾウカ</t>
    </rPh>
    <rPh sb="350" eb="352">
      <t>ゲンショウ</t>
    </rPh>
    <rPh sb="371" eb="375">
      <t>ケイジョウヒヨウ</t>
    </rPh>
    <rPh sb="376" eb="378">
      <t>ゲンショウ</t>
    </rPh>
    <rPh sb="378" eb="379">
      <t>ハバ</t>
    </rPh>
    <rPh sb="380" eb="382">
      <t>ゾウカ</t>
    </rPh>
    <rPh sb="388" eb="390">
      <t>ゲンショウ</t>
    </rPh>
    <rPh sb="390" eb="391">
      <t>ハバ</t>
    </rPh>
    <rPh sb="393" eb="394">
      <t>オオ</t>
    </rPh>
    <rPh sb="398" eb="400">
      <t>ゾウカ</t>
    </rPh>
    <rPh sb="469" eb="471">
      <t>シセツ</t>
    </rPh>
    <rPh sb="471" eb="473">
      <t>キボ</t>
    </rPh>
    <rPh sb="474" eb="477">
      <t>テキセイカ</t>
    </rPh>
    <rPh sb="478" eb="479">
      <t>ハカ</t>
    </rPh>
    <rPh sb="480" eb="482">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</si>
</sst>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0.31</c:v>
                </c:pt>
                <c:pt idx="1">
                  <c:v>0.35</c:v>
                </c:pt>
                <c:pt idx="2">
                  <c:v>0.24</c:v>
                </c:pt>
                <c:pt idx="3">
                  <c:v>0.88</c:v>
                </c:pt>
                <c:pt idx="4">
                  <c:v>0.27</c:v>
                </c:pt>
              </c:numCache>
            </c:numRef>
          </c:val>
          <c:extLst>
            <c:ext xmlns:c16="http://schemas.microsoft.com/office/drawing/2014/chart" uri="{C3380CC4-5D6E-409C-BE32-E72D297353CC}">
              <c16:uniqueId val="{00000000-2332-4453-9E02-A18CA9C801BB}"/>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0.72</c:v>
                </c:pt>
                <c:pt idx="1">
                  <c:v>0.66</c:v>
                </c:pt>
                <c:pt idx="2">
                  <c:v>0.67</c:v>
                </c:pt>
                <c:pt idx="3">
                  <c:v>0.62</c:v>
                </c:pt>
                <c:pt idx="4">
                  <c:v>0.6</c:v>
                </c:pt>
              </c:numCache>
            </c:numRef>
          </c:val>
          <c:smooth val="0"/>
          <c:extLst>
            <c:ext xmlns:c16="http://schemas.microsoft.com/office/drawing/2014/chart" uri="{C3380CC4-5D6E-409C-BE32-E72D297353CC}">
              <c16:uniqueId val="{00000001-2332-4453-9E02-A18CA9C801BB}"/>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114.46</c:v>
                </c:pt>
                <c:pt idx="1">
                  <c:v>115.33</c:v>
                </c:pt>
                <c:pt idx="2">
                  <c:v>111.65</c:v>
                </c:pt>
                <c:pt idx="3">
                  <c:v>115.01</c:v>
                </c:pt>
                <c:pt idx="4">
                  <c:v>111.12</c:v>
                </c:pt>
              </c:numCache>
            </c:numRef>
          </c:val>
          <c:extLst>
            <c:ext xmlns:c16="http://schemas.microsoft.com/office/drawing/2014/chart" uri="{C3380CC4-5D6E-409C-BE32-E72D297353CC}">
              <c16:uniqueId val="{00000000-2760-468F-A323-1AF298DD535B}"/>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113.82</c:v>
                </c:pt>
                <c:pt idx="1">
                  <c:v>112.82</c:v>
                </c:pt>
                <c:pt idx="2">
                  <c:v>111.21</c:v>
                </c:pt>
                <c:pt idx="3">
                  <c:v>111.89</c:v>
                </c:pt>
                <c:pt idx="4">
                  <c:v>109.99</c:v>
                </c:pt>
              </c:numCache>
            </c:numRef>
          </c:val>
          <c:smooth val="0"/>
          <c:extLst>
            <c:ext xmlns:c16="http://schemas.microsoft.com/office/drawing/2014/chart" uri="{C3380CC4-5D6E-409C-BE32-E72D297353CC}">
              <c16:uniqueId val="{00000001-2760-468F-A323-1AF298DD535B}"/>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59.71</c:v>
                </c:pt>
                <c:pt idx="1">
                  <c:v>60.95</c:v>
                </c:pt>
                <c:pt idx="2">
                  <c:v>62.16</c:v>
                </c:pt>
                <c:pt idx="3">
                  <c:v>62.76</c:v>
                </c:pt>
                <c:pt idx="4">
                  <c:v>63.71</c:v>
                </c:pt>
              </c:numCache>
            </c:numRef>
          </c:val>
          <c:extLst>
            <c:ext xmlns:c16="http://schemas.microsoft.com/office/drawing/2014/chart" uri="{C3380CC4-5D6E-409C-BE32-E72D297353CC}">
              <c16:uniqueId val="{00000000-ED5A-4354-9025-B830026D3542}"/>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47.89</c:v>
                </c:pt>
                <c:pt idx="1">
                  <c:v>48.69</c:v>
                </c:pt>
                <c:pt idx="2">
                  <c:v>49.62</c:v>
                </c:pt>
                <c:pt idx="3">
                  <c:v>50.5</c:v>
                </c:pt>
                <c:pt idx="4">
                  <c:v>51.28</c:v>
                </c:pt>
              </c:numCache>
            </c:numRef>
          </c:val>
          <c:smooth val="0"/>
          <c:extLst>
            <c:ext xmlns:c16="http://schemas.microsoft.com/office/drawing/2014/chart" uri="{C3380CC4-5D6E-409C-BE32-E72D297353CC}">
              <c16:uniqueId val="{00000001-ED5A-4354-9025-B830026D3542}"/>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14.63</c:v>
                </c:pt>
                <c:pt idx="1">
                  <c:v>20.95</c:v>
                </c:pt>
                <c:pt idx="2">
                  <c:v>22.22</c:v>
                </c:pt>
                <c:pt idx="3">
                  <c:v>23.44</c:v>
                </c:pt>
                <c:pt idx="4">
                  <c:v>24.15</c:v>
                </c:pt>
              </c:numCache>
            </c:numRef>
          </c:val>
          <c:extLst>
            <c:ext xmlns:c16="http://schemas.microsoft.com/office/drawing/2014/chart" uri="{C3380CC4-5D6E-409C-BE32-E72D297353CC}">
              <c16:uniqueId val="{00000000-1D96-4911-AF31-47DC0F3FC435}"/>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16.899999999999999</c:v>
                </c:pt>
                <c:pt idx="1">
                  <c:v>18.260000000000002</c:v>
                </c:pt>
                <c:pt idx="2">
                  <c:v>19.510000000000002</c:v>
                </c:pt>
                <c:pt idx="3">
                  <c:v>21.19</c:v>
                </c:pt>
                <c:pt idx="4">
                  <c:v>22.64</c:v>
                </c:pt>
              </c:numCache>
            </c:numRef>
          </c:val>
          <c:smooth val="0"/>
          <c:extLst>
            <c:ext xmlns:c16="http://schemas.microsoft.com/office/drawing/2014/chart" uri="{C3380CC4-5D6E-409C-BE32-E72D297353CC}">
              <c16:uniqueId val="{00000001-1D96-4911-AF31-47DC0F3FC435}"/>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EB9-4FD6-B00F-610DCE5E756F}"/>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formatCode="#,##0.00;&quot;△&quot;#,##0.00;&quot;-&quot;">
                  <c:v>0.45</c:v>
                </c:pt>
                <c:pt idx="4">
                  <c:v>0</c:v>
                </c:pt>
              </c:numCache>
            </c:numRef>
          </c:val>
          <c:smooth val="0"/>
          <c:extLst>
            <c:ext xmlns:c16="http://schemas.microsoft.com/office/drawing/2014/chart" uri="{C3380CC4-5D6E-409C-BE32-E72D297353CC}">
              <c16:uniqueId val="{00000001-AEB9-4FD6-B00F-610DCE5E756F}"/>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625.53</c:v>
                </c:pt>
                <c:pt idx="1">
                  <c:v>628.52</c:v>
                </c:pt>
                <c:pt idx="2">
                  <c:v>619.24</c:v>
                </c:pt>
                <c:pt idx="3">
                  <c:v>656.79</c:v>
                </c:pt>
                <c:pt idx="4">
                  <c:v>598.57000000000005</c:v>
                </c:pt>
              </c:numCache>
            </c:numRef>
          </c:val>
          <c:extLst>
            <c:ext xmlns:c16="http://schemas.microsoft.com/office/drawing/2014/chart" uri="{C3380CC4-5D6E-409C-BE32-E72D297353CC}">
              <c16:uniqueId val="{00000000-AF2F-491C-A29E-7FE87B3FD0C6}"/>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335.6</c:v>
                </c:pt>
                <c:pt idx="1">
                  <c:v>358.91</c:v>
                </c:pt>
                <c:pt idx="2">
                  <c:v>360.96</c:v>
                </c:pt>
                <c:pt idx="3">
                  <c:v>351.29</c:v>
                </c:pt>
                <c:pt idx="4">
                  <c:v>364.24</c:v>
                </c:pt>
              </c:numCache>
            </c:numRef>
          </c:val>
          <c:smooth val="0"/>
          <c:extLst>
            <c:ext xmlns:c16="http://schemas.microsoft.com/office/drawing/2014/chart" uri="{C3380CC4-5D6E-409C-BE32-E72D297353CC}">
              <c16:uniqueId val="{00000001-AF2F-491C-A29E-7FE87B3FD0C6}"/>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161.84</c:v>
                </c:pt>
                <c:pt idx="1">
                  <c:v>147.22999999999999</c:v>
                </c:pt>
                <c:pt idx="2">
                  <c:v>134.38</c:v>
                </c:pt>
                <c:pt idx="3">
                  <c:v>115.93</c:v>
                </c:pt>
                <c:pt idx="4">
                  <c:v>99.35</c:v>
                </c:pt>
              </c:numCache>
            </c:numRef>
          </c:val>
          <c:extLst>
            <c:ext xmlns:c16="http://schemas.microsoft.com/office/drawing/2014/chart" uri="{C3380CC4-5D6E-409C-BE32-E72D297353CC}">
              <c16:uniqueId val="{00000000-E20F-454A-A546-6E8B3B764D87}"/>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258.26</c:v>
                </c:pt>
                <c:pt idx="1">
                  <c:v>247.27</c:v>
                </c:pt>
                <c:pt idx="2">
                  <c:v>239.18</c:v>
                </c:pt>
                <c:pt idx="3">
                  <c:v>236.29</c:v>
                </c:pt>
                <c:pt idx="4">
                  <c:v>238.77</c:v>
                </c:pt>
              </c:numCache>
            </c:numRef>
          </c:val>
          <c:smooth val="0"/>
          <c:extLst>
            <c:ext xmlns:c16="http://schemas.microsoft.com/office/drawing/2014/chart" uri="{C3380CC4-5D6E-409C-BE32-E72D297353CC}">
              <c16:uniqueId val="{00000001-E20F-454A-A546-6E8B3B764D87}"/>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109.09</c:v>
                </c:pt>
                <c:pt idx="1">
                  <c:v>109.07</c:v>
                </c:pt>
                <c:pt idx="2">
                  <c:v>105.78</c:v>
                </c:pt>
                <c:pt idx="3">
                  <c:v>109.38</c:v>
                </c:pt>
                <c:pt idx="4">
                  <c:v>105.77</c:v>
                </c:pt>
              </c:numCache>
            </c:numRef>
          </c:val>
          <c:extLst>
            <c:ext xmlns:c16="http://schemas.microsoft.com/office/drawing/2014/chart" uri="{C3380CC4-5D6E-409C-BE32-E72D297353CC}">
              <c16:uniqueId val="{00000000-DED4-4AE1-91A2-2FB969CBEC49}"/>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106.07</c:v>
                </c:pt>
                <c:pt idx="1">
                  <c:v>105.34</c:v>
                </c:pt>
                <c:pt idx="2">
                  <c:v>101.89</c:v>
                </c:pt>
                <c:pt idx="3">
                  <c:v>104.33</c:v>
                </c:pt>
                <c:pt idx="4">
                  <c:v>98.85</c:v>
                </c:pt>
              </c:numCache>
            </c:numRef>
          </c:val>
          <c:smooth val="0"/>
          <c:extLst>
            <c:ext xmlns:c16="http://schemas.microsoft.com/office/drawing/2014/chart" uri="{C3380CC4-5D6E-409C-BE32-E72D297353CC}">
              <c16:uniqueId val="{00000001-DED4-4AE1-91A2-2FB969CBEC49}"/>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190.42</c:v>
                </c:pt>
                <c:pt idx="1">
                  <c:v>190.63</c:v>
                </c:pt>
                <c:pt idx="2">
                  <c:v>192.78</c:v>
                </c:pt>
                <c:pt idx="3">
                  <c:v>190.49</c:v>
                </c:pt>
                <c:pt idx="4">
                  <c:v>197.65</c:v>
                </c:pt>
              </c:numCache>
            </c:numRef>
          </c:val>
          <c:extLst>
            <c:ext xmlns:c16="http://schemas.microsoft.com/office/drawing/2014/chart" uri="{C3380CC4-5D6E-409C-BE32-E72D297353CC}">
              <c16:uniqueId val="{00000000-FBC4-4D17-AFA3-F36889969508}"/>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159.22</c:v>
                </c:pt>
                <c:pt idx="1">
                  <c:v>159.6</c:v>
                </c:pt>
                <c:pt idx="2">
                  <c:v>156.32</c:v>
                </c:pt>
                <c:pt idx="3">
                  <c:v>157.4</c:v>
                </c:pt>
                <c:pt idx="4">
                  <c:v>162.61000000000001</c:v>
                </c:pt>
              </c:numCache>
            </c:numRef>
          </c:val>
          <c:smooth val="0"/>
          <c:extLst>
            <c:ext xmlns:c16="http://schemas.microsoft.com/office/drawing/2014/chart" uri="{C3380CC4-5D6E-409C-BE32-E72D297353CC}">
              <c16:uniqueId val="{00000001-FBC4-4D17-AFA3-F36889969508}"/>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43.34</c:v>
                </c:pt>
                <c:pt idx="1">
                  <c:v>41.94</c:v>
                </c:pt>
                <c:pt idx="2">
                  <c:v>41.78</c:v>
                </c:pt>
                <c:pt idx="3">
                  <c:v>41.52</c:v>
                </c:pt>
                <c:pt idx="4">
                  <c:v>41.8</c:v>
                </c:pt>
              </c:numCache>
            </c:numRef>
          </c:val>
          <c:extLst>
            <c:ext xmlns:c16="http://schemas.microsoft.com/office/drawing/2014/chart" uri="{C3380CC4-5D6E-409C-BE32-E72D297353CC}">
              <c16:uniqueId val="{00000000-D521-48BB-A0A0-036724807BA6}"/>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62.83</c:v>
                </c:pt>
                <c:pt idx="1">
                  <c:v>62.05</c:v>
                </c:pt>
                <c:pt idx="2">
                  <c:v>63.23</c:v>
                </c:pt>
                <c:pt idx="3">
                  <c:v>62.59</c:v>
                </c:pt>
                <c:pt idx="4">
                  <c:v>61.81</c:v>
                </c:pt>
              </c:numCache>
            </c:numRef>
          </c:val>
          <c:smooth val="0"/>
          <c:extLst>
            <c:ext xmlns:c16="http://schemas.microsoft.com/office/drawing/2014/chart" uri="{C3380CC4-5D6E-409C-BE32-E72D297353CC}">
              <c16:uniqueId val="{00000001-D521-48BB-A0A0-036724807BA6}"/>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86.04</c:v>
                </c:pt>
                <c:pt idx="1">
                  <c:v>87.25</c:v>
                </c:pt>
                <c:pt idx="2">
                  <c:v>86.62</c:v>
                </c:pt>
                <c:pt idx="3">
                  <c:v>85.98</c:v>
                </c:pt>
                <c:pt idx="4">
                  <c:v>84.42</c:v>
                </c:pt>
              </c:numCache>
            </c:numRef>
          </c:val>
          <c:extLst>
            <c:ext xmlns:c16="http://schemas.microsoft.com/office/drawing/2014/chart" uri="{C3380CC4-5D6E-409C-BE32-E72D297353CC}">
              <c16:uniqueId val="{00000000-D8A9-41A6-8B7B-D794E5E9E83F}"/>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88.86</c:v>
                </c:pt>
                <c:pt idx="1">
                  <c:v>89.11</c:v>
                </c:pt>
                <c:pt idx="2">
                  <c:v>89.35</c:v>
                </c:pt>
                <c:pt idx="3">
                  <c:v>89.7</c:v>
                </c:pt>
                <c:pt idx="4">
                  <c:v>89.24</c:v>
                </c:pt>
              </c:numCache>
            </c:numRef>
          </c:val>
          <c:smooth val="0"/>
          <c:extLst>
            <c:ext xmlns:c16="http://schemas.microsoft.com/office/drawing/2014/chart" uri="{C3380CC4-5D6E-409C-BE32-E72D297353CC}">
              <c16:uniqueId val="{00000001-D8A9-41A6-8B7B-D794E5E9E83F}"/>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C46" zoomScale="130" zoomScaleNormal="13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山形県　鶴岡市</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A3</v>
      </c>
      <c r="X8" s="44"/>
      <c r="Y8" s="44"/>
      <c r="Z8" s="44"/>
      <c r="AA8" s="44"/>
      <c r="AB8" s="44"/>
      <c r="AC8" s="44"/>
      <c r="AD8" s="44" t="str">
        <f>データ!$M$6</f>
        <v>非設置</v>
      </c>
      <c r="AE8" s="44"/>
      <c r="AF8" s="44"/>
      <c r="AG8" s="44"/>
      <c r="AH8" s="44"/>
      <c r="AI8" s="44"/>
      <c r="AJ8" s="44"/>
      <c r="AK8" s="2"/>
      <c r="AL8" s="45">
        <f>データ!$R$6</f>
        <v>120398</v>
      </c>
      <c r="AM8" s="45"/>
      <c r="AN8" s="45"/>
      <c r="AO8" s="45"/>
      <c r="AP8" s="45"/>
      <c r="AQ8" s="45"/>
      <c r="AR8" s="45"/>
      <c r="AS8" s="45"/>
      <c r="AT8" s="46">
        <f>データ!$S$6</f>
        <v>1311.51</v>
      </c>
      <c r="AU8" s="47"/>
      <c r="AV8" s="47"/>
      <c r="AW8" s="47"/>
      <c r="AX8" s="47"/>
      <c r="AY8" s="47"/>
      <c r="AZ8" s="47"/>
      <c r="BA8" s="47"/>
      <c r="BB8" s="48">
        <f>データ!$T$6</f>
        <v>91.8</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84.95</v>
      </c>
      <c r="J10" s="47"/>
      <c r="K10" s="47"/>
      <c r="L10" s="47"/>
      <c r="M10" s="47"/>
      <c r="N10" s="47"/>
      <c r="O10" s="81"/>
      <c r="P10" s="48">
        <f>データ!$P$6</f>
        <v>99.55</v>
      </c>
      <c r="Q10" s="48"/>
      <c r="R10" s="48"/>
      <c r="S10" s="48"/>
      <c r="T10" s="48"/>
      <c r="U10" s="48"/>
      <c r="V10" s="48"/>
      <c r="W10" s="45">
        <f>データ!$Q$6</f>
        <v>3894</v>
      </c>
      <c r="X10" s="45"/>
      <c r="Y10" s="45"/>
      <c r="Z10" s="45"/>
      <c r="AA10" s="45"/>
      <c r="AB10" s="45"/>
      <c r="AC10" s="45"/>
      <c r="AD10" s="2"/>
      <c r="AE10" s="2"/>
      <c r="AF10" s="2"/>
      <c r="AG10" s="2"/>
      <c r="AH10" s="2"/>
      <c r="AI10" s="2"/>
      <c r="AJ10" s="2"/>
      <c r="AK10" s="2"/>
      <c r="AL10" s="45">
        <f>データ!$U$6</f>
        <v>126160</v>
      </c>
      <c r="AM10" s="45"/>
      <c r="AN10" s="45"/>
      <c r="AO10" s="45"/>
      <c r="AP10" s="45"/>
      <c r="AQ10" s="45"/>
      <c r="AR10" s="45"/>
      <c r="AS10" s="45"/>
      <c r="AT10" s="46">
        <f>データ!$V$6</f>
        <v>427</v>
      </c>
      <c r="AU10" s="47"/>
      <c r="AV10" s="47"/>
      <c r="AW10" s="47"/>
      <c r="AX10" s="47"/>
      <c r="AY10" s="47"/>
      <c r="AZ10" s="47"/>
      <c r="BA10" s="47"/>
      <c r="BB10" s="48">
        <f>データ!$W$6</f>
        <v>295.45999999999998</v>
      </c>
      <c r="BC10" s="48"/>
      <c r="BD10" s="48"/>
      <c r="BE10" s="48"/>
      <c r="BF10" s="48"/>
      <c r="BG10" s="48"/>
      <c r="BH10" s="48"/>
      <c r="BI10" s="48"/>
      <c r="BJ10" s="2"/>
      <c r="BK10" s="2"/>
      <c r="BL10" s="57" t="s">
        <v>21</v>
      </c>
      <c r="BM10" s="58"/>
      <c r="BN10" s="59" t="s">
        <v>22</v>
      </c>
      <c r="BO10" s="59"/>
      <c r="BP10" s="59"/>
      <c r="BQ10" s="59"/>
      <c r="BR10" s="59"/>
      <c r="BS10" s="59"/>
      <c r="BT10" s="59"/>
      <c r="BU10" s="59"/>
      <c r="BV10" s="59"/>
      <c r="BW10" s="59"/>
      <c r="BX10" s="59"/>
      <c r="BY10" s="6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6" t="s">
        <v>23</v>
      </c>
      <c r="BM11" s="76"/>
      <c r="BN11" s="76"/>
      <c r="BO11" s="76"/>
      <c r="BP11" s="76"/>
      <c r="BQ11" s="76"/>
      <c r="BR11" s="76"/>
      <c r="BS11" s="76"/>
      <c r="BT11" s="76"/>
      <c r="BU11" s="76"/>
      <c r="BV11" s="76"/>
      <c r="BW11" s="76"/>
      <c r="BX11" s="76"/>
      <c r="BY11" s="76"/>
      <c r="BZ11" s="7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6"/>
      <c r="BM12" s="76"/>
      <c r="BN12" s="76"/>
      <c r="BO12" s="76"/>
      <c r="BP12" s="76"/>
      <c r="BQ12" s="76"/>
      <c r="BR12" s="76"/>
      <c r="BS12" s="76"/>
      <c r="BT12" s="76"/>
      <c r="BU12" s="76"/>
      <c r="BV12" s="76"/>
      <c r="BW12" s="76"/>
      <c r="BX12" s="76"/>
      <c r="BY12" s="76"/>
      <c r="BZ12" s="7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7"/>
      <c r="BM13" s="77"/>
      <c r="BN13" s="77"/>
      <c r="BO13" s="77"/>
      <c r="BP13" s="77"/>
      <c r="BQ13" s="77"/>
      <c r="BR13" s="77"/>
      <c r="BS13" s="77"/>
      <c r="BT13" s="77"/>
      <c r="BU13" s="77"/>
      <c r="BV13" s="77"/>
      <c r="BW13" s="77"/>
      <c r="BX13" s="77"/>
      <c r="BY13" s="77"/>
      <c r="BZ13" s="77"/>
    </row>
    <row r="14" spans="1:78" ht="13.5" customHeight="1" x14ac:dyDescent="0.15">
      <c r="A14" s="2"/>
      <c r="B14" s="78" t="s">
        <v>24</v>
      </c>
      <c r="C14" s="79"/>
      <c r="D14" s="79"/>
      <c r="E14" s="79"/>
      <c r="F14" s="79"/>
      <c r="G14" s="79"/>
      <c r="H14" s="79"/>
      <c r="I14" s="79"/>
      <c r="J14" s="79"/>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80"/>
      <c r="BK14" s="2"/>
      <c r="BL14" s="61" t="s">
        <v>25</v>
      </c>
      <c r="BM14" s="62"/>
      <c r="BN14" s="62"/>
      <c r="BO14" s="62"/>
      <c r="BP14" s="62"/>
      <c r="BQ14" s="62"/>
      <c r="BR14" s="62"/>
      <c r="BS14" s="62"/>
      <c r="BT14" s="62"/>
      <c r="BU14" s="62"/>
      <c r="BV14" s="62"/>
      <c r="BW14" s="62"/>
      <c r="BX14" s="62"/>
      <c r="BY14" s="62"/>
      <c r="BZ14" s="63"/>
    </row>
    <row r="15" spans="1:78" ht="13.5" customHeight="1" x14ac:dyDescent="0.15">
      <c r="A15" s="2"/>
      <c r="B15" s="73"/>
      <c r="C15" s="74"/>
      <c r="D15" s="74"/>
      <c r="E15" s="74"/>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5"/>
      <c r="BK15" s="2"/>
      <c r="BL15" s="64"/>
      <c r="BM15" s="65"/>
      <c r="BN15" s="65"/>
      <c r="BO15" s="65"/>
      <c r="BP15" s="65"/>
      <c r="BQ15" s="65"/>
      <c r="BR15" s="65"/>
      <c r="BS15" s="65"/>
      <c r="BT15" s="65"/>
      <c r="BU15" s="65"/>
      <c r="BV15" s="65"/>
      <c r="BW15" s="65"/>
      <c r="BX15" s="65"/>
      <c r="BY15" s="65"/>
      <c r="BZ15" s="6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7" t="s">
        <v>113</v>
      </c>
      <c r="BM16" s="68"/>
      <c r="BN16" s="68"/>
      <c r="BO16" s="68"/>
      <c r="BP16" s="68"/>
      <c r="BQ16" s="68"/>
      <c r="BR16" s="68"/>
      <c r="BS16" s="68"/>
      <c r="BT16" s="68"/>
      <c r="BU16" s="68"/>
      <c r="BV16" s="68"/>
      <c r="BW16" s="68"/>
      <c r="BX16" s="68"/>
      <c r="BY16" s="68"/>
      <c r="BZ16" s="6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7"/>
      <c r="BM17" s="68"/>
      <c r="BN17" s="68"/>
      <c r="BO17" s="68"/>
      <c r="BP17" s="68"/>
      <c r="BQ17" s="68"/>
      <c r="BR17" s="68"/>
      <c r="BS17" s="68"/>
      <c r="BT17" s="68"/>
      <c r="BU17" s="68"/>
      <c r="BV17" s="68"/>
      <c r="BW17" s="68"/>
      <c r="BX17" s="68"/>
      <c r="BY17" s="68"/>
      <c r="BZ17" s="6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7"/>
      <c r="BM18" s="68"/>
      <c r="BN18" s="68"/>
      <c r="BO18" s="68"/>
      <c r="BP18" s="68"/>
      <c r="BQ18" s="68"/>
      <c r="BR18" s="68"/>
      <c r="BS18" s="68"/>
      <c r="BT18" s="68"/>
      <c r="BU18" s="68"/>
      <c r="BV18" s="68"/>
      <c r="BW18" s="68"/>
      <c r="BX18" s="68"/>
      <c r="BY18" s="68"/>
      <c r="BZ18" s="6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7"/>
      <c r="BM19" s="68"/>
      <c r="BN19" s="68"/>
      <c r="BO19" s="68"/>
      <c r="BP19" s="68"/>
      <c r="BQ19" s="68"/>
      <c r="BR19" s="68"/>
      <c r="BS19" s="68"/>
      <c r="BT19" s="68"/>
      <c r="BU19" s="68"/>
      <c r="BV19" s="68"/>
      <c r="BW19" s="68"/>
      <c r="BX19" s="68"/>
      <c r="BY19" s="68"/>
      <c r="BZ19" s="6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7"/>
      <c r="BM20" s="68"/>
      <c r="BN20" s="68"/>
      <c r="BO20" s="68"/>
      <c r="BP20" s="68"/>
      <c r="BQ20" s="68"/>
      <c r="BR20" s="68"/>
      <c r="BS20" s="68"/>
      <c r="BT20" s="68"/>
      <c r="BU20" s="68"/>
      <c r="BV20" s="68"/>
      <c r="BW20" s="68"/>
      <c r="BX20" s="68"/>
      <c r="BY20" s="68"/>
      <c r="BZ20" s="6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7"/>
      <c r="BM21" s="68"/>
      <c r="BN21" s="68"/>
      <c r="BO21" s="68"/>
      <c r="BP21" s="68"/>
      <c r="BQ21" s="68"/>
      <c r="BR21" s="68"/>
      <c r="BS21" s="68"/>
      <c r="BT21" s="68"/>
      <c r="BU21" s="68"/>
      <c r="BV21" s="68"/>
      <c r="BW21" s="68"/>
      <c r="BX21" s="68"/>
      <c r="BY21" s="68"/>
      <c r="BZ21" s="6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7"/>
      <c r="BM22" s="68"/>
      <c r="BN22" s="68"/>
      <c r="BO22" s="68"/>
      <c r="BP22" s="68"/>
      <c r="BQ22" s="68"/>
      <c r="BR22" s="68"/>
      <c r="BS22" s="68"/>
      <c r="BT22" s="68"/>
      <c r="BU22" s="68"/>
      <c r="BV22" s="68"/>
      <c r="BW22" s="68"/>
      <c r="BX22" s="68"/>
      <c r="BY22" s="68"/>
      <c r="BZ22" s="6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7"/>
      <c r="BM23" s="68"/>
      <c r="BN23" s="68"/>
      <c r="BO23" s="68"/>
      <c r="BP23" s="68"/>
      <c r="BQ23" s="68"/>
      <c r="BR23" s="68"/>
      <c r="BS23" s="68"/>
      <c r="BT23" s="68"/>
      <c r="BU23" s="68"/>
      <c r="BV23" s="68"/>
      <c r="BW23" s="68"/>
      <c r="BX23" s="68"/>
      <c r="BY23" s="68"/>
      <c r="BZ23" s="6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7"/>
      <c r="BM24" s="68"/>
      <c r="BN24" s="68"/>
      <c r="BO24" s="68"/>
      <c r="BP24" s="68"/>
      <c r="BQ24" s="68"/>
      <c r="BR24" s="68"/>
      <c r="BS24" s="68"/>
      <c r="BT24" s="68"/>
      <c r="BU24" s="68"/>
      <c r="BV24" s="68"/>
      <c r="BW24" s="68"/>
      <c r="BX24" s="68"/>
      <c r="BY24" s="68"/>
      <c r="BZ24" s="6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7"/>
      <c r="BM25" s="68"/>
      <c r="BN25" s="68"/>
      <c r="BO25" s="68"/>
      <c r="BP25" s="68"/>
      <c r="BQ25" s="68"/>
      <c r="BR25" s="68"/>
      <c r="BS25" s="68"/>
      <c r="BT25" s="68"/>
      <c r="BU25" s="68"/>
      <c r="BV25" s="68"/>
      <c r="BW25" s="68"/>
      <c r="BX25" s="68"/>
      <c r="BY25" s="68"/>
      <c r="BZ25" s="6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7"/>
      <c r="BM26" s="68"/>
      <c r="BN26" s="68"/>
      <c r="BO26" s="68"/>
      <c r="BP26" s="68"/>
      <c r="BQ26" s="68"/>
      <c r="BR26" s="68"/>
      <c r="BS26" s="68"/>
      <c r="BT26" s="68"/>
      <c r="BU26" s="68"/>
      <c r="BV26" s="68"/>
      <c r="BW26" s="68"/>
      <c r="BX26" s="68"/>
      <c r="BY26" s="68"/>
      <c r="BZ26" s="6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7"/>
      <c r="BM27" s="68"/>
      <c r="BN27" s="68"/>
      <c r="BO27" s="68"/>
      <c r="BP27" s="68"/>
      <c r="BQ27" s="68"/>
      <c r="BR27" s="68"/>
      <c r="BS27" s="68"/>
      <c r="BT27" s="68"/>
      <c r="BU27" s="68"/>
      <c r="BV27" s="68"/>
      <c r="BW27" s="68"/>
      <c r="BX27" s="68"/>
      <c r="BY27" s="68"/>
      <c r="BZ27" s="6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7"/>
      <c r="BM28" s="68"/>
      <c r="BN28" s="68"/>
      <c r="BO28" s="68"/>
      <c r="BP28" s="68"/>
      <c r="BQ28" s="68"/>
      <c r="BR28" s="68"/>
      <c r="BS28" s="68"/>
      <c r="BT28" s="68"/>
      <c r="BU28" s="68"/>
      <c r="BV28" s="68"/>
      <c r="BW28" s="68"/>
      <c r="BX28" s="68"/>
      <c r="BY28" s="68"/>
      <c r="BZ28" s="6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7"/>
      <c r="BM29" s="68"/>
      <c r="BN29" s="68"/>
      <c r="BO29" s="68"/>
      <c r="BP29" s="68"/>
      <c r="BQ29" s="68"/>
      <c r="BR29" s="68"/>
      <c r="BS29" s="68"/>
      <c r="BT29" s="68"/>
      <c r="BU29" s="68"/>
      <c r="BV29" s="68"/>
      <c r="BW29" s="68"/>
      <c r="BX29" s="68"/>
      <c r="BY29" s="68"/>
      <c r="BZ29" s="6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7"/>
      <c r="BM30" s="68"/>
      <c r="BN30" s="68"/>
      <c r="BO30" s="68"/>
      <c r="BP30" s="68"/>
      <c r="BQ30" s="68"/>
      <c r="BR30" s="68"/>
      <c r="BS30" s="68"/>
      <c r="BT30" s="68"/>
      <c r="BU30" s="68"/>
      <c r="BV30" s="68"/>
      <c r="BW30" s="68"/>
      <c r="BX30" s="68"/>
      <c r="BY30" s="68"/>
      <c r="BZ30" s="6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7"/>
      <c r="BM31" s="68"/>
      <c r="BN31" s="68"/>
      <c r="BO31" s="68"/>
      <c r="BP31" s="68"/>
      <c r="BQ31" s="68"/>
      <c r="BR31" s="68"/>
      <c r="BS31" s="68"/>
      <c r="BT31" s="68"/>
      <c r="BU31" s="68"/>
      <c r="BV31" s="68"/>
      <c r="BW31" s="68"/>
      <c r="BX31" s="68"/>
      <c r="BY31" s="68"/>
      <c r="BZ31" s="6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7"/>
      <c r="BM32" s="68"/>
      <c r="BN32" s="68"/>
      <c r="BO32" s="68"/>
      <c r="BP32" s="68"/>
      <c r="BQ32" s="68"/>
      <c r="BR32" s="68"/>
      <c r="BS32" s="68"/>
      <c r="BT32" s="68"/>
      <c r="BU32" s="68"/>
      <c r="BV32" s="68"/>
      <c r="BW32" s="68"/>
      <c r="BX32" s="68"/>
      <c r="BY32" s="68"/>
      <c r="BZ32" s="6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7"/>
      <c r="BM33" s="68"/>
      <c r="BN33" s="68"/>
      <c r="BO33" s="68"/>
      <c r="BP33" s="68"/>
      <c r="BQ33" s="68"/>
      <c r="BR33" s="68"/>
      <c r="BS33" s="68"/>
      <c r="BT33" s="68"/>
      <c r="BU33" s="68"/>
      <c r="BV33" s="68"/>
      <c r="BW33" s="68"/>
      <c r="BX33" s="68"/>
      <c r="BY33" s="68"/>
      <c r="BZ33" s="6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7"/>
      <c r="BM34" s="68"/>
      <c r="BN34" s="68"/>
      <c r="BO34" s="68"/>
      <c r="BP34" s="68"/>
      <c r="BQ34" s="68"/>
      <c r="BR34" s="68"/>
      <c r="BS34" s="68"/>
      <c r="BT34" s="68"/>
      <c r="BU34" s="68"/>
      <c r="BV34" s="68"/>
      <c r="BW34" s="68"/>
      <c r="BX34" s="68"/>
      <c r="BY34" s="68"/>
      <c r="BZ34" s="6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7"/>
      <c r="BM35" s="68"/>
      <c r="BN35" s="68"/>
      <c r="BO35" s="68"/>
      <c r="BP35" s="68"/>
      <c r="BQ35" s="68"/>
      <c r="BR35" s="68"/>
      <c r="BS35" s="68"/>
      <c r="BT35" s="68"/>
      <c r="BU35" s="68"/>
      <c r="BV35" s="68"/>
      <c r="BW35" s="68"/>
      <c r="BX35" s="68"/>
      <c r="BY35" s="68"/>
      <c r="BZ35" s="6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7"/>
      <c r="BM36" s="68"/>
      <c r="BN36" s="68"/>
      <c r="BO36" s="68"/>
      <c r="BP36" s="68"/>
      <c r="BQ36" s="68"/>
      <c r="BR36" s="68"/>
      <c r="BS36" s="68"/>
      <c r="BT36" s="68"/>
      <c r="BU36" s="68"/>
      <c r="BV36" s="68"/>
      <c r="BW36" s="68"/>
      <c r="BX36" s="68"/>
      <c r="BY36" s="68"/>
      <c r="BZ36" s="6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7"/>
      <c r="BM37" s="68"/>
      <c r="BN37" s="68"/>
      <c r="BO37" s="68"/>
      <c r="BP37" s="68"/>
      <c r="BQ37" s="68"/>
      <c r="BR37" s="68"/>
      <c r="BS37" s="68"/>
      <c r="BT37" s="68"/>
      <c r="BU37" s="68"/>
      <c r="BV37" s="68"/>
      <c r="BW37" s="68"/>
      <c r="BX37" s="68"/>
      <c r="BY37" s="68"/>
      <c r="BZ37" s="6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7"/>
      <c r="BM38" s="68"/>
      <c r="BN38" s="68"/>
      <c r="BO38" s="68"/>
      <c r="BP38" s="68"/>
      <c r="BQ38" s="68"/>
      <c r="BR38" s="68"/>
      <c r="BS38" s="68"/>
      <c r="BT38" s="68"/>
      <c r="BU38" s="68"/>
      <c r="BV38" s="68"/>
      <c r="BW38" s="68"/>
      <c r="BX38" s="68"/>
      <c r="BY38" s="68"/>
      <c r="BZ38" s="6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7"/>
      <c r="BM39" s="68"/>
      <c r="BN39" s="68"/>
      <c r="BO39" s="68"/>
      <c r="BP39" s="68"/>
      <c r="BQ39" s="68"/>
      <c r="BR39" s="68"/>
      <c r="BS39" s="68"/>
      <c r="BT39" s="68"/>
      <c r="BU39" s="68"/>
      <c r="BV39" s="68"/>
      <c r="BW39" s="68"/>
      <c r="BX39" s="68"/>
      <c r="BY39" s="68"/>
      <c r="BZ39" s="6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7"/>
      <c r="BM40" s="68"/>
      <c r="BN40" s="68"/>
      <c r="BO40" s="68"/>
      <c r="BP40" s="68"/>
      <c r="BQ40" s="68"/>
      <c r="BR40" s="68"/>
      <c r="BS40" s="68"/>
      <c r="BT40" s="68"/>
      <c r="BU40" s="68"/>
      <c r="BV40" s="68"/>
      <c r="BW40" s="68"/>
      <c r="BX40" s="68"/>
      <c r="BY40" s="68"/>
      <c r="BZ40" s="6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7"/>
      <c r="BM41" s="68"/>
      <c r="BN41" s="68"/>
      <c r="BO41" s="68"/>
      <c r="BP41" s="68"/>
      <c r="BQ41" s="68"/>
      <c r="BR41" s="68"/>
      <c r="BS41" s="68"/>
      <c r="BT41" s="68"/>
      <c r="BU41" s="68"/>
      <c r="BV41" s="68"/>
      <c r="BW41" s="68"/>
      <c r="BX41" s="68"/>
      <c r="BY41" s="68"/>
      <c r="BZ41" s="6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7"/>
      <c r="BM42" s="68"/>
      <c r="BN42" s="68"/>
      <c r="BO42" s="68"/>
      <c r="BP42" s="68"/>
      <c r="BQ42" s="68"/>
      <c r="BR42" s="68"/>
      <c r="BS42" s="68"/>
      <c r="BT42" s="68"/>
      <c r="BU42" s="68"/>
      <c r="BV42" s="68"/>
      <c r="BW42" s="68"/>
      <c r="BX42" s="68"/>
      <c r="BY42" s="68"/>
      <c r="BZ42" s="6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7"/>
      <c r="BM43" s="68"/>
      <c r="BN43" s="68"/>
      <c r="BO43" s="68"/>
      <c r="BP43" s="68"/>
      <c r="BQ43" s="68"/>
      <c r="BR43" s="68"/>
      <c r="BS43" s="68"/>
      <c r="BT43" s="68"/>
      <c r="BU43" s="68"/>
      <c r="BV43" s="68"/>
      <c r="BW43" s="68"/>
      <c r="BX43" s="68"/>
      <c r="BY43" s="68"/>
      <c r="BZ43" s="6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7"/>
      <c r="BM44" s="68"/>
      <c r="BN44" s="68"/>
      <c r="BO44" s="68"/>
      <c r="BP44" s="68"/>
      <c r="BQ44" s="68"/>
      <c r="BR44" s="68"/>
      <c r="BS44" s="68"/>
      <c r="BT44" s="68"/>
      <c r="BU44" s="68"/>
      <c r="BV44" s="68"/>
      <c r="BW44" s="68"/>
      <c r="BX44" s="68"/>
      <c r="BY44" s="68"/>
      <c r="BZ44" s="6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61" t="s">
        <v>26</v>
      </c>
      <c r="BM45" s="62"/>
      <c r="BN45" s="62"/>
      <c r="BO45" s="62"/>
      <c r="BP45" s="62"/>
      <c r="BQ45" s="62"/>
      <c r="BR45" s="62"/>
      <c r="BS45" s="62"/>
      <c r="BT45" s="62"/>
      <c r="BU45" s="62"/>
      <c r="BV45" s="62"/>
      <c r="BW45" s="62"/>
      <c r="BX45" s="62"/>
      <c r="BY45" s="62"/>
      <c r="BZ45" s="6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64"/>
      <c r="BM46" s="65"/>
      <c r="BN46" s="65"/>
      <c r="BO46" s="65"/>
      <c r="BP46" s="65"/>
      <c r="BQ46" s="65"/>
      <c r="BR46" s="65"/>
      <c r="BS46" s="65"/>
      <c r="BT46" s="65"/>
      <c r="BU46" s="65"/>
      <c r="BV46" s="65"/>
      <c r="BW46" s="65"/>
      <c r="BX46" s="65"/>
      <c r="BY46" s="65"/>
      <c r="BZ46" s="6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7" t="s">
        <v>112</v>
      </c>
      <c r="BM47" s="68"/>
      <c r="BN47" s="68"/>
      <c r="BO47" s="68"/>
      <c r="BP47" s="68"/>
      <c r="BQ47" s="68"/>
      <c r="BR47" s="68"/>
      <c r="BS47" s="68"/>
      <c r="BT47" s="68"/>
      <c r="BU47" s="68"/>
      <c r="BV47" s="68"/>
      <c r="BW47" s="68"/>
      <c r="BX47" s="68"/>
      <c r="BY47" s="68"/>
      <c r="BZ47" s="6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7"/>
      <c r="BM48" s="68"/>
      <c r="BN48" s="68"/>
      <c r="BO48" s="68"/>
      <c r="BP48" s="68"/>
      <c r="BQ48" s="68"/>
      <c r="BR48" s="68"/>
      <c r="BS48" s="68"/>
      <c r="BT48" s="68"/>
      <c r="BU48" s="68"/>
      <c r="BV48" s="68"/>
      <c r="BW48" s="68"/>
      <c r="BX48" s="68"/>
      <c r="BY48" s="68"/>
      <c r="BZ48" s="6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7"/>
      <c r="BM49" s="68"/>
      <c r="BN49" s="68"/>
      <c r="BO49" s="68"/>
      <c r="BP49" s="68"/>
      <c r="BQ49" s="68"/>
      <c r="BR49" s="68"/>
      <c r="BS49" s="68"/>
      <c r="BT49" s="68"/>
      <c r="BU49" s="68"/>
      <c r="BV49" s="68"/>
      <c r="BW49" s="68"/>
      <c r="BX49" s="68"/>
      <c r="BY49" s="68"/>
      <c r="BZ49" s="6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7"/>
      <c r="BM50" s="68"/>
      <c r="BN50" s="68"/>
      <c r="BO50" s="68"/>
      <c r="BP50" s="68"/>
      <c r="BQ50" s="68"/>
      <c r="BR50" s="68"/>
      <c r="BS50" s="68"/>
      <c r="BT50" s="68"/>
      <c r="BU50" s="68"/>
      <c r="BV50" s="68"/>
      <c r="BW50" s="68"/>
      <c r="BX50" s="68"/>
      <c r="BY50" s="68"/>
      <c r="BZ50" s="6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7"/>
      <c r="BM51" s="68"/>
      <c r="BN51" s="68"/>
      <c r="BO51" s="68"/>
      <c r="BP51" s="68"/>
      <c r="BQ51" s="68"/>
      <c r="BR51" s="68"/>
      <c r="BS51" s="68"/>
      <c r="BT51" s="68"/>
      <c r="BU51" s="68"/>
      <c r="BV51" s="68"/>
      <c r="BW51" s="68"/>
      <c r="BX51" s="68"/>
      <c r="BY51" s="68"/>
      <c r="BZ51" s="6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7"/>
      <c r="BM52" s="68"/>
      <c r="BN52" s="68"/>
      <c r="BO52" s="68"/>
      <c r="BP52" s="68"/>
      <c r="BQ52" s="68"/>
      <c r="BR52" s="68"/>
      <c r="BS52" s="68"/>
      <c r="BT52" s="68"/>
      <c r="BU52" s="68"/>
      <c r="BV52" s="68"/>
      <c r="BW52" s="68"/>
      <c r="BX52" s="68"/>
      <c r="BY52" s="68"/>
      <c r="BZ52" s="6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7"/>
      <c r="BM53" s="68"/>
      <c r="BN53" s="68"/>
      <c r="BO53" s="68"/>
      <c r="BP53" s="68"/>
      <c r="BQ53" s="68"/>
      <c r="BR53" s="68"/>
      <c r="BS53" s="68"/>
      <c r="BT53" s="68"/>
      <c r="BU53" s="68"/>
      <c r="BV53" s="68"/>
      <c r="BW53" s="68"/>
      <c r="BX53" s="68"/>
      <c r="BY53" s="68"/>
      <c r="BZ53" s="6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7"/>
      <c r="BM54" s="68"/>
      <c r="BN54" s="68"/>
      <c r="BO54" s="68"/>
      <c r="BP54" s="68"/>
      <c r="BQ54" s="68"/>
      <c r="BR54" s="68"/>
      <c r="BS54" s="68"/>
      <c r="BT54" s="68"/>
      <c r="BU54" s="68"/>
      <c r="BV54" s="68"/>
      <c r="BW54" s="68"/>
      <c r="BX54" s="68"/>
      <c r="BY54" s="68"/>
      <c r="BZ54" s="6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7"/>
      <c r="BM55" s="68"/>
      <c r="BN55" s="68"/>
      <c r="BO55" s="68"/>
      <c r="BP55" s="68"/>
      <c r="BQ55" s="68"/>
      <c r="BR55" s="68"/>
      <c r="BS55" s="68"/>
      <c r="BT55" s="68"/>
      <c r="BU55" s="68"/>
      <c r="BV55" s="68"/>
      <c r="BW55" s="68"/>
      <c r="BX55" s="68"/>
      <c r="BY55" s="68"/>
      <c r="BZ55" s="6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7"/>
      <c r="BM56" s="68"/>
      <c r="BN56" s="68"/>
      <c r="BO56" s="68"/>
      <c r="BP56" s="68"/>
      <c r="BQ56" s="68"/>
      <c r="BR56" s="68"/>
      <c r="BS56" s="68"/>
      <c r="BT56" s="68"/>
      <c r="BU56" s="68"/>
      <c r="BV56" s="68"/>
      <c r="BW56" s="68"/>
      <c r="BX56" s="68"/>
      <c r="BY56" s="68"/>
      <c r="BZ56" s="6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7"/>
      <c r="BM57" s="68"/>
      <c r="BN57" s="68"/>
      <c r="BO57" s="68"/>
      <c r="BP57" s="68"/>
      <c r="BQ57" s="68"/>
      <c r="BR57" s="68"/>
      <c r="BS57" s="68"/>
      <c r="BT57" s="68"/>
      <c r="BU57" s="68"/>
      <c r="BV57" s="68"/>
      <c r="BW57" s="68"/>
      <c r="BX57" s="68"/>
      <c r="BY57" s="68"/>
      <c r="BZ57" s="6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7"/>
      <c r="BM58" s="68"/>
      <c r="BN58" s="68"/>
      <c r="BO58" s="68"/>
      <c r="BP58" s="68"/>
      <c r="BQ58" s="68"/>
      <c r="BR58" s="68"/>
      <c r="BS58" s="68"/>
      <c r="BT58" s="68"/>
      <c r="BU58" s="68"/>
      <c r="BV58" s="68"/>
      <c r="BW58" s="68"/>
      <c r="BX58" s="68"/>
      <c r="BY58" s="68"/>
      <c r="BZ58" s="6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7"/>
      <c r="BM59" s="68"/>
      <c r="BN59" s="68"/>
      <c r="BO59" s="68"/>
      <c r="BP59" s="68"/>
      <c r="BQ59" s="68"/>
      <c r="BR59" s="68"/>
      <c r="BS59" s="68"/>
      <c r="BT59" s="68"/>
      <c r="BU59" s="68"/>
      <c r="BV59" s="68"/>
      <c r="BW59" s="68"/>
      <c r="BX59" s="68"/>
      <c r="BY59" s="68"/>
      <c r="BZ59" s="69"/>
    </row>
    <row r="60" spans="1:78" ht="13.5" customHeight="1" x14ac:dyDescent="0.15">
      <c r="A60" s="2"/>
      <c r="B60" s="73" t="s">
        <v>27</v>
      </c>
      <c r="C60" s="74"/>
      <c r="D60" s="74"/>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4"/>
      <c r="AN60" s="74"/>
      <c r="AO60" s="74"/>
      <c r="AP60" s="74"/>
      <c r="AQ60" s="74"/>
      <c r="AR60" s="74"/>
      <c r="AS60" s="74"/>
      <c r="AT60" s="74"/>
      <c r="AU60" s="74"/>
      <c r="AV60" s="74"/>
      <c r="AW60" s="74"/>
      <c r="AX60" s="74"/>
      <c r="AY60" s="74"/>
      <c r="AZ60" s="74"/>
      <c r="BA60" s="74"/>
      <c r="BB60" s="74"/>
      <c r="BC60" s="74"/>
      <c r="BD60" s="74"/>
      <c r="BE60" s="74"/>
      <c r="BF60" s="74"/>
      <c r="BG60" s="74"/>
      <c r="BH60" s="74"/>
      <c r="BI60" s="74"/>
      <c r="BJ60" s="75"/>
      <c r="BK60" s="2"/>
      <c r="BL60" s="67"/>
      <c r="BM60" s="68"/>
      <c r="BN60" s="68"/>
      <c r="BO60" s="68"/>
      <c r="BP60" s="68"/>
      <c r="BQ60" s="68"/>
      <c r="BR60" s="68"/>
      <c r="BS60" s="68"/>
      <c r="BT60" s="68"/>
      <c r="BU60" s="68"/>
      <c r="BV60" s="68"/>
      <c r="BW60" s="68"/>
      <c r="BX60" s="68"/>
      <c r="BY60" s="68"/>
      <c r="BZ60" s="69"/>
    </row>
    <row r="61" spans="1:78" ht="13.5" customHeight="1" x14ac:dyDescent="0.15">
      <c r="A61" s="2"/>
      <c r="B61" s="73"/>
      <c r="C61" s="74"/>
      <c r="D61" s="74"/>
      <c r="E61" s="74"/>
      <c r="F61" s="74"/>
      <c r="G61" s="74"/>
      <c r="H61" s="74"/>
      <c r="I61" s="74"/>
      <c r="J61" s="74"/>
      <c r="K61" s="74"/>
      <c r="L61" s="74"/>
      <c r="M61" s="74"/>
      <c r="N61" s="74"/>
      <c r="O61" s="74"/>
      <c r="P61" s="74"/>
      <c r="Q61" s="74"/>
      <c r="R61" s="74"/>
      <c r="S61" s="74"/>
      <c r="T61" s="74"/>
      <c r="U61" s="74"/>
      <c r="V61" s="74"/>
      <c r="W61" s="74"/>
      <c r="X61" s="74"/>
      <c r="Y61" s="74"/>
      <c r="Z61" s="74"/>
      <c r="AA61" s="74"/>
      <c r="AB61" s="74"/>
      <c r="AC61" s="74"/>
      <c r="AD61" s="74"/>
      <c r="AE61" s="74"/>
      <c r="AF61" s="74"/>
      <c r="AG61" s="74"/>
      <c r="AH61" s="74"/>
      <c r="AI61" s="74"/>
      <c r="AJ61" s="74"/>
      <c r="AK61" s="74"/>
      <c r="AL61" s="74"/>
      <c r="AM61" s="74"/>
      <c r="AN61" s="74"/>
      <c r="AO61" s="74"/>
      <c r="AP61" s="74"/>
      <c r="AQ61" s="74"/>
      <c r="AR61" s="74"/>
      <c r="AS61" s="74"/>
      <c r="AT61" s="74"/>
      <c r="AU61" s="74"/>
      <c r="AV61" s="74"/>
      <c r="AW61" s="74"/>
      <c r="AX61" s="74"/>
      <c r="AY61" s="74"/>
      <c r="AZ61" s="74"/>
      <c r="BA61" s="74"/>
      <c r="BB61" s="74"/>
      <c r="BC61" s="74"/>
      <c r="BD61" s="74"/>
      <c r="BE61" s="74"/>
      <c r="BF61" s="74"/>
      <c r="BG61" s="74"/>
      <c r="BH61" s="74"/>
      <c r="BI61" s="74"/>
      <c r="BJ61" s="75"/>
      <c r="BK61" s="2"/>
      <c r="BL61" s="67"/>
      <c r="BM61" s="68"/>
      <c r="BN61" s="68"/>
      <c r="BO61" s="68"/>
      <c r="BP61" s="68"/>
      <c r="BQ61" s="68"/>
      <c r="BR61" s="68"/>
      <c r="BS61" s="68"/>
      <c r="BT61" s="68"/>
      <c r="BU61" s="68"/>
      <c r="BV61" s="68"/>
      <c r="BW61" s="68"/>
      <c r="BX61" s="68"/>
      <c r="BY61" s="68"/>
      <c r="BZ61" s="6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7"/>
      <c r="BM62" s="68"/>
      <c r="BN62" s="68"/>
      <c r="BO62" s="68"/>
      <c r="BP62" s="68"/>
      <c r="BQ62" s="68"/>
      <c r="BR62" s="68"/>
      <c r="BS62" s="68"/>
      <c r="BT62" s="68"/>
      <c r="BU62" s="68"/>
      <c r="BV62" s="68"/>
      <c r="BW62" s="68"/>
      <c r="BX62" s="68"/>
      <c r="BY62" s="68"/>
      <c r="BZ62" s="6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7"/>
      <c r="BM63" s="68"/>
      <c r="BN63" s="68"/>
      <c r="BO63" s="68"/>
      <c r="BP63" s="68"/>
      <c r="BQ63" s="68"/>
      <c r="BR63" s="68"/>
      <c r="BS63" s="68"/>
      <c r="BT63" s="68"/>
      <c r="BU63" s="68"/>
      <c r="BV63" s="68"/>
      <c r="BW63" s="68"/>
      <c r="BX63" s="68"/>
      <c r="BY63" s="68"/>
      <c r="BZ63" s="6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61" t="s">
        <v>28</v>
      </c>
      <c r="BM64" s="62"/>
      <c r="BN64" s="62"/>
      <c r="BO64" s="62"/>
      <c r="BP64" s="62"/>
      <c r="BQ64" s="62"/>
      <c r="BR64" s="62"/>
      <c r="BS64" s="62"/>
      <c r="BT64" s="62"/>
      <c r="BU64" s="62"/>
      <c r="BV64" s="62"/>
      <c r="BW64" s="62"/>
      <c r="BX64" s="62"/>
      <c r="BY64" s="62"/>
      <c r="BZ64" s="6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64"/>
      <c r="BM65" s="65"/>
      <c r="BN65" s="65"/>
      <c r="BO65" s="65"/>
      <c r="BP65" s="65"/>
      <c r="BQ65" s="65"/>
      <c r="BR65" s="65"/>
      <c r="BS65" s="65"/>
      <c r="BT65" s="65"/>
      <c r="BU65" s="65"/>
      <c r="BV65" s="65"/>
      <c r="BW65" s="65"/>
      <c r="BX65" s="65"/>
      <c r="BY65" s="65"/>
      <c r="BZ65" s="6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7" t="s">
        <v>111</v>
      </c>
      <c r="BM66" s="68"/>
      <c r="BN66" s="68"/>
      <c r="BO66" s="68"/>
      <c r="BP66" s="68"/>
      <c r="BQ66" s="68"/>
      <c r="BR66" s="68"/>
      <c r="BS66" s="68"/>
      <c r="BT66" s="68"/>
      <c r="BU66" s="68"/>
      <c r="BV66" s="68"/>
      <c r="BW66" s="68"/>
      <c r="BX66" s="68"/>
      <c r="BY66" s="68"/>
      <c r="BZ66" s="6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7"/>
      <c r="BM67" s="68"/>
      <c r="BN67" s="68"/>
      <c r="BO67" s="68"/>
      <c r="BP67" s="68"/>
      <c r="BQ67" s="68"/>
      <c r="BR67" s="68"/>
      <c r="BS67" s="68"/>
      <c r="BT67" s="68"/>
      <c r="BU67" s="68"/>
      <c r="BV67" s="68"/>
      <c r="BW67" s="68"/>
      <c r="BX67" s="68"/>
      <c r="BY67" s="68"/>
      <c r="BZ67" s="6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7"/>
      <c r="BM68" s="68"/>
      <c r="BN68" s="68"/>
      <c r="BO68" s="68"/>
      <c r="BP68" s="68"/>
      <c r="BQ68" s="68"/>
      <c r="BR68" s="68"/>
      <c r="BS68" s="68"/>
      <c r="BT68" s="68"/>
      <c r="BU68" s="68"/>
      <c r="BV68" s="68"/>
      <c r="BW68" s="68"/>
      <c r="BX68" s="68"/>
      <c r="BY68" s="68"/>
      <c r="BZ68" s="6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7"/>
      <c r="BM69" s="68"/>
      <c r="BN69" s="68"/>
      <c r="BO69" s="68"/>
      <c r="BP69" s="68"/>
      <c r="BQ69" s="68"/>
      <c r="BR69" s="68"/>
      <c r="BS69" s="68"/>
      <c r="BT69" s="68"/>
      <c r="BU69" s="68"/>
      <c r="BV69" s="68"/>
      <c r="BW69" s="68"/>
      <c r="BX69" s="68"/>
      <c r="BY69" s="68"/>
      <c r="BZ69" s="6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7"/>
      <c r="BM70" s="68"/>
      <c r="BN70" s="68"/>
      <c r="BO70" s="68"/>
      <c r="BP70" s="68"/>
      <c r="BQ70" s="68"/>
      <c r="BR70" s="68"/>
      <c r="BS70" s="68"/>
      <c r="BT70" s="68"/>
      <c r="BU70" s="68"/>
      <c r="BV70" s="68"/>
      <c r="BW70" s="68"/>
      <c r="BX70" s="68"/>
      <c r="BY70" s="68"/>
      <c r="BZ70" s="6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7"/>
      <c r="BM71" s="68"/>
      <c r="BN71" s="68"/>
      <c r="BO71" s="68"/>
      <c r="BP71" s="68"/>
      <c r="BQ71" s="68"/>
      <c r="BR71" s="68"/>
      <c r="BS71" s="68"/>
      <c r="BT71" s="68"/>
      <c r="BU71" s="68"/>
      <c r="BV71" s="68"/>
      <c r="BW71" s="68"/>
      <c r="BX71" s="68"/>
      <c r="BY71" s="68"/>
      <c r="BZ71" s="6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7"/>
      <c r="BM72" s="68"/>
      <c r="BN72" s="68"/>
      <c r="BO72" s="68"/>
      <c r="BP72" s="68"/>
      <c r="BQ72" s="68"/>
      <c r="BR72" s="68"/>
      <c r="BS72" s="68"/>
      <c r="BT72" s="68"/>
      <c r="BU72" s="68"/>
      <c r="BV72" s="68"/>
      <c r="BW72" s="68"/>
      <c r="BX72" s="68"/>
      <c r="BY72" s="68"/>
      <c r="BZ72" s="6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7"/>
      <c r="BM73" s="68"/>
      <c r="BN73" s="68"/>
      <c r="BO73" s="68"/>
      <c r="BP73" s="68"/>
      <c r="BQ73" s="68"/>
      <c r="BR73" s="68"/>
      <c r="BS73" s="68"/>
      <c r="BT73" s="68"/>
      <c r="BU73" s="68"/>
      <c r="BV73" s="68"/>
      <c r="BW73" s="68"/>
      <c r="BX73" s="68"/>
      <c r="BY73" s="68"/>
      <c r="BZ73" s="6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7"/>
      <c r="BM74" s="68"/>
      <c r="BN74" s="68"/>
      <c r="BO74" s="68"/>
      <c r="BP74" s="68"/>
      <c r="BQ74" s="68"/>
      <c r="BR74" s="68"/>
      <c r="BS74" s="68"/>
      <c r="BT74" s="68"/>
      <c r="BU74" s="68"/>
      <c r="BV74" s="68"/>
      <c r="BW74" s="68"/>
      <c r="BX74" s="68"/>
      <c r="BY74" s="68"/>
      <c r="BZ74" s="6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7"/>
      <c r="BM75" s="68"/>
      <c r="BN75" s="68"/>
      <c r="BO75" s="68"/>
      <c r="BP75" s="68"/>
      <c r="BQ75" s="68"/>
      <c r="BR75" s="68"/>
      <c r="BS75" s="68"/>
      <c r="BT75" s="68"/>
      <c r="BU75" s="68"/>
      <c r="BV75" s="68"/>
      <c r="BW75" s="68"/>
      <c r="BX75" s="68"/>
      <c r="BY75" s="68"/>
      <c r="BZ75" s="6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7"/>
      <c r="BM76" s="68"/>
      <c r="BN76" s="68"/>
      <c r="BO76" s="68"/>
      <c r="BP76" s="68"/>
      <c r="BQ76" s="68"/>
      <c r="BR76" s="68"/>
      <c r="BS76" s="68"/>
      <c r="BT76" s="68"/>
      <c r="BU76" s="68"/>
      <c r="BV76" s="68"/>
      <c r="BW76" s="68"/>
      <c r="BX76" s="68"/>
      <c r="BY76" s="68"/>
      <c r="BZ76" s="6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7"/>
      <c r="BM77" s="68"/>
      <c r="BN77" s="68"/>
      <c r="BO77" s="68"/>
      <c r="BP77" s="68"/>
      <c r="BQ77" s="68"/>
      <c r="BR77" s="68"/>
      <c r="BS77" s="68"/>
      <c r="BT77" s="68"/>
      <c r="BU77" s="68"/>
      <c r="BV77" s="68"/>
      <c r="BW77" s="68"/>
      <c r="BX77" s="68"/>
      <c r="BY77" s="68"/>
      <c r="BZ77" s="6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7"/>
      <c r="BM78" s="68"/>
      <c r="BN78" s="68"/>
      <c r="BO78" s="68"/>
      <c r="BP78" s="68"/>
      <c r="BQ78" s="68"/>
      <c r="BR78" s="68"/>
      <c r="BS78" s="68"/>
      <c r="BT78" s="68"/>
      <c r="BU78" s="68"/>
      <c r="BV78" s="68"/>
      <c r="BW78" s="68"/>
      <c r="BX78" s="68"/>
      <c r="BY78" s="68"/>
      <c r="BZ78" s="6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7"/>
      <c r="BM79" s="68"/>
      <c r="BN79" s="68"/>
      <c r="BO79" s="68"/>
      <c r="BP79" s="68"/>
      <c r="BQ79" s="68"/>
      <c r="BR79" s="68"/>
      <c r="BS79" s="68"/>
      <c r="BT79" s="68"/>
      <c r="BU79" s="68"/>
      <c r="BV79" s="68"/>
      <c r="BW79" s="68"/>
      <c r="BX79" s="68"/>
      <c r="BY79" s="68"/>
      <c r="BZ79" s="6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7"/>
      <c r="BM80" s="68"/>
      <c r="BN80" s="68"/>
      <c r="BO80" s="68"/>
      <c r="BP80" s="68"/>
      <c r="BQ80" s="68"/>
      <c r="BR80" s="68"/>
      <c r="BS80" s="68"/>
      <c r="BT80" s="68"/>
      <c r="BU80" s="68"/>
      <c r="BV80" s="68"/>
      <c r="BW80" s="68"/>
      <c r="BX80" s="68"/>
      <c r="BY80" s="68"/>
      <c r="BZ80" s="6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7"/>
      <c r="BM81" s="68"/>
      <c r="BN81" s="68"/>
      <c r="BO81" s="68"/>
      <c r="BP81" s="68"/>
      <c r="BQ81" s="68"/>
      <c r="BR81" s="68"/>
      <c r="BS81" s="68"/>
      <c r="BT81" s="68"/>
      <c r="BU81" s="68"/>
      <c r="BV81" s="68"/>
      <c r="BW81" s="68"/>
      <c r="BX81" s="68"/>
      <c r="BY81" s="68"/>
      <c r="BZ81" s="6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70"/>
      <c r="BM82" s="71"/>
      <c r="BN82" s="71"/>
      <c r="BO82" s="71"/>
      <c r="BP82" s="71"/>
      <c r="BQ82" s="71"/>
      <c r="BR82" s="71"/>
      <c r="BS82" s="71"/>
      <c r="BT82" s="71"/>
      <c r="BU82" s="71"/>
      <c r="BV82" s="71"/>
      <c r="BW82" s="71"/>
      <c r="BX82" s="71"/>
      <c r="BY82" s="71"/>
      <c r="BZ82" s="7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dlHB5csPvkGw1yhGETUh3If6BYxvmQ+QZmec4a9Jmk6V7E01sguXBwhgDV3aeQYcfCMEAhXlrs8mpk2R1kYvzw==" saltValue="Tb1J81QMYXscZ6Va7qIllg==" spinCount="100000" sheet="1" objects="1" scenarios="1" formatCells="0" formatColumns="0" formatRows="0"/>
  <mergeCells count="48">
    <mergeCell ref="BL64:BZ65"/>
    <mergeCell ref="BL66:BZ82"/>
    <mergeCell ref="AT10:BA10"/>
    <mergeCell ref="BL16:BZ44"/>
    <mergeCell ref="BL45:BZ46"/>
    <mergeCell ref="BL47:BZ63"/>
    <mergeCell ref="B60:BJ61"/>
    <mergeCell ref="BL11:BZ13"/>
    <mergeCell ref="B14:BJ15"/>
    <mergeCell ref="BL14:BZ15"/>
    <mergeCell ref="B10:H10"/>
    <mergeCell ref="I10:O10"/>
    <mergeCell ref="P10:V10"/>
    <mergeCell ref="W10:AC10"/>
    <mergeCell ref="AL10:AS10"/>
    <mergeCell ref="AT9:BA9"/>
    <mergeCell ref="BB9:BI9"/>
    <mergeCell ref="BL9:BM9"/>
    <mergeCell ref="BN9:BY9"/>
    <mergeCell ref="BB10:BI10"/>
    <mergeCell ref="BL10:BM10"/>
    <mergeCell ref="BN10:BY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2022</v>
      </c>
      <c r="C6" s="20">
        <f t="shared" ref="C6:W6" si="3">C7</f>
        <v>62031</v>
      </c>
      <c r="D6" s="20">
        <f t="shared" si="3"/>
        <v>46</v>
      </c>
      <c r="E6" s="20">
        <f t="shared" si="3"/>
        <v>1</v>
      </c>
      <c r="F6" s="20">
        <f t="shared" si="3"/>
        <v>0</v>
      </c>
      <c r="G6" s="20">
        <f t="shared" si="3"/>
        <v>1</v>
      </c>
      <c r="H6" s="20" t="str">
        <f t="shared" si="3"/>
        <v>山形県　鶴岡市</v>
      </c>
      <c r="I6" s="20" t="str">
        <f t="shared" si="3"/>
        <v>法適用</v>
      </c>
      <c r="J6" s="20" t="str">
        <f t="shared" si="3"/>
        <v>水道事業</v>
      </c>
      <c r="K6" s="20" t="str">
        <f t="shared" si="3"/>
        <v>末端給水事業</v>
      </c>
      <c r="L6" s="20" t="str">
        <f t="shared" si="3"/>
        <v>A3</v>
      </c>
      <c r="M6" s="20" t="str">
        <f t="shared" si="3"/>
        <v>非設置</v>
      </c>
      <c r="N6" s="21" t="str">
        <f t="shared" si="3"/>
        <v>-</v>
      </c>
      <c r="O6" s="21">
        <f t="shared" si="3"/>
        <v>84.95</v>
      </c>
      <c r="P6" s="21">
        <f t="shared" si="3"/>
        <v>99.55</v>
      </c>
      <c r="Q6" s="21">
        <f t="shared" si="3"/>
        <v>3894</v>
      </c>
      <c r="R6" s="21">
        <f t="shared" si="3"/>
        <v>120398</v>
      </c>
      <c r="S6" s="21">
        <f t="shared" si="3"/>
        <v>1311.51</v>
      </c>
      <c r="T6" s="21">
        <f t="shared" si="3"/>
        <v>91.8</v>
      </c>
      <c r="U6" s="21">
        <f t="shared" si="3"/>
        <v>126160</v>
      </c>
      <c r="V6" s="21">
        <f t="shared" si="3"/>
        <v>427</v>
      </c>
      <c r="W6" s="21">
        <f t="shared" si="3"/>
        <v>295.45999999999998</v>
      </c>
      <c r="X6" s="22">
        <f>IF(X7="",NA(),X7)</f>
        <v>114.46</v>
      </c>
      <c r="Y6" s="22">
        <f t="shared" ref="Y6:AG6" si="4">IF(Y7="",NA(),Y7)</f>
        <v>115.33</v>
      </c>
      <c r="Z6" s="22">
        <f t="shared" si="4"/>
        <v>111.65</v>
      </c>
      <c r="AA6" s="22">
        <f t="shared" si="4"/>
        <v>115.01</v>
      </c>
      <c r="AB6" s="22">
        <f t="shared" si="4"/>
        <v>111.12</v>
      </c>
      <c r="AC6" s="22">
        <f t="shared" si="4"/>
        <v>113.82</v>
      </c>
      <c r="AD6" s="22">
        <f t="shared" si="4"/>
        <v>112.82</v>
      </c>
      <c r="AE6" s="22">
        <f t="shared" si="4"/>
        <v>111.21</v>
      </c>
      <c r="AF6" s="22">
        <f t="shared" si="4"/>
        <v>111.89</v>
      </c>
      <c r="AG6" s="22">
        <f t="shared" si="4"/>
        <v>109.99</v>
      </c>
      <c r="AH6" s="21" t="str">
        <f>IF(AH7="","",IF(AH7="-","【-】","【"&amp;SUBSTITUTE(TEXT(AH7,"#,##0.00"),"-","△")&amp;"】"))</f>
        <v>【108.70】</v>
      </c>
      <c r="AI6" s="21">
        <f>IF(AI7="",NA(),AI7)</f>
        <v>0</v>
      </c>
      <c r="AJ6" s="21">
        <f t="shared" ref="AJ6:AR6" si="5">IF(AJ7="",NA(),AJ7)</f>
        <v>0</v>
      </c>
      <c r="AK6" s="21">
        <f t="shared" si="5"/>
        <v>0</v>
      </c>
      <c r="AL6" s="21">
        <f t="shared" si="5"/>
        <v>0</v>
      </c>
      <c r="AM6" s="21">
        <f t="shared" si="5"/>
        <v>0</v>
      </c>
      <c r="AN6" s="21">
        <f t="shared" si="5"/>
        <v>0</v>
      </c>
      <c r="AO6" s="21">
        <f t="shared" si="5"/>
        <v>0</v>
      </c>
      <c r="AP6" s="21">
        <f t="shared" si="5"/>
        <v>0</v>
      </c>
      <c r="AQ6" s="22">
        <f t="shared" si="5"/>
        <v>0.45</v>
      </c>
      <c r="AR6" s="21">
        <f t="shared" si="5"/>
        <v>0</v>
      </c>
      <c r="AS6" s="21" t="str">
        <f>IF(AS7="","",IF(AS7="-","【-】","【"&amp;SUBSTITUTE(TEXT(AS7,"#,##0.00"),"-","△")&amp;"】"))</f>
        <v>【1.34】</v>
      </c>
      <c r="AT6" s="22">
        <f>IF(AT7="",NA(),AT7)</f>
        <v>625.53</v>
      </c>
      <c r="AU6" s="22">
        <f t="shared" ref="AU6:BC6" si="6">IF(AU7="",NA(),AU7)</f>
        <v>628.52</v>
      </c>
      <c r="AV6" s="22">
        <f t="shared" si="6"/>
        <v>619.24</v>
      </c>
      <c r="AW6" s="22">
        <f t="shared" si="6"/>
        <v>656.79</v>
      </c>
      <c r="AX6" s="22">
        <f t="shared" si="6"/>
        <v>598.57000000000005</v>
      </c>
      <c r="AY6" s="22">
        <f t="shared" si="6"/>
        <v>335.6</v>
      </c>
      <c r="AZ6" s="22">
        <f t="shared" si="6"/>
        <v>358.91</v>
      </c>
      <c r="BA6" s="22">
        <f t="shared" si="6"/>
        <v>360.96</v>
      </c>
      <c r="BB6" s="22">
        <f t="shared" si="6"/>
        <v>351.29</v>
      </c>
      <c r="BC6" s="22">
        <f t="shared" si="6"/>
        <v>364.24</v>
      </c>
      <c r="BD6" s="21" t="str">
        <f>IF(BD7="","",IF(BD7="-","【-】","【"&amp;SUBSTITUTE(TEXT(BD7,"#,##0.00"),"-","△")&amp;"】"))</f>
        <v>【252.29】</v>
      </c>
      <c r="BE6" s="22">
        <f>IF(BE7="",NA(),BE7)</f>
        <v>161.84</v>
      </c>
      <c r="BF6" s="22">
        <f t="shared" ref="BF6:BN6" si="7">IF(BF7="",NA(),BF7)</f>
        <v>147.22999999999999</v>
      </c>
      <c r="BG6" s="22">
        <f t="shared" si="7"/>
        <v>134.38</v>
      </c>
      <c r="BH6" s="22">
        <f t="shared" si="7"/>
        <v>115.93</v>
      </c>
      <c r="BI6" s="22">
        <f t="shared" si="7"/>
        <v>99.35</v>
      </c>
      <c r="BJ6" s="22">
        <f t="shared" si="7"/>
        <v>258.26</v>
      </c>
      <c r="BK6" s="22">
        <f t="shared" si="7"/>
        <v>247.27</v>
      </c>
      <c r="BL6" s="22">
        <f t="shared" si="7"/>
        <v>239.18</v>
      </c>
      <c r="BM6" s="22">
        <f t="shared" si="7"/>
        <v>236.29</v>
      </c>
      <c r="BN6" s="22">
        <f t="shared" si="7"/>
        <v>238.77</v>
      </c>
      <c r="BO6" s="21" t="str">
        <f>IF(BO7="","",IF(BO7="-","【-】","【"&amp;SUBSTITUTE(TEXT(BO7,"#,##0.00"),"-","△")&amp;"】"))</f>
        <v>【268.07】</v>
      </c>
      <c r="BP6" s="22">
        <f>IF(BP7="",NA(),BP7)</f>
        <v>109.09</v>
      </c>
      <c r="BQ6" s="22">
        <f t="shared" ref="BQ6:BY6" si="8">IF(BQ7="",NA(),BQ7)</f>
        <v>109.07</v>
      </c>
      <c r="BR6" s="22">
        <f t="shared" si="8"/>
        <v>105.78</v>
      </c>
      <c r="BS6" s="22">
        <f t="shared" si="8"/>
        <v>109.38</v>
      </c>
      <c r="BT6" s="22">
        <f t="shared" si="8"/>
        <v>105.77</v>
      </c>
      <c r="BU6" s="22">
        <f t="shared" si="8"/>
        <v>106.07</v>
      </c>
      <c r="BV6" s="22">
        <f t="shared" si="8"/>
        <v>105.34</v>
      </c>
      <c r="BW6" s="22">
        <f t="shared" si="8"/>
        <v>101.89</v>
      </c>
      <c r="BX6" s="22">
        <f t="shared" si="8"/>
        <v>104.33</v>
      </c>
      <c r="BY6" s="22">
        <f t="shared" si="8"/>
        <v>98.85</v>
      </c>
      <c r="BZ6" s="21" t="str">
        <f>IF(BZ7="","",IF(BZ7="-","【-】","【"&amp;SUBSTITUTE(TEXT(BZ7,"#,##0.00"),"-","△")&amp;"】"))</f>
        <v>【97.47】</v>
      </c>
      <c r="CA6" s="22">
        <f>IF(CA7="",NA(),CA7)</f>
        <v>190.42</v>
      </c>
      <c r="CB6" s="22">
        <f t="shared" ref="CB6:CJ6" si="9">IF(CB7="",NA(),CB7)</f>
        <v>190.63</v>
      </c>
      <c r="CC6" s="22">
        <f t="shared" si="9"/>
        <v>192.78</v>
      </c>
      <c r="CD6" s="22">
        <f t="shared" si="9"/>
        <v>190.49</v>
      </c>
      <c r="CE6" s="22">
        <f t="shared" si="9"/>
        <v>197.65</v>
      </c>
      <c r="CF6" s="22">
        <f t="shared" si="9"/>
        <v>159.22</v>
      </c>
      <c r="CG6" s="22">
        <f t="shared" si="9"/>
        <v>159.6</v>
      </c>
      <c r="CH6" s="22">
        <f t="shared" si="9"/>
        <v>156.32</v>
      </c>
      <c r="CI6" s="22">
        <f t="shared" si="9"/>
        <v>157.4</v>
      </c>
      <c r="CJ6" s="22">
        <f t="shared" si="9"/>
        <v>162.61000000000001</v>
      </c>
      <c r="CK6" s="21" t="str">
        <f>IF(CK7="","",IF(CK7="-","【-】","【"&amp;SUBSTITUTE(TEXT(CK7,"#,##0.00"),"-","△")&amp;"】"))</f>
        <v>【174.75】</v>
      </c>
      <c r="CL6" s="22">
        <f>IF(CL7="",NA(),CL7)</f>
        <v>43.34</v>
      </c>
      <c r="CM6" s="22">
        <f t="shared" ref="CM6:CU6" si="10">IF(CM7="",NA(),CM7)</f>
        <v>41.94</v>
      </c>
      <c r="CN6" s="22">
        <f t="shared" si="10"/>
        <v>41.78</v>
      </c>
      <c r="CO6" s="22">
        <f t="shared" si="10"/>
        <v>41.52</v>
      </c>
      <c r="CP6" s="22">
        <f t="shared" si="10"/>
        <v>41.8</v>
      </c>
      <c r="CQ6" s="22">
        <f t="shared" si="10"/>
        <v>62.83</v>
      </c>
      <c r="CR6" s="22">
        <f t="shared" si="10"/>
        <v>62.05</v>
      </c>
      <c r="CS6" s="22">
        <f t="shared" si="10"/>
        <v>63.23</v>
      </c>
      <c r="CT6" s="22">
        <f t="shared" si="10"/>
        <v>62.59</v>
      </c>
      <c r="CU6" s="22">
        <f t="shared" si="10"/>
        <v>61.81</v>
      </c>
      <c r="CV6" s="21" t="str">
        <f>IF(CV7="","",IF(CV7="-","【-】","【"&amp;SUBSTITUTE(TEXT(CV7,"#,##0.00"),"-","△")&amp;"】"))</f>
        <v>【59.97】</v>
      </c>
      <c r="CW6" s="22">
        <f>IF(CW7="",NA(),CW7)</f>
        <v>86.04</v>
      </c>
      <c r="CX6" s="22">
        <f t="shared" ref="CX6:DF6" si="11">IF(CX7="",NA(),CX7)</f>
        <v>87.25</v>
      </c>
      <c r="CY6" s="22">
        <f t="shared" si="11"/>
        <v>86.62</v>
      </c>
      <c r="CZ6" s="22">
        <f t="shared" si="11"/>
        <v>85.98</v>
      </c>
      <c r="DA6" s="22">
        <f t="shared" si="11"/>
        <v>84.42</v>
      </c>
      <c r="DB6" s="22">
        <f t="shared" si="11"/>
        <v>88.86</v>
      </c>
      <c r="DC6" s="22">
        <f t="shared" si="11"/>
        <v>89.11</v>
      </c>
      <c r="DD6" s="22">
        <f t="shared" si="11"/>
        <v>89.35</v>
      </c>
      <c r="DE6" s="22">
        <f t="shared" si="11"/>
        <v>89.7</v>
      </c>
      <c r="DF6" s="22">
        <f t="shared" si="11"/>
        <v>89.24</v>
      </c>
      <c r="DG6" s="21" t="str">
        <f>IF(DG7="","",IF(DG7="-","【-】","【"&amp;SUBSTITUTE(TEXT(DG7,"#,##0.00"),"-","△")&amp;"】"))</f>
        <v>【89.76】</v>
      </c>
      <c r="DH6" s="22">
        <f>IF(DH7="",NA(),DH7)</f>
        <v>59.71</v>
      </c>
      <c r="DI6" s="22">
        <f t="shared" ref="DI6:DQ6" si="12">IF(DI7="",NA(),DI7)</f>
        <v>60.95</v>
      </c>
      <c r="DJ6" s="22">
        <f t="shared" si="12"/>
        <v>62.16</v>
      </c>
      <c r="DK6" s="22">
        <f t="shared" si="12"/>
        <v>62.76</v>
      </c>
      <c r="DL6" s="22">
        <f t="shared" si="12"/>
        <v>63.71</v>
      </c>
      <c r="DM6" s="22">
        <f t="shared" si="12"/>
        <v>47.89</v>
      </c>
      <c r="DN6" s="22">
        <f t="shared" si="12"/>
        <v>48.69</v>
      </c>
      <c r="DO6" s="22">
        <f t="shared" si="12"/>
        <v>49.62</v>
      </c>
      <c r="DP6" s="22">
        <f t="shared" si="12"/>
        <v>50.5</v>
      </c>
      <c r="DQ6" s="22">
        <f t="shared" si="12"/>
        <v>51.28</v>
      </c>
      <c r="DR6" s="21" t="str">
        <f>IF(DR7="","",IF(DR7="-","【-】","【"&amp;SUBSTITUTE(TEXT(DR7,"#,##0.00"),"-","△")&amp;"】"))</f>
        <v>【51.51】</v>
      </c>
      <c r="DS6" s="22">
        <f>IF(DS7="",NA(),DS7)</f>
        <v>14.63</v>
      </c>
      <c r="DT6" s="22">
        <f t="shared" ref="DT6:EB6" si="13">IF(DT7="",NA(),DT7)</f>
        <v>20.95</v>
      </c>
      <c r="DU6" s="22">
        <f t="shared" si="13"/>
        <v>22.22</v>
      </c>
      <c r="DV6" s="22">
        <f t="shared" si="13"/>
        <v>23.44</v>
      </c>
      <c r="DW6" s="22">
        <f t="shared" si="13"/>
        <v>24.15</v>
      </c>
      <c r="DX6" s="22">
        <f t="shared" si="13"/>
        <v>16.899999999999999</v>
      </c>
      <c r="DY6" s="22">
        <f t="shared" si="13"/>
        <v>18.260000000000002</v>
      </c>
      <c r="DZ6" s="22">
        <f t="shared" si="13"/>
        <v>19.510000000000002</v>
      </c>
      <c r="EA6" s="22">
        <f t="shared" si="13"/>
        <v>21.19</v>
      </c>
      <c r="EB6" s="22">
        <f t="shared" si="13"/>
        <v>22.64</v>
      </c>
      <c r="EC6" s="21" t="str">
        <f>IF(EC7="","",IF(EC7="-","【-】","【"&amp;SUBSTITUTE(TEXT(EC7,"#,##0.00"),"-","△")&amp;"】"))</f>
        <v>【23.75】</v>
      </c>
      <c r="ED6" s="22">
        <f>IF(ED7="",NA(),ED7)</f>
        <v>0.31</v>
      </c>
      <c r="EE6" s="22">
        <f t="shared" ref="EE6:EM6" si="14">IF(EE7="",NA(),EE7)</f>
        <v>0.35</v>
      </c>
      <c r="EF6" s="22">
        <f t="shared" si="14"/>
        <v>0.24</v>
      </c>
      <c r="EG6" s="22">
        <f t="shared" si="14"/>
        <v>0.88</v>
      </c>
      <c r="EH6" s="22">
        <f t="shared" si="14"/>
        <v>0.27</v>
      </c>
      <c r="EI6" s="22">
        <f t="shared" si="14"/>
        <v>0.72</v>
      </c>
      <c r="EJ6" s="22">
        <f t="shared" si="14"/>
        <v>0.66</v>
      </c>
      <c r="EK6" s="22">
        <f t="shared" si="14"/>
        <v>0.67</v>
      </c>
      <c r="EL6" s="22">
        <f t="shared" si="14"/>
        <v>0.62</v>
      </c>
      <c r="EM6" s="22">
        <f t="shared" si="14"/>
        <v>0.6</v>
      </c>
      <c r="EN6" s="21" t="str">
        <f>IF(EN7="","",IF(EN7="-","【-】","【"&amp;SUBSTITUTE(TEXT(EN7,"#,##0.00"),"-","△")&amp;"】"))</f>
        <v>【0.67】</v>
      </c>
    </row>
    <row r="7" spans="1:144" s="23" customFormat="1" x14ac:dyDescent="0.15">
      <c r="A7" s="15"/>
      <c r="B7" s="24">
        <v>2022</v>
      </c>
      <c r="C7" s="24">
        <v>62031</v>
      </c>
      <c r="D7" s="24">
        <v>46</v>
      </c>
      <c r="E7" s="24">
        <v>1</v>
      </c>
      <c r="F7" s="24">
        <v>0</v>
      </c>
      <c r="G7" s="24">
        <v>1</v>
      </c>
      <c r="H7" s="24" t="s">
        <v>93</v>
      </c>
      <c r="I7" s="24" t="s">
        <v>94</v>
      </c>
      <c r="J7" s="24" t="s">
        <v>95</v>
      </c>
      <c r="K7" s="24" t="s">
        <v>96</v>
      </c>
      <c r="L7" s="24" t="s">
        <v>97</v>
      </c>
      <c r="M7" s="24" t="s">
        <v>98</v>
      </c>
      <c r="N7" s="25" t="s">
        <v>99</v>
      </c>
      <c r="O7" s="25">
        <v>84.95</v>
      </c>
      <c r="P7" s="25">
        <v>99.55</v>
      </c>
      <c r="Q7" s="25">
        <v>3894</v>
      </c>
      <c r="R7" s="25">
        <v>120398</v>
      </c>
      <c r="S7" s="25">
        <v>1311.51</v>
      </c>
      <c r="T7" s="25">
        <v>91.8</v>
      </c>
      <c r="U7" s="25">
        <v>126160</v>
      </c>
      <c r="V7" s="25">
        <v>427</v>
      </c>
      <c r="W7" s="25">
        <v>295.45999999999998</v>
      </c>
      <c r="X7" s="25">
        <v>114.46</v>
      </c>
      <c r="Y7" s="25">
        <v>115.33</v>
      </c>
      <c r="Z7" s="25">
        <v>111.65</v>
      </c>
      <c r="AA7" s="25">
        <v>115.01</v>
      </c>
      <c r="AB7" s="25">
        <v>111.12</v>
      </c>
      <c r="AC7" s="25">
        <v>113.82</v>
      </c>
      <c r="AD7" s="25">
        <v>112.82</v>
      </c>
      <c r="AE7" s="25">
        <v>111.21</v>
      </c>
      <c r="AF7" s="25">
        <v>111.89</v>
      </c>
      <c r="AG7" s="25">
        <v>109.99</v>
      </c>
      <c r="AH7" s="25">
        <v>108.7</v>
      </c>
      <c r="AI7" s="25">
        <v>0</v>
      </c>
      <c r="AJ7" s="25">
        <v>0</v>
      </c>
      <c r="AK7" s="25">
        <v>0</v>
      </c>
      <c r="AL7" s="25">
        <v>0</v>
      </c>
      <c r="AM7" s="25">
        <v>0</v>
      </c>
      <c r="AN7" s="25">
        <v>0</v>
      </c>
      <c r="AO7" s="25">
        <v>0</v>
      </c>
      <c r="AP7" s="25">
        <v>0</v>
      </c>
      <c r="AQ7" s="25">
        <v>0.45</v>
      </c>
      <c r="AR7" s="25">
        <v>0</v>
      </c>
      <c r="AS7" s="25">
        <v>1.34</v>
      </c>
      <c r="AT7" s="25">
        <v>625.53</v>
      </c>
      <c r="AU7" s="25">
        <v>628.52</v>
      </c>
      <c r="AV7" s="25">
        <v>619.24</v>
      </c>
      <c r="AW7" s="25">
        <v>656.79</v>
      </c>
      <c r="AX7" s="25">
        <v>598.57000000000005</v>
      </c>
      <c r="AY7" s="25">
        <v>335.6</v>
      </c>
      <c r="AZ7" s="25">
        <v>358.91</v>
      </c>
      <c r="BA7" s="25">
        <v>360.96</v>
      </c>
      <c r="BB7" s="25">
        <v>351.29</v>
      </c>
      <c r="BC7" s="25">
        <v>364.24</v>
      </c>
      <c r="BD7" s="25">
        <v>252.29</v>
      </c>
      <c r="BE7" s="25">
        <v>161.84</v>
      </c>
      <c r="BF7" s="25">
        <v>147.22999999999999</v>
      </c>
      <c r="BG7" s="25">
        <v>134.38</v>
      </c>
      <c r="BH7" s="25">
        <v>115.93</v>
      </c>
      <c r="BI7" s="25">
        <v>99.35</v>
      </c>
      <c r="BJ7" s="25">
        <v>258.26</v>
      </c>
      <c r="BK7" s="25">
        <v>247.27</v>
      </c>
      <c r="BL7" s="25">
        <v>239.18</v>
      </c>
      <c r="BM7" s="25">
        <v>236.29</v>
      </c>
      <c r="BN7" s="25">
        <v>238.77</v>
      </c>
      <c r="BO7" s="25">
        <v>268.07</v>
      </c>
      <c r="BP7" s="25">
        <v>109.09</v>
      </c>
      <c r="BQ7" s="25">
        <v>109.07</v>
      </c>
      <c r="BR7" s="25">
        <v>105.78</v>
      </c>
      <c r="BS7" s="25">
        <v>109.38</v>
      </c>
      <c r="BT7" s="25">
        <v>105.77</v>
      </c>
      <c r="BU7" s="25">
        <v>106.07</v>
      </c>
      <c r="BV7" s="25">
        <v>105.34</v>
      </c>
      <c r="BW7" s="25">
        <v>101.89</v>
      </c>
      <c r="BX7" s="25">
        <v>104.33</v>
      </c>
      <c r="BY7" s="25">
        <v>98.85</v>
      </c>
      <c r="BZ7" s="25">
        <v>97.47</v>
      </c>
      <c r="CA7" s="25">
        <v>190.42</v>
      </c>
      <c r="CB7" s="25">
        <v>190.63</v>
      </c>
      <c r="CC7" s="25">
        <v>192.78</v>
      </c>
      <c r="CD7" s="25">
        <v>190.49</v>
      </c>
      <c r="CE7" s="25">
        <v>197.65</v>
      </c>
      <c r="CF7" s="25">
        <v>159.22</v>
      </c>
      <c r="CG7" s="25">
        <v>159.6</v>
      </c>
      <c r="CH7" s="25">
        <v>156.32</v>
      </c>
      <c r="CI7" s="25">
        <v>157.4</v>
      </c>
      <c r="CJ7" s="25">
        <v>162.61000000000001</v>
      </c>
      <c r="CK7" s="25">
        <v>174.75</v>
      </c>
      <c r="CL7" s="25">
        <v>43.34</v>
      </c>
      <c r="CM7" s="25">
        <v>41.94</v>
      </c>
      <c r="CN7" s="25">
        <v>41.78</v>
      </c>
      <c r="CO7" s="25">
        <v>41.52</v>
      </c>
      <c r="CP7" s="25">
        <v>41.8</v>
      </c>
      <c r="CQ7" s="25">
        <v>62.83</v>
      </c>
      <c r="CR7" s="25">
        <v>62.05</v>
      </c>
      <c r="CS7" s="25">
        <v>63.23</v>
      </c>
      <c r="CT7" s="25">
        <v>62.59</v>
      </c>
      <c r="CU7" s="25">
        <v>61.81</v>
      </c>
      <c r="CV7" s="25">
        <v>59.97</v>
      </c>
      <c r="CW7" s="25">
        <v>86.04</v>
      </c>
      <c r="CX7" s="25">
        <v>87.25</v>
      </c>
      <c r="CY7" s="25">
        <v>86.62</v>
      </c>
      <c r="CZ7" s="25">
        <v>85.98</v>
      </c>
      <c r="DA7" s="25">
        <v>84.42</v>
      </c>
      <c r="DB7" s="25">
        <v>88.86</v>
      </c>
      <c r="DC7" s="25">
        <v>89.11</v>
      </c>
      <c r="DD7" s="25">
        <v>89.35</v>
      </c>
      <c r="DE7" s="25">
        <v>89.7</v>
      </c>
      <c r="DF7" s="25">
        <v>89.24</v>
      </c>
      <c r="DG7" s="25">
        <v>89.76</v>
      </c>
      <c r="DH7" s="25">
        <v>59.71</v>
      </c>
      <c r="DI7" s="25">
        <v>60.95</v>
      </c>
      <c r="DJ7" s="25">
        <v>62.16</v>
      </c>
      <c r="DK7" s="25">
        <v>62.76</v>
      </c>
      <c r="DL7" s="25">
        <v>63.71</v>
      </c>
      <c r="DM7" s="25">
        <v>47.89</v>
      </c>
      <c r="DN7" s="25">
        <v>48.69</v>
      </c>
      <c r="DO7" s="25">
        <v>49.62</v>
      </c>
      <c r="DP7" s="25">
        <v>50.5</v>
      </c>
      <c r="DQ7" s="25">
        <v>51.28</v>
      </c>
      <c r="DR7" s="25">
        <v>51.51</v>
      </c>
      <c r="DS7" s="25">
        <v>14.63</v>
      </c>
      <c r="DT7" s="25">
        <v>20.95</v>
      </c>
      <c r="DU7" s="25">
        <v>22.22</v>
      </c>
      <c r="DV7" s="25">
        <v>23.44</v>
      </c>
      <c r="DW7" s="25">
        <v>24.15</v>
      </c>
      <c r="DX7" s="25">
        <v>16.899999999999999</v>
      </c>
      <c r="DY7" s="25">
        <v>18.260000000000002</v>
      </c>
      <c r="DZ7" s="25">
        <v>19.510000000000002</v>
      </c>
      <c r="EA7" s="25">
        <v>21.19</v>
      </c>
      <c r="EB7" s="25">
        <v>22.64</v>
      </c>
      <c r="EC7" s="25">
        <v>23.75</v>
      </c>
      <c r="ED7" s="25">
        <v>0.31</v>
      </c>
      <c r="EE7" s="25">
        <v>0.35</v>
      </c>
      <c r="EF7" s="25">
        <v>0.24</v>
      </c>
      <c r="EG7" s="25">
        <v>0.88</v>
      </c>
      <c r="EH7" s="25">
        <v>0.27</v>
      </c>
      <c r="EI7" s="25">
        <v>0.72</v>
      </c>
      <c r="EJ7" s="25">
        <v>0.66</v>
      </c>
      <c r="EK7" s="25">
        <v>0.67</v>
      </c>
      <c r="EL7" s="25">
        <v>0.62</v>
      </c>
      <c r="EM7" s="25">
        <v>0.6</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105</v>
      </c>
    </row>
    <row r="12" spans="1:144" x14ac:dyDescent="0.15">
      <c r="B12">
        <v>1</v>
      </c>
      <c r="C12">
        <v>1</v>
      </c>
      <c r="D12">
        <v>2</v>
      </c>
      <c r="E12">
        <v>3</v>
      </c>
      <c r="F12">
        <v>4</v>
      </c>
      <c r="G12" t="s">
        <v>106</v>
      </c>
    </row>
    <row r="13" spans="1:144" x14ac:dyDescent="0.15">
      <c r="B13" t="s">
        <v>107</v>
      </c>
      <c r="C13" t="s">
        <v>108</v>
      </c>
      <c r="D13" t="s">
        <v>108</v>
      </c>
      <c r="E13" t="s">
        <v>108</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