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UF008\Desktop\"/>
    </mc:Choice>
  </mc:AlternateContent>
  <workbookProtection workbookPassword="A597" lockStructure="1"/>
  <bookViews>
    <workbookView xWindow="0" yWindow="0" windowWidth="20490" windowHeight="744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AD8" i="4" s="1"/>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B10" i="4"/>
  <c r="BB8" i="4"/>
  <c r="AT8" i="4"/>
  <c r="AL8" i="4"/>
  <c r="W8" i="4"/>
  <c r="P8" i="4"/>
  <c r="I8" i="4"/>
  <c r="B8" i="4"/>
  <c r="B6" i="4"/>
  <c r="C10" i="5" l="1"/>
  <c r="D10" i="5"/>
  <c r="E10" i="5"/>
  <c r="B10" i="5"/>
</calcChain>
</file>

<file path=xl/sharedStrings.xml><?xml version="1.0" encoding="utf-8"?>
<sst xmlns="http://schemas.openxmlformats.org/spreadsheetml/2006/main" count="235" uniqueCount="120">
  <si>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</si>
  <si>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</si>
  <si>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</si>
  <si>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</si>
  <si>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</si>
  <si>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</si>
  <si>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</si>
  <si>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</si>
  <si>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</si>
  <si>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</si>
  <si>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</si>
  <si>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</si>
  <si>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</si>
  <si>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</si>
  <si>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</si>
  <si>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</si>
  <si>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</si>
  <si>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</si>
  <si>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</si>
  <si>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</si>
  <si>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</si>
  <si>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</si>
  <si>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</si>
  <si>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</si>
  <si>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</si>
  <si>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</si>
  <si>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</si>
  <si>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</si>
  <si>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</si>
  <si>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</si>
  <si>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</si>
  <si>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</si>
  <si>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</si>
  <si>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</si>
  <si>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</si>
  <si>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</si>
  <si>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</si>
  <si>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</si>
  <si>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</si>
  <si>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</si>
  <si>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</si>
  <si>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</si>
  <si>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</si>
  <si>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</si>
  <si>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</si>
  <si>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</si>
  <si>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</si>
  <si>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</si>
  <si>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</si>
  <si>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</si>
  <si>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</si>
  <si>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</si>
  <si>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</si>
  <si>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</si>
  <si>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</si>
  <si>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</si>
  <si>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</si>
  <si>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</si>
  <si>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</si>
  <si>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</si>
  <si>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</si>
  <si>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</si>
  <si>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</si>
  <si>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</si>
  <si>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</si>
  <si>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</si>
  <si>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</si>
  <si>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</si>
  <si>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</si>
  <si>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</si>
  <si>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</si>
  <si>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</si>
  <si>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</si>
  <si>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</si>
  <si>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</si>
  <si>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</si>
  <si>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</si>
  <si>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</si>
  <si>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</si>
  <si>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</si>
  <si>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</si>
  <si>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</si>
  <si>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</si>
  <si>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</si>
  <si>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</si>
  <si>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</si>
  <si>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</si>
  <si>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</si>
  <si>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</si>
  <si>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</si>
  <si>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</si>
  <si>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</si>
  <si>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</si>
  <si>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</si>
  <si>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</si>
  <si>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</si>
  <si>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</si>
  <si>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</si>
  <si>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</si>
  <si>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</si>
  <si>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</si>
  <si>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</si>
  <si>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</si>
  <si>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</si>
  <si>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</si>
  <si>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尾花沢市大石田町環境衛生事業組合（事業会計分）</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</si>
  <si>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</si>
  <si>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</si>
  <si>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</si>
  <si>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</si>
  <si>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</si>
  <si>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</si>
  <si>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</si>
  <si>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</si>
  <si>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</si>
  <si>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</si>
  <si>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非設置</t>
    <rPh sb="0" eb="1">
      <t>ヒ</t>
    </rPh>
    <rPh sb="1" eb="3">
      <t>セッチ</t>
    </rPh>
    <phoneticPr fontId="4"/>
  </si>
  <si>
    <t>　経常収支比率は前年に比べて約2.3%減少しており、有収率は平均値を下回り前年と比較して約2.4%減少している。一方で、企業債残高対給水収益比率は平均値を下回り年々減少傾向にあることから、計画的な借り入れ、償還が行われていることが分かる。今後も事業の健全運営について継続的に取り組んでいく必要がある。</t>
    <phoneticPr fontId="4"/>
  </si>
  <si>
    <t xml:space="preserve">  管路経年化率は平均値を上回っているものの、前年に比べて約2.9%減少している。また、管路更新率は前年に比べて約29.2パーセント減少しているものの、平均値を大きく上回っている。今後も石綿管等の老朽管布設替及び更新について計画的かつ効率的に取り組む必要がある。</t>
    <rPh sb="6" eb="7">
      <t>カ</t>
    </rPh>
    <rPh sb="51" eb="52">
      <t>ネン</t>
    </rPh>
    <phoneticPr fontId="4"/>
  </si>
  <si>
    <t xml:space="preserve">  経常収支比率や料金回収率は平均値を上回っており、企業債残高対給水収益比率は平均値を下回り減少傾向にあることから、経営改善の努力が数値として表れている。一方で有収率は平均値よりも低いことから、漏水の早期発見・早期修繕等の取り組みが必要であると考えられる。
  老朽化については、管路経年化率が平均値を上回っていることから、老朽管の布設替・更新が最大の経営課題であることが分かる。今後も多額の資金需要が見込まれるため、これまで以上に効率的な事業経営に努めなければならない。
　また、将来的にも有収水量の減少が予想されるため、施設能力や劣化の状況を把握しながら、適正規模での施設更新を図っていく必要がある。</t>
    <rPh sb="144" eb="145">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</si>
</sst>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0.57999999999999996</c:v>
                </c:pt>
                <c:pt idx="1">
                  <c:v>0.89</c:v>
                </c:pt>
                <c:pt idx="2">
                  <c:v>0.83</c:v>
                </c:pt>
                <c:pt idx="3">
                  <c:v>1.2</c:v>
                </c:pt>
                <c:pt idx="4">
                  <c:v>0.85</c:v>
                </c:pt>
              </c:numCache>
            </c:numRef>
          </c:val>
          <c:extLst>
            <c:ext xmlns:c16="http://schemas.microsoft.com/office/drawing/2014/chart" uri="{C3380CC4-5D6E-409C-BE32-E72D297353CC}">
              <c16:uniqueId val="{00000000-A60F-4F62-A59A-9382AEC78E81}"/>
            </c:ext>
          </c:extLst>
        </c:ser>
        <c:dLbls>
          <c:showLegendKey val="0"/>
          <c:showVal val="0"/>
          <c:showCatName val="0"/>
          <c:showSerName val="0"/>
          <c:showPercent val="0"/>
          <c:showBubbleSize val="0"/>
        </c:dLbls>
        <c:gapWidth val="150"/>
        <c:axId val="587656416"/>
        <c:axId val="584695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0.66</c:v>
                </c:pt>
                <c:pt idx="2">
                  <c:v>0.99</c:v>
                </c:pt>
                <c:pt idx="3">
                  <c:v>0.71</c:v>
                </c:pt>
                <c:pt idx="4">
                  <c:v>0.54</c:v>
                </c:pt>
              </c:numCache>
            </c:numRef>
          </c:val>
          <c:smooth val="0"/>
          <c:extLst>
            <c:ext xmlns:c16="http://schemas.microsoft.com/office/drawing/2014/chart" uri="{C3380CC4-5D6E-409C-BE32-E72D297353CC}">
              <c16:uniqueId val="{00000001-A60F-4F62-A59A-9382AEC78E81}"/>
            </c:ext>
          </c:extLst>
        </c:ser>
        <c:dLbls>
          <c:showLegendKey val="0"/>
          <c:showVal val="0"/>
          <c:showCatName val="0"/>
          <c:showSerName val="0"/>
          <c:showPercent val="0"/>
          <c:showBubbleSize val="0"/>
        </c:dLbls>
        <c:marker val="1"/>
        <c:smooth val="0"/>
        <c:axId val="587656416"/>
        <c:axId val="584695104"/>
      </c:lineChart>
      <c:dateAx>
        <c:axId val="587656416"/>
        <c:scaling>
          <c:orientation val="minMax"/>
        </c:scaling>
        <c:delete val="1"/>
        <c:axPos val="b"/>
        <c:numFmt formatCode="ge" sourceLinked="1"/>
        <c:majorTickMark val="none"/>
        <c:minorTickMark val="none"/>
        <c:tickLblPos val="none"/>
        <c:crossAx val="584695104"/>
        <c:crosses val="autoZero"/>
        <c:auto val="1"/>
        <c:lblOffset val="100"/>
        <c:baseTimeUnit val="years"/>
      </c:dateAx>
      <c:valAx>
        <c:axId val="584695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7656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126.53</c:v>
                </c:pt>
                <c:pt idx="1">
                  <c:v>108.5</c:v>
                </c:pt>
                <c:pt idx="2">
                  <c:v>139.30000000000001</c:v>
                </c:pt>
                <c:pt idx="3">
                  <c:v>134.69999999999999</c:v>
                </c:pt>
                <c:pt idx="4">
                  <c:v>131.68</c:v>
                </c:pt>
              </c:numCache>
            </c:numRef>
          </c:val>
          <c:extLst>
            <c:ext xmlns:c16="http://schemas.microsoft.com/office/drawing/2014/chart" uri="{C3380CC4-5D6E-409C-BE32-E72D297353CC}">
              <c16:uniqueId val="{00000000-91F2-48A2-9EEB-B342887B3F66}"/>
            </c:ext>
          </c:extLst>
        </c:ser>
        <c:dLbls>
          <c:showLegendKey val="0"/>
          <c:showVal val="0"/>
          <c:showCatName val="0"/>
          <c:showSerName val="0"/>
          <c:showPercent val="0"/>
          <c:showBubbleSize val="0"/>
        </c:dLbls>
        <c:gapWidth val="150"/>
        <c:axId val="584695496"/>
        <c:axId val="584518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106.55</c:v>
                </c:pt>
                <c:pt idx="1">
                  <c:v>110.01</c:v>
                </c:pt>
                <c:pt idx="2">
                  <c:v>111.21</c:v>
                </c:pt>
                <c:pt idx="3">
                  <c:v>111.71</c:v>
                </c:pt>
                <c:pt idx="4">
                  <c:v>110.05</c:v>
                </c:pt>
              </c:numCache>
            </c:numRef>
          </c:val>
          <c:smooth val="0"/>
          <c:extLst>
            <c:ext xmlns:c16="http://schemas.microsoft.com/office/drawing/2014/chart" uri="{C3380CC4-5D6E-409C-BE32-E72D297353CC}">
              <c16:uniqueId val="{00000001-91F2-48A2-9EEB-B342887B3F66}"/>
            </c:ext>
          </c:extLst>
        </c:ser>
        <c:dLbls>
          <c:showLegendKey val="0"/>
          <c:showVal val="0"/>
          <c:showCatName val="0"/>
          <c:showSerName val="0"/>
          <c:showPercent val="0"/>
          <c:showBubbleSize val="0"/>
        </c:dLbls>
        <c:marker val="1"/>
        <c:smooth val="0"/>
        <c:axId val="584695496"/>
        <c:axId val="584518808"/>
      </c:lineChart>
      <c:dateAx>
        <c:axId val="584695496"/>
        <c:scaling>
          <c:orientation val="minMax"/>
        </c:scaling>
        <c:delete val="1"/>
        <c:axPos val="b"/>
        <c:numFmt formatCode="ge" sourceLinked="1"/>
        <c:majorTickMark val="none"/>
        <c:minorTickMark val="none"/>
        <c:tickLblPos val="none"/>
        <c:crossAx val="584518808"/>
        <c:crosses val="autoZero"/>
        <c:auto val="1"/>
        <c:lblOffset val="100"/>
        <c:baseTimeUnit val="years"/>
      </c:dateAx>
      <c:valAx>
        <c:axId val="5845188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84695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32.03</c:v>
                </c:pt>
                <c:pt idx="1">
                  <c:v>44.59</c:v>
                </c:pt>
                <c:pt idx="2">
                  <c:v>45.26</c:v>
                </c:pt>
                <c:pt idx="3">
                  <c:v>46.44</c:v>
                </c:pt>
                <c:pt idx="4">
                  <c:v>47.36</c:v>
                </c:pt>
              </c:numCache>
            </c:numRef>
          </c:val>
          <c:extLst>
            <c:ext xmlns:c16="http://schemas.microsoft.com/office/drawing/2014/chart" uri="{C3380CC4-5D6E-409C-BE32-E72D297353CC}">
              <c16:uniqueId val="{00000000-B01B-4A20-9CA9-4A1DED32FA09}"/>
            </c:ext>
          </c:extLst>
        </c:ser>
        <c:dLbls>
          <c:showLegendKey val="0"/>
          <c:showVal val="0"/>
          <c:showCatName val="0"/>
          <c:showSerName val="0"/>
          <c:showPercent val="0"/>
          <c:showBubbleSize val="0"/>
        </c:dLbls>
        <c:gapWidth val="150"/>
        <c:axId val="584519984"/>
        <c:axId val="585746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39.06</c:v>
                </c:pt>
                <c:pt idx="1">
                  <c:v>46.66</c:v>
                </c:pt>
                <c:pt idx="2">
                  <c:v>47.46</c:v>
                </c:pt>
                <c:pt idx="3">
                  <c:v>48.49</c:v>
                </c:pt>
                <c:pt idx="4">
                  <c:v>48.05</c:v>
                </c:pt>
              </c:numCache>
            </c:numRef>
          </c:val>
          <c:smooth val="0"/>
          <c:extLst>
            <c:ext xmlns:c16="http://schemas.microsoft.com/office/drawing/2014/chart" uri="{C3380CC4-5D6E-409C-BE32-E72D297353CC}">
              <c16:uniqueId val="{00000001-B01B-4A20-9CA9-4A1DED32FA09}"/>
            </c:ext>
          </c:extLst>
        </c:ser>
        <c:dLbls>
          <c:showLegendKey val="0"/>
          <c:showVal val="0"/>
          <c:showCatName val="0"/>
          <c:showSerName val="0"/>
          <c:showPercent val="0"/>
          <c:showBubbleSize val="0"/>
        </c:dLbls>
        <c:marker val="1"/>
        <c:smooth val="0"/>
        <c:axId val="584519984"/>
        <c:axId val="585746096"/>
      </c:lineChart>
      <c:dateAx>
        <c:axId val="584519984"/>
        <c:scaling>
          <c:orientation val="minMax"/>
        </c:scaling>
        <c:delete val="1"/>
        <c:axPos val="b"/>
        <c:numFmt formatCode="ge" sourceLinked="1"/>
        <c:majorTickMark val="none"/>
        <c:minorTickMark val="none"/>
        <c:tickLblPos val="none"/>
        <c:crossAx val="585746096"/>
        <c:crosses val="autoZero"/>
        <c:auto val="1"/>
        <c:lblOffset val="100"/>
        <c:baseTimeUnit val="years"/>
      </c:dateAx>
      <c:valAx>
        <c:axId val="58574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519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11.48</c:v>
                </c:pt>
                <c:pt idx="1">
                  <c:v>10.49</c:v>
                </c:pt>
                <c:pt idx="2">
                  <c:v>26.51</c:v>
                </c:pt>
                <c:pt idx="3">
                  <c:v>26.76</c:v>
                </c:pt>
                <c:pt idx="4">
                  <c:v>25.99</c:v>
                </c:pt>
              </c:numCache>
            </c:numRef>
          </c:val>
          <c:extLst>
            <c:ext xmlns:c16="http://schemas.microsoft.com/office/drawing/2014/chart" uri="{C3380CC4-5D6E-409C-BE32-E72D297353CC}">
              <c16:uniqueId val="{00000000-C024-4AB2-AB9E-652BFAD4D977}"/>
            </c:ext>
          </c:extLst>
        </c:ser>
        <c:dLbls>
          <c:showLegendKey val="0"/>
          <c:showVal val="0"/>
          <c:showCatName val="0"/>
          <c:showSerName val="0"/>
          <c:showPercent val="0"/>
          <c:showBubbleSize val="0"/>
        </c:dLbls>
        <c:gapWidth val="150"/>
        <c:axId val="585747272"/>
        <c:axId val="590425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8.8699999999999992</c:v>
                </c:pt>
                <c:pt idx="1">
                  <c:v>9.85</c:v>
                </c:pt>
                <c:pt idx="2">
                  <c:v>9.7100000000000009</c:v>
                </c:pt>
                <c:pt idx="3">
                  <c:v>12.79</c:v>
                </c:pt>
                <c:pt idx="4">
                  <c:v>13.39</c:v>
                </c:pt>
              </c:numCache>
            </c:numRef>
          </c:val>
          <c:smooth val="0"/>
          <c:extLst>
            <c:ext xmlns:c16="http://schemas.microsoft.com/office/drawing/2014/chart" uri="{C3380CC4-5D6E-409C-BE32-E72D297353CC}">
              <c16:uniqueId val="{00000001-C024-4AB2-AB9E-652BFAD4D977}"/>
            </c:ext>
          </c:extLst>
        </c:ser>
        <c:dLbls>
          <c:showLegendKey val="0"/>
          <c:showVal val="0"/>
          <c:showCatName val="0"/>
          <c:showSerName val="0"/>
          <c:showPercent val="0"/>
          <c:showBubbleSize val="0"/>
        </c:dLbls>
        <c:marker val="1"/>
        <c:smooth val="0"/>
        <c:axId val="585747272"/>
        <c:axId val="590425448"/>
      </c:lineChart>
      <c:dateAx>
        <c:axId val="585747272"/>
        <c:scaling>
          <c:orientation val="minMax"/>
        </c:scaling>
        <c:delete val="1"/>
        <c:axPos val="b"/>
        <c:numFmt formatCode="ge" sourceLinked="1"/>
        <c:majorTickMark val="none"/>
        <c:minorTickMark val="none"/>
        <c:tickLblPos val="none"/>
        <c:crossAx val="590425448"/>
        <c:crosses val="autoZero"/>
        <c:auto val="1"/>
        <c:lblOffset val="100"/>
        <c:baseTimeUnit val="years"/>
      </c:dateAx>
      <c:valAx>
        <c:axId val="590425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5747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A4B-4227-BD8E-25A4697D7810}"/>
            </c:ext>
          </c:extLst>
        </c:ser>
        <c:dLbls>
          <c:showLegendKey val="0"/>
          <c:showVal val="0"/>
          <c:showCatName val="0"/>
          <c:showSerName val="0"/>
          <c:showPercent val="0"/>
          <c:showBubbleSize val="0"/>
        </c:dLbls>
        <c:gapWidth val="150"/>
        <c:axId val="590426624"/>
        <c:axId val="590427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9.56</c:v>
                </c:pt>
                <c:pt idx="1">
                  <c:v>2.8</c:v>
                </c:pt>
                <c:pt idx="2">
                  <c:v>1.93</c:v>
                </c:pt>
                <c:pt idx="3">
                  <c:v>1.72</c:v>
                </c:pt>
                <c:pt idx="4">
                  <c:v>2.64</c:v>
                </c:pt>
              </c:numCache>
            </c:numRef>
          </c:val>
          <c:smooth val="0"/>
          <c:extLst>
            <c:ext xmlns:c16="http://schemas.microsoft.com/office/drawing/2014/chart" uri="{C3380CC4-5D6E-409C-BE32-E72D297353CC}">
              <c16:uniqueId val="{00000001-AA4B-4227-BD8E-25A4697D7810}"/>
            </c:ext>
          </c:extLst>
        </c:ser>
        <c:dLbls>
          <c:showLegendKey val="0"/>
          <c:showVal val="0"/>
          <c:showCatName val="0"/>
          <c:showSerName val="0"/>
          <c:showPercent val="0"/>
          <c:showBubbleSize val="0"/>
        </c:dLbls>
        <c:marker val="1"/>
        <c:smooth val="0"/>
        <c:axId val="590426624"/>
        <c:axId val="590427016"/>
      </c:lineChart>
      <c:dateAx>
        <c:axId val="590426624"/>
        <c:scaling>
          <c:orientation val="minMax"/>
        </c:scaling>
        <c:delete val="1"/>
        <c:axPos val="b"/>
        <c:numFmt formatCode="ge" sourceLinked="1"/>
        <c:majorTickMark val="none"/>
        <c:minorTickMark val="none"/>
        <c:tickLblPos val="none"/>
        <c:crossAx val="590427016"/>
        <c:crosses val="autoZero"/>
        <c:auto val="1"/>
        <c:lblOffset val="100"/>
        <c:baseTimeUnit val="years"/>
      </c:dateAx>
      <c:valAx>
        <c:axId val="5904270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9042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2038.17</c:v>
                </c:pt>
                <c:pt idx="1">
                  <c:v>253.9</c:v>
                </c:pt>
                <c:pt idx="2">
                  <c:v>446.09</c:v>
                </c:pt>
                <c:pt idx="3">
                  <c:v>510.94</c:v>
                </c:pt>
                <c:pt idx="4">
                  <c:v>425.93</c:v>
                </c:pt>
              </c:numCache>
            </c:numRef>
          </c:val>
          <c:extLst>
            <c:ext xmlns:c16="http://schemas.microsoft.com/office/drawing/2014/chart" uri="{C3380CC4-5D6E-409C-BE32-E72D297353CC}">
              <c16:uniqueId val="{00000000-07CD-440F-802E-2EC5753D45E8}"/>
            </c:ext>
          </c:extLst>
        </c:ser>
        <c:dLbls>
          <c:showLegendKey val="0"/>
          <c:showVal val="0"/>
          <c:showCatName val="0"/>
          <c:showSerName val="0"/>
          <c:showPercent val="0"/>
          <c:showBubbleSize val="0"/>
        </c:dLbls>
        <c:gapWidth val="150"/>
        <c:axId val="585852120"/>
        <c:axId val="585852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963.24</c:v>
                </c:pt>
                <c:pt idx="1">
                  <c:v>381.53</c:v>
                </c:pt>
                <c:pt idx="2">
                  <c:v>391.54</c:v>
                </c:pt>
                <c:pt idx="3">
                  <c:v>384.34</c:v>
                </c:pt>
                <c:pt idx="4">
                  <c:v>359.47</c:v>
                </c:pt>
              </c:numCache>
            </c:numRef>
          </c:val>
          <c:smooth val="0"/>
          <c:extLst>
            <c:ext xmlns:c16="http://schemas.microsoft.com/office/drawing/2014/chart" uri="{C3380CC4-5D6E-409C-BE32-E72D297353CC}">
              <c16:uniqueId val="{00000001-07CD-440F-802E-2EC5753D45E8}"/>
            </c:ext>
          </c:extLst>
        </c:ser>
        <c:dLbls>
          <c:showLegendKey val="0"/>
          <c:showVal val="0"/>
          <c:showCatName val="0"/>
          <c:showSerName val="0"/>
          <c:showPercent val="0"/>
          <c:showBubbleSize val="0"/>
        </c:dLbls>
        <c:marker val="1"/>
        <c:smooth val="0"/>
        <c:axId val="585852120"/>
        <c:axId val="585852512"/>
      </c:lineChart>
      <c:dateAx>
        <c:axId val="585852120"/>
        <c:scaling>
          <c:orientation val="minMax"/>
        </c:scaling>
        <c:delete val="1"/>
        <c:axPos val="b"/>
        <c:numFmt formatCode="ge" sourceLinked="1"/>
        <c:majorTickMark val="none"/>
        <c:minorTickMark val="none"/>
        <c:tickLblPos val="none"/>
        <c:crossAx val="585852512"/>
        <c:crosses val="autoZero"/>
        <c:auto val="1"/>
        <c:lblOffset val="100"/>
        <c:baseTimeUnit val="years"/>
      </c:dateAx>
      <c:valAx>
        <c:axId val="585852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85852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344.67</c:v>
                </c:pt>
                <c:pt idx="1">
                  <c:v>331.32</c:v>
                </c:pt>
                <c:pt idx="2">
                  <c:v>330.43</c:v>
                </c:pt>
                <c:pt idx="3">
                  <c:v>324.36</c:v>
                </c:pt>
                <c:pt idx="4">
                  <c:v>316.36</c:v>
                </c:pt>
              </c:numCache>
            </c:numRef>
          </c:val>
          <c:extLst>
            <c:ext xmlns:c16="http://schemas.microsoft.com/office/drawing/2014/chart" uri="{C3380CC4-5D6E-409C-BE32-E72D297353CC}">
              <c16:uniqueId val="{00000000-FD17-45CF-A415-3A8E4F377999}"/>
            </c:ext>
          </c:extLst>
        </c:ser>
        <c:dLbls>
          <c:showLegendKey val="0"/>
          <c:showVal val="0"/>
          <c:showCatName val="0"/>
          <c:showSerName val="0"/>
          <c:showPercent val="0"/>
          <c:showBubbleSize val="0"/>
        </c:dLbls>
        <c:gapWidth val="150"/>
        <c:axId val="590421744"/>
        <c:axId val="590422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400.38</c:v>
                </c:pt>
                <c:pt idx="1">
                  <c:v>393.27</c:v>
                </c:pt>
                <c:pt idx="2">
                  <c:v>386.97</c:v>
                </c:pt>
                <c:pt idx="3">
                  <c:v>380.58</c:v>
                </c:pt>
                <c:pt idx="4">
                  <c:v>401.79</c:v>
                </c:pt>
              </c:numCache>
            </c:numRef>
          </c:val>
          <c:smooth val="0"/>
          <c:extLst>
            <c:ext xmlns:c16="http://schemas.microsoft.com/office/drawing/2014/chart" uri="{C3380CC4-5D6E-409C-BE32-E72D297353CC}">
              <c16:uniqueId val="{00000001-FD17-45CF-A415-3A8E4F377999}"/>
            </c:ext>
          </c:extLst>
        </c:ser>
        <c:dLbls>
          <c:showLegendKey val="0"/>
          <c:showVal val="0"/>
          <c:showCatName val="0"/>
          <c:showSerName val="0"/>
          <c:showPercent val="0"/>
          <c:showBubbleSize val="0"/>
        </c:dLbls>
        <c:marker val="1"/>
        <c:smooth val="0"/>
        <c:axId val="590421744"/>
        <c:axId val="590422136"/>
      </c:lineChart>
      <c:dateAx>
        <c:axId val="590421744"/>
        <c:scaling>
          <c:orientation val="minMax"/>
        </c:scaling>
        <c:delete val="1"/>
        <c:axPos val="b"/>
        <c:numFmt formatCode="ge" sourceLinked="1"/>
        <c:majorTickMark val="none"/>
        <c:minorTickMark val="none"/>
        <c:tickLblPos val="none"/>
        <c:crossAx val="590422136"/>
        <c:crosses val="autoZero"/>
        <c:auto val="1"/>
        <c:lblOffset val="100"/>
        <c:baseTimeUnit val="years"/>
      </c:dateAx>
      <c:valAx>
        <c:axId val="5904221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90421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121.57</c:v>
                </c:pt>
                <c:pt idx="1">
                  <c:v>125.93</c:v>
                </c:pt>
                <c:pt idx="2">
                  <c:v>139</c:v>
                </c:pt>
                <c:pt idx="3">
                  <c:v>134.54</c:v>
                </c:pt>
                <c:pt idx="4">
                  <c:v>129.99</c:v>
                </c:pt>
              </c:numCache>
            </c:numRef>
          </c:val>
          <c:extLst>
            <c:ext xmlns:c16="http://schemas.microsoft.com/office/drawing/2014/chart" uri="{C3380CC4-5D6E-409C-BE32-E72D297353CC}">
              <c16:uniqueId val="{00000000-7512-4700-8577-B3DD8DA67BEE}"/>
            </c:ext>
          </c:extLst>
        </c:ser>
        <c:dLbls>
          <c:showLegendKey val="0"/>
          <c:showVal val="0"/>
          <c:showCatName val="0"/>
          <c:showSerName val="0"/>
          <c:showPercent val="0"/>
          <c:showBubbleSize val="0"/>
        </c:dLbls>
        <c:gapWidth val="150"/>
        <c:axId val="585770672"/>
        <c:axId val="585771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96.56</c:v>
                </c:pt>
                <c:pt idx="1">
                  <c:v>100.47</c:v>
                </c:pt>
                <c:pt idx="2">
                  <c:v>101.72</c:v>
                </c:pt>
                <c:pt idx="3">
                  <c:v>102.38</c:v>
                </c:pt>
                <c:pt idx="4">
                  <c:v>100.12</c:v>
                </c:pt>
              </c:numCache>
            </c:numRef>
          </c:val>
          <c:smooth val="0"/>
          <c:extLst>
            <c:ext xmlns:c16="http://schemas.microsoft.com/office/drawing/2014/chart" uri="{C3380CC4-5D6E-409C-BE32-E72D297353CC}">
              <c16:uniqueId val="{00000001-7512-4700-8577-B3DD8DA67BEE}"/>
            </c:ext>
          </c:extLst>
        </c:ser>
        <c:dLbls>
          <c:showLegendKey val="0"/>
          <c:showVal val="0"/>
          <c:showCatName val="0"/>
          <c:showSerName val="0"/>
          <c:showPercent val="0"/>
          <c:showBubbleSize val="0"/>
        </c:dLbls>
        <c:marker val="1"/>
        <c:smooth val="0"/>
        <c:axId val="585770672"/>
        <c:axId val="585771064"/>
      </c:lineChart>
      <c:dateAx>
        <c:axId val="585770672"/>
        <c:scaling>
          <c:orientation val="minMax"/>
        </c:scaling>
        <c:delete val="1"/>
        <c:axPos val="b"/>
        <c:numFmt formatCode="ge" sourceLinked="1"/>
        <c:majorTickMark val="none"/>
        <c:minorTickMark val="none"/>
        <c:tickLblPos val="none"/>
        <c:crossAx val="585771064"/>
        <c:crosses val="autoZero"/>
        <c:auto val="1"/>
        <c:lblOffset val="100"/>
        <c:baseTimeUnit val="years"/>
      </c:dateAx>
      <c:valAx>
        <c:axId val="585771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577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161.41999999999999</c:v>
                </c:pt>
                <c:pt idx="1">
                  <c:v>161.47</c:v>
                </c:pt>
                <c:pt idx="2">
                  <c:v>146.36000000000001</c:v>
                </c:pt>
                <c:pt idx="3">
                  <c:v>151.32</c:v>
                </c:pt>
                <c:pt idx="4">
                  <c:v>156.75</c:v>
                </c:pt>
              </c:numCache>
            </c:numRef>
          </c:val>
          <c:extLst>
            <c:ext xmlns:c16="http://schemas.microsoft.com/office/drawing/2014/chart" uri="{C3380CC4-5D6E-409C-BE32-E72D297353CC}">
              <c16:uniqueId val="{00000000-311C-4F15-878E-372F1654D28A}"/>
            </c:ext>
          </c:extLst>
        </c:ser>
        <c:dLbls>
          <c:showLegendKey val="0"/>
          <c:showVal val="0"/>
          <c:showCatName val="0"/>
          <c:showSerName val="0"/>
          <c:showPercent val="0"/>
          <c:showBubbleSize val="0"/>
        </c:dLbls>
        <c:gapWidth val="150"/>
        <c:axId val="585772240"/>
        <c:axId val="503132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177.14</c:v>
                </c:pt>
                <c:pt idx="1">
                  <c:v>169.82</c:v>
                </c:pt>
                <c:pt idx="2">
                  <c:v>168.2</c:v>
                </c:pt>
                <c:pt idx="3">
                  <c:v>168.67</c:v>
                </c:pt>
                <c:pt idx="4">
                  <c:v>174.97</c:v>
                </c:pt>
              </c:numCache>
            </c:numRef>
          </c:val>
          <c:smooth val="0"/>
          <c:extLst>
            <c:ext xmlns:c16="http://schemas.microsoft.com/office/drawing/2014/chart" uri="{C3380CC4-5D6E-409C-BE32-E72D297353CC}">
              <c16:uniqueId val="{00000001-311C-4F15-878E-372F1654D28A}"/>
            </c:ext>
          </c:extLst>
        </c:ser>
        <c:dLbls>
          <c:showLegendKey val="0"/>
          <c:showVal val="0"/>
          <c:showCatName val="0"/>
          <c:showSerName val="0"/>
          <c:showPercent val="0"/>
          <c:showBubbleSize val="0"/>
        </c:dLbls>
        <c:marker val="1"/>
        <c:smooth val="0"/>
        <c:axId val="585772240"/>
        <c:axId val="503132104"/>
      </c:lineChart>
      <c:dateAx>
        <c:axId val="585772240"/>
        <c:scaling>
          <c:orientation val="minMax"/>
        </c:scaling>
        <c:delete val="1"/>
        <c:axPos val="b"/>
        <c:numFmt formatCode="ge" sourceLinked="1"/>
        <c:majorTickMark val="none"/>
        <c:minorTickMark val="none"/>
        <c:tickLblPos val="none"/>
        <c:crossAx val="503132104"/>
        <c:crosses val="autoZero"/>
        <c:auto val="1"/>
        <c:lblOffset val="100"/>
        <c:baseTimeUnit val="years"/>
      </c:dateAx>
      <c:valAx>
        <c:axId val="503132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577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59.96</c:v>
                </c:pt>
                <c:pt idx="1">
                  <c:v>58.34</c:v>
                </c:pt>
                <c:pt idx="2">
                  <c:v>55.71</c:v>
                </c:pt>
                <c:pt idx="3">
                  <c:v>54.78</c:v>
                </c:pt>
                <c:pt idx="4">
                  <c:v>55.56</c:v>
                </c:pt>
              </c:numCache>
            </c:numRef>
          </c:val>
          <c:extLst>
            <c:ext xmlns:c16="http://schemas.microsoft.com/office/drawing/2014/chart" uri="{C3380CC4-5D6E-409C-BE32-E72D297353CC}">
              <c16:uniqueId val="{00000000-1DEB-4A98-88A6-0BE5BA35281A}"/>
            </c:ext>
          </c:extLst>
        </c:ser>
        <c:dLbls>
          <c:showLegendKey val="0"/>
          <c:showVal val="0"/>
          <c:showCatName val="0"/>
          <c:showSerName val="0"/>
          <c:showPercent val="0"/>
          <c:showBubbleSize val="0"/>
        </c:dLbls>
        <c:gapWidth val="150"/>
        <c:axId val="503133280"/>
        <c:axId val="503133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55.64</c:v>
                </c:pt>
                <c:pt idx="1">
                  <c:v>55.13</c:v>
                </c:pt>
                <c:pt idx="2">
                  <c:v>54.77</c:v>
                </c:pt>
                <c:pt idx="3">
                  <c:v>54.92</c:v>
                </c:pt>
                <c:pt idx="4">
                  <c:v>55.63</c:v>
                </c:pt>
              </c:numCache>
            </c:numRef>
          </c:val>
          <c:smooth val="0"/>
          <c:extLst>
            <c:ext xmlns:c16="http://schemas.microsoft.com/office/drawing/2014/chart" uri="{C3380CC4-5D6E-409C-BE32-E72D297353CC}">
              <c16:uniqueId val="{00000001-1DEB-4A98-88A6-0BE5BA35281A}"/>
            </c:ext>
          </c:extLst>
        </c:ser>
        <c:dLbls>
          <c:showLegendKey val="0"/>
          <c:showVal val="0"/>
          <c:showCatName val="0"/>
          <c:showSerName val="0"/>
          <c:showPercent val="0"/>
          <c:showBubbleSize val="0"/>
        </c:dLbls>
        <c:marker val="1"/>
        <c:smooth val="0"/>
        <c:axId val="503133280"/>
        <c:axId val="503133672"/>
      </c:lineChart>
      <c:dateAx>
        <c:axId val="503133280"/>
        <c:scaling>
          <c:orientation val="minMax"/>
        </c:scaling>
        <c:delete val="1"/>
        <c:axPos val="b"/>
        <c:numFmt formatCode="ge" sourceLinked="1"/>
        <c:majorTickMark val="none"/>
        <c:minorTickMark val="none"/>
        <c:tickLblPos val="none"/>
        <c:crossAx val="503133672"/>
        <c:crosses val="autoZero"/>
        <c:auto val="1"/>
        <c:lblOffset val="100"/>
        <c:baseTimeUnit val="years"/>
      </c:dateAx>
      <c:valAx>
        <c:axId val="503133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3133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78.099999999999994</c:v>
                </c:pt>
                <c:pt idx="1">
                  <c:v>79.83</c:v>
                </c:pt>
                <c:pt idx="2">
                  <c:v>81.52</c:v>
                </c:pt>
                <c:pt idx="3">
                  <c:v>82.05</c:v>
                </c:pt>
                <c:pt idx="4">
                  <c:v>80.08</c:v>
                </c:pt>
              </c:numCache>
            </c:numRef>
          </c:val>
          <c:extLst>
            <c:ext xmlns:c16="http://schemas.microsoft.com/office/drawing/2014/chart" uri="{C3380CC4-5D6E-409C-BE32-E72D297353CC}">
              <c16:uniqueId val="{00000000-E0A7-4CDB-8377-B2C2B04B6428}"/>
            </c:ext>
          </c:extLst>
        </c:ser>
        <c:dLbls>
          <c:showLegendKey val="0"/>
          <c:showVal val="0"/>
          <c:showCatName val="0"/>
          <c:showSerName val="0"/>
          <c:showPercent val="0"/>
          <c:showBubbleSize val="0"/>
        </c:dLbls>
        <c:gapWidth val="150"/>
        <c:axId val="590418040"/>
        <c:axId val="590418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83.09</c:v>
                </c:pt>
                <c:pt idx="1">
                  <c:v>83</c:v>
                </c:pt>
                <c:pt idx="2">
                  <c:v>82.89</c:v>
                </c:pt>
                <c:pt idx="3">
                  <c:v>82.66</c:v>
                </c:pt>
                <c:pt idx="4">
                  <c:v>82.04</c:v>
                </c:pt>
              </c:numCache>
            </c:numRef>
          </c:val>
          <c:smooth val="0"/>
          <c:extLst>
            <c:ext xmlns:c16="http://schemas.microsoft.com/office/drawing/2014/chart" uri="{C3380CC4-5D6E-409C-BE32-E72D297353CC}">
              <c16:uniqueId val="{00000001-E0A7-4CDB-8377-B2C2B04B6428}"/>
            </c:ext>
          </c:extLst>
        </c:ser>
        <c:dLbls>
          <c:showLegendKey val="0"/>
          <c:showVal val="0"/>
          <c:showCatName val="0"/>
          <c:showSerName val="0"/>
          <c:showPercent val="0"/>
          <c:showBubbleSize val="0"/>
        </c:dLbls>
        <c:marker val="1"/>
        <c:smooth val="0"/>
        <c:axId val="590418040"/>
        <c:axId val="590418432"/>
      </c:lineChart>
      <c:dateAx>
        <c:axId val="590418040"/>
        <c:scaling>
          <c:orientation val="minMax"/>
        </c:scaling>
        <c:delete val="1"/>
        <c:axPos val="b"/>
        <c:numFmt formatCode="ge" sourceLinked="1"/>
        <c:majorTickMark val="none"/>
        <c:minorTickMark val="none"/>
        <c:tickLblPos val="none"/>
        <c:crossAx val="590418432"/>
        <c:crosses val="autoZero"/>
        <c:auto val="1"/>
        <c:lblOffset val="100"/>
        <c:baseTimeUnit val="years"/>
      </c:dateAx>
      <c:valAx>
        <c:axId val="590418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0418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52"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尾花沢市大石田町環境衛生事業組合（事業会計分）</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A6</v>
      </c>
      <c r="X8" s="82"/>
      <c r="Y8" s="82"/>
      <c r="Z8" s="82"/>
      <c r="AA8" s="82"/>
      <c r="AB8" s="82"/>
      <c r="AC8" s="82"/>
      <c r="AD8" s="82" t="str">
        <f>データ!$M$6</f>
        <v>非設置</v>
      </c>
      <c r="AE8" s="82"/>
      <c r="AF8" s="82"/>
      <c r="AG8" s="82"/>
      <c r="AH8" s="82"/>
      <c r="AI8" s="82"/>
      <c r="AJ8" s="82"/>
      <c r="AK8" s="4"/>
      <c r="AL8" s="70" t="str">
        <f>データ!$R$6</f>
        <v>-</v>
      </c>
      <c r="AM8" s="70"/>
      <c r="AN8" s="70"/>
      <c r="AO8" s="70"/>
      <c r="AP8" s="70"/>
      <c r="AQ8" s="70"/>
      <c r="AR8" s="70"/>
      <c r="AS8" s="70"/>
      <c r="AT8" s="66" t="str">
        <f>データ!$S$6</f>
        <v>-</v>
      </c>
      <c r="AU8" s="67"/>
      <c r="AV8" s="67"/>
      <c r="AW8" s="67"/>
      <c r="AX8" s="67"/>
      <c r="AY8" s="67"/>
      <c r="AZ8" s="67"/>
      <c r="BA8" s="67"/>
      <c r="BB8" s="69" t="str">
        <f>データ!$T$6</f>
        <v>-</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74.599999999999994</v>
      </c>
      <c r="J10" s="67"/>
      <c r="K10" s="67"/>
      <c r="L10" s="67"/>
      <c r="M10" s="67"/>
      <c r="N10" s="67"/>
      <c r="O10" s="68"/>
      <c r="P10" s="69">
        <f>データ!$P$6</f>
        <v>73.92</v>
      </c>
      <c r="Q10" s="69"/>
      <c r="R10" s="69"/>
      <c r="S10" s="69"/>
      <c r="T10" s="69"/>
      <c r="U10" s="69"/>
      <c r="V10" s="69"/>
      <c r="W10" s="70">
        <f>データ!$Q$6</f>
        <v>4320</v>
      </c>
      <c r="X10" s="70"/>
      <c r="Y10" s="70"/>
      <c r="Z10" s="70"/>
      <c r="AA10" s="70"/>
      <c r="AB10" s="70"/>
      <c r="AC10" s="70"/>
      <c r="AD10" s="2"/>
      <c r="AE10" s="2"/>
      <c r="AF10" s="2"/>
      <c r="AG10" s="2"/>
      <c r="AH10" s="4"/>
      <c r="AI10" s="4"/>
      <c r="AJ10" s="4"/>
      <c r="AK10" s="4"/>
      <c r="AL10" s="70">
        <f>データ!$U$6</f>
        <v>17428</v>
      </c>
      <c r="AM10" s="70"/>
      <c r="AN10" s="70"/>
      <c r="AO10" s="70"/>
      <c r="AP10" s="70"/>
      <c r="AQ10" s="70"/>
      <c r="AR10" s="70"/>
      <c r="AS10" s="70"/>
      <c r="AT10" s="66">
        <f>データ!$V$6</f>
        <v>58.88</v>
      </c>
      <c r="AU10" s="67"/>
      <c r="AV10" s="67"/>
      <c r="AW10" s="67"/>
      <c r="AX10" s="67"/>
      <c r="AY10" s="67"/>
      <c r="AZ10" s="67"/>
      <c r="BA10" s="67"/>
      <c r="BB10" s="69">
        <f>データ!$W$6</f>
        <v>295.99</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9" t="s">
        <v>117</v>
      </c>
      <c r="BM16" s="50"/>
      <c r="BN16" s="50"/>
      <c r="BO16" s="50"/>
      <c r="BP16" s="50"/>
      <c r="BQ16" s="50"/>
      <c r="BR16" s="50"/>
      <c r="BS16" s="50"/>
      <c r="BT16" s="50"/>
      <c r="BU16" s="50"/>
      <c r="BV16" s="50"/>
      <c r="BW16" s="50"/>
      <c r="BX16" s="50"/>
      <c r="BY16" s="50"/>
      <c r="BZ16" s="5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118</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119</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inWnO6tlcee8MfCiKHok0fH1oIdbo8nfishiOIk7DZ5I/oIM1kXF5uht1uo5exdZddJgvo98NFrpSpTfU9b2qg==" saltValue="5eMGzsz+05QdWRfF3oP6Jw=="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election activeCell="M8" sqref="M8"/>
    </sheetView>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69663</v>
      </c>
      <c r="D6" s="33">
        <f t="shared" si="3"/>
        <v>46</v>
      </c>
      <c r="E6" s="33">
        <f t="shared" si="3"/>
        <v>1</v>
      </c>
      <c r="F6" s="33">
        <f t="shared" si="3"/>
        <v>0</v>
      </c>
      <c r="G6" s="33">
        <f t="shared" si="3"/>
        <v>1</v>
      </c>
      <c r="H6" s="33" t="str">
        <f t="shared" si="3"/>
        <v>山形県　尾花沢市大石田町環境衛生事業組合（事業会計分）</v>
      </c>
      <c r="I6" s="33" t="str">
        <f t="shared" si="3"/>
        <v>法適用</v>
      </c>
      <c r="J6" s="33" t="str">
        <f t="shared" si="3"/>
        <v>水道事業</v>
      </c>
      <c r="K6" s="33" t="str">
        <f t="shared" si="3"/>
        <v>末端給水事業</v>
      </c>
      <c r="L6" s="33" t="str">
        <f t="shared" si="3"/>
        <v>A6</v>
      </c>
      <c r="M6" s="33" t="str">
        <f t="shared" si="3"/>
        <v>非設置</v>
      </c>
      <c r="N6" s="34" t="str">
        <f t="shared" si="3"/>
        <v>-</v>
      </c>
      <c r="O6" s="34">
        <f t="shared" si="3"/>
        <v>74.599999999999994</v>
      </c>
      <c r="P6" s="34">
        <f t="shared" si="3"/>
        <v>73.92</v>
      </c>
      <c r="Q6" s="34">
        <f t="shared" si="3"/>
        <v>4320</v>
      </c>
      <c r="R6" s="34" t="str">
        <f t="shared" si="3"/>
        <v>-</v>
      </c>
      <c r="S6" s="34" t="str">
        <f t="shared" si="3"/>
        <v>-</v>
      </c>
      <c r="T6" s="34" t="str">
        <f t="shared" si="3"/>
        <v>-</v>
      </c>
      <c r="U6" s="34">
        <f t="shared" si="3"/>
        <v>17428</v>
      </c>
      <c r="V6" s="34">
        <f t="shared" si="3"/>
        <v>58.88</v>
      </c>
      <c r="W6" s="34">
        <f t="shared" si="3"/>
        <v>295.99</v>
      </c>
      <c r="X6" s="35">
        <f>IF(X7="",NA(),X7)</f>
        <v>126.53</v>
      </c>
      <c r="Y6" s="35">
        <f t="shared" ref="Y6:AG6" si="4">IF(Y7="",NA(),Y7)</f>
        <v>108.5</v>
      </c>
      <c r="Z6" s="35">
        <f t="shared" si="4"/>
        <v>139.30000000000001</v>
      </c>
      <c r="AA6" s="35">
        <f t="shared" si="4"/>
        <v>134.69999999999999</v>
      </c>
      <c r="AB6" s="35">
        <f t="shared" si="4"/>
        <v>131.68</v>
      </c>
      <c r="AC6" s="35">
        <f t="shared" si="4"/>
        <v>106.55</v>
      </c>
      <c r="AD6" s="35">
        <f t="shared" si="4"/>
        <v>110.01</v>
      </c>
      <c r="AE6" s="35">
        <f t="shared" si="4"/>
        <v>111.21</v>
      </c>
      <c r="AF6" s="35">
        <f t="shared" si="4"/>
        <v>111.71</v>
      </c>
      <c r="AG6" s="35">
        <f t="shared" si="4"/>
        <v>110.05</v>
      </c>
      <c r="AH6" s="34" t="str">
        <f>IF(AH7="","",IF(AH7="-","【-】","【"&amp;SUBSTITUTE(TEXT(AH7,"#,##0.00"),"-","△")&amp;"】"))</f>
        <v>【113.39】</v>
      </c>
      <c r="AI6" s="34">
        <f>IF(AI7="",NA(),AI7)</f>
        <v>0</v>
      </c>
      <c r="AJ6" s="34">
        <f t="shared" ref="AJ6:AR6" si="5">IF(AJ7="",NA(),AJ7)</f>
        <v>0</v>
      </c>
      <c r="AK6" s="34">
        <f t="shared" si="5"/>
        <v>0</v>
      </c>
      <c r="AL6" s="34">
        <f t="shared" si="5"/>
        <v>0</v>
      </c>
      <c r="AM6" s="34">
        <f t="shared" si="5"/>
        <v>0</v>
      </c>
      <c r="AN6" s="35">
        <f t="shared" si="5"/>
        <v>9.56</v>
      </c>
      <c r="AO6" s="35">
        <f t="shared" si="5"/>
        <v>2.8</v>
      </c>
      <c r="AP6" s="35">
        <f t="shared" si="5"/>
        <v>1.93</v>
      </c>
      <c r="AQ6" s="35">
        <f t="shared" si="5"/>
        <v>1.72</v>
      </c>
      <c r="AR6" s="35">
        <f t="shared" si="5"/>
        <v>2.64</v>
      </c>
      <c r="AS6" s="34" t="str">
        <f>IF(AS7="","",IF(AS7="-","【-】","【"&amp;SUBSTITUTE(TEXT(AS7,"#,##0.00"),"-","△")&amp;"】"))</f>
        <v>【0.85】</v>
      </c>
      <c r="AT6" s="35">
        <f>IF(AT7="",NA(),AT7)</f>
        <v>2038.17</v>
      </c>
      <c r="AU6" s="35">
        <f t="shared" ref="AU6:BC6" si="6">IF(AU7="",NA(),AU7)</f>
        <v>253.9</v>
      </c>
      <c r="AV6" s="35">
        <f t="shared" si="6"/>
        <v>446.09</v>
      </c>
      <c r="AW6" s="35">
        <f t="shared" si="6"/>
        <v>510.94</v>
      </c>
      <c r="AX6" s="35">
        <f t="shared" si="6"/>
        <v>425.93</v>
      </c>
      <c r="AY6" s="35">
        <f t="shared" si="6"/>
        <v>963.24</v>
      </c>
      <c r="AZ6" s="35">
        <f t="shared" si="6"/>
        <v>381.53</v>
      </c>
      <c r="BA6" s="35">
        <f t="shared" si="6"/>
        <v>391.54</v>
      </c>
      <c r="BB6" s="35">
        <f t="shared" si="6"/>
        <v>384.34</v>
      </c>
      <c r="BC6" s="35">
        <f t="shared" si="6"/>
        <v>359.47</v>
      </c>
      <c r="BD6" s="34" t="str">
        <f>IF(BD7="","",IF(BD7="-","【-】","【"&amp;SUBSTITUTE(TEXT(BD7,"#,##0.00"),"-","△")&amp;"】"))</f>
        <v>【264.34】</v>
      </c>
      <c r="BE6" s="35">
        <f>IF(BE7="",NA(),BE7)</f>
        <v>344.67</v>
      </c>
      <c r="BF6" s="35">
        <f t="shared" ref="BF6:BN6" si="7">IF(BF7="",NA(),BF7)</f>
        <v>331.32</v>
      </c>
      <c r="BG6" s="35">
        <f t="shared" si="7"/>
        <v>330.43</v>
      </c>
      <c r="BH6" s="35">
        <f t="shared" si="7"/>
        <v>324.36</v>
      </c>
      <c r="BI6" s="35">
        <f t="shared" si="7"/>
        <v>316.36</v>
      </c>
      <c r="BJ6" s="35">
        <f t="shared" si="7"/>
        <v>400.38</v>
      </c>
      <c r="BK6" s="35">
        <f t="shared" si="7"/>
        <v>393.27</v>
      </c>
      <c r="BL6" s="35">
        <f t="shared" si="7"/>
        <v>386.97</v>
      </c>
      <c r="BM6" s="35">
        <f t="shared" si="7"/>
        <v>380.58</v>
      </c>
      <c r="BN6" s="35">
        <f t="shared" si="7"/>
        <v>401.79</v>
      </c>
      <c r="BO6" s="34" t="str">
        <f>IF(BO7="","",IF(BO7="-","【-】","【"&amp;SUBSTITUTE(TEXT(BO7,"#,##0.00"),"-","△")&amp;"】"))</f>
        <v>【274.27】</v>
      </c>
      <c r="BP6" s="35">
        <f>IF(BP7="",NA(),BP7)</f>
        <v>121.57</v>
      </c>
      <c r="BQ6" s="35">
        <f t="shared" ref="BQ6:BY6" si="8">IF(BQ7="",NA(),BQ7)</f>
        <v>125.93</v>
      </c>
      <c r="BR6" s="35">
        <f t="shared" si="8"/>
        <v>139</v>
      </c>
      <c r="BS6" s="35">
        <f t="shared" si="8"/>
        <v>134.54</v>
      </c>
      <c r="BT6" s="35">
        <f t="shared" si="8"/>
        <v>129.99</v>
      </c>
      <c r="BU6" s="35">
        <f t="shared" si="8"/>
        <v>96.56</v>
      </c>
      <c r="BV6" s="35">
        <f t="shared" si="8"/>
        <v>100.47</v>
      </c>
      <c r="BW6" s="35">
        <f t="shared" si="8"/>
        <v>101.72</v>
      </c>
      <c r="BX6" s="35">
        <f t="shared" si="8"/>
        <v>102.38</v>
      </c>
      <c r="BY6" s="35">
        <f t="shared" si="8"/>
        <v>100.12</v>
      </c>
      <c r="BZ6" s="34" t="str">
        <f>IF(BZ7="","",IF(BZ7="-","【-】","【"&amp;SUBSTITUTE(TEXT(BZ7,"#,##0.00"),"-","△")&amp;"】"))</f>
        <v>【104.36】</v>
      </c>
      <c r="CA6" s="35">
        <f>IF(CA7="",NA(),CA7)</f>
        <v>161.41999999999999</v>
      </c>
      <c r="CB6" s="35">
        <f t="shared" ref="CB6:CJ6" si="9">IF(CB7="",NA(),CB7)</f>
        <v>161.47</v>
      </c>
      <c r="CC6" s="35">
        <f t="shared" si="9"/>
        <v>146.36000000000001</v>
      </c>
      <c r="CD6" s="35">
        <f t="shared" si="9"/>
        <v>151.32</v>
      </c>
      <c r="CE6" s="35">
        <f t="shared" si="9"/>
        <v>156.75</v>
      </c>
      <c r="CF6" s="35">
        <f t="shared" si="9"/>
        <v>177.14</v>
      </c>
      <c r="CG6" s="35">
        <f t="shared" si="9"/>
        <v>169.82</v>
      </c>
      <c r="CH6" s="35">
        <f t="shared" si="9"/>
        <v>168.2</v>
      </c>
      <c r="CI6" s="35">
        <f t="shared" si="9"/>
        <v>168.67</v>
      </c>
      <c r="CJ6" s="35">
        <f t="shared" si="9"/>
        <v>174.97</v>
      </c>
      <c r="CK6" s="34" t="str">
        <f>IF(CK7="","",IF(CK7="-","【-】","【"&amp;SUBSTITUTE(TEXT(CK7,"#,##0.00"),"-","△")&amp;"】"))</f>
        <v>【165.71】</v>
      </c>
      <c r="CL6" s="35">
        <f>IF(CL7="",NA(),CL7)</f>
        <v>59.96</v>
      </c>
      <c r="CM6" s="35">
        <f t="shared" ref="CM6:CU6" si="10">IF(CM7="",NA(),CM7)</f>
        <v>58.34</v>
      </c>
      <c r="CN6" s="35">
        <f t="shared" si="10"/>
        <v>55.71</v>
      </c>
      <c r="CO6" s="35">
        <f t="shared" si="10"/>
        <v>54.78</v>
      </c>
      <c r="CP6" s="35">
        <f t="shared" si="10"/>
        <v>55.56</v>
      </c>
      <c r="CQ6" s="35">
        <f t="shared" si="10"/>
        <v>55.64</v>
      </c>
      <c r="CR6" s="35">
        <f t="shared" si="10"/>
        <v>55.13</v>
      </c>
      <c r="CS6" s="35">
        <f t="shared" si="10"/>
        <v>54.77</v>
      </c>
      <c r="CT6" s="35">
        <f t="shared" si="10"/>
        <v>54.92</v>
      </c>
      <c r="CU6" s="35">
        <f t="shared" si="10"/>
        <v>55.63</v>
      </c>
      <c r="CV6" s="34" t="str">
        <f>IF(CV7="","",IF(CV7="-","【-】","【"&amp;SUBSTITUTE(TEXT(CV7,"#,##0.00"),"-","△")&amp;"】"))</f>
        <v>【60.41】</v>
      </c>
      <c r="CW6" s="35">
        <f>IF(CW7="",NA(),CW7)</f>
        <v>78.099999999999994</v>
      </c>
      <c r="CX6" s="35">
        <f t="shared" ref="CX6:DF6" si="11">IF(CX7="",NA(),CX7)</f>
        <v>79.83</v>
      </c>
      <c r="CY6" s="35">
        <f t="shared" si="11"/>
        <v>81.52</v>
      </c>
      <c r="CZ6" s="35">
        <f t="shared" si="11"/>
        <v>82.05</v>
      </c>
      <c r="DA6" s="35">
        <f t="shared" si="11"/>
        <v>80.08</v>
      </c>
      <c r="DB6" s="35">
        <f t="shared" si="11"/>
        <v>83.09</v>
      </c>
      <c r="DC6" s="35">
        <f t="shared" si="11"/>
        <v>83</v>
      </c>
      <c r="DD6" s="35">
        <f t="shared" si="11"/>
        <v>82.89</v>
      </c>
      <c r="DE6" s="35">
        <f t="shared" si="11"/>
        <v>82.66</v>
      </c>
      <c r="DF6" s="35">
        <f t="shared" si="11"/>
        <v>82.04</v>
      </c>
      <c r="DG6" s="34" t="str">
        <f>IF(DG7="","",IF(DG7="-","【-】","【"&amp;SUBSTITUTE(TEXT(DG7,"#,##0.00"),"-","△")&amp;"】"))</f>
        <v>【89.93】</v>
      </c>
      <c r="DH6" s="35">
        <f>IF(DH7="",NA(),DH7)</f>
        <v>32.03</v>
      </c>
      <c r="DI6" s="35">
        <f t="shared" ref="DI6:DQ6" si="12">IF(DI7="",NA(),DI7)</f>
        <v>44.59</v>
      </c>
      <c r="DJ6" s="35">
        <f t="shared" si="12"/>
        <v>45.26</v>
      </c>
      <c r="DK6" s="35">
        <f t="shared" si="12"/>
        <v>46.44</v>
      </c>
      <c r="DL6" s="35">
        <f t="shared" si="12"/>
        <v>47.36</v>
      </c>
      <c r="DM6" s="35">
        <f t="shared" si="12"/>
        <v>39.06</v>
      </c>
      <c r="DN6" s="35">
        <f t="shared" si="12"/>
        <v>46.66</v>
      </c>
      <c r="DO6" s="35">
        <f t="shared" si="12"/>
        <v>47.46</v>
      </c>
      <c r="DP6" s="35">
        <f t="shared" si="12"/>
        <v>48.49</v>
      </c>
      <c r="DQ6" s="35">
        <f t="shared" si="12"/>
        <v>48.05</v>
      </c>
      <c r="DR6" s="34" t="str">
        <f>IF(DR7="","",IF(DR7="-","【-】","【"&amp;SUBSTITUTE(TEXT(DR7,"#,##0.00"),"-","△")&amp;"】"))</f>
        <v>【48.12】</v>
      </c>
      <c r="DS6" s="35">
        <f>IF(DS7="",NA(),DS7)</f>
        <v>11.48</v>
      </c>
      <c r="DT6" s="35">
        <f t="shared" ref="DT6:EB6" si="13">IF(DT7="",NA(),DT7)</f>
        <v>10.49</v>
      </c>
      <c r="DU6" s="35">
        <f t="shared" si="13"/>
        <v>26.51</v>
      </c>
      <c r="DV6" s="35">
        <f t="shared" si="13"/>
        <v>26.76</v>
      </c>
      <c r="DW6" s="35">
        <f t="shared" si="13"/>
        <v>25.99</v>
      </c>
      <c r="DX6" s="35">
        <f t="shared" si="13"/>
        <v>8.8699999999999992</v>
      </c>
      <c r="DY6" s="35">
        <f t="shared" si="13"/>
        <v>9.85</v>
      </c>
      <c r="DZ6" s="35">
        <f t="shared" si="13"/>
        <v>9.7100000000000009</v>
      </c>
      <c r="EA6" s="35">
        <f t="shared" si="13"/>
        <v>12.79</v>
      </c>
      <c r="EB6" s="35">
        <f t="shared" si="13"/>
        <v>13.39</v>
      </c>
      <c r="EC6" s="34" t="str">
        <f>IF(EC7="","",IF(EC7="-","【-】","【"&amp;SUBSTITUTE(TEXT(EC7,"#,##0.00"),"-","△")&amp;"】"))</f>
        <v>【15.89】</v>
      </c>
      <c r="ED6" s="35">
        <f>IF(ED7="",NA(),ED7)</f>
        <v>0.57999999999999996</v>
      </c>
      <c r="EE6" s="35">
        <f t="shared" ref="EE6:EM6" si="14">IF(EE7="",NA(),EE7)</f>
        <v>0.89</v>
      </c>
      <c r="EF6" s="35">
        <f t="shared" si="14"/>
        <v>0.83</v>
      </c>
      <c r="EG6" s="35">
        <f t="shared" si="14"/>
        <v>1.2</v>
      </c>
      <c r="EH6" s="35">
        <f t="shared" si="14"/>
        <v>0.85</v>
      </c>
      <c r="EI6" s="35">
        <f t="shared" si="14"/>
        <v>0.67</v>
      </c>
      <c r="EJ6" s="35">
        <f t="shared" si="14"/>
        <v>0.66</v>
      </c>
      <c r="EK6" s="35">
        <f t="shared" si="14"/>
        <v>0.99</v>
      </c>
      <c r="EL6" s="35">
        <f t="shared" si="14"/>
        <v>0.71</v>
      </c>
      <c r="EM6" s="35">
        <f t="shared" si="14"/>
        <v>0.54</v>
      </c>
      <c r="EN6" s="34" t="str">
        <f>IF(EN7="","",IF(EN7="-","【-】","【"&amp;SUBSTITUTE(TEXT(EN7,"#,##0.00"),"-","△")&amp;"】"))</f>
        <v>【0.69】</v>
      </c>
    </row>
    <row r="7" spans="1:144" s="36" customFormat="1" x14ac:dyDescent="0.15">
      <c r="A7" s="28"/>
      <c r="B7" s="37">
        <v>2017</v>
      </c>
      <c r="C7" s="37">
        <v>69663</v>
      </c>
      <c r="D7" s="37">
        <v>46</v>
      </c>
      <c r="E7" s="37">
        <v>1</v>
      </c>
      <c r="F7" s="37">
        <v>0</v>
      </c>
      <c r="G7" s="37">
        <v>1</v>
      </c>
      <c r="H7" s="37" t="s">
        <v>105</v>
      </c>
      <c r="I7" s="37" t="s">
        <v>106</v>
      </c>
      <c r="J7" s="37" t="s">
        <v>107</v>
      </c>
      <c r="K7" s="37" t="s">
        <v>108</v>
      </c>
      <c r="L7" s="37" t="s">
        <v>109</v>
      </c>
      <c r="M7" s="37" t="s">
        <v>116</v>
      </c>
      <c r="N7" s="38" t="s">
        <v>110</v>
      </c>
      <c r="O7" s="38">
        <v>74.599999999999994</v>
      </c>
      <c r="P7" s="38">
        <v>73.92</v>
      </c>
      <c r="Q7" s="38">
        <v>4320</v>
      </c>
      <c r="R7" s="38" t="s">
        <v>110</v>
      </c>
      <c r="S7" s="38" t="s">
        <v>110</v>
      </c>
      <c r="T7" s="38" t="s">
        <v>110</v>
      </c>
      <c r="U7" s="38">
        <v>17428</v>
      </c>
      <c r="V7" s="38">
        <v>58.88</v>
      </c>
      <c r="W7" s="38">
        <v>295.99</v>
      </c>
      <c r="X7" s="38">
        <v>126.53</v>
      </c>
      <c r="Y7" s="38">
        <v>108.5</v>
      </c>
      <c r="Z7" s="38">
        <v>139.30000000000001</v>
      </c>
      <c r="AA7" s="38">
        <v>134.69999999999999</v>
      </c>
      <c r="AB7" s="38">
        <v>131.68</v>
      </c>
      <c r="AC7" s="38">
        <v>106.55</v>
      </c>
      <c r="AD7" s="38">
        <v>110.01</v>
      </c>
      <c r="AE7" s="38">
        <v>111.21</v>
      </c>
      <c r="AF7" s="38">
        <v>111.71</v>
      </c>
      <c r="AG7" s="38">
        <v>110.05</v>
      </c>
      <c r="AH7" s="38">
        <v>113.39</v>
      </c>
      <c r="AI7" s="38">
        <v>0</v>
      </c>
      <c r="AJ7" s="38">
        <v>0</v>
      </c>
      <c r="AK7" s="38">
        <v>0</v>
      </c>
      <c r="AL7" s="38">
        <v>0</v>
      </c>
      <c r="AM7" s="38">
        <v>0</v>
      </c>
      <c r="AN7" s="38">
        <v>9.56</v>
      </c>
      <c r="AO7" s="38">
        <v>2.8</v>
      </c>
      <c r="AP7" s="38">
        <v>1.93</v>
      </c>
      <c r="AQ7" s="38">
        <v>1.72</v>
      </c>
      <c r="AR7" s="38">
        <v>2.64</v>
      </c>
      <c r="AS7" s="38">
        <v>0.85</v>
      </c>
      <c r="AT7" s="38">
        <v>2038.17</v>
      </c>
      <c r="AU7" s="38">
        <v>253.9</v>
      </c>
      <c r="AV7" s="38">
        <v>446.09</v>
      </c>
      <c r="AW7" s="38">
        <v>510.94</v>
      </c>
      <c r="AX7" s="38">
        <v>425.93</v>
      </c>
      <c r="AY7" s="38">
        <v>963.24</v>
      </c>
      <c r="AZ7" s="38">
        <v>381.53</v>
      </c>
      <c r="BA7" s="38">
        <v>391.54</v>
      </c>
      <c r="BB7" s="38">
        <v>384.34</v>
      </c>
      <c r="BC7" s="38">
        <v>359.47</v>
      </c>
      <c r="BD7" s="38">
        <v>264.33999999999997</v>
      </c>
      <c r="BE7" s="38">
        <v>344.67</v>
      </c>
      <c r="BF7" s="38">
        <v>331.32</v>
      </c>
      <c r="BG7" s="38">
        <v>330.43</v>
      </c>
      <c r="BH7" s="38">
        <v>324.36</v>
      </c>
      <c r="BI7" s="38">
        <v>316.36</v>
      </c>
      <c r="BJ7" s="38">
        <v>400.38</v>
      </c>
      <c r="BK7" s="38">
        <v>393.27</v>
      </c>
      <c r="BL7" s="38">
        <v>386.97</v>
      </c>
      <c r="BM7" s="38">
        <v>380.58</v>
      </c>
      <c r="BN7" s="38">
        <v>401.79</v>
      </c>
      <c r="BO7" s="38">
        <v>274.27</v>
      </c>
      <c r="BP7" s="38">
        <v>121.57</v>
      </c>
      <c r="BQ7" s="38">
        <v>125.93</v>
      </c>
      <c r="BR7" s="38">
        <v>139</v>
      </c>
      <c r="BS7" s="38">
        <v>134.54</v>
      </c>
      <c r="BT7" s="38">
        <v>129.99</v>
      </c>
      <c r="BU7" s="38">
        <v>96.56</v>
      </c>
      <c r="BV7" s="38">
        <v>100.47</v>
      </c>
      <c r="BW7" s="38">
        <v>101.72</v>
      </c>
      <c r="BX7" s="38">
        <v>102.38</v>
      </c>
      <c r="BY7" s="38">
        <v>100.12</v>
      </c>
      <c r="BZ7" s="38">
        <v>104.36</v>
      </c>
      <c r="CA7" s="38">
        <v>161.41999999999999</v>
      </c>
      <c r="CB7" s="38">
        <v>161.47</v>
      </c>
      <c r="CC7" s="38">
        <v>146.36000000000001</v>
      </c>
      <c r="CD7" s="38">
        <v>151.32</v>
      </c>
      <c r="CE7" s="38">
        <v>156.75</v>
      </c>
      <c r="CF7" s="38">
        <v>177.14</v>
      </c>
      <c r="CG7" s="38">
        <v>169.82</v>
      </c>
      <c r="CH7" s="38">
        <v>168.2</v>
      </c>
      <c r="CI7" s="38">
        <v>168.67</v>
      </c>
      <c r="CJ7" s="38">
        <v>174.97</v>
      </c>
      <c r="CK7" s="38">
        <v>165.71</v>
      </c>
      <c r="CL7" s="38">
        <v>59.96</v>
      </c>
      <c r="CM7" s="38">
        <v>58.34</v>
      </c>
      <c r="CN7" s="38">
        <v>55.71</v>
      </c>
      <c r="CO7" s="38">
        <v>54.78</v>
      </c>
      <c r="CP7" s="38">
        <v>55.56</v>
      </c>
      <c r="CQ7" s="38">
        <v>55.64</v>
      </c>
      <c r="CR7" s="38">
        <v>55.13</v>
      </c>
      <c r="CS7" s="38">
        <v>54.77</v>
      </c>
      <c r="CT7" s="38">
        <v>54.92</v>
      </c>
      <c r="CU7" s="38">
        <v>55.63</v>
      </c>
      <c r="CV7" s="38">
        <v>60.41</v>
      </c>
      <c r="CW7" s="38">
        <v>78.099999999999994</v>
      </c>
      <c r="CX7" s="38">
        <v>79.83</v>
      </c>
      <c r="CY7" s="38">
        <v>81.52</v>
      </c>
      <c r="CZ7" s="38">
        <v>82.05</v>
      </c>
      <c r="DA7" s="38">
        <v>80.08</v>
      </c>
      <c r="DB7" s="38">
        <v>83.09</v>
      </c>
      <c r="DC7" s="38">
        <v>83</v>
      </c>
      <c r="DD7" s="38">
        <v>82.89</v>
      </c>
      <c r="DE7" s="38">
        <v>82.66</v>
      </c>
      <c r="DF7" s="38">
        <v>82.04</v>
      </c>
      <c r="DG7" s="38">
        <v>89.93</v>
      </c>
      <c r="DH7" s="38">
        <v>32.03</v>
      </c>
      <c r="DI7" s="38">
        <v>44.59</v>
      </c>
      <c r="DJ7" s="38">
        <v>45.26</v>
      </c>
      <c r="DK7" s="38">
        <v>46.44</v>
      </c>
      <c r="DL7" s="38">
        <v>47.36</v>
      </c>
      <c r="DM7" s="38">
        <v>39.06</v>
      </c>
      <c r="DN7" s="38">
        <v>46.66</v>
      </c>
      <c r="DO7" s="38">
        <v>47.46</v>
      </c>
      <c r="DP7" s="38">
        <v>48.49</v>
      </c>
      <c r="DQ7" s="38">
        <v>48.05</v>
      </c>
      <c r="DR7" s="38">
        <v>48.12</v>
      </c>
      <c r="DS7" s="38">
        <v>11.48</v>
      </c>
      <c r="DT7" s="38">
        <v>10.49</v>
      </c>
      <c r="DU7" s="38">
        <v>26.51</v>
      </c>
      <c r="DV7" s="38">
        <v>26.76</v>
      </c>
      <c r="DW7" s="38">
        <v>25.99</v>
      </c>
      <c r="DX7" s="38">
        <v>8.8699999999999992</v>
      </c>
      <c r="DY7" s="38">
        <v>9.85</v>
      </c>
      <c r="DZ7" s="38">
        <v>9.7100000000000009</v>
      </c>
      <c r="EA7" s="38">
        <v>12.79</v>
      </c>
      <c r="EB7" s="38">
        <v>13.39</v>
      </c>
      <c r="EC7" s="38">
        <v>15.89</v>
      </c>
      <c r="ED7" s="38">
        <v>0.57999999999999996</v>
      </c>
      <c r="EE7" s="38">
        <v>0.89</v>
      </c>
      <c r="EF7" s="38">
        <v>0.83</v>
      </c>
      <c r="EG7" s="38">
        <v>1.2</v>
      </c>
      <c r="EH7" s="38">
        <v>0.85</v>
      </c>
      <c r="EI7" s="38">
        <v>0.67</v>
      </c>
      <c r="EJ7" s="38">
        <v>0.66</v>
      </c>
      <c r="EK7" s="38">
        <v>0.99</v>
      </c>
      <c r="EL7" s="38">
        <v>0.71</v>
      </c>
      <c r="EM7" s="38">
        <v>0.54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UF008</cp:lastModifiedBy>
  <cp:lastPrinted>2019-01-21T00:32:13Z</cp:lastPrinted>
  <dcterms:created xsi:type="dcterms:W3CDTF">2018-12-03T08:27:08Z</dcterms:created>
  <dcterms:modified xsi:type="dcterms:W3CDTF">2019-01-31T04:11:59Z</dcterms:modified>
  <cp:category/>
</cp:coreProperties>
</file>