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10660\Desktop\"/>
    </mc:Choice>
  </mc:AlternateContent>
  <workbookProtection workbookPassword="8649" lockStructure="1"/>
  <bookViews>
    <workbookView xWindow="24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AI10" i="4" s="1"/>
  <c r="S6" i="5"/>
  <c r="R6" i="5"/>
  <c r="Q6" i="5"/>
  <c r="AI8" i="4" s="1"/>
  <c r="P6" i="5"/>
  <c r="Z10" i="4" s="1"/>
  <c r="O6" i="5"/>
  <c r="N6" i="5"/>
  <c r="M6" i="5"/>
  <c r="L6" i="5"/>
  <c r="Z8" i="4" s="1"/>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R10" i="4"/>
  <c r="J10" i="4"/>
  <c r="B10" i="4"/>
  <c r="AY8" i="4"/>
  <c r="AQ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<sst xmlns="http://schemas.openxmlformats.org/spreadsheetml/2006/main" count="217" uniqueCount="107">
  <si>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</si>
  <si>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</si>
  <si>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</si>
  <si>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</si>
  <si>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</si>
  <si>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</si>
  <si>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</si>
  <si>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</si>
  <si>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</si>
  <si>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</si>
  <si>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</si>
  <si>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</si>
  <si>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</si>
  <si>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</si>
  <si>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</si>
  <si>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</si>
  <si>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</si>
  <si>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</si>
  <si>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</si>
  <si>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</si>
  <si>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</si>
  <si>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</si>
  <si>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</si>
  <si>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</si>
  <si>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</si>
  <si>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</si>
  <si>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</si>
  <si>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</si>
  <si>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</si>
  <si>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</si>
  <si>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</si>
  <si>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</si>
  <si>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</si>
  <si>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</si>
  <si>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</si>
  <si>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</si>
  <si>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</si>
  <si>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</si>
  <si>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</si>
  <si>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</si>
  <si>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</si>
  <si>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</si>
  <si>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</si>
  <si>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</si>
  <si>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</si>
  <si>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</si>
  <si>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</si>
  <si>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</si>
  <si>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</si>
  <si>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</si>
  <si>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</si>
  <si>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</si>
  <si>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</si>
  <si>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</si>
  <si>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</si>
  <si>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</si>
  <si>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</si>
  <si>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</si>
  <si>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</si>
  <si>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</si>
  <si>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</si>
  <si>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</si>
  <si>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</si>
  <si>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</si>
  <si>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</si>
  <si>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</si>
  <si>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</si>
  <si>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</si>
  <si>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</si>
  <si>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</si>
  <si>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</si>
  <si>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</si>
  <si>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</si>
  <si>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</si>
  <si>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</si>
  <si>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</si>
  <si>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</si>
  <si>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</si>
  <si>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</si>
  <si>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</si>
  <si>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</si>
  <si>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</si>
  <si>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</si>
  <si>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</si>
  <si>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</si>
  <si>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</si>
  <si>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</si>
  <si>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</si>
  <si>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</si>
  <si>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</si>
  <si>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</si>
  <si>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</si>
  <si>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</si>
  <si>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寒河江市</t>
  </si>
  <si>
    <t>法適用</t>
  </si>
  <si>
    <t>水道事業</t>
  </si>
  <si>
    <t>末端給水事業</t>
  </si>
  <si>
    <t>A5</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</si>
  <si>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</si>
  <si>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</si>
  <si>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</si>
  <si>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</si>
  <si>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</si>
  <si>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</si>
  <si>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①経常収支比率
⑤料金回収率
　各項目100％を超えているため、安定的な収入の確保と健全な経営を続けている。
⑦施設利用率
　今後、水需要の減少が予想され、それに伴い施設利用率は減少していくと思われる。また、施設更新においては、ダウンサイジングの検討が必要となってくる。
⑧有収率
　効率的な漏水調査を実施するとともに、漏水の多い水道管の更新を優先的に行い有収率向上を図っていく。
</t>
    <rPh sb="160" eb="162">
      <t>ロウスイ</t>
    </rPh>
    <rPh sb="163" eb="164">
      <t>オオ</t>
    </rPh>
    <rPh sb="165" eb="167">
      <t>スイドウ</t>
    </rPh>
    <rPh sb="167" eb="168">
      <t>カン</t>
    </rPh>
    <rPh sb="169" eb="171">
      <t>コウシン</t>
    </rPh>
    <rPh sb="172" eb="175">
      <t>ユウセンテキ</t>
    </rPh>
    <rPh sb="176" eb="177">
      <t>オコナ</t>
    </rPh>
    <rPh sb="184" eb="185">
      <t>ハカ</t>
    </rPh>
    <phoneticPr fontId="4"/>
  </si>
  <si>
    <t>②管路経年化率
③管路更新率
　第２次拡張事業で布設した水道管の更新時期がきているため、管路経年化率が一気に上昇したが、管路更新率を高く維持し計画的に更新していく。
　特に管路経年化率については、将来的に右肩上がりとなることが見込まれるため、必要性の高い箇所から計画的な管路更新と投資のための財源確保が必要である。</t>
    <phoneticPr fontId="4"/>
  </si>
  <si>
    <t>①経常収支比率
④企業債残高対給水収益比率
①有形固定資産減価償却率
②管路経年化率
　今後上昇が予測される有形固定資産減価償却率並びに管路経年化率の適正化には、老朽化した管路更新の実施と企業債も財源とした投資計画の検討が必要である。また、経常収支比率は良好であるが、増加している経年管路や今後の施設更新事業に対応するため、歳出削減の徹底や財源確保に努め、健全な事業運営に努める。
　</t>
    <rPh sb="140" eb="142">
      <t>ケイネン</t>
    </rPh>
    <rPh sb="148" eb="150">
      <t>シセツ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</si>
</sst>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1.39</c:v>
                </c:pt>
                <c:pt idx="1">
                  <c:v>2.82</c:v>
                </c:pt>
                <c:pt idx="2">
                  <c:v>1.48</c:v>
                </c:pt>
                <c:pt idx="3">
                  <c:v>1.83</c:v>
                </c:pt>
                <c:pt idx="4">
                  <c:v>1.59</c:v>
                </c:pt>
              </c:numCache>
            </c:numRef>
          </c:val>
          <c:extLst>
            <c:ext xmlns:c16="http://schemas.microsoft.com/office/drawing/2014/chart" uri="{C3380CC4-5D6E-409C-BE32-E72D297353CC}">
              <c16:uniqueId val="{00000000-C58A-4A5A-B612-E10C803D8D9F}"/>
            </c:ext>
          </c:extLst>
        </c:ser>
        <c:dLbls>
          <c:showLegendKey val="0"/>
          <c:showVal val="0"/>
          <c:showCatName val="0"/>
          <c:showSerName val="0"/>
          <c:showPercent val="0"/>
          <c:showBubbleSize val="0"/>
        </c:dLbls>
        <c:gapWidth val="150"/>
        <c:axId val="153379584"/>
        <c:axId val="153381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c:v>
                </c:pt>
                <c:pt idx="1">
                  <c:v>0.81</c:v>
                </c:pt>
                <c:pt idx="2">
                  <c:v>0.59</c:v>
                </c:pt>
                <c:pt idx="3">
                  <c:v>0.6</c:v>
                </c:pt>
                <c:pt idx="4">
                  <c:v>0.56000000000000005</c:v>
                </c:pt>
              </c:numCache>
            </c:numRef>
          </c:val>
          <c:smooth val="0"/>
          <c:extLst>
            <c:ext xmlns:c16="http://schemas.microsoft.com/office/drawing/2014/chart" uri="{C3380CC4-5D6E-409C-BE32-E72D297353CC}">
              <c16:uniqueId val="{00000001-C58A-4A5A-B612-E10C803D8D9F}"/>
            </c:ext>
          </c:extLst>
        </c:ser>
        <c:dLbls>
          <c:showLegendKey val="0"/>
          <c:showVal val="0"/>
          <c:showCatName val="0"/>
          <c:showSerName val="0"/>
          <c:showPercent val="0"/>
          <c:showBubbleSize val="0"/>
        </c:dLbls>
        <c:marker val="1"/>
        <c:smooth val="0"/>
        <c:axId val="153379584"/>
        <c:axId val="153381504"/>
      </c:lineChart>
      <c:dateAx>
        <c:axId val="153379584"/>
        <c:scaling>
          <c:orientation val="minMax"/>
        </c:scaling>
        <c:delete val="1"/>
        <c:axPos val="b"/>
        <c:numFmt formatCode="ge" sourceLinked="1"/>
        <c:majorTickMark val="none"/>
        <c:minorTickMark val="none"/>
        <c:tickLblPos val="none"/>
        <c:crossAx val="153381504"/>
        <c:crosses val="autoZero"/>
        <c:auto val="1"/>
        <c:lblOffset val="100"/>
        <c:baseTimeUnit val="years"/>
      </c:dateAx>
      <c:valAx>
        <c:axId val="153381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379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127.25</c:v>
                </c:pt>
                <c:pt idx="1">
                  <c:v>126.12</c:v>
                </c:pt>
                <c:pt idx="2">
                  <c:v>115.19</c:v>
                </c:pt>
                <c:pt idx="3">
                  <c:v>113.26</c:v>
                </c:pt>
                <c:pt idx="4">
                  <c:v>113.32</c:v>
                </c:pt>
              </c:numCache>
            </c:numRef>
          </c:val>
          <c:extLst>
            <c:ext xmlns:c16="http://schemas.microsoft.com/office/drawing/2014/chart" uri="{C3380CC4-5D6E-409C-BE32-E72D297353CC}">
              <c16:uniqueId val="{00000000-395A-4266-AED9-2B3D22CCD497}"/>
            </c:ext>
          </c:extLst>
        </c:ser>
        <c:dLbls>
          <c:showLegendKey val="0"/>
          <c:showVal val="0"/>
          <c:showCatName val="0"/>
          <c:showSerName val="0"/>
          <c:showPercent val="0"/>
          <c:showBubbleSize val="0"/>
        </c:dLbls>
        <c:gapWidth val="150"/>
        <c:axId val="153330048"/>
        <c:axId val="153331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105.61</c:v>
                </c:pt>
                <c:pt idx="1">
                  <c:v>106.41</c:v>
                </c:pt>
                <c:pt idx="2">
                  <c:v>106.89</c:v>
                </c:pt>
                <c:pt idx="3">
                  <c:v>109.04</c:v>
                </c:pt>
                <c:pt idx="4">
                  <c:v>109.64</c:v>
                </c:pt>
              </c:numCache>
            </c:numRef>
          </c:val>
          <c:smooth val="0"/>
          <c:extLst>
            <c:ext xmlns:c16="http://schemas.microsoft.com/office/drawing/2014/chart" uri="{C3380CC4-5D6E-409C-BE32-E72D297353CC}">
              <c16:uniqueId val="{00000001-395A-4266-AED9-2B3D22CCD497}"/>
            </c:ext>
          </c:extLst>
        </c:ser>
        <c:dLbls>
          <c:showLegendKey val="0"/>
          <c:showVal val="0"/>
          <c:showCatName val="0"/>
          <c:showSerName val="0"/>
          <c:showPercent val="0"/>
          <c:showBubbleSize val="0"/>
        </c:dLbls>
        <c:marker val="1"/>
        <c:smooth val="0"/>
        <c:axId val="153330048"/>
        <c:axId val="153331968"/>
      </c:lineChart>
      <c:dateAx>
        <c:axId val="153330048"/>
        <c:scaling>
          <c:orientation val="minMax"/>
        </c:scaling>
        <c:delete val="1"/>
        <c:axPos val="b"/>
        <c:numFmt formatCode="ge" sourceLinked="1"/>
        <c:majorTickMark val="none"/>
        <c:minorTickMark val="none"/>
        <c:tickLblPos val="none"/>
        <c:crossAx val="153331968"/>
        <c:crosses val="autoZero"/>
        <c:auto val="1"/>
        <c:lblOffset val="100"/>
        <c:baseTimeUnit val="years"/>
      </c:dateAx>
      <c:valAx>
        <c:axId val="1533319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3330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34.869999999999997</c:v>
                </c:pt>
                <c:pt idx="1">
                  <c:v>36.18</c:v>
                </c:pt>
                <c:pt idx="2">
                  <c:v>37.75</c:v>
                </c:pt>
                <c:pt idx="3">
                  <c:v>39.950000000000003</c:v>
                </c:pt>
                <c:pt idx="4">
                  <c:v>40.72</c:v>
                </c:pt>
              </c:numCache>
            </c:numRef>
          </c:val>
          <c:extLst>
            <c:ext xmlns:c16="http://schemas.microsoft.com/office/drawing/2014/chart" uri="{C3380CC4-5D6E-409C-BE32-E72D297353CC}">
              <c16:uniqueId val="{00000000-F32A-47E1-B0D6-319554697E18}"/>
            </c:ext>
          </c:extLst>
        </c:ser>
        <c:dLbls>
          <c:showLegendKey val="0"/>
          <c:showVal val="0"/>
          <c:showCatName val="0"/>
          <c:showSerName val="0"/>
          <c:showPercent val="0"/>
          <c:showBubbleSize val="0"/>
        </c:dLbls>
        <c:gapWidth val="150"/>
        <c:axId val="153407488"/>
        <c:axId val="153409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35.53</c:v>
                </c:pt>
                <c:pt idx="1">
                  <c:v>36.36</c:v>
                </c:pt>
                <c:pt idx="2">
                  <c:v>37.340000000000003</c:v>
                </c:pt>
                <c:pt idx="3">
                  <c:v>44.31</c:v>
                </c:pt>
                <c:pt idx="4">
                  <c:v>45.75</c:v>
                </c:pt>
              </c:numCache>
            </c:numRef>
          </c:val>
          <c:smooth val="0"/>
          <c:extLst>
            <c:ext xmlns:c16="http://schemas.microsoft.com/office/drawing/2014/chart" uri="{C3380CC4-5D6E-409C-BE32-E72D297353CC}">
              <c16:uniqueId val="{00000001-F32A-47E1-B0D6-319554697E18}"/>
            </c:ext>
          </c:extLst>
        </c:ser>
        <c:dLbls>
          <c:showLegendKey val="0"/>
          <c:showVal val="0"/>
          <c:showCatName val="0"/>
          <c:showSerName val="0"/>
          <c:showPercent val="0"/>
          <c:showBubbleSize val="0"/>
        </c:dLbls>
        <c:marker val="1"/>
        <c:smooth val="0"/>
        <c:axId val="153407488"/>
        <c:axId val="153409408"/>
      </c:lineChart>
      <c:dateAx>
        <c:axId val="153407488"/>
        <c:scaling>
          <c:orientation val="minMax"/>
        </c:scaling>
        <c:delete val="1"/>
        <c:axPos val="b"/>
        <c:numFmt formatCode="ge" sourceLinked="1"/>
        <c:majorTickMark val="none"/>
        <c:minorTickMark val="none"/>
        <c:tickLblPos val="none"/>
        <c:crossAx val="153409408"/>
        <c:crosses val="autoZero"/>
        <c:auto val="1"/>
        <c:lblOffset val="100"/>
        <c:baseTimeUnit val="years"/>
      </c:dateAx>
      <c:valAx>
        <c:axId val="153409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407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0.86</c:v>
                </c:pt>
                <c:pt idx="1">
                  <c:v>0.13</c:v>
                </c:pt>
                <c:pt idx="2">
                  <c:v>0.12</c:v>
                </c:pt>
                <c:pt idx="3">
                  <c:v>14.43</c:v>
                </c:pt>
                <c:pt idx="4">
                  <c:v>14.19</c:v>
                </c:pt>
              </c:numCache>
            </c:numRef>
          </c:val>
          <c:extLst>
            <c:ext xmlns:c16="http://schemas.microsoft.com/office/drawing/2014/chart" uri="{C3380CC4-5D6E-409C-BE32-E72D297353CC}">
              <c16:uniqueId val="{00000000-CBF4-44A2-926A-B791607EB6EC}"/>
            </c:ext>
          </c:extLst>
        </c:ser>
        <c:dLbls>
          <c:showLegendKey val="0"/>
          <c:showVal val="0"/>
          <c:showCatName val="0"/>
          <c:showSerName val="0"/>
          <c:showPercent val="0"/>
          <c:showBubbleSize val="0"/>
        </c:dLbls>
        <c:gapWidth val="150"/>
        <c:axId val="153439616"/>
        <c:axId val="153441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6.47</c:v>
                </c:pt>
                <c:pt idx="1">
                  <c:v>7.8</c:v>
                </c:pt>
                <c:pt idx="2">
                  <c:v>8.39</c:v>
                </c:pt>
                <c:pt idx="3">
                  <c:v>10.09</c:v>
                </c:pt>
                <c:pt idx="4">
                  <c:v>10.54</c:v>
                </c:pt>
              </c:numCache>
            </c:numRef>
          </c:val>
          <c:smooth val="0"/>
          <c:extLst>
            <c:ext xmlns:c16="http://schemas.microsoft.com/office/drawing/2014/chart" uri="{C3380CC4-5D6E-409C-BE32-E72D297353CC}">
              <c16:uniqueId val="{00000001-CBF4-44A2-926A-B791607EB6EC}"/>
            </c:ext>
          </c:extLst>
        </c:ser>
        <c:dLbls>
          <c:showLegendKey val="0"/>
          <c:showVal val="0"/>
          <c:showCatName val="0"/>
          <c:showSerName val="0"/>
          <c:showPercent val="0"/>
          <c:showBubbleSize val="0"/>
        </c:dLbls>
        <c:marker val="1"/>
        <c:smooth val="0"/>
        <c:axId val="153439616"/>
        <c:axId val="153441792"/>
      </c:lineChart>
      <c:dateAx>
        <c:axId val="153439616"/>
        <c:scaling>
          <c:orientation val="minMax"/>
        </c:scaling>
        <c:delete val="1"/>
        <c:axPos val="b"/>
        <c:numFmt formatCode="ge" sourceLinked="1"/>
        <c:majorTickMark val="none"/>
        <c:minorTickMark val="none"/>
        <c:tickLblPos val="none"/>
        <c:crossAx val="153441792"/>
        <c:crosses val="autoZero"/>
        <c:auto val="1"/>
        <c:lblOffset val="100"/>
        <c:baseTimeUnit val="years"/>
      </c:dateAx>
      <c:valAx>
        <c:axId val="153441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439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65F-411C-B3DC-E0644C7BA6FC}"/>
            </c:ext>
          </c:extLst>
        </c:ser>
        <c:dLbls>
          <c:showLegendKey val="0"/>
          <c:showVal val="0"/>
          <c:showCatName val="0"/>
          <c:showSerName val="0"/>
          <c:showPercent val="0"/>
          <c:showBubbleSize val="0"/>
        </c:dLbls>
        <c:gapWidth val="150"/>
        <c:axId val="153435520"/>
        <c:axId val="153576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6.79</c:v>
                </c:pt>
                <c:pt idx="1">
                  <c:v>6.33</c:v>
                </c:pt>
                <c:pt idx="2">
                  <c:v>7.76</c:v>
                </c:pt>
                <c:pt idx="3">
                  <c:v>3.77</c:v>
                </c:pt>
                <c:pt idx="4">
                  <c:v>3.62</c:v>
                </c:pt>
              </c:numCache>
            </c:numRef>
          </c:val>
          <c:smooth val="0"/>
          <c:extLst>
            <c:ext xmlns:c16="http://schemas.microsoft.com/office/drawing/2014/chart" uri="{C3380CC4-5D6E-409C-BE32-E72D297353CC}">
              <c16:uniqueId val="{00000001-265F-411C-B3DC-E0644C7BA6FC}"/>
            </c:ext>
          </c:extLst>
        </c:ser>
        <c:dLbls>
          <c:showLegendKey val="0"/>
          <c:showVal val="0"/>
          <c:showCatName val="0"/>
          <c:showSerName val="0"/>
          <c:showPercent val="0"/>
          <c:showBubbleSize val="0"/>
        </c:dLbls>
        <c:marker val="1"/>
        <c:smooth val="0"/>
        <c:axId val="153435520"/>
        <c:axId val="153576960"/>
      </c:lineChart>
      <c:dateAx>
        <c:axId val="153435520"/>
        <c:scaling>
          <c:orientation val="minMax"/>
        </c:scaling>
        <c:delete val="1"/>
        <c:axPos val="b"/>
        <c:numFmt formatCode="ge" sourceLinked="1"/>
        <c:majorTickMark val="none"/>
        <c:minorTickMark val="none"/>
        <c:tickLblPos val="none"/>
        <c:crossAx val="153576960"/>
        <c:crosses val="autoZero"/>
        <c:auto val="1"/>
        <c:lblOffset val="100"/>
        <c:baseTimeUnit val="years"/>
      </c:dateAx>
      <c:valAx>
        <c:axId val="1535769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3435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916.18</c:v>
                </c:pt>
                <c:pt idx="1">
                  <c:v>961.36</c:v>
                </c:pt>
                <c:pt idx="2">
                  <c:v>1526.45</c:v>
                </c:pt>
                <c:pt idx="3">
                  <c:v>479.01</c:v>
                </c:pt>
                <c:pt idx="4">
                  <c:v>296.41000000000003</c:v>
                </c:pt>
              </c:numCache>
            </c:numRef>
          </c:val>
          <c:extLst>
            <c:ext xmlns:c16="http://schemas.microsoft.com/office/drawing/2014/chart" uri="{C3380CC4-5D6E-409C-BE32-E72D297353CC}">
              <c16:uniqueId val="{00000000-8E9C-4D3C-B75B-B08F3CB395FD}"/>
            </c:ext>
          </c:extLst>
        </c:ser>
        <c:dLbls>
          <c:showLegendKey val="0"/>
          <c:showVal val="0"/>
          <c:showCatName val="0"/>
          <c:showSerName val="0"/>
          <c:showPercent val="0"/>
          <c:showBubbleSize val="0"/>
        </c:dLbls>
        <c:gapWidth val="150"/>
        <c:axId val="153463808"/>
        <c:axId val="15359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832.37</c:v>
                </c:pt>
                <c:pt idx="1">
                  <c:v>852.01</c:v>
                </c:pt>
                <c:pt idx="2">
                  <c:v>909.68</c:v>
                </c:pt>
                <c:pt idx="3">
                  <c:v>382.09</c:v>
                </c:pt>
                <c:pt idx="4">
                  <c:v>371.31</c:v>
                </c:pt>
              </c:numCache>
            </c:numRef>
          </c:val>
          <c:smooth val="0"/>
          <c:extLst>
            <c:ext xmlns:c16="http://schemas.microsoft.com/office/drawing/2014/chart" uri="{C3380CC4-5D6E-409C-BE32-E72D297353CC}">
              <c16:uniqueId val="{00000001-8E9C-4D3C-B75B-B08F3CB395FD}"/>
            </c:ext>
          </c:extLst>
        </c:ser>
        <c:dLbls>
          <c:showLegendKey val="0"/>
          <c:showVal val="0"/>
          <c:showCatName val="0"/>
          <c:showSerName val="0"/>
          <c:showPercent val="0"/>
          <c:showBubbleSize val="0"/>
        </c:dLbls>
        <c:marker val="1"/>
        <c:smooth val="0"/>
        <c:axId val="153463808"/>
        <c:axId val="153597056"/>
      </c:lineChart>
      <c:dateAx>
        <c:axId val="153463808"/>
        <c:scaling>
          <c:orientation val="minMax"/>
        </c:scaling>
        <c:delete val="1"/>
        <c:axPos val="b"/>
        <c:numFmt formatCode="ge" sourceLinked="1"/>
        <c:majorTickMark val="none"/>
        <c:minorTickMark val="none"/>
        <c:tickLblPos val="none"/>
        <c:crossAx val="153597056"/>
        <c:crosses val="autoZero"/>
        <c:auto val="1"/>
        <c:lblOffset val="100"/>
        <c:baseTimeUnit val="years"/>
      </c:dateAx>
      <c:valAx>
        <c:axId val="1535970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3463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179.73</c:v>
                </c:pt>
                <c:pt idx="1">
                  <c:v>173.06</c:v>
                </c:pt>
                <c:pt idx="2">
                  <c:v>174.33</c:v>
                </c:pt>
                <c:pt idx="3">
                  <c:v>163.38999999999999</c:v>
                </c:pt>
                <c:pt idx="4">
                  <c:v>155.81</c:v>
                </c:pt>
              </c:numCache>
            </c:numRef>
          </c:val>
          <c:extLst>
            <c:ext xmlns:c16="http://schemas.microsoft.com/office/drawing/2014/chart" uri="{C3380CC4-5D6E-409C-BE32-E72D297353CC}">
              <c16:uniqueId val="{00000000-B7C7-45C3-AA7E-B25774A8EC97}"/>
            </c:ext>
          </c:extLst>
        </c:ser>
        <c:dLbls>
          <c:showLegendKey val="0"/>
          <c:showVal val="0"/>
          <c:showCatName val="0"/>
          <c:showSerName val="0"/>
          <c:showPercent val="0"/>
          <c:showBubbleSize val="0"/>
        </c:dLbls>
        <c:gapWidth val="150"/>
        <c:axId val="153635456"/>
        <c:axId val="153649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403.15</c:v>
                </c:pt>
                <c:pt idx="1">
                  <c:v>391.4</c:v>
                </c:pt>
                <c:pt idx="2">
                  <c:v>382.65</c:v>
                </c:pt>
                <c:pt idx="3">
                  <c:v>385.06</c:v>
                </c:pt>
                <c:pt idx="4">
                  <c:v>373.09</c:v>
                </c:pt>
              </c:numCache>
            </c:numRef>
          </c:val>
          <c:smooth val="0"/>
          <c:extLst>
            <c:ext xmlns:c16="http://schemas.microsoft.com/office/drawing/2014/chart" uri="{C3380CC4-5D6E-409C-BE32-E72D297353CC}">
              <c16:uniqueId val="{00000001-B7C7-45C3-AA7E-B25774A8EC97}"/>
            </c:ext>
          </c:extLst>
        </c:ser>
        <c:dLbls>
          <c:showLegendKey val="0"/>
          <c:showVal val="0"/>
          <c:showCatName val="0"/>
          <c:showSerName val="0"/>
          <c:showPercent val="0"/>
          <c:showBubbleSize val="0"/>
        </c:dLbls>
        <c:marker val="1"/>
        <c:smooth val="0"/>
        <c:axId val="153635456"/>
        <c:axId val="153649920"/>
      </c:lineChart>
      <c:dateAx>
        <c:axId val="153635456"/>
        <c:scaling>
          <c:orientation val="minMax"/>
        </c:scaling>
        <c:delete val="1"/>
        <c:axPos val="b"/>
        <c:numFmt formatCode="ge" sourceLinked="1"/>
        <c:majorTickMark val="none"/>
        <c:minorTickMark val="none"/>
        <c:tickLblPos val="none"/>
        <c:crossAx val="153649920"/>
        <c:crosses val="autoZero"/>
        <c:auto val="1"/>
        <c:lblOffset val="100"/>
        <c:baseTimeUnit val="years"/>
      </c:dateAx>
      <c:valAx>
        <c:axId val="1536499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53635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124.85</c:v>
                </c:pt>
                <c:pt idx="1">
                  <c:v>122.94</c:v>
                </c:pt>
                <c:pt idx="2">
                  <c:v>111.31</c:v>
                </c:pt>
                <c:pt idx="3">
                  <c:v>111.23</c:v>
                </c:pt>
                <c:pt idx="4">
                  <c:v>111.37</c:v>
                </c:pt>
              </c:numCache>
            </c:numRef>
          </c:val>
          <c:extLst>
            <c:ext xmlns:c16="http://schemas.microsoft.com/office/drawing/2014/chart" uri="{C3380CC4-5D6E-409C-BE32-E72D297353CC}">
              <c16:uniqueId val="{00000000-5E1D-4D64-A3EA-2F2D37B2F49D}"/>
            </c:ext>
          </c:extLst>
        </c:ser>
        <c:dLbls>
          <c:showLegendKey val="0"/>
          <c:showVal val="0"/>
          <c:showCatName val="0"/>
          <c:showSerName val="0"/>
          <c:showPercent val="0"/>
          <c:showBubbleSize val="0"/>
        </c:dLbls>
        <c:gapWidth val="150"/>
        <c:axId val="153639168"/>
        <c:axId val="153653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94.86</c:v>
                </c:pt>
                <c:pt idx="1">
                  <c:v>95.91</c:v>
                </c:pt>
                <c:pt idx="2">
                  <c:v>96.1</c:v>
                </c:pt>
                <c:pt idx="3">
                  <c:v>99.07</c:v>
                </c:pt>
                <c:pt idx="4">
                  <c:v>99.99</c:v>
                </c:pt>
              </c:numCache>
            </c:numRef>
          </c:val>
          <c:smooth val="0"/>
          <c:extLst>
            <c:ext xmlns:c16="http://schemas.microsoft.com/office/drawing/2014/chart" uri="{C3380CC4-5D6E-409C-BE32-E72D297353CC}">
              <c16:uniqueId val="{00000001-5E1D-4D64-A3EA-2F2D37B2F49D}"/>
            </c:ext>
          </c:extLst>
        </c:ser>
        <c:dLbls>
          <c:showLegendKey val="0"/>
          <c:showVal val="0"/>
          <c:showCatName val="0"/>
          <c:showSerName val="0"/>
          <c:showPercent val="0"/>
          <c:showBubbleSize val="0"/>
        </c:dLbls>
        <c:marker val="1"/>
        <c:smooth val="0"/>
        <c:axId val="153639168"/>
        <c:axId val="153653632"/>
      </c:lineChart>
      <c:dateAx>
        <c:axId val="153639168"/>
        <c:scaling>
          <c:orientation val="minMax"/>
        </c:scaling>
        <c:delete val="1"/>
        <c:axPos val="b"/>
        <c:numFmt formatCode="ge" sourceLinked="1"/>
        <c:majorTickMark val="none"/>
        <c:minorTickMark val="none"/>
        <c:tickLblPos val="none"/>
        <c:crossAx val="153653632"/>
        <c:crosses val="autoZero"/>
        <c:auto val="1"/>
        <c:lblOffset val="100"/>
        <c:baseTimeUnit val="years"/>
      </c:dateAx>
      <c:valAx>
        <c:axId val="153653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639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171.19</c:v>
                </c:pt>
                <c:pt idx="1">
                  <c:v>166.57</c:v>
                </c:pt>
                <c:pt idx="2">
                  <c:v>177.08</c:v>
                </c:pt>
                <c:pt idx="3">
                  <c:v>178.37</c:v>
                </c:pt>
                <c:pt idx="4">
                  <c:v>179.75</c:v>
                </c:pt>
              </c:numCache>
            </c:numRef>
          </c:val>
          <c:extLst>
            <c:ext xmlns:c16="http://schemas.microsoft.com/office/drawing/2014/chart" uri="{C3380CC4-5D6E-409C-BE32-E72D297353CC}">
              <c16:uniqueId val="{00000000-5621-42F3-86B6-3EFF7CC608C9}"/>
            </c:ext>
          </c:extLst>
        </c:ser>
        <c:dLbls>
          <c:showLegendKey val="0"/>
          <c:showVal val="0"/>
          <c:showCatName val="0"/>
          <c:showSerName val="0"/>
          <c:showPercent val="0"/>
          <c:showBubbleSize val="0"/>
        </c:dLbls>
        <c:gapWidth val="150"/>
        <c:axId val="153696512"/>
        <c:axId val="153747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179.14</c:v>
                </c:pt>
                <c:pt idx="1">
                  <c:v>179.29</c:v>
                </c:pt>
                <c:pt idx="2">
                  <c:v>178.39</c:v>
                </c:pt>
                <c:pt idx="3">
                  <c:v>173.03</c:v>
                </c:pt>
                <c:pt idx="4">
                  <c:v>171.15</c:v>
                </c:pt>
              </c:numCache>
            </c:numRef>
          </c:val>
          <c:smooth val="0"/>
          <c:extLst>
            <c:ext xmlns:c16="http://schemas.microsoft.com/office/drawing/2014/chart" uri="{C3380CC4-5D6E-409C-BE32-E72D297353CC}">
              <c16:uniqueId val="{00000001-5621-42F3-86B6-3EFF7CC608C9}"/>
            </c:ext>
          </c:extLst>
        </c:ser>
        <c:dLbls>
          <c:showLegendKey val="0"/>
          <c:showVal val="0"/>
          <c:showCatName val="0"/>
          <c:showSerName val="0"/>
          <c:showPercent val="0"/>
          <c:showBubbleSize val="0"/>
        </c:dLbls>
        <c:marker val="1"/>
        <c:smooth val="0"/>
        <c:axId val="153696512"/>
        <c:axId val="153747840"/>
      </c:lineChart>
      <c:dateAx>
        <c:axId val="153696512"/>
        <c:scaling>
          <c:orientation val="minMax"/>
        </c:scaling>
        <c:delete val="1"/>
        <c:axPos val="b"/>
        <c:numFmt formatCode="ge" sourceLinked="1"/>
        <c:majorTickMark val="none"/>
        <c:minorTickMark val="none"/>
        <c:tickLblPos val="none"/>
        <c:crossAx val="153747840"/>
        <c:crosses val="autoZero"/>
        <c:auto val="1"/>
        <c:lblOffset val="100"/>
        <c:baseTimeUnit val="years"/>
      </c:dateAx>
      <c:valAx>
        <c:axId val="153747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696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66.95</c:v>
                </c:pt>
                <c:pt idx="1">
                  <c:v>67.319999999999993</c:v>
                </c:pt>
                <c:pt idx="2">
                  <c:v>64.709999999999994</c:v>
                </c:pt>
                <c:pt idx="3">
                  <c:v>66.42</c:v>
                </c:pt>
                <c:pt idx="4">
                  <c:v>62.78</c:v>
                </c:pt>
              </c:numCache>
            </c:numRef>
          </c:val>
          <c:extLst>
            <c:ext xmlns:c16="http://schemas.microsoft.com/office/drawing/2014/chart" uri="{C3380CC4-5D6E-409C-BE32-E72D297353CC}">
              <c16:uniqueId val="{00000000-147F-479E-A1C6-805DDE8F92A7}"/>
            </c:ext>
          </c:extLst>
        </c:ser>
        <c:dLbls>
          <c:showLegendKey val="0"/>
          <c:showVal val="0"/>
          <c:showCatName val="0"/>
          <c:showSerName val="0"/>
          <c:showPercent val="0"/>
          <c:showBubbleSize val="0"/>
        </c:dLbls>
        <c:gapWidth val="150"/>
        <c:axId val="153765760"/>
        <c:axId val="153784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58.76</c:v>
                </c:pt>
                <c:pt idx="1">
                  <c:v>59.09</c:v>
                </c:pt>
                <c:pt idx="2">
                  <c:v>59.23</c:v>
                </c:pt>
                <c:pt idx="3">
                  <c:v>58.58</c:v>
                </c:pt>
                <c:pt idx="4">
                  <c:v>58.53</c:v>
                </c:pt>
              </c:numCache>
            </c:numRef>
          </c:val>
          <c:smooth val="0"/>
          <c:extLst>
            <c:ext xmlns:c16="http://schemas.microsoft.com/office/drawing/2014/chart" uri="{C3380CC4-5D6E-409C-BE32-E72D297353CC}">
              <c16:uniqueId val="{00000001-147F-479E-A1C6-805DDE8F92A7}"/>
            </c:ext>
          </c:extLst>
        </c:ser>
        <c:dLbls>
          <c:showLegendKey val="0"/>
          <c:showVal val="0"/>
          <c:showCatName val="0"/>
          <c:showSerName val="0"/>
          <c:showPercent val="0"/>
          <c:showBubbleSize val="0"/>
        </c:dLbls>
        <c:marker val="1"/>
        <c:smooth val="0"/>
        <c:axId val="153765760"/>
        <c:axId val="153784320"/>
      </c:lineChart>
      <c:dateAx>
        <c:axId val="153765760"/>
        <c:scaling>
          <c:orientation val="minMax"/>
        </c:scaling>
        <c:delete val="1"/>
        <c:axPos val="b"/>
        <c:numFmt formatCode="ge" sourceLinked="1"/>
        <c:majorTickMark val="none"/>
        <c:minorTickMark val="none"/>
        <c:tickLblPos val="none"/>
        <c:crossAx val="153784320"/>
        <c:crosses val="autoZero"/>
        <c:auto val="1"/>
        <c:lblOffset val="100"/>
        <c:baseTimeUnit val="years"/>
      </c:dateAx>
      <c:valAx>
        <c:axId val="153784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765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85.14</c:v>
                </c:pt>
                <c:pt idx="1">
                  <c:v>85.96</c:v>
                </c:pt>
                <c:pt idx="2">
                  <c:v>86.33</c:v>
                </c:pt>
                <c:pt idx="3">
                  <c:v>82.92</c:v>
                </c:pt>
                <c:pt idx="4">
                  <c:v>84.89</c:v>
                </c:pt>
              </c:numCache>
            </c:numRef>
          </c:val>
          <c:extLst>
            <c:ext xmlns:c16="http://schemas.microsoft.com/office/drawing/2014/chart" uri="{C3380CC4-5D6E-409C-BE32-E72D297353CC}">
              <c16:uniqueId val="{00000000-C9DF-4E63-BEA8-C3970DEA9059}"/>
            </c:ext>
          </c:extLst>
        </c:ser>
        <c:dLbls>
          <c:showLegendKey val="0"/>
          <c:showVal val="0"/>
          <c:showCatName val="0"/>
          <c:showSerName val="0"/>
          <c:showPercent val="0"/>
          <c:showBubbleSize val="0"/>
        </c:dLbls>
        <c:gapWidth val="150"/>
        <c:axId val="153806336"/>
        <c:axId val="153808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84.87</c:v>
                </c:pt>
                <c:pt idx="1">
                  <c:v>85.4</c:v>
                </c:pt>
                <c:pt idx="2">
                  <c:v>85.53</c:v>
                </c:pt>
                <c:pt idx="3">
                  <c:v>85.23</c:v>
                </c:pt>
                <c:pt idx="4">
                  <c:v>85.26</c:v>
                </c:pt>
              </c:numCache>
            </c:numRef>
          </c:val>
          <c:smooth val="0"/>
          <c:extLst>
            <c:ext xmlns:c16="http://schemas.microsoft.com/office/drawing/2014/chart" uri="{C3380CC4-5D6E-409C-BE32-E72D297353CC}">
              <c16:uniqueId val="{00000001-C9DF-4E63-BEA8-C3970DEA9059}"/>
            </c:ext>
          </c:extLst>
        </c:ser>
        <c:dLbls>
          <c:showLegendKey val="0"/>
          <c:showVal val="0"/>
          <c:showCatName val="0"/>
          <c:showSerName val="0"/>
          <c:showPercent val="0"/>
          <c:showBubbleSize val="0"/>
        </c:dLbls>
        <c:marker val="1"/>
        <c:smooth val="0"/>
        <c:axId val="153806336"/>
        <c:axId val="153808256"/>
      </c:lineChart>
      <c:dateAx>
        <c:axId val="153806336"/>
        <c:scaling>
          <c:orientation val="minMax"/>
        </c:scaling>
        <c:delete val="1"/>
        <c:axPos val="b"/>
        <c:numFmt formatCode="ge" sourceLinked="1"/>
        <c:majorTickMark val="none"/>
        <c:minorTickMark val="none"/>
        <c:tickLblPos val="none"/>
        <c:crossAx val="153808256"/>
        <c:crosses val="autoZero"/>
        <c:auto val="1"/>
        <c:lblOffset val="100"/>
        <c:baseTimeUnit val="years"/>
      </c:dateAx>
      <c:valAx>
        <c:axId val="153808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806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Q64"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x14ac:dyDescent="0.15">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x14ac:dyDescent="0.15">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8" t="str">
        <f>データ!H6</f>
        <v>山形県　寒河江市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x14ac:dyDescent="0.15">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A5</v>
      </c>
      <c r="AA8" s="72"/>
      <c r="AB8" s="72"/>
      <c r="AC8" s="72"/>
      <c r="AD8" s="72"/>
      <c r="AE8" s="72"/>
      <c r="AF8" s="72"/>
      <c r="AG8" s="73"/>
      <c r="AH8" s="3"/>
      <c r="AI8" s="74">
        <f>データ!Q6</f>
        <v>42022</v>
      </c>
      <c r="AJ8" s="75"/>
      <c r="AK8" s="75"/>
      <c r="AL8" s="75"/>
      <c r="AM8" s="75"/>
      <c r="AN8" s="75"/>
      <c r="AO8" s="75"/>
      <c r="AP8" s="76"/>
      <c r="AQ8" s="57">
        <f>データ!R6</f>
        <v>139.03</v>
      </c>
      <c r="AR8" s="57"/>
      <c r="AS8" s="57"/>
      <c r="AT8" s="57"/>
      <c r="AU8" s="57"/>
      <c r="AV8" s="57"/>
      <c r="AW8" s="57"/>
      <c r="AX8" s="57"/>
      <c r="AY8" s="57">
        <f>データ!S6</f>
        <v>302.25</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x14ac:dyDescent="0.15">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x14ac:dyDescent="0.15">
      <c r="A10" s="2"/>
      <c r="B10" s="57" t="str">
        <f>データ!M6</f>
        <v>-</v>
      </c>
      <c r="C10" s="57"/>
      <c r="D10" s="57"/>
      <c r="E10" s="57"/>
      <c r="F10" s="57"/>
      <c r="G10" s="57"/>
      <c r="H10" s="57"/>
      <c r="I10" s="57"/>
      <c r="J10" s="57">
        <f>データ!N6</f>
        <v>81.62</v>
      </c>
      <c r="K10" s="57"/>
      <c r="L10" s="57"/>
      <c r="M10" s="57"/>
      <c r="N10" s="57"/>
      <c r="O10" s="57"/>
      <c r="P10" s="57"/>
      <c r="Q10" s="57"/>
      <c r="R10" s="57">
        <f>データ!O6</f>
        <v>99.23</v>
      </c>
      <c r="S10" s="57"/>
      <c r="T10" s="57"/>
      <c r="U10" s="57"/>
      <c r="V10" s="57"/>
      <c r="W10" s="57"/>
      <c r="X10" s="57"/>
      <c r="Y10" s="57"/>
      <c r="Z10" s="65">
        <f>データ!P6</f>
        <v>4006</v>
      </c>
      <c r="AA10" s="65"/>
      <c r="AB10" s="65"/>
      <c r="AC10" s="65"/>
      <c r="AD10" s="65"/>
      <c r="AE10" s="65"/>
      <c r="AF10" s="65"/>
      <c r="AG10" s="65"/>
      <c r="AH10" s="2"/>
      <c r="AI10" s="65">
        <f>データ!T6</f>
        <v>41795</v>
      </c>
      <c r="AJ10" s="65"/>
      <c r="AK10" s="65"/>
      <c r="AL10" s="65"/>
      <c r="AM10" s="65"/>
      <c r="AN10" s="65"/>
      <c r="AO10" s="65"/>
      <c r="AP10" s="65"/>
      <c r="AQ10" s="57">
        <f>データ!U6</f>
        <v>112.14</v>
      </c>
      <c r="AR10" s="57"/>
      <c r="AS10" s="57"/>
      <c r="AT10" s="57"/>
      <c r="AU10" s="57"/>
      <c r="AV10" s="57"/>
      <c r="AW10" s="57"/>
      <c r="AX10" s="57"/>
      <c r="AY10" s="57">
        <f>データ!V6</f>
        <v>372.7</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x14ac:dyDescent="0.15">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x14ac:dyDescent="0.15">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x14ac:dyDescent="0.15">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x14ac:dyDescent="0.15">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x14ac:dyDescent="0.15">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x14ac:dyDescent="0.15">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x14ac:dyDescent="0.15">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x14ac:dyDescent="0.15">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x14ac:dyDescent="0.15">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x14ac:dyDescent="0.15">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x14ac:dyDescent="0.15"/>
  <cols>
    <col min="2" max="143" width="11.875" customWidth="1"/>
  </cols>
  <sheetData>
    <row r="1" spans="1:143" x14ac:dyDescent="0.15">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x14ac:dyDescent="0.15">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x14ac:dyDescent="0.15">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x14ac:dyDescent="0.15">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x14ac:dyDescent="0.15">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x14ac:dyDescent="0.15">
      <c r="A6" s="26" t="s">
        <v>92</v>
      </c>
      <c r="B6" s="31">
        <f>B7</f>
        <v>2015</v>
      </c>
      <c r="C6" s="31">
        <f t="shared" ref="C6:V6" si="3">C7</f>
        <v>62065</v>
      </c>
      <c r="D6" s="31">
        <f t="shared" si="3"/>
        <v>46</v>
      </c>
      <c r="E6" s="31">
        <f t="shared" si="3"/>
        <v>1</v>
      </c>
      <c r="F6" s="31">
        <f t="shared" si="3"/>
        <v>0</v>
      </c>
      <c r="G6" s="31">
        <f t="shared" si="3"/>
        <v>1</v>
      </c>
      <c r="H6" s="31" t="str">
        <f t="shared" si="3"/>
        <v>山形県　寒河江市</v>
      </c>
      <c r="I6" s="31" t="str">
        <f t="shared" si="3"/>
        <v>法適用</v>
      </c>
      <c r="J6" s="31" t="str">
        <f t="shared" si="3"/>
        <v>水道事業</v>
      </c>
      <c r="K6" s="31" t="str">
        <f t="shared" si="3"/>
        <v>末端給水事業</v>
      </c>
      <c r="L6" s="31" t="str">
        <f t="shared" si="3"/>
        <v>A5</v>
      </c>
      <c r="M6" s="32" t="str">
        <f t="shared" si="3"/>
        <v>-</v>
      </c>
      <c r="N6" s="32">
        <f t="shared" si="3"/>
        <v>81.62</v>
      </c>
      <c r="O6" s="32">
        <f t="shared" si="3"/>
        <v>99.23</v>
      </c>
      <c r="P6" s="32">
        <f t="shared" si="3"/>
        <v>4006</v>
      </c>
      <c r="Q6" s="32">
        <f t="shared" si="3"/>
        <v>42022</v>
      </c>
      <c r="R6" s="32">
        <f t="shared" si="3"/>
        <v>139.03</v>
      </c>
      <c r="S6" s="32">
        <f t="shared" si="3"/>
        <v>302.25</v>
      </c>
      <c r="T6" s="32">
        <f t="shared" si="3"/>
        <v>41795</v>
      </c>
      <c r="U6" s="32">
        <f t="shared" si="3"/>
        <v>112.14</v>
      </c>
      <c r="V6" s="32">
        <f t="shared" si="3"/>
        <v>372.7</v>
      </c>
      <c r="W6" s="33">
        <f>IF(W7="",NA(),W7)</f>
        <v>127.25</v>
      </c>
      <c r="X6" s="33">
        <f t="shared" ref="X6:AF6" si="4">IF(X7="",NA(),X7)</f>
        <v>126.12</v>
      </c>
      <c r="Y6" s="33">
        <f t="shared" si="4"/>
        <v>115.19</v>
      </c>
      <c r="Z6" s="33">
        <f t="shared" si="4"/>
        <v>113.26</v>
      </c>
      <c r="AA6" s="33">
        <f t="shared" si="4"/>
        <v>113.32</v>
      </c>
      <c r="AB6" s="33">
        <f t="shared" si="4"/>
        <v>105.61</v>
      </c>
      <c r="AC6" s="33">
        <f t="shared" si="4"/>
        <v>106.41</v>
      </c>
      <c r="AD6" s="33">
        <f t="shared" si="4"/>
        <v>106.89</v>
      </c>
      <c r="AE6" s="33">
        <f t="shared" si="4"/>
        <v>109.04</v>
      </c>
      <c r="AF6" s="33">
        <f t="shared" si="4"/>
        <v>109.64</v>
      </c>
      <c r="AG6" s="32" t="str">
        <f>IF(AG7="","",IF(AG7="-","【-】","【"&amp;SUBSTITUTE(TEXT(AG7,"#,##0.00"),"-","△")&amp;"】"))</f>
        <v>【113.56】</v>
      </c>
      <c r="AH6" s="32">
        <f>IF(AH7="",NA(),AH7)</f>
        <v>0</v>
      </c>
      <c r="AI6" s="32">
        <f t="shared" ref="AI6:AQ6" si="5">IF(AI7="",NA(),AI7)</f>
        <v>0</v>
      </c>
      <c r="AJ6" s="32">
        <f t="shared" si="5"/>
        <v>0</v>
      </c>
      <c r="AK6" s="32">
        <f t="shared" si="5"/>
        <v>0</v>
      </c>
      <c r="AL6" s="32">
        <f t="shared" si="5"/>
        <v>0</v>
      </c>
      <c r="AM6" s="33">
        <f t="shared" si="5"/>
        <v>6.79</v>
      </c>
      <c r="AN6" s="33">
        <f t="shared" si="5"/>
        <v>6.33</v>
      </c>
      <c r="AO6" s="33">
        <f t="shared" si="5"/>
        <v>7.76</v>
      </c>
      <c r="AP6" s="33">
        <f t="shared" si="5"/>
        <v>3.77</v>
      </c>
      <c r="AQ6" s="33">
        <f t="shared" si="5"/>
        <v>3.62</v>
      </c>
      <c r="AR6" s="32" t="str">
        <f>IF(AR7="","",IF(AR7="-","【-】","【"&amp;SUBSTITUTE(TEXT(AR7,"#,##0.00"),"-","△")&amp;"】"))</f>
        <v>【0.87】</v>
      </c>
      <c r="AS6" s="33">
        <f>IF(AS7="",NA(),AS7)</f>
        <v>916.18</v>
      </c>
      <c r="AT6" s="33">
        <f t="shared" ref="AT6:BB6" si="6">IF(AT7="",NA(),AT7)</f>
        <v>961.36</v>
      </c>
      <c r="AU6" s="33">
        <f t="shared" si="6"/>
        <v>1526.45</v>
      </c>
      <c r="AV6" s="33">
        <f t="shared" si="6"/>
        <v>479.01</v>
      </c>
      <c r="AW6" s="33">
        <f t="shared" si="6"/>
        <v>296.41000000000003</v>
      </c>
      <c r="AX6" s="33">
        <f t="shared" si="6"/>
        <v>832.37</v>
      </c>
      <c r="AY6" s="33">
        <f t="shared" si="6"/>
        <v>852.01</v>
      </c>
      <c r="AZ6" s="33">
        <f t="shared" si="6"/>
        <v>909.68</v>
      </c>
      <c r="BA6" s="33">
        <f t="shared" si="6"/>
        <v>382.09</v>
      </c>
      <c r="BB6" s="33">
        <f t="shared" si="6"/>
        <v>371.31</v>
      </c>
      <c r="BC6" s="32" t="str">
        <f>IF(BC7="","",IF(BC7="-","【-】","【"&amp;SUBSTITUTE(TEXT(BC7,"#,##0.00"),"-","△")&amp;"】"))</f>
        <v>【262.74】</v>
      </c>
      <c r="BD6" s="33">
        <f>IF(BD7="",NA(),BD7)</f>
        <v>179.73</v>
      </c>
      <c r="BE6" s="33">
        <f t="shared" ref="BE6:BM6" si="7">IF(BE7="",NA(),BE7)</f>
        <v>173.06</v>
      </c>
      <c r="BF6" s="33">
        <f t="shared" si="7"/>
        <v>174.33</v>
      </c>
      <c r="BG6" s="33">
        <f t="shared" si="7"/>
        <v>163.38999999999999</v>
      </c>
      <c r="BH6" s="33">
        <f t="shared" si="7"/>
        <v>155.81</v>
      </c>
      <c r="BI6" s="33">
        <f t="shared" si="7"/>
        <v>403.15</v>
      </c>
      <c r="BJ6" s="33">
        <f t="shared" si="7"/>
        <v>391.4</v>
      </c>
      <c r="BK6" s="33">
        <f t="shared" si="7"/>
        <v>382.65</v>
      </c>
      <c r="BL6" s="33">
        <f t="shared" si="7"/>
        <v>385.06</v>
      </c>
      <c r="BM6" s="33">
        <f t="shared" si="7"/>
        <v>373.09</v>
      </c>
      <c r="BN6" s="32" t="str">
        <f>IF(BN7="","",IF(BN7="-","【-】","【"&amp;SUBSTITUTE(TEXT(BN7,"#,##0.00"),"-","△")&amp;"】"))</f>
        <v>【276.38】</v>
      </c>
      <c r="BO6" s="33">
        <f>IF(BO7="",NA(),BO7)</f>
        <v>124.85</v>
      </c>
      <c r="BP6" s="33">
        <f t="shared" ref="BP6:BX6" si="8">IF(BP7="",NA(),BP7)</f>
        <v>122.94</v>
      </c>
      <c r="BQ6" s="33">
        <f t="shared" si="8"/>
        <v>111.31</v>
      </c>
      <c r="BR6" s="33">
        <f t="shared" si="8"/>
        <v>111.23</v>
      </c>
      <c r="BS6" s="33">
        <f t="shared" si="8"/>
        <v>111.37</v>
      </c>
      <c r="BT6" s="33">
        <f t="shared" si="8"/>
        <v>94.86</v>
      </c>
      <c r="BU6" s="33">
        <f t="shared" si="8"/>
        <v>95.91</v>
      </c>
      <c r="BV6" s="33">
        <f t="shared" si="8"/>
        <v>96.1</v>
      </c>
      <c r="BW6" s="33">
        <f t="shared" si="8"/>
        <v>99.07</v>
      </c>
      <c r="BX6" s="33">
        <f t="shared" si="8"/>
        <v>99.99</v>
      </c>
      <c r="BY6" s="32" t="str">
        <f>IF(BY7="","",IF(BY7="-","【-】","【"&amp;SUBSTITUTE(TEXT(BY7,"#,##0.00"),"-","△")&amp;"】"))</f>
        <v>【104.99】</v>
      </c>
      <c r="BZ6" s="33">
        <f>IF(BZ7="",NA(),BZ7)</f>
        <v>171.19</v>
      </c>
      <c r="CA6" s="33">
        <f t="shared" ref="CA6:CI6" si="9">IF(CA7="",NA(),CA7)</f>
        <v>166.57</v>
      </c>
      <c r="CB6" s="33">
        <f t="shared" si="9"/>
        <v>177.08</v>
      </c>
      <c r="CC6" s="33">
        <f t="shared" si="9"/>
        <v>178.37</v>
      </c>
      <c r="CD6" s="33">
        <f t="shared" si="9"/>
        <v>179.75</v>
      </c>
      <c r="CE6" s="33">
        <f t="shared" si="9"/>
        <v>179.14</v>
      </c>
      <c r="CF6" s="33">
        <f t="shared" si="9"/>
        <v>179.29</v>
      </c>
      <c r="CG6" s="33">
        <f t="shared" si="9"/>
        <v>178.39</v>
      </c>
      <c r="CH6" s="33">
        <f t="shared" si="9"/>
        <v>173.03</v>
      </c>
      <c r="CI6" s="33">
        <f t="shared" si="9"/>
        <v>171.15</v>
      </c>
      <c r="CJ6" s="32" t="str">
        <f>IF(CJ7="","",IF(CJ7="-","【-】","【"&amp;SUBSTITUTE(TEXT(CJ7,"#,##0.00"),"-","△")&amp;"】"))</f>
        <v>【163.72】</v>
      </c>
      <c r="CK6" s="33">
        <f>IF(CK7="",NA(),CK7)</f>
        <v>66.95</v>
      </c>
      <c r="CL6" s="33">
        <f t="shared" ref="CL6:CT6" si="10">IF(CL7="",NA(),CL7)</f>
        <v>67.319999999999993</v>
      </c>
      <c r="CM6" s="33">
        <f t="shared" si="10"/>
        <v>64.709999999999994</v>
      </c>
      <c r="CN6" s="33">
        <f t="shared" si="10"/>
        <v>66.42</v>
      </c>
      <c r="CO6" s="33">
        <f t="shared" si="10"/>
        <v>62.78</v>
      </c>
      <c r="CP6" s="33">
        <f t="shared" si="10"/>
        <v>58.76</v>
      </c>
      <c r="CQ6" s="33">
        <f t="shared" si="10"/>
        <v>59.09</v>
      </c>
      <c r="CR6" s="33">
        <f t="shared" si="10"/>
        <v>59.23</v>
      </c>
      <c r="CS6" s="33">
        <f t="shared" si="10"/>
        <v>58.58</v>
      </c>
      <c r="CT6" s="33">
        <f t="shared" si="10"/>
        <v>58.53</v>
      </c>
      <c r="CU6" s="32" t="str">
        <f>IF(CU7="","",IF(CU7="-","【-】","【"&amp;SUBSTITUTE(TEXT(CU7,"#,##0.00"),"-","△")&amp;"】"))</f>
        <v>【59.76】</v>
      </c>
      <c r="CV6" s="33">
        <f>IF(CV7="",NA(),CV7)</f>
        <v>85.14</v>
      </c>
      <c r="CW6" s="33">
        <f t="shared" ref="CW6:DE6" si="11">IF(CW7="",NA(),CW7)</f>
        <v>85.96</v>
      </c>
      <c r="CX6" s="33">
        <f t="shared" si="11"/>
        <v>86.33</v>
      </c>
      <c r="CY6" s="33">
        <f t="shared" si="11"/>
        <v>82.92</v>
      </c>
      <c r="CZ6" s="33">
        <f t="shared" si="11"/>
        <v>84.89</v>
      </c>
      <c r="DA6" s="33">
        <f t="shared" si="11"/>
        <v>84.87</v>
      </c>
      <c r="DB6" s="33">
        <f t="shared" si="11"/>
        <v>85.4</v>
      </c>
      <c r="DC6" s="33">
        <f t="shared" si="11"/>
        <v>85.53</v>
      </c>
      <c r="DD6" s="33">
        <f t="shared" si="11"/>
        <v>85.23</v>
      </c>
      <c r="DE6" s="33">
        <f t="shared" si="11"/>
        <v>85.26</v>
      </c>
      <c r="DF6" s="32" t="str">
        <f>IF(DF7="","",IF(DF7="-","【-】","【"&amp;SUBSTITUTE(TEXT(DF7,"#,##0.00"),"-","△")&amp;"】"))</f>
        <v>【89.95】</v>
      </c>
      <c r="DG6" s="33">
        <f>IF(DG7="",NA(),DG7)</f>
        <v>34.869999999999997</v>
      </c>
      <c r="DH6" s="33">
        <f t="shared" ref="DH6:DP6" si="12">IF(DH7="",NA(),DH7)</f>
        <v>36.18</v>
      </c>
      <c r="DI6" s="33">
        <f t="shared" si="12"/>
        <v>37.75</v>
      </c>
      <c r="DJ6" s="33">
        <f t="shared" si="12"/>
        <v>39.950000000000003</v>
      </c>
      <c r="DK6" s="33">
        <f t="shared" si="12"/>
        <v>40.72</v>
      </c>
      <c r="DL6" s="33">
        <f t="shared" si="12"/>
        <v>35.53</v>
      </c>
      <c r="DM6" s="33">
        <f t="shared" si="12"/>
        <v>36.36</v>
      </c>
      <c r="DN6" s="33">
        <f t="shared" si="12"/>
        <v>37.340000000000003</v>
      </c>
      <c r="DO6" s="33">
        <f t="shared" si="12"/>
        <v>44.31</v>
      </c>
      <c r="DP6" s="33">
        <f t="shared" si="12"/>
        <v>45.75</v>
      </c>
      <c r="DQ6" s="32" t="str">
        <f>IF(DQ7="","",IF(DQ7="-","【-】","【"&amp;SUBSTITUTE(TEXT(DQ7,"#,##0.00"),"-","△")&amp;"】"))</f>
        <v>【47.18】</v>
      </c>
      <c r="DR6" s="33">
        <f>IF(DR7="",NA(),DR7)</f>
        <v>0.86</v>
      </c>
      <c r="DS6" s="33">
        <f t="shared" ref="DS6:EA6" si="13">IF(DS7="",NA(),DS7)</f>
        <v>0.13</v>
      </c>
      <c r="DT6" s="33">
        <f t="shared" si="13"/>
        <v>0.12</v>
      </c>
      <c r="DU6" s="33">
        <f t="shared" si="13"/>
        <v>14.43</v>
      </c>
      <c r="DV6" s="33">
        <f t="shared" si="13"/>
        <v>14.19</v>
      </c>
      <c r="DW6" s="33">
        <f t="shared" si="13"/>
        <v>6.47</v>
      </c>
      <c r="DX6" s="33">
        <f t="shared" si="13"/>
        <v>7.8</v>
      </c>
      <c r="DY6" s="33">
        <f t="shared" si="13"/>
        <v>8.39</v>
      </c>
      <c r="DZ6" s="33">
        <f t="shared" si="13"/>
        <v>10.09</v>
      </c>
      <c r="EA6" s="33">
        <f t="shared" si="13"/>
        <v>10.54</v>
      </c>
      <c r="EB6" s="32" t="str">
        <f>IF(EB7="","",IF(EB7="-","【-】","【"&amp;SUBSTITUTE(TEXT(EB7,"#,##0.00"),"-","△")&amp;"】"))</f>
        <v>【13.18】</v>
      </c>
      <c r="EC6" s="33">
        <f>IF(EC7="",NA(),EC7)</f>
        <v>1.39</v>
      </c>
      <c r="ED6" s="33">
        <f t="shared" ref="ED6:EL6" si="14">IF(ED7="",NA(),ED7)</f>
        <v>2.82</v>
      </c>
      <c r="EE6" s="33">
        <f t="shared" si="14"/>
        <v>1.48</v>
      </c>
      <c r="EF6" s="33">
        <f t="shared" si="14"/>
        <v>1.83</v>
      </c>
      <c r="EG6" s="33">
        <f t="shared" si="14"/>
        <v>1.59</v>
      </c>
      <c r="EH6" s="33">
        <f t="shared" si="14"/>
        <v>0.7</v>
      </c>
      <c r="EI6" s="33">
        <f t="shared" si="14"/>
        <v>0.81</v>
      </c>
      <c r="EJ6" s="33">
        <f t="shared" si="14"/>
        <v>0.59</v>
      </c>
      <c r="EK6" s="33">
        <f t="shared" si="14"/>
        <v>0.6</v>
      </c>
      <c r="EL6" s="33">
        <f t="shared" si="14"/>
        <v>0.56000000000000005</v>
      </c>
      <c r="EM6" s="32" t="str">
        <f>IF(EM7="","",IF(EM7="-","【-】","【"&amp;SUBSTITUTE(TEXT(EM7,"#,##0.00"),"-","△")&amp;"】"))</f>
        <v>【0.85】</v>
      </c>
    </row>
    <row r="7" spans="1:143" s="34" customFormat="1" x14ac:dyDescent="0.15">
      <c r="A7" s="26"/>
      <c r="B7" s="35">
        <v>2015</v>
      </c>
      <c r="C7" s="35">
        <v>62065</v>
      </c>
      <c r="D7" s="35">
        <v>46</v>
      </c>
      <c r="E7" s="35">
        <v>1</v>
      </c>
      <c r="F7" s="35">
        <v>0</v>
      </c>
      <c r="G7" s="35">
        <v>1</v>
      </c>
      <c r="H7" s="35" t="s">
        <v>93</v>
      </c>
      <c r="I7" s="35" t="s">
        <v>94</v>
      </c>
      <c r="J7" s="35" t="s">
        <v>95</v>
      </c>
      <c r="K7" s="35" t="s">
        <v>96</v>
      </c>
      <c r="L7" s="35" t="s">
        <v>97</v>
      </c>
      <c r="M7" s="36" t="s">
        <v>98</v>
      </c>
      <c r="N7" s="36">
        <v>81.62</v>
      </c>
      <c r="O7" s="36">
        <v>99.23</v>
      </c>
      <c r="P7" s="36">
        <v>4006</v>
      </c>
      <c r="Q7" s="36">
        <v>42022</v>
      </c>
      <c r="R7" s="36">
        <v>139.03</v>
      </c>
      <c r="S7" s="36">
        <v>302.25</v>
      </c>
      <c r="T7" s="36">
        <v>41795</v>
      </c>
      <c r="U7" s="36">
        <v>112.14</v>
      </c>
      <c r="V7" s="36">
        <v>372.7</v>
      </c>
      <c r="W7" s="36">
        <v>127.25</v>
      </c>
      <c r="X7" s="36">
        <v>126.12</v>
      </c>
      <c r="Y7" s="36">
        <v>115.19</v>
      </c>
      <c r="Z7" s="36">
        <v>113.26</v>
      </c>
      <c r="AA7" s="36">
        <v>113.32</v>
      </c>
      <c r="AB7" s="36">
        <v>105.61</v>
      </c>
      <c r="AC7" s="36">
        <v>106.41</v>
      </c>
      <c r="AD7" s="36">
        <v>106.89</v>
      </c>
      <c r="AE7" s="36">
        <v>109.04</v>
      </c>
      <c r="AF7" s="36">
        <v>109.64</v>
      </c>
      <c r="AG7" s="36">
        <v>113.56</v>
      </c>
      <c r="AH7" s="36">
        <v>0</v>
      </c>
      <c r="AI7" s="36">
        <v>0</v>
      </c>
      <c r="AJ7" s="36">
        <v>0</v>
      </c>
      <c r="AK7" s="36">
        <v>0</v>
      </c>
      <c r="AL7" s="36">
        <v>0</v>
      </c>
      <c r="AM7" s="36">
        <v>6.79</v>
      </c>
      <c r="AN7" s="36">
        <v>6.33</v>
      </c>
      <c r="AO7" s="36">
        <v>7.76</v>
      </c>
      <c r="AP7" s="36">
        <v>3.77</v>
      </c>
      <c r="AQ7" s="36">
        <v>3.62</v>
      </c>
      <c r="AR7" s="36">
        <v>0.87</v>
      </c>
      <c r="AS7" s="36">
        <v>916.18</v>
      </c>
      <c r="AT7" s="36">
        <v>961.36</v>
      </c>
      <c r="AU7" s="36">
        <v>1526.45</v>
      </c>
      <c r="AV7" s="36">
        <v>479.01</v>
      </c>
      <c r="AW7" s="36">
        <v>296.41000000000003</v>
      </c>
      <c r="AX7" s="36">
        <v>832.37</v>
      </c>
      <c r="AY7" s="36">
        <v>852.01</v>
      </c>
      <c r="AZ7" s="36">
        <v>909.68</v>
      </c>
      <c r="BA7" s="36">
        <v>382.09</v>
      </c>
      <c r="BB7" s="36">
        <v>371.31</v>
      </c>
      <c r="BC7" s="36">
        <v>262.74</v>
      </c>
      <c r="BD7" s="36">
        <v>179.73</v>
      </c>
      <c r="BE7" s="36">
        <v>173.06</v>
      </c>
      <c r="BF7" s="36">
        <v>174.33</v>
      </c>
      <c r="BG7" s="36">
        <v>163.38999999999999</v>
      </c>
      <c r="BH7" s="36">
        <v>155.81</v>
      </c>
      <c r="BI7" s="36">
        <v>403.15</v>
      </c>
      <c r="BJ7" s="36">
        <v>391.4</v>
      </c>
      <c r="BK7" s="36">
        <v>382.65</v>
      </c>
      <c r="BL7" s="36">
        <v>385.06</v>
      </c>
      <c r="BM7" s="36">
        <v>373.09</v>
      </c>
      <c r="BN7" s="36">
        <v>276.38</v>
      </c>
      <c r="BO7" s="36">
        <v>124.85</v>
      </c>
      <c r="BP7" s="36">
        <v>122.94</v>
      </c>
      <c r="BQ7" s="36">
        <v>111.31</v>
      </c>
      <c r="BR7" s="36">
        <v>111.23</v>
      </c>
      <c r="BS7" s="36">
        <v>111.37</v>
      </c>
      <c r="BT7" s="36">
        <v>94.86</v>
      </c>
      <c r="BU7" s="36">
        <v>95.91</v>
      </c>
      <c r="BV7" s="36">
        <v>96.1</v>
      </c>
      <c r="BW7" s="36">
        <v>99.07</v>
      </c>
      <c r="BX7" s="36">
        <v>99.99</v>
      </c>
      <c r="BY7" s="36">
        <v>104.99</v>
      </c>
      <c r="BZ7" s="36">
        <v>171.19</v>
      </c>
      <c r="CA7" s="36">
        <v>166.57</v>
      </c>
      <c r="CB7" s="36">
        <v>177.08</v>
      </c>
      <c r="CC7" s="36">
        <v>178.37</v>
      </c>
      <c r="CD7" s="36">
        <v>179.75</v>
      </c>
      <c r="CE7" s="36">
        <v>179.14</v>
      </c>
      <c r="CF7" s="36">
        <v>179.29</v>
      </c>
      <c r="CG7" s="36">
        <v>178.39</v>
      </c>
      <c r="CH7" s="36">
        <v>173.03</v>
      </c>
      <c r="CI7" s="36">
        <v>171.15</v>
      </c>
      <c r="CJ7" s="36">
        <v>163.72</v>
      </c>
      <c r="CK7" s="36">
        <v>66.95</v>
      </c>
      <c r="CL7" s="36">
        <v>67.319999999999993</v>
      </c>
      <c r="CM7" s="36">
        <v>64.709999999999994</v>
      </c>
      <c r="CN7" s="36">
        <v>66.42</v>
      </c>
      <c r="CO7" s="36">
        <v>62.78</v>
      </c>
      <c r="CP7" s="36">
        <v>58.76</v>
      </c>
      <c r="CQ7" s="36">
        <v>59.09</v>
      </c>
      <c r="CR7" s="36">
        <v>59.23</v>
      </c>
      <c r="CS7" s="36">
        <v>58.58</v>
      </c>
      <c r="CT7" s="36">
        <v>58.53</v>
      </c>
      <c r="CU7" s="36">
        <v>59.76</v>
      </c>
      <c r="CV7" s="36">
        <v>85.14</v>
      </c>
      <c r="CW7" s="36">
        <v>85.96</v>
      </c>
      <c r="CX7" s="36">
        <v>86.33</v>
      </c>
      <c r="CY7" s="36">
        <v>82.92</v>
      </c>
      <c r="CZ7" s="36">
        <v>84.89</v>
      </c>
      <c r="DA7" s="36">
        <v>84.87</v>
      </c>
      <c r="DB7" s="36">
        <v>85.4</v>
      </c>
      <c r="DC7" s="36">
        <v>85.53</v>
      </c>
      <c r="DD7" s="36">
        <v>85.23</v>
      </c>
      <c r="DE7" s="36">
        <v>85.26</v>
      </c>
      <c r="DF7" s="36">
        <v>89.95</v>
      </c>
      <c r="DG7" s="36">
        <v>34.869999999999997</v>
      </c>
      <c r="DH7" s="36">
        <v>36.18</v>
      </c>
      <c r="DI7" s="36">
        <v>37.75</v>
      </c>
      <c r="DJ7" s="36">
        <v>39.950000000000003</v>
      </c>
      <c r="DK7" s="36">
        <v>40.72</v>
      </c>
      <c r="DL7" s="36">
        <v>35.53</v>
      </c>
      <c r="DM7" s="36">
        <v>36.36</v>
      </c>
      <c r="DN7" s="36">
        <v>37.340000000000003</v>
      </c>
      <c r="DO7" s="36">
        <v>44.31</v>
      </c>
      <c r="DP7" s="36">
        <v>45.75</v>
      </c>
      <c r="DQ7" s="36">
        <v>47.18</v>
      </c>
      <c r="DR7" s="36">
        <v>0.86</v>
      </c>
      <c r="DS7" s="36">
        <v>0.13</v>
      </c>
      <c r="DT7" s="36">
        <v>0.12</v>
      </c>
      <c r="DU7" s="36">
        <v>14.43</v>
      </c>
      <c r="DV7" s="36">
        <v>14.19</v>
      </c>
      <c r="DW7" s="36">
        <v>6.47</v>
      </c>
      <c r="DX7" s="36">
        <v>7.8</v>
      </c>
      <c r="DY7" s="36">
        <v>8.39</v>
      </c>
      <c r="DZ7" s="36">
        <v>10.09</v>
      </c>
      <c r="EA7" s="36">
        <v>10.54</v>
      </c>
      <c r="EB7" s="36">
        <v>13.18</v>
      </c>
      <c r="EC7" s="36">
        <v>1.39</v>
      </c>
      <c r="ED7" s="36">
        <v>2.82</v>
      </c>
      <c r="EE7" s="36">
        <v>1.48</v>
      </c>
      <c r="EF7" s="36">
        <v>1.83</v>
      </c>
      <c r="EG7" s="36">
        <v>1.59</v>
      </c>
      <c r="EH7" s="36">
        <v>0.7</v>
      </c>
      <c r="EI7" s="36">
        <v>0.81</v>
      </c>
      <c r="EJ7" s="36">
        <v>0.59</v>
      </c>
      <c r="EK7" s="36">
        <v>0.6</v>
      </c>
      <c r="EL7" s="36">
        <v>0.56000000000000005</v>
      </c>
      <c r="EM7" s="36">
        <v>0.85</v>
      </c>
    </row>
    <row r="8" spans="1:143" x14ac:dyDescent="0.15">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x14ac:dyDescent="0.15">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x14ac:dyDescent="0.15">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齋藤 利浩</cp:lastModifiedBy>
  <dcterms:created xsi:type="dcterms:W3CDTF">2017-02-01T08:35:10Z</dcterms:created>
  <dcterms:modified xsi:type="dcterms:W3CDTF">2017-02-14T00:16:10Z</dcterms:modified>
  <cp:category/>
</cp:coreProperties>
</file>