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B501" lockStructure="1"/>
  <bookViews>
    <workbookView xWindow="0" yWindow="0" windowWidth="20490" windowHeight="9390"/>
  </bookViews>
  <sheets>
    <sheet name="法非適用_水道事業" sheetId="4" r:id="rId1"/>
    <sheet name="データ" sheetId="5" state="hidden" r:id="rId2"/>
  </sheets>
  <calcPr calcId="145621"/>
</workbook>
</file>

<file path=xl/calcChain.xml><?xml version="1.0" encoding="utf-8"?>
<calcChain xmlns="http://schemas.openxmlformats.org/spreadsheetml/2006/main">
  <c r="EM6" i="5" l="1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AQ10" i="4" s="1"/>
  <c r="T6" i="5"/>
  <c r="S6" i="5"/>
  <c r="AY8" i="4" s="1"/>
  <c r="R6" i="5"/>
  <c r="Q6" i="5"/>
  <c r="P6" i="5"/>
  <c r="O6" i="5"/>
  <c r="N6" i="5"/>
  <c r="M6" i="5"/>
  <c r="L6" i="5"/>
  <c r="K6" i="5"/>
  <c r="R8" i="4" s="1"/>
  <c r="J6" i="5"/>
  <c r="I6" i="5"/>
  <c r="B8" i="4" s="1"/>
  <c r="H6" i="5"/>
  <c r="G6" i="5"/>
  <c r="F6" i="5"/>
  <c r="E6" i="5"/>
  <c r="D6" i="5"/>
  <c r="C6" i="5"/>
  <c r="B6" i="5"/>
  <c r="F10" i="5" s="1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AY10" i="4"/>
  <c r="AI10" i="4"/>
  <c r="Z10" i="4"/>
  <c r="R10" i="4"/>
  <c r="J10" i="4"/>
  <c r="B10" i="4"/>
  <c r="AQ8" i="4"/>
  <c r="AI8" i="4"/>
  <c r="Z8" i="4"/>
  <c r="J8" i="4"/>
  <c r="B6" i="4"/>
  <c r="C10" i="5" l="1"/>
  <c r="D10" i="5"/>
  <c r="E10" i="5"/>
  <c r="B10" i="5"/>
</calcChain>
</file>

<file path=xl/sharedStrings.xml><?xml version="1.0" encoding="utf-8"?>
<sst xmlns="http://schemas.openxmlformats.org/spreadsheetml/2006/main" count="218" uniqueCount="108">
  <si>
    <t>経営比較分析表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</si>
  <si>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</si>
  <si>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</si>
  <si>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</si>
  <si>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</si>
  <si>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</si>
  <si>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</si>
  <si>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</si>
  <si>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</si>
  <si>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</si>
  <si>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</si>
  <si>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</si>
  <si>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</si>
  <si>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</si>
  <si>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</si>
  <si>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</si>
  <si>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</si>
  <si>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</si>
  <si>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</si>
  <si>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</si>
  <si>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</si>
  <si>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平成26年度全国平均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</si>
  <si>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</si>
  <si>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</si>
  <si>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</si>
  <si>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「単年度の収支」</t>
    <phoneticPr fontId="4"/>
  </si>
  <si>
    <t>「累積欠損」</t>
    <rPh sb="1" eb="3">
      <t>ルイセキ</t>
    </rPh>
    <rPh sb="3" eb="5">
      <t>ケッソン</t>
    </rPh>
    <phoneticPr fontId="4"/>
  </si>
  <si>
    <t>「支払能力」</t>
    <phoneticPr fontId="4"/>
  </si>
  <si>
    <t>「債務残高」</t>
    <rPh sb="1" eb="3">
      <t>サイム</t>
    </rPh>
    <rPh sb="3" eb="5">
      <t>ザンダカ</t>
    </rPh>
    <phoneticPr fontId="4"/>
  </si>
  <si>
    <t>2. 老朽化の状況について</t>
    <phoneticPr fontId="4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</si>
  <si>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4"/>
  </si>
  <si>
    <t>「費用の効率性」</t>
    <rPh sb="1" eb="3">
      <t>ヒヨウ</t>
    </rPh>
    <rPh sb="4" eb="6">
      <t>コウリツ</t>
    </rPh>
    <rPh sb="6" eb="7">
      <t>セイ</t>
    </rPh>
    <phoneticPr fontId="4"/>
  </si>
  <si>
    <t>「施設の効率性」</t>
    <rPh sb="1" eb="3">
      <t>シセツ</t>
    </rPh>
    <rPh sb="4" eb="6">
      <t>コウリツ</t>
    </rPh>
    <rPh sb="6" eb="7">
      <t>セイ</t>
    </rPh>
    <phoneticPr fontId="4"/>
  </si>
  <si>
    <t>「供給した配水量の効率性」</t>
    <rPh sb="1" eb="3">
      <t>キョウキュウ</t>
    </rPh>
    <rPh sb="5" eb="7">
      <t>ハイスイ</t>
    </rPh>
    <rPh sb="7" eb="8">
      <t>リョウ</t>
    </rPh>
    <rPh sb="9" eb="11">
      <t>コウリツ</t>
    </rPh>
    <rPh sb="11" eb="12">
      <t>セイ</t>
    </rPh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</si>
  <si>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</si>
  <si>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</si>
  <si>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4"/>
  </si>
  <si>
    <t>「管路の経年化の状況」</t>
    <rPh sb="1" eb="3">
      <t>カンロ</t>
    </rPh>
    <rPh sb="4" eb="7">
      <t>ケイネンカ</t>
    </rPh>
    <rPh sb="8" eb="10">
      <t>ジョウキョウ</t>
    </rPh>
    <phoneticPr fontId="4"/>
  </si>
  <si>
    <t>「管路の更新投資の実施状況」</t>
    <rPh sb="1" eb="3">
      <t>カンロ</t>
    </rPh>
    <rPh sb="4" eb="6">
      <t>コウシン</t>
    </rPh>
    <rPh sb="6" eb="8">
      <t>トウシ</t>
    </rPh>
    <rPh sb="9" eb="11">
      <t>ジッシ</t>
    </rPh>
    <rPh sb="11" eb="13">
      <t>ジョウキョウ</t>
    </rPh>
    <phoneticPr fontId="4"/>
  </si>
  <si>
    <t>※　平成22年度から平成25年度における各指標の類似団体平均値は、当時の事業数を基に算出していますが、管路更新率については、平成26年度の事業数を基に類似団体平均値を算出しています。</t>
    <phoneticPr fontId="4"/>
  </si>
  <si>
    <t>水道事業(法非適用)</t>
    <rPh sb="0" eb="2">
      <t>スイドウ</t>
    </rPh>
    <rPh sb="2" eb="4">
      <t>ジギョウ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</si>
  <si>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</si>
  <si>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</si>
  <si>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</si>
  <si>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</si>
  <si>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</si>
  <si>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</si>
  <si>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</si>
  <si>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</si>
  <si>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</si>
  <si>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</si>
  <si>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</si>
  <si>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</si>
  <si>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</si>
  <si>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</si>
  <si>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</si>
  <si>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</si>
  <si>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</si>
  <si>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</si>
  <si>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</si>
  <si>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</si>
  <si>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</si>
  <si>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</si>
  <si>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</si>
  <si>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</si>
  <si>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</si>
  <si>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</si>
  <si>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</si>
  <si>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</si>
  <si>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</si>
  <si>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</si>
  <si>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</si>
  <si>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</si>
  <si>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</si>
  <si>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</si>
  <si>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</si>
  <si>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</si>
  <si>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</si>
  <si>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</si>
  <si>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</si>
  <si>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</si>
  <si>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</si>
  <si>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</si>
  <si>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</si>
  <si>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</si>
  <si>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</si>
  <si>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</si>
  <si>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</si>
  <si>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</si>
  <si>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</si>
  <si>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  <rPh sb="0" eb="2">
      <t>ゼンコク</t>
    </rPh>
    <rPh sb="2" eb="4">
      <t>ヘイキン</t>
    </rPh>
    <phoneticPr fontId="4"/>
  </si>
  <si>
    <t>全国平均</t>
  </si>
  <si>
    <t>参照用</t>
    <rPh sb="0" eb="3">
      <t>サンショウヨウ</t>
    </rPh>
    <phoneticPr fontId="4"/>
  </si>
  <si>
    <t>山形県　鮭川村</t>
  </si>
  <si>
    <t>法非適用</t>
  </si>
  <si>
    <t>水道事業</t>
  </si>
  <si>
    <t>簡易水道事業</t>
  </si>
  <si>
    <t>D3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</si>
  <si>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</si>
  <si>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</si>
  <si>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</si>
  <si>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</si>
  <si>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</si>
  <si>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</si>
  <si>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</si>
  <si>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鮭川村の水道管布設当初の管路・施設が老朽化を向かえ、平成２６年度から平成２８年度に更新事業を実施している。特に石綿管については、この事業により耐震管への更新が進み、より漏水の少ない安定した供給ができるようになる。また、ポンプ等の施設についても更新を行い、安全な水道水の供給を図る。</t>
    <rPh sb="0" eb="3">
      <t>サケガワムラ</t>
    </rPh>
    <rPh sb="4" eb="6">
      <t>スイドウ</t>
    </rPh>
    <rPh sb="6" eb="7">
      <t>カン</t>
    </rPh>
    <rPh sb="7" eb="9">
      <t>フセツ</t>
    </rPh>
    <rPh sb="9" eb="11">
      <t>トウショ</t>
    </rPh>
    <rPh sb="12" eb="13">
      <t>カン</t>
    </rPh>
    <rPh sb="13" eb="14">
      <t>ロ</t>
    </rPh>
    <rPh sb="15" eb="17">
      <t>シセツ</t>
    </rPh>
    <rPh sb="18" eb="21">
      <t>ロウキュウカ</t>
    </rPh>
    <rPh sb="22" eb="23">
      <t>ム</t>
    </rPh>
    <rPh sb="26" eb="28">
      <t>ヘイセイ</t>
    </rPh>
    <rPh sb="30" eb="31">
      <t>ネン</t>
    </rPh>
    <rPh sb="31" eb="32">
      <t>ド</t>
    </rPh>
    <rPh sb="34" eb="36">
      <t>ヘイセイ</t>
    </rPh>
    <rPh sb="38" eb="40">
      <t>ネンド</t>
    </rPh>
    <rPh sb="41" eb="43">
      <t>コウシン</t>
    </rPh>
    <rPh sb="43" eb="45">
      <t>ジギョウ</t>
    </rPh>
    <rPh sb="46" eb="48">
      <t>ジッシ</t>
    </rPh>
    <rPh sb="53" eb="54">
      <t>トク</t>
    </rPh>
    <rPh sb="55" eb="57">
      <t>セキメン</t>
    </rPh>
    <rPh sb="57" eb="58">
      <t>カン</t>
    </rPh>
    <rPh sb="66" eb="68">
      <t>ジギョウ</t>
    </rPh>
    <rPh sb="71" eb="73">
      <t>タイシン</t>
    </rPh>
    <rPh sb="73" eb="74">
      <t>カン</t>
    </rPh>
    <rPh sb="76" eb="78">
      <t>コウシン</t>
    </rPh>
    <rPh sb="79" eb="80">
      <t>スス</t>
    </rPh>
    <rPh sb="84" eb="86">
      <t>ロウスイ</t>
    </rPh>
    <rPh sb="87" eb="88">
      <t>スク</t>
    </rPh>
    <rPh sb="90" eb="92">
      <t>アンテイ</t>
    </rPh>
    <rPh sb="94" eb="96">
      <t>キョウキュウ</t>
    </rPh>
    <rPh sb="112" eb="113">
      <t>トウ</t>
    </rPh>
    <rPh sb="114" eb="116">
      <t>シセツ</t>
    </rPh>
    <rPh sb="121" eb="123">
      <t>コウシン</t>
    </rPh>
    <rPh sb="124" eb="125">
      <t>オコナ</t>
    </rPh>
    <rPh sb="127" eb="129">
      <t>アンゼン</t>
    </rPh>
    <rPh sb="130" eb="133">
      <t>スイドウスイ</t>
    </rPh>
    <rPh sb="134" eb="136">
      <t>キョウキュウ</t>
    </rPh>
    <rPh sb="137" eb="138">
      <t>ハカ</t>
    </rPh>
    <phoneticPr fontId="4"/>
  </si>
  <si>
    <t>経営については、水道会計の職員数を最小限にし、人件費を抑えている。また、検針徴収事務を外部に委託している。年々人口減少等の要因により、使用水量の減少傾向にあり、収入も減ってきている。平成２９年度に料金改定を行い経営安定を目指していく。また、水道料金の収納率の向上に向けて取り組んでいく。また、老朽管の更新事業を行い、有収率の向上を図り、経費の節減に取り組んでいく。
①については、平成１４年度から実施した施設等更新事業の償還が平成２６年度にピークを迎えたため、比率が下がっている。また、償還金については、一般会計より基準内の繰入を実施している。
④については、平均値よりは低いものの水道会計規模自体が小さいため、今後料金改定を検討しながら安定経営を目指していく。
⑤⑥⑦⑧については、平均値に近いか上回っている状況にあるが、今後もより安定経営を目指し、事業を取り組んでいく。</t>
    <rPh sb="0" eb="2">
      <t>ケイエイ</t>
    </rPh>
    <rPh sb="8" eb="10">
      <t>スイドウ</t>
    </rPh>
    <rPh sb="10" eb="12">
      <t>カイケイ</t>
    </rPh>
    <rPh sb="13" eb="16">
      <t>ショクインスウ</t>
    </rPh>
    <rPh sb="17" eb="20">
      <t>サイショウゲン</t>
    </rPh>
    <rPh sb="23" eb="26">
      <t>ジンケンヒ</t>
    </rPh>
    <rPh sb="27" eb="28">
      <t>オサ</t>
    </rPh>
    <rPh sb="36" eb="38">
      <t>ケンシン</t>
    </rPh>
    <rPh sb="38" eb="40">
      <t>チョウシュウ</t>
    </rPh>
    <rPh sb="40" eb="42">
      <t>ジム</t>
    </rPh>
    <rPh sb="43" eb="45">
      <t>ガイブ</t>
    </rPh>
    <rPh sb="46" eb="48">
      <t>イタク</t>
    </rPh>
    <rPh sb="53" eb="55">
      <t>ネンネン</t>
    </rPh>
    <rPh sb="55" eb="57">
      <t>ジンコウ</t>
    </rPh>
    <rPh sb="57" eb="60">
      <t>ゲンショウトウ</t>
    </rPh>
    <rPh sb="61" eb="63">
      <t>ヨウイン</t>
    </rPh>
    <rPh sb="67" eb="69">
      <t>シヨウ</t>
    </rPh>
    <rPh sb="69" eb="71">
      <t>スイリョウ</t>
    </rPh>
    <rPh sb="72" eb="74">
      <t>ゲンショウ</t>
    </rPh>
    <rPh sb="74" eb="76">
      <t>ケイコウ</t>
    </rPh>
    <rPh sb="80" eb="82">
      <t>シュウニュウ</t>
    </rPh>
    <rPh sb="83" eb="84">
      <t>ヘ</t>
    </rPh>
    <rPh sb="91" eb="93">
      <t>ヘイセイ</t>
    </rPh>
    <rPh sb="95" eb="97">
      <t>ネンド</t>
    </rPh>
    <rPh sb="98" eb="100">
      <t>リョウキン</t>
    </rPh>
    <rPh sb="100" eb="102">
      <t>カイテイ</t>
    </rPh>
    <rPh sb="103" eb="104">
      <t>オコナ</t>
    </rPh>
    <rPh sb="105" eb="107">
      <t>ケイエイ</t>
    </rPh>
    <rPh sb="107" eb="109">
      <t>アンテイ</t>
    </rPh>
    <rPh sb="110" eb="112">
      <t>メザ</t>
    </rPh>
    <rPh sb="120" eb="122">
      <t>スイドウ</t>
    </rPh>
    <rPh sb="122" eb="124">
      <t>リョウキン</t>
    </rPh>
    <rPh sb="125" eb="127">
      <t>シュウノウ</t>
    </rPh>
    <rPh sb="127" eb="128">
      <t>リツ</t>
    </rPh>
    <rPh sb="129" eb="131">
      <t>コウジョウ</t>
    </rPh>
    <rPh sb="132" eb="133">
      <t>ム</t>
    </rPh>
    <rPh sb="135" eb="136">
      <t>ト</t>
    </rPh>
    <rPh sb="137" eb="138">
      <t>ク</t>
    </rPh>
    <rPh sb="146" eb="148">
      <t>ロウキュウ</t>
    </rPh>
    <rPh sb="148" eb="149">
      <t>カン</t>
    </rPh>
    <rPh sb="150" eb="152">
      <t>コウシン</t>
    </rPh>
    <rPh sb="152" eb="154">
      <t>ジギョウ</t>
    </rPh>
    <rPh sb="155" eb="156">
      <t>オコナ</t>
    </rPh>
    <rPh sb="158" eb="159">
      <t>ユウ</t>
    </rPh>
    <rPh sb="159" eb="160">
      <t>シュウ</t>
    </rPh>
    <rPh sb="160" eb="161">
      <t>リツ</t>
    </rPh>
    <rPh sb="162" eb="164">
      <t>コウジョウ</t>
    </rPh>
    <rPh sb="165" eb="166">
      <t>ハカ</t>
    </rPh>
    <rPh sb="168" eb="170">
      <t>ケイヒ</t>
    </rPh>
    <rPh sb="171" eb="173">
      <t>セツゲン</t>
    </rPh>
    <rPh sb="174" eb="175">
      <t>ト</t>
    </rPh>
    <rPh sb="176" eb="177">
      <t>ク</t>
    </rPh>
    <rPh sb="190" eb="192">
      <t>ヘイセイ</t>
    </rPh>
    <rPh sb="194" eb="195">
      <t>ネン</t>
    </rPh>
    <rPh sb="195" eb="196">
      <t>ド</t>
    </rPh>
    <rPh sb="198" eb="200">
      <t>ジッシ</t>
    </rPh>
    <rPh sb="202" eb="205">
      <t>シセツトウ</t>
    </rPh>
    <rPh sb="205" eb="207">
      <t>コウシン</t>
    </rPh>
    <rPh sb="207" eb="209">
      <t>ジギョウ</t>
    </rPh>
    <rPh sb="210" eb="212">
      <t>ショウカン</t>
    </rPh>
    <rPh sb="213" eb="215">
      <t>ヘイセイ</t>
    </rPh>
    <rPh sb="217" eb="218">
      <t>ネン</t>
    </rPh>
    <rPh sb="218" eb="219">
      <t>ド</t>
    </rPh>
    <rPh sb="224" eb="225">
      <t>ムカ</t>
    </rPh>
    <rPh sb="230" eb="232">
      <t>ヒリツ</t>
    </rPh>
    <rPh sb="233" eb="234">
      <t>サ</t>
    </rPh>
    <rPh sb="243" eb="246">
      <t>ショウカンキン</t>
    </rPh>
    <rPh sb="252" eb="254">
      <t>イッパン</t>
    </rPh>
    <rPh sb="254" eb="256">
      <t>カイケイ</t>
    </rPh>
    <rPh sb="258" eb="261">
      <t>キジュンナイ</t>
    </rPh>
    <rPh sb="262" eb="264">
      <t>クリイレ</t>
    </rPh>
    <rPh sb="265" eb="267">
      <t>ジッシ</t>
    </rPh>
    <rPh sb="280" eb="283">
      <t>ヘイキンチ</t>
    </rPh>
    <rPh sb="286" eb="287">
      <t>ヒク</t>
    </rPh>
    <rPh sb="291" eb="293">
      <t>スイドウ</t>
    </rPh>
    <rPh sb="293" eb="295">
      <t>カイケイ</t>
    </rPh>
    <rPh sb="295" eb="297">
      <t>キボ</t>
    </rPh>
    <rPh sb="297" eb="299">
      <t>ジタイ</t>
    </rPh>
    <rPh sb="300" eb="301">
      <t>チイ</t>
    </rPh>
    <rPh sb="306" eb="308">
      <t>コンゴ</t>
    </rPh>
    <rPh sb="308" eb="310">
      <t>リョウキン</t>
    </rPh>
    <rPh sb="310" eb="312">
      <t>カイテイ</t>
    </rPh>
    <rPh sb="313" eb="315">
      <t>ケントウ</t>
    </rPh>
    <rPh sb="319" eb="321">
      <t>アンテイ</t>
    </rPh>
    <rPh sb="321" eb="323">
      <t>ケイエイ</t>
    </rPh>
    <rPh sb="324" eb="326">
      <t>メザ</t>
    </rPh>
    <rPh sb="342" eb="345">
      <t>ヘイキンチ</t>
    </rPh>
    <rPh sb="346" eb="347">
      <t>チカ</t>
    </rPh>
    <rPh sb="349" eb="351">
      <t>ウワマワ</t>
    </rPh>
    <rPh sb="355" eb="357">
      <t>ジョウキョウ</t>
    </rPh>
    <rPh sb="362" eb="364">
      <t>コンゴ</t>
    </rPh>
    <rPh sb="367" eb="369">
      <t>アンテイ</t>
    </rPh>
    <rPh sb="369" eb="371">
      <t>ケイエイ</t>
    </rPh>
    <rPh sb="372" eb="374">
      <t>メザ</t>
    </rPh>
    <rPh sb="376" eb="378">
      <t>ジギョウ</t>
    </rPh>
    <rPh sb="379" eb="380">
      <t>ト</t>
    </rPh>
    <rPh sb="381" eb="382">
      <t>ク</t>
    </rPh>
    <phoneticPr fontId="4"/>
  </si>
  <si>
    <t>今後も計画的に施設の更新を行いながら、経常経費の削減に取り組んでいく。また、水道料金の収納率向上に向けて取り組み、安定経営を目指して事業を取り組んでいく。</t>
    <rPh sb="0" eb="2">
      <t>コンゴ</t>
    </rPh>
    <rPh sb="3" eb="6">
      <t>ケイカクテキ</t>
    </rPh>
    <rPh sb="7" eb="9">
      <t>シセツ</t>
    </rPh>
    <rPh sb="10" eb="12">
      <t>コウシン</t>
    </rPh>
    <rPh sb="13" eb="14">
      <t>オコナ</t>
    </rPh>
    <rPh sb="19" eb="21">
      <t>ケイジョウ</t>
    </rPh>
    <rPh sb="21" eb="23">
      <t>ケイヒ</t>
    </rPh>
    <rPh sb="24" eb="26">
      <t>サクゲン</t>
    </rPh>
    <rPh sb="27" eb="28">
      <t>ト</t>
    </rPh>
    <rPh sb="29" eb="30">
      <t>ク</t>
    </rPh>
    <rPh sb="38" eb="40">
      <t>スイドウ</t>
    </rPh>
    <rPh sb="40" eb="42">
      <t>リョウキン</t>
    </rPh>
    <rPh sb="43" eb="45">
      <t>シュウノウ</t>
    </rPh>
    <rPh sb="45" eb="46">
      <t>リツ</t>
    </rPh>
    <rPh sb="46" eb="48">
      <t>コウジョウ</t>
    </rPh>
    <rPh sb="49" eb="50">
      <t>ム</t>
    </rPh>
    <rPh sb="52" eb="53">
      <t>ト</t>
    </rPh>
    <rPh sb="54" eb="55">
      <t>ク</t>
    </rPh>
    <rPh sb="57" eb="59">
      <t>アンテイ</t>
    </rPh>
    <rPh sb="59" eb="61">
      <t>ケイエイ</t>
    </rPh>
    <rPh sb="62" eb="64">
      <t>メザ</t>
    </rPh>
    <rPh sb="66" eb="68">
      <t>ジギョウ</t>
    </rPh>
    <rPh sb="69" eb="70">
      <t>ト</t>
    </rPh>
    <rPh sb="71" eb="72">
      <t>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</si>
</sst>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ge"/>
  </numFmts>
  <fonts count="22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/>
    <xf numFmtId="0" fontId="17" fillId="0" borderId="0">
      <alignment vertical="center"/>
    </xf>
    <xf numFmtId="0" fontId="16" fillId="0" borderId="0"/>
    <xf numFmtId="0" fontId="17" fillId="0" borderId="0">
      <alignment vertical="center"/>
    </xf>
    <xf numFmtId="0" fontId="1" fillId="0" borderId="0">
      <alignment vertical="center"/>
    </xf>
    <xf numFmtId="0" fontId="16" fillId="0" borderId="0"/>
    <xf numFmtId="0" fontId="18" fillId="0" borderId="0"/>
    <xf numFmtId="0" fontId="19" fillId="0" borderId="0">
      <alignment vertical="center"/>
    </xf>
    <xf numFmtId="0" fontId="13" fillId="0" borderId="0">
      <alignment vertical="center"/>
    </xf>
    <xf numFmtId="0" fontId="16" fillId="0" borderId="0"/>
    <xf numFmtId="0" fontId="17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8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5" fillId="0" borderId="9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0" xfId="0" applyFont="1" applyBorder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NumberFormat="1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78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NumberFormat="1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0" fontId="0" fillId="2" borderId="5" xfId="0" applyFill="1" applyBorder="1">
      <alignment vertical="center"/>
    </xf>
    <xf numFmtId="179" fontId="0" fillId="0" borderId="5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177" fontId="5" fillId="0" borderId="5" xfId="0" applyNumberFormat="1" applyFont="1" applyBorder="1" applyAlignment="1" applyProtection="1">
      <alignment horizontal="center" vertical="center"/>
      <protection hidden="1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/>
      <protection hidden="1"/>
    </xf>
    <xf numFmtId="0" fontId="5" fillId="0" borderId="3" xfId="0" applyNumberFormat="1" applyFont="1" applyBorder="1" applyAlignment="1" applyProtection="1">
      <alignment horizontal="center" vertical="center"/>
      <protection hidden="1"/>
    </xf>
    <xf numFmtId="0" fontId="5" fillId="0" borderId="4" xfId="0" applyNumberFormat="1" applyFont="1" applyBorder="1" applyAlignment="1" applyProtection="1">
      <alignment horizontal="center" vertical="center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176" fontId="5" fillId="0" borderId="3" xfId="0" applyNumberFormat="1" applyFont="1" applyBorder="1" applyAlignment="1" applyProtection="1">
      <alignment horizontal="center" vertical="center"/>
      <protection hidden="1"/>
    </xf>
    <xf numFmtId="176" fontId="5" fillId="0" borderId="4" xfId="0" applyNumberFormat="1" applyFont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176" fontId="5" fillId="0" borderId="5" xfId="0" applyNumberFormat="1" applyFont="1" applyBorder="1" applyAlignment="1" applyProtection="1">
      <alignment horizontal="center" vertical="center"/>
      <protection hidden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19">
    <cellStyle name="桁区切り" xfId="1" builtinId="6"/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6"/>
    <cellStyle name="標準 2 2" xfId="7"/>
    <cellStyle name="標準 2 3" xfId="8"/>
    <cellStyle name="標準 2 3 2" xfId="9"/>
    <cellStyle name="標準 2 4" xfId="10"/>
    <cellStyle name="標準 2_【重要】（県）指数表_書式まとめ" xfId="11"/>
    <cellStyle name="標準 3" xfId="12"/>
    <cellStyle name="標準 3 2" xfId="13"/>
    <cellStyle name="標準 3 3" xfId="14"/>
    <cellStyle name="標準 4" xfId="15"/>
    <cellStyle name="標準 5" xfId="16"/>
    <cellStyle name="標準 6" xfId="17"/>
    <cellStyle name="標準 7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503"/>
          <c:y val="0.158069456690285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データ!$EC$6:$EG$6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#,##0.00;&quot;△&quot;#,##0.00;&quot;-&quot;">
                  <c:v>4.04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474304"/>
        <c:axId val="1341980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データ!$EH$6:$EL$6</c:f>
              <c:numCache>
                <c:formatCode>#,##0.00;"△"#,##0.00;"-"</c:formatCode>
                <c:ptCount val="5"/>
                <c:pt idx="0">
                  <c:v>0.48</c:v>
                </c:pt>
                <c:pt idx="1">
                  <c:v>0.47</c:v>
                </c:pt>
                <c:pt idx="2">
                  <c:v>0.46</c:v>
                </c:pt>
                <c:pt idx="3">
                  <c:v>0.8</c:v>
                </c:pt>
                <c:pt idx="4">
                  <c:v>0.69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3474304"/>
        <c:axId val="134198016"/>
      </c:lineChart>
      <c:dateAx>
        <c:axId val="21347430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4198016"/>
        <c:crosses val="autoZero"/>
        <c:auto val="1"/>
        <c:lblOffset val="100"/>
        <c:baseTimeUnit val="years"/>
      </c:dateAx>
      <c:valAx>
        <c:axId val="13419801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347430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66" l="0.70000000000000062" r="0.70000000000000062" t="0.75000000000001366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4"/>
          <c:y val="0.15806945669028538"/>
          <c:w val="0.8602616255212191"/>
          <c:h val="0.56370168884888283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データ!$W$6:$AA$6</c:f>
              <c:numCache>
                <c:formatCode>#,##0.00;"△"#,##0.00;"-"</c:formatCode>
                <c:ptCount val="5"/>
                <c:pt idx="0">
                  <c:v>80.7</c:v>
                </c:pt>
                <c:pt idx="1">
                  <c:v>73.23</c:v>
                </c:pt>
                <c:pt idx="2">
                  <c:v>76.17</c:v>
                </c:pt>
                <c:pt idx="3">
                  <c:v>69.319999999999993</c:v>
                </c:pt>
                <c:pt idx="4">
                  <c:v>67.02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4285184"/>
        <c:axId val="1342914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データ!$AB$6:$AF$6</c:f>
              <c:numCache>
                <c:formatCode>#,##0.00;"△"#,##0.00;"-"</c:formatCode>
                <c:ptCount val="5"/>
                <c:pt idx="0">
                  <c:v>78.62</c:v>
                </c:pt>
                <c:pt idx="1">
                  <c:v>75.89</c:v>
                </c:pt>
                <c:pt idx="2">
                  <c:v>74.52</c:v>
                </c:pt>
                <c:pt idx="3">
                  <c:v>76.09</c:v>
                </c:pt>
                <c:pt idx="4">
                  <c:v>75.87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285184"/>
        <c:axId val="134291456"/>
      </c:lineChart>
      <c:dateAx>
        <c:axId val="13428518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4291456"/>
        <c:crosses val="autoZero"/>
        <c:auto val="1"/>
        <c:lblOffset val="100"/>
        <c:baseTimeUnit val="years"/>
      </c:dateAx>
      <c:valAx>
        <c:axId val="1342914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428518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1" l="0.70000000000000062" r="0.70000000000000062" t="0.750000000000013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データ!$DG$6:$DK$6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4301184"/>
        <c:axId val="1343031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データ!$DL$6:$DP$6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301184"/>
        <c:axId val="134303104"/>
      </c:lineChart>
      <c:dateAx>
        <c:axId val="13430118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4303104"/>
        <c:crosses val="autoZero"/>
        <c:auto val="1"/>
        <c:lblOffset val="100"/>
        <c:baseTimeUnit val="years"/>
      </c:dateAx>
      <c:valAx>
        <c:axId val="1343031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430118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502"/>
          <c:y val="0.15806945669028552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データ!$DR$6:$DV$6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4333568"/>
        <c:axId val="13433548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データ!$DW$6:$EA$6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333568"/>
        <c:axId val="134335488"/>
      </c:lineChart>
      <c:dateAx>
        <c:axId val="13433356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4335488"/>
        <c:crosses val="autoZero"/>
        <c:auto val="1"/>
        <c:lblOffset val="100"/>
        <c:baseTimeUnit val="years"/>
      </c:dateAx>
      <c:valAx>
        <c:axId val="13433548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433356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54" l="0.70000000000000062" r="0.70000000000000062" t="0.75000000000001354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データ!$AH$6:$AL$6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4345856"/>
        <c:axId val="1343477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データ!$AM$6:$AQ$6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345856"/>
        <c:axId val="134347776"/>
      </c:lineChart>
      <c:dateAx>
        <c:axId val="1343458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4347776"/>
        <c:crosses val="autoZero"/>
        <c:auto val="1"/>
        <c:lblOffset val="100"/>
        <c:baseTimeUnit val="years"/>
      </c:dateAx>
      <c:valAx>
        <c:axId val="1343477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4345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データ!$AS$6:$AW$6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5295744"/>
        <c:axId val="1352976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データ!$AX$6:$BB$6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295744"/>
        <c:axId val="135297664"/>
      </c:lineChart>
      <c:dateAx>
        <c:axId val="13529574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5297664"/>
        <c:crosses val="autoZero"/>
        <c:auto val="1"/>
        <c:lblOffset val="100"/>
        <c:baseTimeUnit val="years"/>
      </c:dateAx>
      <c:valAx>
        <c:axId val="13529766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529574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データ!$BD$6:$BH$6</c:f>
              <c:numCache>
                <c:formatCode>#,##0.00;"△"#,##0.00;"-"</c:formatCode>
                <c:ptCount val="5"/>
                <c:pt idx="0">
                  <c:v>914.08</c:v>
                </c:pt>
                <c:pt idx="1">
                  <c:v>895.74</c:v>
                </c:pt>
                <c:pt idx="2">
                  <c:v>799.65</c:v>
                </c:pt>
                <c:pt idx="3">
                  <c:v>734.05</c:v>
                </c:pt>
                <c:pt idx="4">
                  <c:v>814.57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7494912"/>
        <c:axId val="1374968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データ!$BI$6:$BM$6</c:f>
              <c:numCache>
                <c:formatCode>#,##0.00;"△"#,##0.00;"-"</c:formatCode>
                <c:ptCount val="5"/>
                <c:pt idx="0">
                  <c:v>1137.3599999999999</c:v>
                </c:pt>
                <c:pt idx="1">
                  <c:v>1124.6400000000001</c:v>
                </c:pt>
                <c:pt idx="2">
                  <c:v>1108.26</c:v>
                </c:pt>
                <c:pt idx="3">
                  <c:v>1113.76</c:v>
                </c:pt>
                <c:pt idx="4">
                  <c:v>1125.69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494912"/>
        <c:axId val="137496832"/>
      </c:lineChart>
      <c:dateAx>
        <c:axId val="1374949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7496832"/>
        <c:crosses val="autoZero"/>
        <c:auto val="1"/>
        <c:lblOffset val="100"/>
        <c:baseTimeUnit val="years"/>
      </c:dateAx>
      <c:valAx>
        <c:axId val="1374968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74949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データ!$BO$6:$BS$6</c:f>
              <c:numCache>
                <c:formatCode>#,##0.00;"△"#,##0.00;"-"</c:formatCode>
                <c:ptCount val="5"/>
                <c:pt idx="0">
                  <c:v>71.89</c:v>
                </c:pt>
                <c:pt idx="1">
                  <c:v>65.11</c:v>
                </c:pt>
                <c:pt idx="2">
                  <c:v>68.540000000000006</c:v>
                </c:pt>
                <c:pt idx="3">
                  <c:v>62.48</c:v>
                </c:pt>
                <c:pt idx="4">
                  <c:v>58.4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7576448"/>
        <c:axId val="1375783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データ!$BT$6:$BX$6</c:f>
              <c:numCache>
                <c:formatCode>#,##0.00;"△"#,##0.00;"-"</c:formatCode>
                <c:ptCount val="5"/>
                <c:pt idx="0">
                  <c:v>57.51</c:v>
                </c:pt>
                <c:pt idx="1">
                  <c:v>56.46</c:v>
                </c:pt>
                <c:pt idx="2">
                  <c:v>19.77</c:v>
                </c:pt>
                <c:pt idx="3">
                  <c:v>34.25</c:v>
                </c:pt>
                <c:pt idx="4">
                  <c:v>46.48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576448"/>
        <c:axId val="137578368"/>
      </c:lineChart>
      <c:dateAx>
        <c:axId val="13757644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7578368"/>
        <c:crosses val="autoZero"/>
        <c:auto val="1"/>
        <c:lblOffset val="100"/>
        <c:baseTimeUnit val="years"/>
      </c:dateAx>
      <c:valAx>
        <c:axId val="1375783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75764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chemeClr val="bg1">
              <a:lumMod val="65000"/>
            </a:scheme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データ!$BZ$6:$CD$6</c:f>
              <c:numCache>
                <c:formatCode>#,##0.00;"△"#,##0.00;"-"</c:formatCode>
                <c:ptCount val="5"/>
                <c:pt idx="0">
                  <c:v>306.92</c:v>
                </c:pt>
                <c:pt idx="1">
                  <c:v>335.38</c:v>
                </c:pt>
                <c:pt idx="2">
                  <c:v>324.69</c:v>
                </c:pt>
                <c:pt idx="3">
                  <c:v>368.39</c:v>
                </c:pt>
                <c:pt idx="4">
                  <c:v>388.44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7595904"/>
        <c:axId val="1376021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データ!$CE$6:$CI$6</c:f>
              <c:numCache>
                <c:formatCode>#,##0.00;"△"#,##0.00;"-"</c:formatCode>
                <c:ptCount val="5"/>
                <c:pt idx="0">
                  <c:v>291.83</c:v>
                </c:pt>
                <c:pt idx="1">
                  <c:v>306.49</c:v>
                </c:pt>
                <c:pt idx="2">
                  <c:v>878.73</c:v>
                </c:pt>
                <c:pt idx="3">
                  <c:v>501.18</c:v>
                </c:pt>
                <c:pt idx="4">
                  <c:v>376.61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595904"/>
        <c:axId val="137602176"/>
      </c:lineChart>
      <c:dateAx>
        <c:axId val="13759590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7602176"/>
        <c:crosses val="autoZero"/>
        <c:auto val="1"/>
        <c:lblOffset val="100"/>
        <c:baseTimeUnit val="years"/>
      </c:dateAx>
      <c:valAx>
        <c:axId val="1376021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759590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データ!$CK$6:$CO$6</c:f>
              <c:numCache>
                <c:formatCode>#,##0.00;"△"#,##0.00;"-"</c:formatCode>
                <c:ptCount val="5"/>
                <c:pt idx="0">
                  <c:v>57.23</c:v>
                </c:pt>
                <c:pt idx="1">
                  <c:v>61.58</c:v>
                </c:pt>
                <c:pt idx="2">
                  <c:v>52.28</c:v>
                </c:pt>
                <c:pt idx="3">
                  <c:v>54.09</c:v>
                </c:pt>
                <c:pt idx="4">
                  <c:v>51.16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7611904"/>
        <c:axId val="1376345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データ!$CP$6:$CT$6</c:f>
              <c:numCache>
                <c:formatCode>#,##0.00;"△"#,##0.00;"-"</c:formatCode>
                <c:ptCount val="5"/>
                <c:pt idx="0">
                  <c:v>57.95</c:v>
                </c:pt>
                <c:pt idx="1">
                  <c:v>58.25</c:v>
                </c:pt>
                <c:pt idx="2">
                  <c:v>57.17</c:v>
                </c:pt>
                <c:pt idx="3">
                  <c:v>57.55</c:v>
                </c:pt>
                <c:pt idx="4">
                  <c:v>57.43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611904"/>
        <c:axId val="137634560"/>
      </c:lineChart>
      <c:dateAx>
        <c:axId val="13761190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7634560"/>
        <c:crosses val="autoZero"/>
        <c:auto val="1"/>
        <c:lblOffset val="100"/>
        <c:baseTimeUnit val="years"/>
      </c:dateAx>
      <c:valAx>
        <c:axId val="13763456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761190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データ!$CV$6:$CZ$6</c:f>
              <c:numCache>
                <c:formatCode>#,##0.00;"△"#,##0.00;"-"</c:formatCode>
                <c:ptCount val="5"/>
                <c:pt idx="0">
                  <c:v>81.63</c:v>
                </c:pt>
                <c:pt idx="1">
                  <c:v>71.650000000000006</c:v>
                </c:pt>
                <c:pt idx="2">
                  <c:v>84.48</c:v>
                </c:pt>
                <c:pt idx="3">
                  <c:v>77.010000000000005</c:v>
                </c:pt>
                <c:pt idx="4">
                  <c:v>80.47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7656576"/>
        <c:axId val="1376751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データ!$DA$6:$DE$6</c:f>
              <c:numCache>
                <c:formatCode>#,##0.00;"△"#,##0.00;"-"</c:formatCode>
                <c:ptCount val="5"/>
                <c:pt idx="0">
                  <c:v>76.33</c:v>
                </c:pt>
                <c:pt idx="1">
                  <c:v>74.53</c:v>
                </c:pt>
                <c:pt idx="2">
                  <c:v>74.94</c:v>
                </c:pt>
                <c:pt idx="3">
                  <c:v>74.14</c:v>
                </c:pt>
                <c:pt idx="4">
                  <c:v>73.83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656576"/>
        <c:axId val="137675136"/>
      </c:lineChart>
      <c:dateAx>
        <c:axId val="13765657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7675136"/>
        <c:crosses val="autoZero"/>
        <c:auto val="1"/>
        <c:lblOffset val="100"/>
        <c:baseTimeUnit val="years"/>
      </c:dateAx>
      <c:valAx>
        <c:axId val="1376751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765657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データ!AG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A5C5551-6BC5-448F-A607-3D12B8B59C7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【76.03】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R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9F9F71-F502-48A9-888E-DDF0B24E9F1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C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47A666B-97E9-4982-8FAF-1578DF2F751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データ!BN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3A7864B-ACF3-481F-B050-61B73191253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【1,239.32】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データ!DF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EA00AD4-712F-48B4-8AC6-D165EE501A5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【75.39】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データ!CU6">
      <xdr:nvSpPr>
        <xdr:cNvPr id="29" name="テキスト ボックス 28"/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36CBBAC-41F3-4693-A3B2-EDF36D77586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【58.19】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データ!CJ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416C90C-C1F4-4DC9-ABA9-4A5B4038DED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【476.46】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データ!BY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73F2C93-BBF4-47A9-AB7E-81D1582D3ED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【36.33】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Q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161B9D7-3DC5-47A4-BC66-ABA06256908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B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4399EBE-B3A9-4B51-B905-CCA3D56F712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データ!EM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C584A1D-6D2A-4B72-85F2-F5436791909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【0.74】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/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/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/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/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3"/>
  <sheetViews>
    <sheetView showGridLines="0" tabSelected="1" zoomScale="80" zoomScaleNormal="80" workbookViewId="0">
      <selection activeCell="BL83" sqref="BL83"/>
    </sheetView>
  </sheetViews>
  <sheetFormatPr defaultColWidth="2.625" defaultRowHeight="13.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40" t="s">
        <v>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</row>
    <row r="3" spans="1:78" ht="9.75" customHeight="1">
      <c r="A3" s="2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</row>
    <row r="4" spans="1:78" ht="9.75" customHeight="1">
      <c r="A4" s="2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</row>
    <row r="5" spans="1:78" ht="9.75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>
      <c r="A6" s="2"/>
      <c r="B6" s="41" t="str">
        <f>データ!H6</f>
        <v>山形県　鮭川村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>
      <c r="A7" s="2"/>
      <c r="B7" s="42" t="s">
        <v>1</v>
      </c>
      <c r="C7" s="43"/>
      <c r="D7" s="43"/>
      <c r="E7" s="43"/>
      <c r="F7" s="43"/>
      <c r="G7" s="43"/>
      <c r="H7" s="43"/>
      <c r="I7" s="44"/>
      <c r="J7" s="42" t="s">
        <v>2</v>
      </c>
      <c r="K7" s="43"/>
      <c r="L7" s="43"/>
      <c r="M7" s="43"/>
      <c r="N7" s="43"/>
      <c r="O7" s="43"/>
      <c r="P7" s="43"/>
      <c r="Q7" s="44"/>
      <c r="R7" s="42" t="s">
        <v>3</v>
      </c>
      <c r="S7" s="43"/>
      <c r="T7" s="43"/>
      <c r="U7" s="43"/>
      <c r="V7" s="43"/>
      <c r="W7" s="43"/>
      <c r="X7" s="43"/>
      <c r="Y7" s="44"/>
      <c r="Z7" s="42" t="s">
        <v>4</v>
      </c>
      <c r="AA7" s="43"/>
      <c r="AB7" s="43"/>
      <c r="AC7" s="43"/>
      <c r="AD7" s="43"/>
      <c r="AE7" s="43"/>
      <c r="AF7" s="43"/>
      <c r="AG7" s="44"/>
      <c r="AH7" s="3"/>
      <c r="AI7" s="42" t="s">
        <v>5</v>
      </c>
      <c r="AJ7" s="43"/>
      <c r="AK7" s="43"/>
      <c r="AL7" s="43"/>
      <c r="AM7" s="43"/>
      <c r="AN7" s="43"/>
      <c r="AO7" s="43"/>
      <c r="AP7" s="44"/>
      <c r="AQ7" s="45" t="s">
        <v>6</v>
      </c>
      <c r="AR7" s="45"/>
      <c r="AS7" s="45"/>
      <c r="AT7" s="45"/>
      <c r="AU7" s="45"/>
      <c r="AV7" s="45"/>
      <c r="AW7" s="45"/>
      <c r="AX7" s="45"/>
      <c r="AY7" s="45" t="s">
        <v>7</v>
      </c>
      <c r="AZ7" s="45"/>
      <c r="BA7" s="45"/>
      <c r="BB7" s="45"/>
      <c r="BC7" s="45"/>
      <c r="BD7" s="45"/>
      <c r="BE7" s="45"/>
      <c r="BF7" s="45"/>
      <c r="BG7" s="3"/>
      <c r="BH7" s="3"/>
      <c r="BI7" s="3"/>
      <c r="BJ7" s="3"/>
      <c r="BK7" s="3"/>
      <c r="BL7" s="4" t="s">
        <v>8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>
      <c r="A8" s="2"/>
      <c r="B8" s="51" t="str">
        <f>データ!I6</f>
        <v>法非適用</v>
      </c>
      <c r="C8" s="52"/>
      <c r="D8" s="52"/>
      <c r="E8" s="52"/>
      <c r="F8" s="52"/>
      <c r="G8" s="52"/>
      <c r="H8" s="52"/>
      <c r="I8" s="53"/>
      <c r="J8" s="51" t="str">
        <f>データ!J6</f>
        <v>水道事業</v>
      </c>
      <c r="K8" s="52"/>
      <c r="L8" s="52"/>
      <c r="M8" s="52"/>
      <c r="N8" s="52"/>
      <c r="O8" s="52"/>
      <c r="P8" s="52"/>
      <c r="Q8" s="53"/>
      <c r="R8" s="51" t="str">
        <f>データ!K6</f>
        <v>簡易水道事業</v>
      </c>
      <c r="S8" s="52"/>
      <c r="T8" s="52"/>
      <c r="U8" s="52"/>
      <c r="V8" s="52"/>
      <c r="W8" s="52"/>
      <c r="X8" s="52"/>
      <c r="Y8" s="53"/>
      <c r="Z8" s="51" t="str">
        <f>データ!L6</f>
        <v>D3</v>
      </c>
      <c r="AA8" s="52"/>
      <c r="AB8" s="52"/>
      <c r="AC8" s="52"/>
      <c r="AD8" s="52"/>
      <c r="AE8" s="52"/>
      <c r="AF8" s="52"/>
      <c r="AG8" s="53"/>
      <c r="AH8" s="3"/>
      <c r="AI8" s="54">
        <f>データ!Q6</f>
        <v>4630</v>
      </c>
      <c r="AJ8" s="55"/>
      <c r="AK8" s="55"/>
      <c r="AL8" s="55"/>
      <c r="AM8" s="55"/>
      <c r="AN8" s="55"/>
      <c r="AO8" s="55"/>
      <c r="AP8" s="56"/>
      <c r="AQ8" s="46">
        <f>データ!R6</f>
        <v>122.14</v>
      </c>
      <c r="AR8" s="46"/>
      <c r="AS8" s="46"/>
      <c r="AT8" s="46"/>
      <c r="AU8" s="46"/>
      <c r="AV8" s="46"/>
      <c r="AW8" s="46"/>
      <c r="AX8" s="46"/>
      <c r="AY8" s="46">
        <f>データ!S6</f>
        <v>37.909999999999997</v>
      </c>
      <c r="AZ8" s="46"/>
      <c r="BA8" s="46"/>
      <c r="BB8" s="46"/>
      <c r="BC8" s="46"/>
      <c r="BD8" s="46"/>
      <c r="BE8" s="46"/>
      <c r="BF8" s="46"/>
      <c r="BG8" s="3"/>
      <c r="BH8" s="3"/>
      <c r="BI8" s="3"/>
      <c r="BJ8" s="3"/>
      <c r="BK8" s="3"/>
      <c r="BL8" s="47" t="s">
        <v>9</v>
      </c>
      <c r="BM8" s="48"/>
      <c r="BN8" s="7" t="s">
        <v>10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>
      <c r="A9" s="2"/>
      <c r="B9" s="45" t="s">
        <v>11</v>
      </c>
      <c r="C9" s="45"/>
      <c r="D9" s="45"/>
      <c r="E9" s="45"/>
      <c r="F9" s="45"/>
      <c r="G9" s="45"/>
      <c r="H9" s="45"/>
      <c r="I9" s="45"/>
      <c r="J9" s="45" t="s">
        <v>12</v>
      </c>
      <c r="K9" s="45"/>
      <c r="L9" s="45"/>
      <c r="M9" s="45"/>
      <c r="N9" s="45"/>
      <c r="O9" s="45"/>
      <c r="P9" s="45"/>
      <c r="Q9" s="45"/>
      <c r="R9" s="45" t="s">
        <v>13</v>
      </c>
      <c r="S9" s="45"/>
      <c r="T9" s="45"/>
      <c r="U9" s="45"/>
      <c r="V9" s="45"/>
      <c r="W9" s="45"/>
      <c r="X9" s="45"/>
      <c r="Y9" s="45"/>
      <c r="Z9" s="45" t="s">
        <v>14</v>
      </c>
      <c r="AA9" s="45"/>
      <c r="AB9" s="45"/>
      <c r="AC9" s="45"/>
      <c r="AD9" s="45"/>
      <c r="AE9" s="45"/>
      <c r="AF9" s="45"/>
      <c r="AG9" s="45"/>
      <c r="AH9" s="3"/>
      <c r="AI9" s="45" t="s">
        <v>15</v>
      </c>
      <c r="AJ9" s="45"/>
      <c r="AK9" s="45"/>
      <c r="AL9" s="45"/>
      <c r="AM9" s="45"/>
      <c r="AN9" s="45"/>
      <c r="AO9" s="45"/>
      <c r="AP9" s="45"/>
      <c r="AQ9" s="45" t="s">
        <v>16</v>
      </c>
      <c r="AR9" s="45"/>
      <c r="AS9" s="45"/>
      <c r="AT9" s="45"/>
      <c r="AU9" s="45"/>
      <c r="AV9" s="45"/>
      <c r="AW9" s="45"/>
      <c r="AX9" s="45"/>
      <c r="AY9" s="45" t="s">
        <v>17</v>
      </c>
      <c r="AZ9" s="45"/>
      <c r="BA9" s="45"/>
      <c r="BB9" s="45"/>
      <c r="BC9" s="45"/>
      <c r="BD9" s="45"/>
      <c r="BE9" s="45"/>
      <c r="BF9" s="45"/>
      <c r="BG9" s="3"/>
      <c r="BH9" s="3"/>
      <c r="BI9" s="3"/>
      <c r="BJ9" s="3"/>
      <c r="BK9" s="3"/>
      <c r="BL9" s="49" t="s">
        <v>18</v>
      </c>
      <c r="BM9" s="50"/>
      <c r="BN9" s="10" t="s">
        <v>19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>
      <c r="A10" s="2"/>
      <c r="B10" s="46" t="str">
        <f>データ!M6</f>
        <v>-</v>
      </c>
      <c r="C10" s="46"/>
      <c r="D10" s="46"/>
      <c r="E10" s="46"/>
      <c r="F10" s="46"/>
      <c r="G10" s="46"/>
      <c r="H10" s="46"/>
      <c r="I10" s="46"/>
      <c r="J10" s="46" t="str">
        <f>データ!N6</f>
        <v>該当数値なし</v>
      </c>
      <c r="K10" s="46"/>
      <c r="L10" s="46"/>
      <c r="M10" s="46"/>
      <c r="N10" s="46"/>
      <c r="O10" s="46"/>
      <c r="P10" s="46"/>
      <c r="Q10" s="46"/>
      <c r="R10" s="46">
        <f>データ!O6</f>
        <v>96.43</v>
      </c>
      <c r="S10" s="46"/>
      <c r="T10" s="46"/>
      <c r="U10" s="46"/>
      <c r="V10" s="46"/>
      <c r="W10" s="46"/>
      <c r="X10" s="46"/>
      <c r="Y10" s="46"/>
      <c r="Z10" s="80">
        <f>データ!P6</f>
        <v>4200</v>
      </c>
      <c r="AA10" s="80"/>
      <c r="AB10" s="80"/>
      <c r="AC10" s="80"/>
      <c r="AD10" s="80"/>
      <c r="AE10" s="80"/>
      <c r="AF10" s="80"/>
      <c r="AG10" s="80"/>
      <c r="AH10" s="2"/>
      <c r="AI10" s="80">
        <f>データ!T6</f>
        <v>4435</v>
      </c>
      <c r="AJ10" s="80"/>
      <c r="AK10" s="80"/>
      <c r="AL10" s="80"/>
      <c r="AM10" s="80"/>
      <c r="AN10" s="80"/>
      <c r="AO10" s="80"/>
      <c r="AP10" s="80"/>
      <c r="AQ10" s="46">
        <f>データ!U6</f>
        <v>36.799999999999997</v>
      </c>
      <c r="AR10" s="46"/>
      <c r="AS10" s="46"/>
      <c r="AT10" s="46"/>
      <c r="AU10" s="46"/>
      <c r="AV10" s="46"/>
      <c r="AW10" s="46"/>
      <c r="AX10" s="46"/>
      <c r="AY10" s="46">
        <f>データ!V6</f>
        <v>120.52</v>
      </c>
      <c r="AZ10" s="46"/>
      <c r="BA10" s="46"/>
      <c r="BB10" s="46"/>
      <c r="BC10" s="46"/>
      <c r="BD10" s="46"/>
      <c r="BE10" s="46"/>
      <c r="BF10" s="46"/>
      <c r="BG10" s="3"/>
      <c r="BH10" s="3"/>
      <c r="BI10" s="3"/>
      <c r="BJ10" s="2"/>
      <c r="BK10" s="2"/>
      <c r="BL10" s="64" t="s">
        <v>20</v>
      </c>
      <c r="BM10" s="65"/>
      <c r="BN10" s="13" t="s">
        <v>21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66" t="s">
        <v>22</v>
      </c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67"/>
      <c r="BM13" s="67"/>
      <c r="BN13" s="67"/>
      <c r="BO13" s="67"/>
      <c r="BP13" s="67"/>
      <c r="BQ13" s="67"/>
      <c r="BR13" s="67"/>
      <c r="BS13" s="67"/>
      <c r="BT13" s="67"/>
      <c r="BU13" s="67"/>
      <c r="BV13" s="67"/>
      <c r="BW13" s="67"/>
      <c r="BX13" s="67"/>
      <c r="BY13" s="67"/>
      <c r="BZ13" s="67"/>
    </row>
    <row r="14" spans="1:78" ht="13.5" customHeight="1">
      <c r="A14" s="2"/>
      <c r="B14" s="68" t="s">
        <v>23</v>
      </c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70"/>
      <c r="BK14" s="2"/>
      <c r="BL14" s="74" t="s">
        <v>24</v>
      </c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6"/>
    </row>
    <row r="15" spans="1:78" ht="13.5" customHeight="1">
      <c r="A15" s="2"/>
      <c r="B15" s="71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3"/>
      <c r="BK15" s="2"/>
      <c r="BL15" s="77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9"/>
    </row>
    <row r="16" spans="1:78" ht="13.5" customHeight="1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57" t="s">
        <v>106</v>
      </c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9"/>
    </row>
    <row r="17" spans="1:78" ht="13.5" customHeight="1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57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9"/>
    </row>
    <row r="18" spans="1:78" ht="13.5" customHeight="1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57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9"/>
    </row>
    <row r="19" spans="1:78" ht="13.5" customHeight="1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57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9"/>
    </row>
    <row r="20" spans="1:78" ht="13.5" customHeight="1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57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9"/>
    </row>
    <row r="21" spans="1:78" ht="13.5" customHeight="1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57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9"/>
    </row>
    <row r="22" spans="1:78" ht="13.5" customHeight="1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57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9"/>
    </row>
    <row r="23" spans="1:78" ht="13.5" customHeight="1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57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9"/>
    </row>
    <row r="24" spans="1:78" ht="13.5" customHeight="1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57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9"/>
    </row>
    <row r="25" spans="1:78" ht="13.5" customHeight="1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57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9"/>
    </row>
    <row r="26" spans="1:78" ht="13.5" customHeight="1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57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9"/>
    </row>
    <row r="27" spans="1:78" ht="13.5" customHeight="1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57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9"/>
    </row>
    <row r="28" spans="1:78" ht="13.5" customHeight="1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57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9"/>
    </row>
    <row r="29" spans="1:78" ht="13.5" customHeight="1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57"/>
      <c r="BM29" s="58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59"/>
    </row>
    <row r="30" spans="1:78" ht="13.5" customHeight="1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57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9"/>
    </row>
    <row r="31" spans="1:78" ht="13.5" customHeight="1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57"/>
      <c r="BM31" s="58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9"/>
    </row>
    <row r="32" spans="1:78" ht="13.5" customHeight="1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57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9"/>
    </row>
    <row r="33" spans="1:78" ht="13.5" customHeight="1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57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9"/>
    </row>
    <row r="34" spans="1:78" ht="13.5" customHeight="1">
      <c r="A34" s="2"/>
      <c r="B34" s="16"/>
      <c r="C34" s="63" t="s">
        <v>25</v>
      </c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19"/>
      <c r="R34" s="63" t="s">
        <v>26</v>
      </c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19"/>
      <c r="AG34" s="63" t="s">
        <v>27</v>
      </c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19"/>
      <c r="AV34" s="63" t="s">
        <v>28</v>
      </c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18"/>
      <c r="BK34" s="2"/>
      <c r="BL34" s="57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9"/>
    </row>
    <row r="35" spans="1:78" ht="13.5" customHeight="1">
      <c r="A35" s="2"/>
      <c r="B35" s="16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19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19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19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18"/>
      <c r="BK35" s="2"/>
      <c r="BL35" s="57"/>
      <c r="BM35" s="58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9"/>
    </row>
    <row r="36" spans="1:78" ht="13.5" customHeight="1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57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9"/>
    </row>
    <row r="37" spans="1:78" ht="13.5" customHeight="1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57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9"/>
    </row>
    <row r="38" spans="1:78" ht="13.5" customHeight="1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57"/>
      <c r="BM38" s="58"/>
      <c r="BN38" s="58"/>
      <c r="BO38" s="58"/>
      <c r="BP38" s="58"/>
      <c r="BQ38" s="58"/>
      <c r="BR38" s="58"/>
      <c r="BS38" s="58"/>
      <c r="BT38" s="58"/>
      <c r="BU38" s="58"/>
      <c r="BV38" s="58"/>
      <c r="BW38" s="58"/>
      <c r="BX38" s="58"/>
      <c r="BY38" s="58"/>
      <c r="BZ38" s="59"/>
    </row>
    <row r="39" spans="1:78" ht="13.5" customHeight="1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57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9"/>
    </row>
    <row r="40" spans="1:78" ht="13.5" customHeight="1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57"/>
      <c r="BM40" s="58"/>
      <c r="BN40" s="58"/>
      <c r="BO40" s="58"/>
      <c r="BP40" s="58"/>
      <c r="BQ40" s="58"/>
      <c r="BR40" s="58"/>
      <c r="BS40" s="58"/>
      <c r="BT40" s="58"/>
      <c r="BU40" s="58"/>
      <c r="BV40" s="58"/>
      <c r="BW40" s="58"/>
      <c r="BX40" s="58"/>
      <c r="BY40" s="58"/>
      <c r="BZ40" s="59"/>
    </row>
    <row r="41" spans="1:78" ht="13.5" customHeight="1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57"/>
      <c r="BM41" s="58"/>
      <c r="BN41" s="58"/>
      <c r="BO41" s="58"/>
      <c r="BP41" s="58"/>
      <c r="BQ41" s="58"/>
      <c r="BR41" s="58"/>
      <c r="BS41" s="58"/>
      <c r="BT41" s="58"/>
      <c r="BU41" s="58"/>
      <c r="BV41" s="58"/>
      <c r="BW41" s="58"/>
      <c r="BX41" s="58"/>
      <c r="BY41" s="58"/>
      <c r="BZ41" s="59"/>
    </row>
    <row r="42" spans="1:78" ht="13.5" customHeight="1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57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9"/>
    </row>
    <row r="43" spans="1:78" ht="13.5" customHeight="1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57"/>
      <c r="BM43" s="58"/>
      <c r="BN43" s="58"/>
      <c r="BO43" s="58"/>
      <c r="BP43" s="58"/>
      <c r="BQ43" s="58"/>
      <c r="BR43" s="58"/>
      <c r="BS43" s="58"/>
      <c r="BT43" s="58"/>
      <c r="BU43" s="58"/>
      <c r="BV43" s="58"/>
      <c r="BW43" s="58"/>
      <c r="BX43" s="58"/>
      <c r="BY43" s="58"/>
      <c r="BZ43" s="59"/>
    </row>
    <row r="44" spans="1:78" ht="13.5" customHeight="1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60"/>
      <c r="BM44" s="61"/>
      <c r="BN44" s="61"/>
      <c r="BO44" s="61"/>
      <c r="BP44" s="61"/>
      <c r="BQ44" s="61"/>
      <c r="BR44" s="61"/>
      <c r="BS44" s="61"/>
      <c r="BT44" s="61"/>
      <c r="BU44" s="61"/>
      <c r="BV44" s="61"/>
      <c r="BW44" s="61"/>
      <c r="BX44" s="61"/>
      <c r="BY44" s="61"/>
      <c r="BZ44" s="62"/>
    </row>
    <row r="45" spans="1:78" ht="13.5" customHeight="1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74" t="s">
        <v>29</v>
      </c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6"/>
    </row>
    <row r="46" spans="1:78" ht="13.5" customHeight="1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77"/>
      <c r="BM46" s="78"/>
      <c r="BN46" s="78"/>
      <c r="BO46" s="78"/>
      <c r="BP46" s="78"/>
      <c r="BQ46" s="78"/>
      <c r="BR46" s="78"/>
      <c r="BS46" s="78"/>
      <c r="BT46" s="78"/>
      <c r="BU46" s="78"/>
      <c r="BV46" s="78"/>
      <c r="BW46" s="78"/>
      <c r="BX46" s="78"/>
      <c r="BY46" s="78"/>
      <c r="BZ46" s="79"/>
    </row>
    <row r="47" spans="1:78" ht="13.5" customHeight="1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57" t="s">
        <v>105</v>
      </c>
      <c r="BM47" s="58"/>
      <c r="BN47" s="58"/>
      <c r="BO47" s="58"/>
      <c r="BP47" s="58"/>
      <c r="BQ47" s="58"/>
      <c r="BR47" s="58"/>
      <c r="BS47" s="58"/>
      <c r="BT47" s="58"/>
      <c r="BU47" s="58"/>
      <c r="BV47" s="58"/>
      <c r="BW47" s="58"/>
      <c r="BX47" s="58"/>
      <c r="BY47" s="58"/>
      <c r="BZ47" s="59"/>
    </row>
    <row r="48" spans="1:78" ht="13.5" customHeight="1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57"/>
      <c r="BM48" s="58"/>
      <c r="BN48" s="58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59"/>
    </row>
    <row r="49" spans="1:78" ht="13.5" customHeight="1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57"/>
      <c r="BM49" s="58"/>
      <c r="BN49" s="58"/>
      <c r="BO49" s="58"/>
      <c r="BP49" s="58"/>
      <c r="BQ49" s="58"/>
      <c r="BR49" s="58"/>
      <c r="BS49" s="58"/>
      <c r="BT49" s="58"/>
      <c r="BU49" s="58"/>
      <c r="BV49" s="58"/>
      <c r="BW49" s="58"/>
      <c r="BX49" s="58"/>
      <c r="BY49" s="58"/>
      <c r="BZ49" s="59"/>
    </row>
    <row r="50" spans="1:78" ht="13.5" customHeight="1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57"/>
      <c r="BM50" s="58"/>
      <c r="BN50" s="58"/>
      <c r="BO50" s="58"/>
      <c r="BP50" s="58"/>
      <c r="BQ50" s="58"/>
      <c r="BR50" s="58"/>
      <c r="BS50" s="58"/>
      <c r="BT50" s="58"/>
      <c r="BU50" s="58"/>
      <c r="BV50" s="58"/>
      <c r="BW50" s="58"/>
      <c r="BX50" s="58"/>
      <c r="BY50" s="58"/>
      <c r="BZ50" s="59"/>
    </row>
    <row r="51" spans="1:78" ht="13.5" customHeight="1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57"/>
      <c r="BM51" s="58"/>
      <c r="BN51" s="58"/>
      <c r="BO51" s="58"/>
      <c r="BP51" s="58"/>
      <c r="BQ51" s="58"/>
      <c r="BR51" s="58"/>
      <c r="BS51" s="58"/>
      <c r="BT51" s="58"/>
      <c r="BU51" s="58"/>
      <c r="BV51" s="58"/>
      <c r="BW51" s="58"/>
      <c r="BX51" s="58"/>
      <c r="BY51" s="58"/>
      <c r="BZ51" s="59"/>
    </row>
    <row r="52" spans="1:78" ht="13.5" customHeight="1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57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59"/>
    </row>
    <row r="53" spans="1:78" ht="13.5" customHeight="1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57"/>
      <c r="BM53" s="58"/>
      <c r="BN53" s="58"/>
      <c r="BO53" s="58"/>
      <c r="BP53" s="58"/>
      <c r="BQ53" s="58"/>
      <c r="BR53" s="58"/>
      <c r="BS53" s="58"/>
      <c r="BT53" s="58"/>
      <c r="BU53" s="58"/>
      <c r="BV53" s="58"/>
      <c r="BW53" s="58"/>
      <c r="BX53" s="58"/>
      <c r="BY53" s="58"/>
      <c r="BZ53" s="59"/>
    </row>
    <row r="54" spans="1:78" ht="13.5" customHeight="1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57"/>
      <c r="BM54" s="58"/>
      <c r="BN54" s="58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9"/>
    </row>
    <row r="55" spans="1:78" ht="13.5" customHeight="1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57"/>
      <c r="BM55" s="58"/>
      <c r="BN55" s="58"/>
      <c r="BO55" s="58"/>
      <c r="BP55" s="58"/>
      <c r="BQ55" s="58"/>
      <c r="BR55" s="58"/>
      <c r="BS55" s="58"/>
      <c r="BT55" s="58"/>
      <c r="BU55" s="58"/>
      <c r="BV55" s="58"/>
      <c r="BW55" s="58"/>
      <c r="BX55" s="58"/>
      <c r="BY55" s="58"/>
      <c r="BZ55" s="59"/>
    </row>
    <row r="56" spans="1:78" ht="13.5" customHeight="1">
      <c r="A56" s="2"/>
      <c r="B56" s="16"/>
      <c r="C56" s="63" t="s">
        <v>30</v>
      </c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19"/>
      <c r="R56" s="63" t="s">
        <v>31</v>
      </c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19"/>
      <c r="AG56" s="63" t="s">
        <v>32</v>
      </c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19"/>
      <c r="AV56" s="63" t="s">
        <v>33</v>
      </c>
      <c r="AW56" s="63"/>
      <c r="AX56" s="63"/>
      <c r="AY56" s="63"/>
      <c r="AZ56" s="63"/>
      <c r="BA56" s="63"/>
      <c r="BB56" s="63"/>
      <c r="BC56" s="63"/>
      <c r="BD56" s="63"/>
      <c r="BE56" s="63"/>
      <c r="BF56" s="63"/>
      <c r="BG56" s="63"/>
      <c r="BH56" s="63"/>
      <c r="BI56" s="63"/>
      <c r="BJ56" s="18"/>
      <c r="BK56" s="2"/>
      <c r="BL56" s="57"/>
      <c r="BM56" s="58"/>
      <c r="BN56" s="58"/>
      <c r="BO56" s="58"/>
      <c r="BP56" s="58"/>
      <c r="BQ56" s="58"/>
      <c r="BR56" s="58"/>
      <c r="BS56" s="58"/>
      <c r="BT56" s="58"/>
      <c r="BU56" s="58"/>
      <c r="BV56" s="58"/>
      <c r="BW56" s="58"/>
      <c r="BX56" s="58"/>
      <c r="BY56" s="58"/>
      <c r="BZ56" s="59"/>
    </row>
    <row r="57" spans="1:78" ht="13.5" customHeight="1">
      <c r="A57" s="2"/>
      <c r="B57" s="16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19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19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19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  <c r="BJ57" s="18"/>
      <c r="BK57" s="2"/>
      <c r="BL57" s="57"/>
      <c r="BM57" s="58"/>
      <c r="BN57" s="58"/>
      <c r="BO57" s="58"/>
      <c r="BP57" s="58"/>
      <c r="BQ57" s="58"/>
      <c r="BR57" s="58"/>
      <c r="BS57" s="58"/>
      <c r="BT57" s="58"/>
      <c r="BU57" s="58"/>
      <c r="BV57" s="58"/>
      <c r="BW57" s="58"/>
      <c r="BX57" s="58"/>
      <c r="BY57" s="58"/>
      <c r="BZ57" s="59"/>
    </row>
    <row r="58" spans="1:78" ht="13.5" customHeight="1">
      <c r="A58" s="2"/>
      <c r="B58" s="16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19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19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19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18"/>
      <c r="BK58" s="2"/>
      <c r="BL58" s="57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8"/>
      <c r="BY58" s="58"/>
      <c r="BZ58" s="59"/>
    </row>
    <row r="59" spans="1:78" ht="13.5" customHeight="1">
      <c r="A59" s="2"/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3"/>
      <c r="BK59" s="2"/>
      <c r="BL59" s="57"/>
      <c r="BM59" s="58"/>
      <c r="BN59" s="58"/>
      <c r="BO59" s="58"/>
      <c r="BP59" s="58"/>
      <c r="BQ59" s="58"/>
      <c r="BR59" s="58"/>
      <c r="BS59" s="58"/>
      <c r="BT59" s="58"/>
      <c r="BU59" s="58"/>
      <c r="BV59" s="58"/>
      <c r="BW59" s="58"/>
      <c r="BX59" s="58"/>
      <c r="BY59" s="58"/>
      <c r="BZ59" s="59"/>
    </row>
    <row r="60" spans="1:78" ht="13.5" customHeight="1">
      <c r="A60" s="2"/>
      <c r="B60" s="71" t="s">
        <v>34</v>
      </c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3"/>
      <c r="BK60" s="2"/>
      <c r="BL60" s="57"/>
      <c r="BM60" s="58"/>
      <c r="BN60" s="58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  <c r="BZ60" s="59"/>
    </row>
    <row r="61" spans="1:78" ht="13.5" customHeight="1">
      <c r="A61" s="2"/>
      <c r="B61" s="71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3"/>
      <c r="BK61" s="2"/>
      <c r="BL61" s="57"/>
      <c r="BM61" s="58"/>
      <c r="BN61" s="58"/>
      <c r="BO61" s="58"/>
      <c r="BP61" s="58"/>
      <c r="BQ61" s="58"/>
      <c r="BR61" s="58"/>
      <c r="BS61" s="58"/>
      <c r="BT61" s="58"/>
      <c r="BU61" s="58"/>
      <c r="BV61" s="58"/>
      <c r="BW61" s="58"/>
      <c r="BX61" s="58"/>
      <c r="BY61" s="58"/>
      <c r="BZ61" s="59"/>
    </row>
    <row r="62" spans="1:78" ht="13.5" customHeight="1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57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8"/>
      <c r="BY62" s="58"/>
      <c r="BZ62" s="59"/>
    </row>
    <row r="63" spans="1:78" ht="13.5" customHeight="1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60"/>
      <c r="BM63" s="61"/>
      <c r="BN63" s="61"/>
      <c r="BO63" s="61"/>
      <c r="BP63" s="61"/>
      <c r="BQ63" s="61"/>
      <c r="BR63" s="61"/>
      <c r="BS63" s="61"/>
      <c r="BT63" s="61"/>
      <c r="BU63" s="61"/>
      <c r="BV63" s="61"/>
      <c r="BW63" s="61"/>
      <c r="BX63" s="61"/>
      <c r="BY63" s="61"/>
      <c r="BZ63" s="62"/>
    </row>
    <row r="64" spans="1:78" ht="13.5" customHeight="1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74" t="s">
        <v>35</v>
      </c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6"/>
    </row>
    <row r="65" spans="1:78" ht="13.5" customHeight="1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77"/>
      <c r="BM65" s="78"/>
      <c r="BN65" s="78"/>
      <c r="BO65" s="78"/>
      <c r="BP65" s="78"/>
      <c r="BQ65" s="78"/>
      <c r="BR65" s="78"/>
      <c r="BS65" s="78"/>
      <c r="BT65" s="78"/>
      <c r="BU65" s="78"/>
      <c r="BV65" s="78"/>
      <c r="BW65" s="78"/>
      <c r="BX65" s="78"/>
      <c r="BY65" s="78"/>
      <c r="BZ65" s="79"/>
    </row>
    <row r="66" spans="1:78" ht="13.5" customHeight="1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57" t="s">
        <v>107</v>
      </c>
      <c r="BM66" s="58"/>
      <c r="BN66" s="58"/>
      <c r="BO66" s="58"/>
      <c r="BP66" s="58"/>
      <c r="BQ66" s="58"/>
      <c r="BR66" s="58"/>
      <c r="BS66" s="58"/>
      <c r="BT66" s="58"/>
      <c r="BU66" s="58"/>
      <c r="BV66" s="58"/>
      <c r="BW66" s="58"/>
      <c r="BX66" s="58"/>
      <c r="BY66" s="58"/>
      <c r="BZ66" s="59"/>
    </row>
    <row r="67" spans="1:78" ht="13.5" customHeight="1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57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8"/>
      <c r="BY67" s="58"/>
      <c r="BZ67" s="59"/>
    </row>
    <row r="68" spans="1:78" ht="13.5" customHeight="1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57"/>
      <c r="BM68" s="58"/>
      <c r="BN68" s="58"/>
      <c r="BO68" s="58"/>
      <c r="BP68" s="58"/>
      <c r="BQ68" s="58"/>
      <c r="BR68" s="58"/>
      <c r="BS68" s="58"/>
      <c r="BT68" s="58"/>
      <c r="BU68" s="58"/>
      <c r="BV68" s="58"/>
      <c r="BW68" s="58"/>
      <c r="BX68" s="58"/>
      <c r="BY68" s="58"/>
      <c r="BZ68" s="59"/>
    </row>
    <row r="69" spans="1:78" ht="13.5" customHeight="1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57"/>
      <c r="BM69" s="58"/>
      <c r="BN69" s="58"/>
      <c r="BO69" s="58"/>
      <c r="BP69" s="58"/>
      <c r="BQ69" s="58"/>
      <c r="BR69" s="58"/>
      <c r="BS69" s="58"/>
      <c r="BT69" s="58"/>
      <c r="BU69" s="58"/>
      <c r="BV69" s="58"/>
      <c r="BW69" s="58"/>
      <c r="BX69" s="58"/>
      <c r="BY69" s="58"/>
      <c r="BZ69" s="59"/>
    </row>
    <row r="70" spans="1:78" ht="13.5" customHeight="1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57"/>
      <c r="BM70" s="58"/>
      <c r="BN70" s="58"/>
      <c r="BO70" s="58"/>
      <c r="BP70" s="58"/>
      <c r="BQ70" s="58"/>
      <c r="BR70" s="58"/>
      <c r="BS70" s="58"/>
      <c r="BT70" s="58"/>
      <c r="BU70" s="58"/>
      <c r="BV70" s="58"/>
      <c r="BW70" s="58"/>
      <c r="BX70" s="58"/>
      <c r="BY70" s="58"/>
      <c r="BZ70" s="59"/>
    </row>
    <row r="71" spans="1:78" ht="13.5" customHeight="1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57"/>
      <c r="BM71" s="58"/>
      <c r="BN71" s="58"/>
      <c r="BO71" s="58"/>
      <c r="BP71" s="58"/>
      <c r="BQ71" s="58"/>
      <c r="BR71" s="58"/>
      <c r="BS71" s="58"/>
      <c r="BT71" s="58"/>
      <c r="BU71" s="58"/>
      <c r="BV71" s="58"/>
      <c r="BW71" s="58"/>
      <c r="BX71" s="58"/>
      <c r="BY71" s="58"/>
      <c r="BZ71" s="59"/>
    </row>
    <row r="72" spans="1:78" ht="13.5" customHeight="1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57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9"/>
    </row>
    <row r="73" spans="1:78" ht="13.5" customHeight="1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57"/>
      <c r="BM73" s="58"/>
      <c r="BN73" s="58"/>
      <c r="BO73" s="58"/>
      <c r="BP73" s="58"/>
      <c r="BQ73" s="58"/>
      <c r="BR73" s="58"/>
      <c r="BS73" s="58"/>
      <c r="BT73" s="58"/>
      <c r="BU73" s="58"/>
      <c r="BV73" s="58"/>
      <c r="BW73" s="58"/>
      <c r="BX73" s="58"/>
      <c r="BY73" s="58"/>
      <c r="BZ73" s="59"/>
    </row>
    <row r="74" spans="1:78" ht="13.5" customHeight="1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57"/>
      <c r="BM74" s="58"/>
      <c r="BN74" s="58"/>
      <c r="BO74" s="58"/>
      <c r="BP74" s="58"/>
      <c r="BQ74" s="58"/>
      <c r="BR74" s="58"/>
      <c r="BS74" s="58"/>
      <c r="BT74" s="58"/>
      <c r="BU74" s="58"/>
      <c r="BV74" s="58"/>
      <c r="BW74" s="58"/>
      <c r="BX74" s="58"/>
      <c r="BY74" s="58"/>
      <c r="BZ74" s="59"/>
    </row>
    <row r="75" spans="1:78" ht="13.5" customHeight="1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57"/>
      <c r="BM75" s="58"/>
      <c r="BN75" s="58"/>
      <c r="BO75" s="58"/>
      <c r="BP75" s="58"/>
      <c r="BQ75" s="58"/>
      <c r="BR75" s="58"/>
      <c r="BS75" s="58"/>
      <c r="BT75" s="58"/>
      <c r="BU75" s="58"/>
      <c r="BV75" s="58"/>
      <c r="BW75" s="58"/>
      <c r="BX75" s="58"/>
      <c r="BY75" s="58"/>
      <c r="BZ75" s="59"/>
    </row>
    <row r="76" spans="1:78" ht="13.5" customHeight="1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57"/>
      <c r="BM76" s="58"/>
      <c r="BN76" s="58"/>
      <c r="BO76" s="58"/>
      <c r="BP76" s="58"/>
      <c r="BQ76" s="58"/>
      <c r="BR76" s="58"/>
      <c r="BS76" s="58"/>
      <c r="BT76" s="58"/>
      <c r="BU76" s="58"/>
      <c r="BV76" s="58"/>
      <c r="BW76" s="58"/>
      <c r="BX76" s="58"/>
      <c r="BY76" s="58"/>
      <c r="BZ76" s="59"/>
    </row>
    <row r="77" spans="1:78" ht="13.5" customHeight="1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57"/>
      <c r="BM77" s="58"/>
      <c r="BN77" s="58"/>
      <c r="BO77" s="58"/>
      <c r="BP77" s="58"/>
      <c r="BQ77" s="58"/>
      <c r="BR77" s="58"/>
      <c r="BS77" s="58"/>
      <c r="BT77" s="58"/>
      <c r="BU77" s="58"/>
      <c r="BV77" s="58"/>
      <c r="BW77" s="58"/>
      <c r="BX77" s="58"/>
      <c r="BY77" s="58"/>
      <c r="BZ77" s="59"/>
    </row>
    <row r="78" spans="1:78" ht="13.5" customHeight="1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57"/>
      <c r="BM78" s="58"/>
      <c r="BN78" s="58"/>
      <c r="BO78" s="58"/>
      <c r="BP78" s="58"/>
      <c r="BQ78" s="58"/>
      <c r="BR78" s="58"/>
      <c r="BS78" s="58"/>
      <c r="BT78" s="58"/>
      <c r="BU78" s="58"/>
      <c r="BV78" s="58"/>
      <c r="BW78" s="58"/>
      <c r="BX78" s="58"/>
      <c r="BY78" s="58"/>
      <c r="BZ78" s="59"/>
    </row>
    <row r="79" spans="1:78" ht="13.5" customHeight="1">
      <c r="A79" s="2"/>
      <c r="B79" s="16"/>
      <c r="C79" s="63" t="s">
        <v>36</v>
      </c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19"/>
      <c r="V79" s="19"/>
      <c r="W79" s="63" t="s">
        <v>37</v>
      </c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19"/>
      <c r="AP79" s="19"/>
      <c r="AQ79" s="63" t="s">
        <v>38</v>
      </c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63"/>
      <c r="BC79" s="63"/>
      <c r="BD79" s="63"/>
      <c r="BE79" s="63"/>
      <c r="BF79" s="63"/>
      <c r="BG79" s="63"/>
      <c r="BH79" s="63"/>
      <c r="BI79" s="17"/>
      <c r="BJ79" s="18"/>
      <c r="BK79" s="2"/>
      <c r="BL79" s="57"/>
      <c r="BM79" s="58"/>
      <c r="BN79" s="58"/>
      <c r="BO79" s="58"/>
      <c r="BP79" s="58"/>
      <c r="BQ79" s="58"/>
      <c r="BR79" s="58"/>
      <c r="BS79" s="58"/>
      <c r="BT79" s="58"/>
      <c r="BU79" s="58"/>
      <c r="BV79" s="58"/>
      <c r="BW79" s="58"/>
      <c r="BX79" s="58"/>
      <c r="BY79" s="58"/>
      <c r="BZ79" s="59"/>
    </row>
    <row r="80" spans="1:78" ht="13.5" customHeight="1">
      <c r="A80" s="2"/>
      <c r="B80" s="16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19"/>
      <c r="V80" s="19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19"/>
      <c r="AP80" s="19"/>
      <c r="AQ80" s="63"/>
      <c r="AR80" s="63"/>
      <c r="AS80" s="63"/>
      <c r="AT80" s="63"/>
      <c r="AU80" s="63"/>
      <c r="AV80" s="63"/>
      <c r="AW80" s="63"/>
      <c r="AX80" s="63"/>
      <c r="AY80" s="63"/>
      <c r="AZ80" s="63"/>
      <c r="BA80" s="63"/>
      <c r="BB80" s="63"/>
      <c r="BC80" s="63"/>
      <c r="BD80" s="63"/>
      <c r="BE80" s="63"/>
      <c r="BF80" s="63"/>
      <c r="BG80" s="63"/>
      <c r="BH80" s="63"/>
      <c r="BI80" s="17"/>
      <c r="BJ80" s="18"/>
      <c r="BK80" s="2"/>
      <c r="BL80" s="57"/>
      <c r="BM80" s="58"/>
      <c r="BN80" s="58"/>
      <c r="BO80" s="58"/>
      <c r="BP80" s="58"/>
      <c r="BQ80" s="58"/>
      <c r="BR80" s="58"/>
      <c r="BS80" s="58"/>
      <c r="BT80" s="58"/>
      <c r="BU80" s="58"/>
      <c r="BV80" s="58"/>
      <c r="BW80" s="58"/>
      <c r="BX80" s="58"/>
      <c r="BY80" s="58"/>
      <c r="BZ80" s="59"/>
    </row>
    <row r="81" spans="1:78" ht="13.5" customHeight="1">
      <c r="A81" s="2"/>
      <c r="B81" s="16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17"/>
      <c r="V81" s="17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17"/>
      <c r="AP81" s="17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17"/>
      <c r="BJ81" s="18"/>
      <c r="BK81" s="2"/>
      <c r="BL81" s="57"/>
      <c r="BM81" s="58"/>
      <c r="BN81" s="58"/>
      <c r="BO81" s="58"/>
      <c r="BP81" s="58"/>
      <c r="BQ81" s="58"/>
      <c r="BR81" s="58"/>
      <c r="BS81" s="58"/>
      <c r="BT81" s="58"/>
      <c r="BU81" s="58"/>
      <c r="BV81" s="58"/>
      <c r="BW81" s="58"/>
      <c r="BX81" s="58"/>
      <c r="BY81" s="58"/>
      <c r="BZ81" s="59"/>
    </row>
    <row r="82" spans="1:78" ht="13.5" customHeight="1">
      <c r="A82" s="2"/>
      <c r="B82" s="2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3"/>
      <c r="BK82" s="2"/>
      <c r="BL82" s="60"/>
      <c r="BM82" s="61"/>
      <c r="BN82" s="61"/>
      <c r="BO82" s="61"/>
      <c r="BP82" s="61"/>
      <c r="BQ82" s="61"/>
      <c r="BR82" s="61"/>
      <c r="BS82" s="61"/>
      <c r="BT82" s="61"/>
      <c r="BU82" s="61"/>
      <c r="BV82" s="61"/>
      <c r="BW82" s="61"/>
      <c r="BX82" s="61"/>
      <c r="BY82" s="61"/>
      <c r="BZ82" s="62"/>
    </row>
    <row r="83" spans="1:78">
      <c r="C83" s="2" t="s">
        <v>39</v>
      </c>
    </row>
  </sheetData>
  <sheetProtection password="B501" sheet="1" objects="1" scenarios="1" formatCells="0" formatColumns="0" formatRows="0"/>
  <mergeCells count="53">
    <mergeCell ref="BL64:BZ65"/>
    <mergeCell ref="BL66:BZ82"/>
    <mergeCell ref="C79:T80"/>
    <mergeCell ref="W79:AN80"/>
    <mergeCell ref="AQ79:BH80"/>
    <mergeCell ref="BL45:BZ46"/>
    <mergeCell ref="BL47:BZ63"/>
    <mergeCell ref="C56:P57"/>
    <mergeCell ref="R56:AE57"/>
    <mergeCell ref="AG56:AT57"/>
    <mergeCell ref="AV56:BI57"/>
    <mergeCell ref="B60:BJ61"/>
    <mergeCell ref="AY10:BF10"/>
    <mergeCell ref="BL10:BM10"/>
    <mergeCell ref="BL11:BZ13"/>
    <mergeCell ref="B14:BJ15"/>
    <mergeCell ref="BL14:BZ15"/>
    <mergeCell ref="B10:I10"/>
    <mergeCell ref="J10:Q10"/>
    <mergeCell ref="R10:Y10"/>
    <mergeCell ref="Z10:AG10"/>
    <mergeCell ref="AI10:AP10"/>
    <mergeCell ref="AQ10:AX10"/>
    <mergeCell ref="BL16:BZ44"/>
    <mergeCell ref="C34:P35"/>
    <mergeCell ref="R34:AE35"/>
    <mergeCell ref="AG34:AT35"/>
    <mergeCell ref="AV34:BI35"/>
    <mergeCell ref="AY8:BF8"/>
    <mergeCell ref="BL8:BM8"/>
    <mergeCell ref="B9:I9"/>
    <mergeCell ref="J9:Q9"/>
    <mergeCell ref="R9:Y9"/>
    <mergeCell ref="Z9:AG9"/>
    <mergeCell ref="AI9:AP9"/>
    <mergeCell ref="AQ9:AX9"/>
    <mergeCell ref="AY9:BF9"/>
    <mergeCell ref="BL9:BM9"/>
    <mergeCell ref="B8:I8"/>
    <mergeCell ref="J8:Q8"/>
    <mergeCell ref="R8:Y8"/>
    <mergeCell ref="Z8:AG8"/>
    <mergeCell ref="AI8:AP8"/>
    <mergeCell ref="AQ8:AX8"/>
    <mergeCell ref="B2:BZ4"/>
    <mergeCell ref="B6:AG6"/>
    <mergeCell ref="B7:I7"/>
    <mergeCell ref="J7:Q7"/>
    <mergeCell ref="R7:Y7"/>
    <mergeCell ref="Z7:AG7"/>
    <mergeCell ref="AI7:AP7"/>
    <mergeCell ref="AQ7:AX7"/>
    <mergeCell ref="AY7:BF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M10"/>
  <sheetViews>
    <sheetView showGridLines="0" workbookViewId="0"/>
  </sheetViews>
  <sheetFormatPr defaultRowHeight="13.5"/>
  <cols>
    <col min="2" max="143" width="11.875" customWidth="1"/>
  </cols>
  <sheetData>
    <row r="1" spans="1:143">
      <c r="A1" t="s">
        <v>40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>
        <v>1</v>
      </c>
      <c r="X1" s="25">
        <v>1</v>
      </c>
      <c r="Y1" s="25">
        <v>1</v>
      </c>
      <c r="Z1" s="25">
        <v>1</v>
      </c>
      <c r="AA1" s="25">
        <v>1</v>
      </c>
      <c r="AB1" s="25">
        <v>1</v>
      </c>
      <c r="AC1" s="25">
        <v>1</v>
      </c>
      <c r="AD1" s="25">
        <v>1</v>
      </c>
      <c r="AE1" s="25">
        <v>1</v>
      </c>
      <c r="AF1" s="25">
        <v>1</v>
      </c>
      <c r="AG1" s="25"/>
      <c r="AH1" s="25">
        <v>1</v>
      </c>
      <c r="AI1" s="25">
        <v>1</v>
      </c>
      <c r="AJ1" s="25">
        <v>1</v>
      </c>
      <c r="AK1" s="25">
        <v>1</v>
      </c>
      <c r="AL1" s="25">
        <v>1</v>
      </c>
      <c r="AM1" s="25">
        <v>1</v>
      </c>
      <c r="AN1" s="25">
        <v>1</v>
      </c>
      <c r="AO1" s="25">
        <v>1</v>
      </c>
      <c r="AP1" s="25">
        <v>1</v>
      </c>
      <c r="AQ1" s="25">
        <v>1</v>
      </c>
      <c r="AR1" s="25"/>
      <c r="AS1" s="25">
        <v>1</v>
      </c>
      <c r="AT1" s="25">
        <v>1</v>
      </c>
      <c r="AU1" s="25">
        <v>1</v>
      </c>
      <c r="AV1" s="25">
        <v>1</v>
      </c>
      <c r="AW1" s="25">
        <v>1</v>
      </c>
      <c r="AX1" s="25">
        <v>1</v>
      </c>
      <c r="AY1" s="25">
        <v>1</v>
      </c>
      <c r="AZ1" s="25">
        <v>1</v>
      </c>
      <c r="BA1" s="25">
        <v>1</v>
      </c>
      <c r="BB1" s="25">
        <v>1</v>
      </c>
      <c r="BC1" s="25"/>
      <c r="BD1" s="25">
        <v>1</v>
      </c>
      <c r="BE1" s="25">
        <v>1</v>
      </c>
      <c r="BF1" s="25">
        <v>1</v>
      </c>
      <c r="BG1" s="25">
        <v>1</v>
      </c>
      <c r="BH1" s="25">
        <v>1</v>
      </c>
      <c r="BI1" s="25">
        <v>1</v>
      </c>
      <c r="BJ1" s="25">
        <v>1</v>
      </c>
      <c r="BK1" s="25">
        <v>1</v>
      </c>
      <c r="BL1" s="25">
        <v>1</v>
      </c>
      <c r="BM1" s="25">
        <v>1</v>
      </c>
      <c r="BN1" s="25"/>
      <c r="BO1" s="25">
        <v>1</v>
      </c>
      <c r="BP1" s="25">
        <v>1</v>
      </c>
      <c r="BQ1" s="25">
        <v>1</v>
      </c>
      <c r="BR1" s="25">
        <v>1</v>
      </c>
      <c r="BS1" s="25">
        <v>1</v>
      </c>
      <c r="BT1" s="25">
        <v>1</v>
      </c>
      <c r="BU1" s="25">
        <v>1</v>
      </c>
      <c r="BV1" s="25">
        <v>1</v>
      </c>
      <c r="BW1" s="25">
        <v>1</v>
      </c>
      <c r="BX1" s="25">
        <v>1</v>
      </c>
      <c r="BY1" s="25"/>
      <c r="BZ1" s="25">
        <v>1</v>
      </c>
      <c r="CA1" s="25">
        <v>1</v>
      </c>
      <c r="CB1" s="25">
        <v>1</v>
      </c>
      <c r="CC1" s="25">
        <v>1</v>
      </c>
      <c r="CD1" s="25">
        <v>1</v>
      </c>
      <c r="CE1" s="25">
        <v>1</v>
      </c>
      <c r="CF1" s="25">
        <v>1</v>
      </c>
      <c r="CG1" s="25">
        <v>1</v>
      </c>
      <c r="CH1" s="25">
        <v>1</v>
      </c>
      <c r="CI1" s="25">
        <v>1</v>
      </c>
      <c r="CJ1" s="25"/>
      <c r="CK1" s="25">
        <v>1</v>
      </c>
      <c r="CL1" s="25">
        <v>1</v>
      </c>
      <c r="CM1" s="25">
        <v>1</v>
      </c>
      <c r="CN1" s="25">
        <v>1</v>
      </c>
      <c r="CO1" s="25">
        <v>1</v>
      </c>
      <c r="CP1" s="25">
        <v>1</v>
      </c>
      <c r="CQ1" s="25">
        <v>1</v>
      </c>
      <c r="CR1" s="25">
        <v>1</v>
      </c>
      <c r="CS1" s="25">
        <v>1</v>
      </c>
      <c r="CT1" s="25">
        <v>1</v>
      </c>
      <c r="CU1" s="25"/>
      <c r="CV1" s="25">
        <v>1</v>
      </c>
      <c r="CW1" s="25">
        <v>1</v>
      </c>
      <c r="CX1" s="25">
        <v>1</v>
      </c>
      <c r="CY1" s="25">
        <v>1</v>
      </c>
      <c r="CZ1" s="25">
        <v>1</v>
      </c>
      <c r="DA1" s="25">
        <v>1</v>
      </c>
      <c r="DB1" s="25">
        <v>1</v>
      </c>
      <c r="DC1" s="25">
        <v>1</v>
      </c>
      <c r="DD1" s="25">
        <v>1</v>
      </c>
      <c r="DE1" s="25">
        <v>1</v>
      </c>
      <c r="DF1" s="25"/>
      <c r="DG1" s="25">
        <v>1</v>
      </c>
      <c r="DH1" s="25">
        <v>1</v>
      </c>
      <c r="DI1" s="25">
        <v>1</v>
      </c>
      <c r="DJ1" s="25">
        <v>1</v>
      </c>
      <c r="DK1" s="25">
        <v>1</v>
      </c>
      <c r="DL1" s="25">
        <v>1</v>
      </c>
      <c r="DM1" s="25">
        <v>1</v>
      </c>
      <c r="DN1" s="25">
        <v>1</v>
      </c>
      <c r="DO1" s="25">
        <v>1</v>
      </c>
      <c r="DP1" s="25">
        <v>1</v>
      </c>
      <c r="DQ1" s="25"/>
      <c r="DR1" s="25">
        <v>1</v>
      </c>
      <c r="DS1" s="25">
        <v>1</v>
      </c>
      <c r="DT1" s="25">
        <v>1</v>
      </c>
      <c r="DU1" s="25">
        <v>1</v>
      </c>
      <c r="DV1" s="25">
        <v>1</v>
      </c>
      <c r="DW1" s="25">
        <v>1</v>
      </c>
      <c r="DX1" s="25">
        <v>1</v>
      </c>
      <c r="DY1" s="25">
        <v>1</v>
      </c>
      <c r="DZ1" s="25">
        <v>1</v>
      </c>
      <c r="EA1" s="25">
        <v>1</v>
      </c>
      <c r="EB1" s="25"/>
      <c r="EC1" s="25">
        <v>1</v>
      </c>
      <c r="ED1" s="25">
        <v>1</v>
      </c>
      <c r="EE1" s="25">
        <v>1</v>
      </c>
      <c r="EF1" s="25">
        <v>1</v>
      </c>
      <c r="EG1" s="25">
        <v>1</v>
      </c>
      <c r="EH1" s="25">
        <v>1</v>
      </c>
      <c r="EI1" s="25">
        <v>1</v>
      </c>
      <c r="EJ1" s="25">
        <v>1</v>
      </c>
      <c r="EK1" s="25">
        <v>1</v>
      </c>
      <c r="EL1" s="25">
        <v>1</v>
      </c>
      <c r="EM1" s="25"/>
    </row>
    <row r="2" spans="1:143">
      <c r="A2" s="26" t="s">
        <v>41</v>
      </c>
      <c r="B2" s="26">
        <f>COLUMN()-1</f>
        <v>1</v>
      </c>
      <c r="C2" s="26">
        <f t="shared" ref="C2:BQ2" si="0">COLUMN()-1</f>
        <v>2</v>
      </c>
      <c r="D2" s="26">
        <f t="shared" si="0"/>
        <v>3</v>
      </c>
      <c r="E2" s="26">
        <f t="shared" si="0"/>
        <v>4</v>
      </c>
      <c r="F2" s="26">
        <f t="shared" si="0"/>
        <v>5</v>
      </c>
      <c r="G2" s="26">
        <f t="shared" si="0"/>
        <v>6</v>
      </c>
      <c r="H2" s="26">
        <f t="shared" si="0"/>
        <v>7</v>
      </c>
      <c r="I2" s="26">
        <f t="shared" si="0"/>
        <v>8</v>
      </c>
      <c r="J2" s="26">
        <f t="shared" si="0"/>
        <v>9</v>
      </c>
      <c r="K2" s="26">
        <f t="shared" si="0"/>
        <v>10</v>
      </c>
      <c r="L2" s="26">
        <f t="shared" si="0"/>
        <v>11</v>
      </c>
      <c r="M2" s="26">
        <f t="shared" si="0"/>
        <v>12</v>
      </c>
      <c r="N2" s="26">
        <f t="shared" si="0"/>
        <v>13</v>
      </c>
      <c r="O2" s="26">
        <f t="shared" si="0"/>
        <v>14</v>
      </c>
      <c r="P2" s="26">
        <f t="shared" si="0"/>
        <v>15</v>
      </c>
      <c r="Q2" s="26">
        <f t="shared" si="0"/>
        <v>16</v>
      </c>
      <c r="R2" s="26">
        <f t="shared" si="0"/>
        <v>17</v>
      </c>
      <c r="S2" s="26">
        <f t="shared" si="0"/>
        <v>18</v>
      </c>
      <c r="T2" s="26">
        <f t="shared" si="0"/>
        <v>19</v>
      </c>
      <c r="U2" s="26">
        <f t="shared" si="0"/>
        <v>20</v>
      </c>
      <c r="V2" s="26">
        <f t="shared" si="0"/>
        <v>21</v>
      </c>
      <c r="W2" s="26">
        <f t="shared" si="0"/>
        <v>22</v>
      </c>
      <c r="X2" s="26">
        <f t="shared" si="0"/>
        <v>23</v>
      </c>
      <c r="Y2" s="26">
        <f t="shared" si="0"/>
        <v>24</v>
      </c>
      <c r="Z2" s="26">
        <f t="shared" si="0"/>
        <v>25</v>
      </c>
      <c r="AA2" s="26">
        <f t="shared" si="0"/>
        <v>26</v>
      </c>
      <c r="AB2" s="26">
        <f t="shared" si="0"/>
        <v>27</v>
      </c>
      <c r="AC2" s="26">
        <f t="shared" si="0"/>
        <v>28</v>
      </c>
      <c r="AD2" s="26">
        <f t="shared" si="0"/>
        <v>29</v>
      </c>
      <c r="AE2" s="26">
        <f t="shared" si="0"/>
        <v>30</v>
      </c>
      <c r="AF2" s="26">
        <f t="shared" si="0"/>
        <v>31</v>
      </c>
      <c r="AG2" s="26">
        <f t="shared" si="0"/>
        <v>32</v>
      </c>
      <c r="AH2" s="26">
        <f t="shared" si="0"/>
        <v>33</v>
      </c>
      <c r="AI2" s="26">
        <f t="shared" si="0"/>
        <v>34</v>
      </c>
      <c r="AJ2" s="26">
        <f t="shared" si="0"/>
        <v>35</v>
      </c>
      <c r="AK2" s="26">
        <f t="shared" si="0"/>
        <v>36</v>
      </c>
      <c r="AL2" s="26">
        <f t="shared" si="0"/>
        <v>37</v>
      </c>
      <c r="AM2" s="26">
        <f t="shared" si="0"/>
        <v>38</v>
      </c>
      <c r="AN2" s="26">
        <f t="shared" si="0"/>
        <v>39</v>
      </c>
      <c r="AO2" s="26">
        <f t="shared" si="0"/>
        <v>40</v>
      </c>
      <c r="AP2" s="26">
        <f t="shared" si="0"/>
        <v>41</v>
      </c>
      <c r="AQ2" s="26">
        <f t="shared" si="0"/>
        <v>42</v>
      </c>
      <c r="AR2" s="26">
        <f t="shared" si="0"/>
        <v>43</v>
      </c>
      <c r="AS2" s="26">
        <f t="shared" si="0"/>
        <v>44</v>
      </c>
      <c r="AT2" s="26">
        <f t="shared" si="0"/>
        <v>45</v>
      </c>
      <c r="AU2" s="26">
        <f t="shared" si="0"/>
        <v>46</v>
      </c>
      <c r="AV2" s="26">
        <f t="shared" si="0"/>
        <v>47</v>
      </c>
      <c r="AW2" s="26">
        <f t="shared" si="0"/>
        <v>48</v>
      </c>
      <c r="AX2" s="26">
        <f t="shared" si="0"/>
        <v>49</v>
      </c>
      <c r="AY2" s="26">
        <f t="shared" si="0"/>
        <v>50</v>
      </c>
      <c r="AZ2" s="26">
        <f t="shared" si="0"/>
        <v>51</v>
      </c>
      <c r="BA2" s="26">
        <f t="shared" si="0"/>
        <v>52</v>
      </c>
      <c r="BB2" s="26">
        <f t="shared" si="0"/>
        <v>53</v>
      </c>
      <c r="BC2" s="26">
        <f t="shared" si="0"/>
        <v>54</v>
      </c>
      <c r="BD2" s="26">
        <f t="shared" si="0"/>
        <v>55</v>
      </c>
      <c r="BE2" s="26">
        <f t="shared" si="0"/>
        <v>56</v>
      </c>
      <c r="BF2" s="26">
        <f t="shared" si="0"/>
        <v>57</v>
      </c>
      <c r="BG2" s="26">
        <f t="shared" si="0"/>
        <v>58</v>
      </c>
      <c r="BH2" s="26">
        <f t="shared" si="0"/>
        <v>59</v>
      </c>
      <c r="BI2" s="26">
        <f t="shared" si="0"/>
        <v>60</v>
      </c>
      <c r="BJ2" s="26">
        <f t="shared" si="0"/>
        <v>61</v>
      </c>
      <c r="BK2" s="26">
        <f t="shared" si="0"/>
        <v>62</v>
      </c>
      <c r="BL2" s="26">
        <f t="shared" si="0"/>
        <v>63</v>
      </c>
      <c r="BM2" s="26">
        <f t="shared" si="0"/>
        <v>64</v>
      </c>
      <c r="BN2" s="26">
        <f t="shared" si="0"/>
        <v>65</v>
      </c>
      <c r="BO2" s="26">
        <f t="shared" si="0"/>
        <v>66</v>
      </c>
      <c r="BP2" s="26">
        <f t="shared" si="0"/>
        <v>67</v>
      </c>
      <c r="BQ2" s="26">
        <f t="shared" si="0"/>
        <v>68</v>
      </c>
      <c r="BR2" s="26">
        <f t="shared" ref="BR2:EC2" si="1">COLUMN()-1</f>
        <v>69</v>
      </c>
      <c r="BS2" s="26">
        <f t="shared" si="1"/>
        <v>70</v>
      </c>
      <c r="BT2" s="26">
        <f t="shared" si="1"/>
        <v>71</v>
      </c>
      <c r="BU2" s="26">
        <f t="shared" si="1"/>
        <v>72</v>
      </c>
      <c r="BV2" s="26">
        <f t="shared" si="1"/>
        <v>73</v>
      </c>
      <c r="BW2" s="26">
        <f t="shared" si="1"/>
        <v>74</v>
      </c>
      <c r="BX2" s="26">
        <f t="shared" si="1"/>
        <v>75</v>
      </c>
      <c r="BY2" s="26">
        <f t="shared" si="1"/>
        <v>76</v>
      </c>
      <c r="BZ2" s="26">
        <f t="shared" si="1"/>
        <v>77</v>
      </c>
      <c r="CA2" s="26">
        <f t="shared" si="1"/>
        <v>78</v>
      </c>
      <c r="CB2" s="26">
        <f t="shared" si="1"/>
        <v>79</v>
      </c>
      <c r="CC2" s="26">
        <f t="shared" si="1"/>
        <v>80</v>
      </c>
      <c r="CD2" s="26">
        <f t="shared" si="1"/>
        <v>81</v>
      </c>
      <c r="CE2" s="26">
        <f t="shared" si="1"/>
        <v>82</v>
      </c>
      <c r="CF2" s="26">
        <f t="shared" si="1"/>
        <v>83</v>
      </c>
      <c r="CG2" s="26">
        <f t="shared" si="1"/>
        <v>84</v>
      </c>
      <c r="CH2" s="26">
        <f t="shared" si="1"/>
        <v>85</v>
      </c>
      <c r="CI2" s="26">
        <f t="shared" si="1"/>
        <v>86</v>
      </c>
      <c r="CJ2" s="26">
        <f t="shared" si="1"/>
        <v>87</v>
      </c>
      <c r="CK2" s="26">
        <f t="shared" si="1"/>
        <v>88</v>
      </c>
      <c r="CL2" s="26">
        <f t="shared" si="1"/>
        <v>89</v>
      </c>
      <c r="CM2" s="26">
        <f t="shared" si="1"/>
        <v>90</v>
      </c>
      <c r="CN2" s="26">
        <f t="shared" si="1"/>
        <v>91</v>
      </c>
      <c r="CO2" s="26">
        <f t="shared" si="1"/>
        <v>92</v>
      </c>
      <c r="CP2" s="26">
        <f t="shared" si="1"/>
        <v>93</v>
      </c>
      <c r="CQ2" s="26">
        <f t="shared" si="1"/>
        <v>94</v>
      </c>
      <c r="CR2" s="26">
        <f t="shared" si="1"/>
        <v>95</v>
      </c>
      <c r="CS2" s="26">
        <f t="shared" si="1"/>
        <v>96</v>
      </c>
      <c r="CT2" s="26">
        <f t="shared" si="1"/>
        <v>97</v>
      </c>
      <c r="CU2" s="26">
        <f t="shared" si="1"/>
        <v>98</v>
      </c>
      <c r="CV2" s="26">
        <f t="shared" si="1"/>
        <v>99</v>
      </c>
      <c r="CW2" s="26">
        <f t="shared" si="1"/>
        <v>100</v>
      </c>
      <c r="CX2" s="26">
        <f t="shared" si="1"/>
        <v>101</v>
      </c>
      <c r="CY2" s="26">
        <f t="shared" si="1"/>
        <v>102</v>
      </c>
      <c r="CZ2" s="26">
        <f t="shared" si="1"/>
        <v>103</v>
      </c>
      <c r="DA2" s="26">
        <f t="shared" si="1"/>
        <v>104</v>
      </c>
      <c r="DB2" s="26">
        <f t="shared" si="1"/>
        <v>105</v>
      </c>
      <c r="DC2" s="26">
        <f t="shared" si="1"/>
        <v>106</v>
      </c>
      <c r="DD2" s="26">
        <f t="shared" si="1"/>
        <v>107</v>
      </c>
      <c r="DE2" s="26">
        <f t="shared" si="1"/>
        <v>108</v>
      </c>
      <c r="DF2" s="26">
        <f t="shared" si="1"/>
        <v>109</v>
      </c>
      <c r="DG2" s="26">
        <f t="shared" si="1"/>
        <v>110</v>
      </c>
      <c r="DH2" s="26">
        <f t="shared" si="1"/>
        <v>111</v>
      </c>
      <c r="DI2" s="26">
        <f t="shared" si="1"/>
        <v>112</v>
      </c>
      <c r="DJ2" s="26">
        <f t="shared" si="1"/>
        <v>113</v>
      </c>
      <c r="DK2" s="26">
        <f t="shared" si="1"/>
        <v>114</v>
      </c>
      <c r="DL2" s="26">
        <f t="shared" si="1"/>
        <v>115</v>
      </c>
      <c r="DM2" s="26">
        <f t="shared" si="1"/>
        <v>116</v>
      </c>
      <c r="DN2" s="26">
        <f t="shared" si="1"/>
        <v>117</v>
      </c>
      <c r="DO2" s="26">
        <f t="shared" si="1"/>
        <v>118</v>
      </c>
      <c r="DP2" s="26">
        <f t="shared" si="1"/>
        <v>119</v>
      </c>
      <c r="DQ2" s="26">
        <f t="shared" si="1"/>
        <v>120</v>
      </c>
      <c r="DR2" s="26">
        <f t="shared" si="1"/>
        <v>121</v>
      </c>
      <c r="DS2" s="26">
        <f t="shared" si="1"/>
        <v>122</v>
      </c>
      <c r="DT2" s="26">
        <f t="shared" si="1"/>
        <v>123</v>
      </c>
      <c r="DU2" s="26">
        <f t="shared" si="1"/>
        <v>124</v>
      </c>
      <c r="DV2" s="26">
        <f t="shared" si="1"/>
        <v>125</v>
      </c>
      <c r="DW2" s="26">
        <f t="shared" si="1"/>
        <v>126</v>
      </c>
      <c r="DX2" s="26">
        <f t="shared" si="1"/>
        <v>127</v>
      </c>
      <c r="DY2" s="26">
        <f t="shared" si="1"/>
        <v>128</v>
      </c>
      <c r="DZ2" s="26">
        <f t="shared" si="1"/>
        <v>129</v>
      </c>
      <c r="EA2" s="26">
        <f t="shared" si="1"/>
        <v>130</v>
      </c>
      <c r="EB2" s="26">
        <f t="shared" si="1"/>
        <v>131</v>
      </c>
      <c r="EC2" s="26">
        <f t="shared" si="1"/>
        <v>132</v>
      </c>
      <c r="ED2" s="26">
        <f t="shared" ref="ED2:EM2" si="2">COLUMN()-1</f>
        <v>133</v>
      </c>
      <c r="EE2" s="26">
        <f t="shared" si="2"/>
        <v>134</v>
      </c>
      <c r="EF2" s="26">
        <f t="shared" si="2"/>
        <v>135</v>
      </c>
      <c r="EG2" s="26">
        <f t="shared" si="2"/>
        <v>136</v>
      </c>
      <c r="EH2" s="26">
        <f t="shared" si="2"/>
        <v>137</v>
      </c>
      <c r="EI2" s="26">
        <f t="shared" si="2"/>
        <v>138</v>
      </c>
      <c r="EJ2" s="26">
        <f t="shared" si="2"/>
        <v>139</v>
      </c>
      <c r="EK2" s="26">
        <f t="shared" si="2"/>
        <v>140</v>
      </c>
      <c r="EL2" s="26">
        <f t="shared" si="2"/>
        <v>141</v>
      </c>
      <c r="EM2" s="26">
        <f t="shared" si="2"/>
        <v>142</v>
      </c>
    </row>
    <row r="3" spans="1:143">
      <c r="A3" s="26" t="s">
        <v>42</v>
      </c>
      <c r="B3" s="27" t="s">
        <v>43</v>
      </c>
      <c r="C3" s="27" t="s">
        <v>44</v>
      </c>
      <c r="D3" s="27" t="s">
        <v>45</v>
      </c>
      <c r="E3" s="27" t="s">
        <v>46</v>
      </c>
      <c r="F3" s="27" t="s">
        <v>47</v>
      </c>
      <c r="G3" s="27" t="s">
        <v>48</v>
      </c>
      <c r="H3" s="82" t="s">
        <v>49</v>
      </c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4"/>
      <c r="W3" s="88" t="s">
        <v>50</v>
      </c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 t="s">
        <v>51</v>
      </c>
      <c r="DH3" s="81"/>
      <c r="DI3" s="81"/>
      <c r="DJ3" s="81"/>
      <c r="DK3" s="81"/>
      <c r="DL3" s="81"/>
      <c r="DM3" s="81"/>
      <c r="DN3" s="81"/>
      <c r="DO3" s="81"/>
      <c r="DP3" s="81"/>
      <c r="DQ3" s="81"/>
      <c r="DR3" s="81"/>
      <c r="DS3" s="81"/>
      <c r="DT3" s="81"/>
      <c r="DU3" s="81"/>
      <c r="DV3" s="81"/>
      <c r="DW3" s="81"/>
      <c r="DX3" s="81"/>
      <c r="DY3" s="81"/>
      <c r="DZ3" s="81"/>
      <c r="EA3" s="81"/>
      <c r="EB3" s="81"/>
      <c r="EC3" s="81"/>
      <c r="ED3" s="81"/>
      <c r="EE3" s="81"/>
      <c r="EF3" s="81"/>
      <c r="EG3" s="81"/>
      <c r="EH3" s="81"/>
      <c r="EI3" s="81"/>
      <c r="EJ3" s="81"/>
      <c r="EK3" s="81"/>
      <c r="EL3" s="81"/>
      <c r="EM3" s="81"/>
    </row>
    <row r="4" spans="1:143">
      <c r="A4" s="26" t="s">
        <v>52</v>
      </c>
      <c r="B4" s="28"/>
      <c r="C4" s="28"/>
      <c r="D4" s="28"/>
      <c r="E4" s="28"/>
      <c r="F4" s="28"/>
      <c r="G4" s="28"/>
      <c r="H4" s="85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7"/>
      <c r="W4" s="81" t="s">
        <v>53</v>
      </c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 t="s">
        <v>54</v>
      </c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 t="s">
        <v>55</v>
      </c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 t="s">
        <v>56</v>
      </c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 t="s">
        <v>57</v>
      </c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 t="s">
        <v>58</v>
      </c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 t="s">
        <v>59</v>
      </c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 t="s">
        <v>60</v>
      </c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 t="s">
        <v>61</v>
      </c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 t="s">
        <v>62</v>
      </c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 t="s">
        <v>63</v>
      </c>
      <c r="ED4" s="81"/>
      <c r="EE4" s="81"/>
      <c r="EF4" s="81"/>
      <c r="EG4" s="81"/>
      <c r="EH4" s="81"/>
      <c r="EI4" s="81"/>
      <c r="EJ4" s="81"/>
      <c r="EK4" s="81"/>
      <c r="EL4" s="81"/>
      <c r="EM4" s="81"/>
    </row>
    <row r="5" spans="1:143">
      <c r="A5" s="26" t="s">
        <v>64</v>
      </c>
      <c r="B5" s="29"/>
      <c r="C5" s="29"/>
      <c r="D5" s="29"/>
      <c r="E5" s="29"/>
      <c r="F5" s="29"/>
      <c r="G5" s="29"/>
      <c r="H5" s="30" t="s">
        <v>65</v>
      </c>
      <c r="I5" s="30" t="s">
        <v>66</v>
      </c>
      <c r="J5" s="30" t="s">
        <v>67</v>
      </c>
      <c r="K5" s="30" t="s">
        <v>68</v>
      </c>
      <c r="L5" s="30" t="s">
        <v>69</v>
      </c>
      <c r="M5" s="30" t="s">
        <v>70</v>
      </c>
      <c r="N5" s="30" t="s">
        <v>71</v>
      </c>
      <c r="O5" s="30" t="s">
        <v>72</v>
      </c>
      <c r="P5" s="30" t="s">
        <v>73</v>
      </c>
      <c r="Q5" s="30" t="s">
        <v>74</v>
      </c>
      <c r="R5" s="30" t="s">
        <v>75</v>
      </c>
      <c r="S5" s="30" t="s">
        <v>76</v>
      </c>
      <c r="T5" s="30" t="s">
        <v>77</v>
      </c>
      <c r="U5" s="30" t="s">
        <v>78</v>
      </c>
      <c r="V5" s="30" t="s">
        <v>79</v>
      </c>
      <c r="W5" s="30" t="s">
        <v>80</v>
      </c>
      <c r="X5" s="30" t="s">
        <v>81</v>
      </c>
      <c r="Y5" s="30" t="s">
        <v>82</v>
      </c>
      <c r="Z5" s="30" t="s">
        <v>83</v>
      </c>
      <c r="AA5" s="30" t="s">
        <v>84</v>
      </c>
      <c r="AB5" s="30" t="s">
        <v>85</v>
      </c>
      <c r="AC5" s="30" t="s">
        <v>86</v>
      </c>
      <c r="AD5" s="30" t="s">
        <v>87</v>
      </c>
      <c r="AE5" s="30" t="s">
        <v>88</v>
      </c>
      <c r="AF5" s="30" t="s">
        <v>89</v>
      </c>
      <c r="AG5" s="30" t="s">
        <v>90</v>
      </c>
      <c r="AH5" s="30" t="s">
        <v>80</v>
      </c>
      <c r="AI5" s="30" t="s">
        <v>81</v>
      </c>
      <c r="AJ5" s="30" t="s">
        <v>82</v>
      </c>
      <c r="AK5" s="30" t="s">
        <v>83</v>
      </c>
      <c r="AL5" s="30" t="s">
        <v>84</v>
      </c>
      <c r="AM5" s="30" t="s">
        <v>85</v>
      </c>
      <c r="AN5" s="30" t="s">
        <v>86</v>
      </c>
      <c r="AO5" s="30" t="s">
        <v>87</v>
      </c>
      <c r="AP5" s="30" t="s">
        <v>88</v>
      </c>
      <c r="AQ5" s="30" t="s">
        <v>89</v>
      </c>
      <c r="AR5" s="30" t="s">
        <v>91</v>
      </c>
      <c r="AS5" s="30" t="s">
        <v>80</v>
      </c>
      <c r="AT5" s="30" t="s">
        <v>81</v>
      </c>
      <c r="AU5" s="30" t="s">
        <v>82</v>
      </c>
      <c r="AV5" s="30" t="s">
        <v>83</v>
      </c>
      <c r="AW5" s="30" t="s">
        <v>84</v>
      </c>
      <c r="AX5" s="30" t="s">
        <v>85</v>
      </c>
      <c r="AY5" s="30" t="s">
        <v>86</v>
      </c>
      <c r="AZ5" s="30" t="s">
        <v>87</v>
      </c>
      <c r="BA5" s="30" t="s">
        <v>88</v>
      </c>
      <c r="BB5" s="30" t="s">
        <v>89</v>
      </c>
      <c r="BC5" s="30" t="s">
        <v>91</v>
      </c>
      <c r="BD5" s="30" t="s">
        <v>80</v>
      </c>
      <c r="BE5" s="30" t="s">
        <v>81</v>
      </c>
      <c r="BF5" s="30" t="s">
        <v>82</v>
      </c>
      <c r="BG5" s="30" t="s">
        <v>83</v>
      </c>
      <c r="BH5" s="30" t="s">
        <v>84</v>
      </c>
      <c r="BI5" s="30" t="s">
        <v>85</v>
      </c>
      <c r="BJ5" s="30" t="s">
        <v>86</v>
      </c>
      <c r="BK5" s="30" t="s">
        <v>87</v>
      </c>
      <c r="BL5" s="30" t="s">
        <v>88</v>
      </c>
      <c r="BM5" s="30" t="s">
        <v>89</v>
      </c>
      <c r="BN5" s="30" t="s">
        <v>91</v>
      </c>
      <c r="BO5" s="30" t="s">
        <v>80</v>
      </c>
      <c r="BP5" s="30" t="s">
        <v>81</v>
      </c>
      <c r="BQ5" s="30" t="s">
        <v>82</v>
      </c>
      <c r="BR5" s="30" t="s">
        <v>83</v>
      </c>
      <c r="BS5" s="30" t="s">
        <v>84</v>
      </c>
      <c r="BT5" s="30" t="s">
        <v>85</v>
      </c>
      <c r="BU5" s="30" t="s">
        <v>86</v>
      </c>
      <c r="BV5" s="30" t="s">
        <v>87</v>
      </c>
      <c r="BW5" s="30" t="s">
        <v>88</v>
      </c>
      <c r="BX5" s="30" t="s">
        <v>89</v>
      </c>
      <c r="BY5" s="30" t="s">
        <v>91</v>
      </c>
      <c r="BZ5" s="30" t="s">
        <v>80</v>
      </c>
      <c r="CA5" s="30" t="s">
        <v>81</v>
      </c>
      <c r="CB5" s="30" t="s">
        <v>82</v>
      </c>
      <c r="CC5" s="30" t="s">
        <v>83</v>
      </c>
      <c r="CD5" s="30" t="s">
        <v>84</v>
      </c>
      <c r="CE5" s="30" t="s">
        <v>85</v>
      </c>
      <c r="CF5" s="30" t="s">
        <v>86</v>
      </c>
      <c r="CG5" s="30" t="s">
        <v>87</v>
      </c>
      <c r="CH5" s="30" t="s">
        <v>88</v>
      </c>
      <c r="CI5" s="30" t="s">
        <v>89</v>
      </c>
      <c r="CJ5" s="30" t="s">
        <v>91</v>
      </c>
      <c r="CK5" s="30" t="s">
        <v>80</v>
      </c>
      <c r="CL5" s="30" t="s">
        <v>81</v>
      </c>
      <c r="CM5" s="30" t="s">
        <v>82</v>
      </c>
      <c r="CN5" s="30" t="s">
        <v>83</v>
      </c>
      <c r="CO5" s="30" t="s">
        <v>84</v>
      </c>
      <c r="CP5" s="30" t="s">
        <v>85</v>
      </c>
      <c r="CQ5" s="30" t="s">
        <v>86</v>
      </c>
      <c r="CR5" s="30" t="s">
        <v>87</v>
      </c>
      <c r="CS5" s="30" t="s">
        <v>88</v>
      </c>
      <c r="CT5" s="30" t="s">
        <v>89</v>
      </c>
      <c r="CU5" s="30" t="s">
        <v>91</v>
      </c>
      <c r="CV5" s="30" t="s">
        <v>80</v>
      </c>
      <c r="CW5" s="30" t="s">
        <v>81</v>
      </c>
      <c r="CX5" s="30" t="s">
        <v>82</v>
      </c>
      <c r="CY5" s="30" t="s">
        <v>83</v>
      </c>
      <c r="CZ5" s="30" t="s">
        <v>84</v>
      </c>
      <c r="DA5" s="30" t="s">
        <v>85</v>
      </c>
      <c r="DB5" s="30" t="s">
        <v>86</v>
      </c>
      <c r="DC5" s="30" t="s">
        <v>87</v>
      </c>
      <c r="DD5" s="30" t="s">
        <v>88</v>
      </c>
      <c r="DE5" s="30" t="s">
        <v>89</v>
      </c>
      <c r="DF5" s="30" t="s">
        <v>91</v>
      </c>
      <c r="DG5" s="30" t="s">
        <v>80</v>
      </c>
      <c r="DH5" s="30" t="s">
        <v>81</v>
      </c>
      <c r="DI5" s="30" t="s">
        <v>82</v>
      </c>
      <c r="DJ5" s="30" t="s">
        <v>83</v>
      </c>
      <c r="DK5" s="30" t="s">
        <v>84</v>
      </c>
      <c r="DL5" s="30" t="s">
        <v>85</v>
      </c>
      <c r="DM5" s="30" t="s">
        <v>86</v>
      </c>
      <c r="DN5" s="30" t="s">
        <v>87</v>
      </c>
      <c r="DO5" s="30" t="s">
        <v>88</v>
      </c>
      <c r="DP5" s="30" t="s">
        <v>89</v>
      </c>
      <c r="DQ5" s="30" t="s">
        <v>91</v>
      </c>
      <c r="DR5" s="30" t="s">
        <v>80</v>
      </c>
      <c r="DS5" s="30" t="s">
        <v>81</v>
      </c>
      <c r="DT5" s="30" t="s">
        <v>82</v>
      </c>
      <c r="DU5" s="30" t="s">
        <v>83</v>
      </c>
      <c r="DV5" s="30" t="s">
        <v>84</v>
      </c>
      <c r="DW5" s="30" t="s">
        <v>85</v>
      </c>
      <c r="DX5" s="30" t="s">
        <v>86</v>
      </c>
      <c r="DY5" s="30" t="s">
        <v>87</v>
      </c>
      <c r="DZ5" s="30" t="s">
        <v>88</v>
      </c>
      <c r="EA5" s="30" t="s">
        <v>89</v>
      </c>
      <c r="EB5" s="30" t="s">
        <v>91</v>
      </c>
      <c r="EC5" s="30" t="s">
        <v>80</v>
      </c>
      <c r="ED5" s="30" t="s">
        <v>81</v>
      </c>
      <c r="EE5" s="30" t="s">
        <v>82</v>
      </c>
      <c r="EF5" s="30" t="s">
        <v>83</v>
      </c>
      <c r="EG5" s="30" t="s">
        <v>84</v>
      </c>
      <c r="EH5" s="30" t="s">
        <v>85</v>
      </c>
      <c r="EI5" s="30" t="s">
        <v>86</v>
      </c>
      <c r="EJ5" s="30" t="s">
        <v>87</v>
      </c>
      <c r="EK5" s="30" t="s">
        <v>88</v>
      </c>
      <c r="EL5" s="30" t="s">
        <v>89</v>
      </c>
      <c r="EM5" s="30" t="s">
        <v>91</v>
      </c>
    </row>
    <row r="6" spans="1:143" s="34" customFormat="1">
      <c r="A6" s="26" t="s">
        <v>92</v>
      </c>
      <c r="B6" s="31">
        <f>B7</f>
        <v>2014</v>
      </c>
      <c r="C6" s="31">
        <f t="shared" ref="C6:V6" si="3">C7</f>
        <v>63665</v>
      </c>
      <c r="D6" s="31">
        <f t="shared" si="3"/>
        <v>47</v>
      </c>
      <c r="E6" s="31">
        <f t="shared" si="3"/>
        <v>1</v>
      </c>
      <c r="F6" s="31">
        <f t="shared" si="3"/>
        <v>0</v>
      </c>
      <c r="G6" s="31">
        <f t="shared" si="3"/>
        <v>0</v>
      </c>
      <c r="H6" s="31" t="str">
        <f t="shared" si="3"/>
        <v>山形県　鮭川村</v>
      </c>
      <c r="I6" s="31" t="str">
        <f t="shared" si="3"/>
        <v>法非適用</v>
      </c>
      <c r="J6" s="31" t="str">
        <f t="shared" si="3"/>
        <v>水道事業</v>
      </c>
      <c r="K6" s="31" t="str">
        <f t="shared" si="3"/>
        <v>簡易水道事業</v>
      </c>
      <c r="L6" s="31" t="str">
        <f t="shared" si="3"/>
        <v>D3</v>
      </c>
      <c r="M6" s="32" t="str">
        <f t="shared" si="3"/>
        <v>-</v>
      </c>
      <c r="N6" s="32" t="str">
        <f t="shared" si="3"/>
        <v>該当数値なし</v>
      </c>
      <c r="O6" s="32">
        <f t="shared" si="3"/>
        <v>96.43</v>
      </c>
      <c r="P6" s="32">
        <f t="shared" si="3"/>
        <v>4200</v>
      </c>
      <c r="Q6" s="32">
        <f t="shared" si="3"/>
        <v>4630</v>
      </c>
      <c r="R6" s="32">
        <f t="shared" si="3"/>
        <v>122.14</v>
      </c>
      <c r="S6" s="32">
        <f t="shared" si="3"/>
        <v>37.909999999999997</v>
      </c>
      <c r="T6" s="32">
        <f t="shared" si="3"/>
        <v>4435</v>
      </c>
      <c r="U6" s="32">
        <f t="shared" si="3"/>
        <v>36.799999999999997</v>
      </c>
      <c r="V6" s="32">
        <f t="shared" si="3"/>
        <v>120.52</v>
      </c>
      <c r="W6" s="33">
        <f>IF(W7="",NA(),W7)</f>
        <v>80.7</v>
      </c>
      <c r="X6" s="33">
        <f t="shared" ref="X6:AF6" si="4">IF(X7="",NA(),X7)</f>
        <v>73.23</v>
      </c>
      <c r="Y6" s="33">
        <f t="shared" si="4"/>
        <v>76.17</v>
      </c>
      <c r="Z6" s="33">
        <f t="shared" si="4"/>
        <v>69.319999999999993</v>
      </c>
      <c r="AA6" s="33">
        <f t="shared" si="4"/>
        <v>67.02</v>
      </c>
      <c r="AB6" s="33">
        <f t="shared" si="4"/>
        <v>78.62</v>
      </c>
      <c r="AC6" s="33">
        <f t="shared" si="4"/>
        <v>75.89</v>
      </c>
      <c r="AD6" s="33">
        <f t="shared" si="4"/>
        <v>74.52</v>
      </c>
      <c r="AE6" s="33">
        <f t="shared" si="4"/>
        <v>76.09</v>
      </c>
      <c r="AF6" s="33">
        <f t="shared" si="4"/>
        <v>75.87</v>
      </c>
      <c r="AG6" s="32" t="str">
        <f>IF(AG7="","",IF(AG7="-","【-】","【"&amp;SUBSTITUTE(TEXT(AG7,"#,##0.00"),"-","△")&amp;"】"))</f>
        <v>【76.03】</v>
      </c>
      <c r="AH6" s="32" t="e">
        <f>IF(AH7="",NA(),AH7)</f>
        <v>#N/A</v>
      </c>
      <c r="AI6" s="32" t="e">
        <f t="shared" ref="AI6:AQ6" si="5">IF(AI7="",NA(),AI7)</f>
        <v>#N/A</v>
      </c>
      <c r="AJ6" s="32" t="e">
        <f t="shared" si="5"/>
        <v>#N/A</v>
      </c>
      <c r="AK6" s="32" t="e">
        <f t="shared" si="5"/>
        <v>#N/A</v>
      </c>
      <c r="AL6" s="32" t="e">
        <f t="shared" si="5"/>
        <v>#N/A</v>
      </c>
      <c r="AM6" s="32" t="e">
        <f t="shared" si="5"/>
        <v>#N/A</v>
      </c>
      <c r="AN6" s="32" t="e">
        <f t="shared" si="5"/>
        <v>#N/A</v>
      </c>
      <c r="AO6" s="32" t="e">
        <f t="shared" si="5"/>
        <v>#N/A</v>
      </c>
      <c r="AP6" s="32" t="e">
        <f t="shared" si="5"/>
        <v>#N/A</v>
      </c>
      <c r="AQ6" s="32" t="e">
        <f t="shared" si="5"/>
        <v>#N/A</v>
      </c>
      <c r="AR6" s="32" t="str">
        <f>IF(AR7="","",IF(AR7="-","【-】","【"&amp;SUBSTITUTE(TEXT(AR7,"#,##0.00"),"-","△")&amp;"】"))</f>
        <v/>
      </c>
      <c r="AS6" s="32" t="e">
        <f>IF(AS7="",NA(),AS7)</f>
        <v>#N/A</v>
      </c>
      <c r="AT6" s="32" t="e">
        <f t="shared" ref="AT6:BB6" si="6">IF(AT7="",NA(),AT7)</f>
        <v>#N/A</v>
      </c>
      <c r="AU6" s="32" t="e">
        <f t="shared" si="6"/>
        <v>#N/A</v>
      </c>
      <c r="AV6" s="32" t="e">
        <f t="shared" si="6"/>
        <v>#N/A</v>
      </c>
      <c r="AW6" s="32" t="e">
        <f t="shared" si="6"/>
        <v>#N/A</v>
      </c>
      <c r="AX6" s="32" t="e">
        <f t="shared" si="6"/>
        <v>#N/A</v>
      </c>
      <c r="AY6" s="32" t="e">
        <f t="shared" si="6"/>
        <v>#N/A</v>
      </c>
      <c r="AZ6" s="32" t="e">
        <f t="shared" si="6"/>
        <v>#N/A</v>
      </c>
      <c r="BA6" s="32" t="e">
        <f t="shared" si="6"/>
        <v>#N/A</v>
      </c>
      <c r="BB6" s="32" t="e">
        <f t="shared" si="6"/>
        <v>#N/A</v>
      </c>
      <c r="BC6" s="32" t="str">
        <f>IF(BC7="","",IF(BC7="-","【-】","【"&amp;SUBSTITUTE(TEXT(BC7,"#,##0.00"),"-","△")&amp;"】"))</f>
        <v/>
      </c>
      <c r="BD6" s="33">
        <f>IF(BD7="",NA(),BD7)</f>
        <v>914.08</v>
      </c>
      <c r="BE6" s="33">
        <f t="shared" ref="BE6:BM6" si="7">IF(BE7="",NA(),BE7)</f>
        <v>895.74</v>
      </c>
      <c r="BF6" s="33">
        <f t="shared" si="7"/>
        <v>799.65</v>
      </c>
      <c r="BG6" s="33">
        <f t="shared" si="7"/>
        <v>734.05</v>
      </c>
      <c r="BH6" s="33">
        <f t="shared" si="7"/>
        <v>814.57</v>
      </c>
      <c r="BI6" s="33">
        <f t="shared" si="7"/>
        <v>1137.3599999999999</v>
      </c>
      <c r="BJ6" s="33">
        <f t="shared" si="7"/>
        <v>1124.6400000000001</v>
      </c>
      <c r="BK6" s="33">
        <f t="shared" si="7"/>
        <v>1108.26</v>
      </c>
      <c r="BL6" s="33">
        <f t="shared" si="7"/>
        <v>1113.76</v>
      </c>
      <c r="BM6" s="33">
        <f t="shared" si="7"/>
        <v>1125.69</v>
      </c>
      <c r="BN6" s="32" t="str">
        <f>IF(BN7="","",IF(BN7="-","【-】","【"&amp;SUBSTITUTE(TEXT(BN7,"#,##0.00"),"-","△")&amp;"】"))</f>
        <v>【1,239.32】</v>
      </c>
      <c r="BO6" s="33">
        <f>IF(BO7="",NA(),BO7)</f>
        <v>71.89</v>
      </c>
      <c r="BP6" s="33">
        <f t="shared" ref="BP6:BX6" si="8">IF(BP7="",NA(),BP7)</f>
        <v>65.11</v>
      </c>
      <c r="BQ6" s="33">
        <f t="shared" si="8"/>
        <v>68.540000000000006</v>
      </c>
      <c r="BR6" s="33">
        <f t="shared" si="8"/>
        <v>62.48</v>
      </c>
      <c r="BS6" s="33">
        <f t="shared" si="8"/>
        <v>58.4</v>
      </c>
      <c r="BT6" s="33">
        <f t="shared" si="8"/>
        <v>57.51</v>
      </c>
      <c r="BU6" s="33">
        <f t="shared" si="8"/>
        <v>56.46</v>
      </c>
      <c r="BV6" s="33">
        <f t="shared" si="8"/>
        <v>19.77</v>
      </c>
      <c r="BW6" s="33">
        <f t="shared" si="8"/>
        <v>34.25</v>
      </c>
      <c r="BX6" s="33">
        <f t="shared" si="8"/>
        <v>46.48</v>
      </c>
      <c r="BY6" s="32" t="str">
        <f>IF(BY7="","",IF(BY7="-","【-】","【"&amp;SUBSTITUTE(TEXT(BY7,"#,##0.00"),"-","△")&amp;"】"))</f>
        <v>【36.33】</v>
      </c>
      <c r="BZ6" s="33">
        <f>IF(BZ7="",NA(),BZ7)</f>
        <v>306.92</v>
      </c>
      <c r="CA6" s="33">
        <f t="shared" ref="CA6:CI6" si="9">IF(CA7="",NA(),CA7)</f>
        <v>335.38</v>
      </c>
      <c r="CB6" s="33">
        <f t="shared" si="9"/>
        <v>324.69</v>
      </c>
      <c r="CC6" s="33">
        <f t="shared" si="9"/>
        <v>368.39</v>
      </c>
      <c r="CD6" s="33">
        <f t="shared" si="9"/>
        <v>388.44</v>
      </c>
      <c r="CE6" s="33">
        <f t="shared" si="9"/>
        <v>291.83</v>
      </c>
      <c r="CF6" s="33">
        <f t="shared" si="9"/>
        <v>306.49</v>
      </c>
      <c r="CG6" s="33">
        <f t="shared" si="9"/>
        <v>878.73</v>
      </c>
      <c r="CH6" s="33">
        <f t="shared" si="9"/>
        <v>501.18</v>
      </c>
      <c r="CI6" s="33">
        <f t="shared" si="9"/>
        <v>376.61</v>
      </c>
      <c r="CJ6" s="32" t="str">
        <f>IF(CJ7="","",IF(CJ7="-","【-】","【"&amp;SUBSTITUTE(TEXT(CJ7,"#,##0.00"),"-","△")&amp;"】"))</f>
        <v>【476.46】</v>
      </c>
      <c r="CK6" s="33">
        <f>IF(CK7="",NA(),CK7)</f>
        <v>57.23</v>
      </c>
      <c r="CL6" s="33">
        <f t="shared" ref="CL6:CT6" si="10">IF(CL7="",NA(),CL7)</f>
        <v>61.58</v>
      </c>
      <c r="CM6" s="33">
        <f t="shared" si="10"/>
        <v>52.28</v>
      </c>
      <c r="CN6" s="33">
        <f t="shared" si="10"/>
        <v>54.09</v>
      </c>
      <c r="CO6" s="33">
        <f t="shared" si="10"/>
        <v>51.16</v>
      </c>
      <c r="CP6" s="33">
        <f t="shared" si="10"/>
        <v>57.95</v>
      </c>
      <c r="CQ6" s="33">
        <f t="shared" si="10"/>
        <v>58.25</v>
      </c>
      <c r="CR6" s="33">
        <f t="shared" si="10"/>
        <v>57.17</v>
      </c>
      <c r="CS6" s="33">
        <f t="shared" si="10"/>
        <v>57.55</v>
      </c>
      <c r="CT6" s="33">
        <f t="shared" si="10"/>
        <v>57.43</v>
      </c>
      <c r="CU6" s="32" t="str">
        <f>IF(CU7="","",IF(CU7="-","【-】","【"&amp;SUBSTITUTE(TEXT(CU7,"#,##0.00"),"-","△")&amp;"】"))</f>
        <v>【58.19】</v>
      </c>
      <c r="CV6" s="33">
        <f>IF(CV7="",NA(),CV7)</f>
        <v>81.63</v>
      </c>
      <c r="CW6" s="33">
        <f t="shared" ref="CW6:DE6" si="11">IF(CW7="",NA(),CW7)</f>
        <v>71.650000000000006</v>
      </c>
      <c r="CX6" s="33">
        <f t="shared" si="11"/>
        <v>84.48</v>
      </c>
      <c r="CY6" s="33">
        <f t="shared" si="11"/>
        <v>77.010000000000005</v>
      </c>
      <c r="CZ6" s="33">
        <f t="shared" si="11"/>
        <v>80.47</v>
      </c>
      <c r="DA6" s="33">
        <f t="shared" si="11"/>
        <v>76.33</v>
      </c>
      <c r="DB6" s="33">
        <f t="shared" si="11"/>
        <v>74.53</v>
      </c>
      <c r="DC6" s="33">
        <f t="shared" si="11"/>
        <v>74.94</v>
      </c>
      <c r="DD6" s="33">
        <f t="shared" si="11"/>
        <v>74.14</v>
      </c>
      <c r="DE6" s="33">
        <f t="shared" si="11"/>
        <v>73.83</v>
      </c>
      <c r="DF6" s="32" t="str">
        <f>IF(DF7="","",IF(DF7="-","【-】","【"&amp;SUBSTITUTE(TEXT(DF7,"#,##0.00"),"-","△")&amp;"】"))</f>
        <v>【75.39】</v>
      </c>
      <c r="DG6" s="32" t="e">
        <f>IF(DG7="",NA(),DG7)</f>
        <v>#N/A</v>
      </c>
      <c r="DH6" s="32" t="e">
        <f t="shared" ref="DH6:DP6" si="12">IF(DH7="",NA(),DH7)</f>
        <v>#N/A</v>
      </c>
      <c r="DI6" s="32" t="e">
        <f t="shared" si="12"/>
        <v>#N/A</v>
      </c>
      <c r="DJ6" s="32" t="e">
        <f t="shared" si="12"/>
        <v>#N/A</v>
      </c>
      <c r="DK6" s="32" t="e">
        <f t="shared" si="12"/>
        <v>#N/A</v>
      </c>
      <c r="DL6" s="32" t="e">
        <f t="shared" si="12"/>
        <v>#N/A</v>
      </c>
      <c r="DM6" s="32" t="e">
        <f t="shared" si="12"/>
        <v>#N/A</v>
      </c>
      <c r="DN6" s="32" t="e">
        <f t="shared" si="12"/>
        <v>#N/A</v>
      </c>
      <c r="DO6" s="32" t="e">
        <f t="shared" si="12"/>
        <v>#N/A</v>
      </c>
      <c r="DP6" s="32" t="e">
        <f t="shared" si="12"/>
        <v>#N/A</v>
      </c>
      <c r="DQ6" s="32" t="str">
        <f>IF(DQ7="","",IF(DQ7="-","【-】","【"&amp;SUBSTITUTE(TEXT(DQ7,"#,##0.00"),"-","△")&amp;"】"))</f>
        <v/>
      </c>
      <c r="DR6" s="32" t="e">
        <f>IF(DR7="",NA(),DR7)</f>
        <v>#N/A</v>
      </c>
      <c r="DS6" s="32" t="e">
        <f t="shared" ref="DS6:EA6" si="13">IF(DS7="",NA(),DS7)</f>
        <v>#N/A</v>
      </c>
      <c r="DT6" s="32" t="e">
        <f t="shared" si="13"/>
        <v>#N/A</v>
      </c>
      <c r="DU6" s="32" t="e">
        <f t="shared" si="13"/>
        <v>#N/A</v>
      </c>
      <c r="DV6" s="32" t="e">
        <f t="shared" si="13"/>
        <v>#N/A</v>
      </c>
      <c r="DW6" s="32" t="e">
        <f t="shared" si="13"/>
        <v>#N/A</v>
      </c>
      <c r="DX6" s="32" t="e">
        <f t="shared" si="13"/>
        <v>#N/A</v>
      </c>
      <c r="DY6" s="32" t="e">
        <f t="shared" si="13"/>
        <v>#N/A</v>
      </c>
      <c r="DZ6" s="32" t="e">
        <f t="shared" si="13"/>
        <v>#N/A</v>
      </c>
      <c r="EA6" s="32" t="e">
        <f t="shared" si="13"/>
        <v>#N/A</v>
      </c>
      <c r="EB6" s="32" t="str">
        <f>IF(EB7="","",IF(EB7="-","【-】","【"&amp;SUBSTITUTE(TEXT(EB7,"#,##0.00"),"-","△")&amp;"】"))</f>
        <v/>
      </c>
      <c r="EC6" s="32">
        <f>IF(EC7="",NA(),EC7)</f>
        <v>0</v>
      </c>
      <c r="ED6" s="32">
        <f t="shared" ref="ED6:EL6" si="14">IF(ED7="",NA(),ED7)</f>
        <v>0</v>
      </c>
      <c r="EE6" s="32">
        <f t="shared" si="14"/>
        <v>0</v>
      </c>
      <c r="EF6" s="32">
        <f t="shared" si="14"/>
        <v>0</v>
      </c>
      <c r="EG6" s="33">
        <f t="shared" si="14"/>
        <v>4.04</v>
      </c>
      <c r="EH6" s="33">
        <f t="shared" si="14"/>
        <v>0.48</v>
      </c>
      <c r="EI6" s="33">
        <f t="shared" si="14"/>
        <v>0.47</v>
      </c>
      <c r="EJ6" s="33">
        <f t="shared" si="14"/>
        <v>0.46</v>
      </c>
      <c r="EK6" s="33">
        <f t="shared" si="14"/>
        <v>0.8</v>
      </c>
      <c r="EL6" s="33">
        <f t="shared" si="14"/>
        <v>0.69</v>
      </c>
      <c r="EM6" s="32" t="str">
        <f>IF(EM7="","",IF(EM7="-","【-】","【"&amp;SUBSTITUTE(TEXT(EM7,"#,##0.00"),"-","△")&amp;"】"))</f>
        <v>【0.74】</v>
      </c>
    </row>
    <row r="7" spans="1:143" s="34" customFormat="1">
      <c r="A7" s="26"/>
      <c r="B7" s="35">
        <v>2014</v>
      </c>
      <c r="C7" s="35">
        <v>63665</v>
      </c>
      <c r="D7" s="35">
        <v>47</v>
      </c>
      <c r="E7" s="35">
        <v>1</v>
      </c>
      <c r="F7" s="35">
        <v>0</v>
      </c>
      <c r="G7" s="35">
        <v>0</v>
      </c>
      <c r="H7" s="35" t="s">
        <v>93</v>
      </c>
      <c r="I7" s="35" t="s">
        <v>94</v>
      </c>
      <c r="J7" s="35" t="s">
        <v>95</v>
      </c>
      <c r="K7" s="35" t="s">
        <v>96</v>
      </c>
      <c r="L7" s="35" t="s">
        <v>97</v>
      </c>
      <c r="M7" s="36" t="s">
        <v>98</v>
      </c>
      <c r="N7" s="36" t="s">
        <v>99</v>
      </c>
      <c r="O7" s="36">
        <v>96.43</v>
      </c>
      <c r="P7" s="36">
        <v>4200</v>
      </c>
      <c r="Q7" s="36">
        <v>4630</v>
      </c>
      <c r="R7" s="36">
        <v>122.14</v>
      </c>
      <c r="S7" s="36">
        <v>37.909999999999997</v>
      </c>
      <c r="T7" s="36">
        <v>4435</v>
      </c>
      <c r="U7" s="36">
        <v>36.799999999999997</v>
      </c>
      <c r="V7" s="36">
        <v>120.52</v>
      </c>
      <c r="W7" s="36">
        <v>80.7</v>
      </c>
      <c r="X7" s="36">
        <v>73.23</v>
      </c>
      <c r="Y7" s="36">
        <v>76.17</v>
      </c>
      <c r="Z7" s="36">
        <v>69.319999999999993</v>
      </c>
      <c r="AA7" s="36">
        <v>67.02</v>
      </c>
      <c r="AB7" s="36">
        <v>78.62</v>
      </c>
      <c r="AC7" s="36">
        <v>75.89</v>
      </c>
      <c r="AD7" s="36">
        <v>74.52</v>
      </c>
      <c r="AE7" s="36">
        <v>76.09</v>
      </c>
      <c r="AF7" s="36">
        <v>75.87</v>
      </c>
      <c r="AG7" s="36">
        <v>76.03</v>
      </c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>
        <v>914.08</v>
      </c>
      <c r="BE7" s="36">
        <v>895.74</v>
      </c>
      <c r="BF7" s="36">
        <v>799.65</v>
      </c>
      <c r="BG7" s="36">
        <v>734.05</v>
      </c>
      <c r="BH7" s="36">
        <v>814.57</v>
      </c>
      <c r="BI7" s="36">
        <v>1137.3599999999999</v>
      </c>
      <c r="BJ7" s="36">
        <v>1124.6400000000001</v>
      </c>
      <c r="BK7" s="36">
        <v>1108.26</v>
      </c>
      <c r="BL7" s="36">
        <v>1113.76</v>
      </c>
      <c r="BM7" s="36">
        <v>1125.69</v>
      </c>
      <c r="BN7" s="36">
        <v>1239.32</v>
      </c>
      <c r="BO7" s="36">
        <v>71.89</v>
      </c>
      <c r="BP7" s="36">
        <v>65.11</v>
      </c>
      <c r="BQ7" s="36">
        <v>68.540000000000006</v>
      </c>
      <c r="BR7" s="36">
        <v>62.48</v>
      </c>
      <c r="BS7" s="36">
        <v>58.4</v>
      </c>
      <c r="BT7" s="36">
        <v>57.51</v>
      </c>
      <c r="BU7" s="36">
        <v>56.46</v>
      </c>
      <c r="BV7" s="36">
        <v>19.77</v>
      </c>
      <c r="BW7" s="36">
        <v>34.25</v>
      </c>
      <c r="BX7" s="36">
        <v>46.48</v>
      </c>
      <c r="BY7" s="36">
        <v>36.33</v>
      </c>
      <c r="BZ7" s="36">
        <v>306.92</v>
      </c>
      <c r="CA7" s="36">
        <v>335.38</v>
      </c>
      <c r="CB7" s="36">
        <v>324.69</v>
      </c>
      <c r="CC7" s="36">
        <v>368.39</v>
      </c>
      <c r="CD7" s="36">
        <v>388.44</v>
      </c>
      <c r="CE7" s="36">
        <v>291.83</v>
      </c>
      <c r="CF7" s="36">
        <v>306.49</v>
      </c>
      <c r="CG7" s="36">
        <v>878.73</v>
      </c>
      <c r="CH7" s="36">
        <v>501.18</v>
      </c>
      <c r="CI7" s="36">
        <v>376.61</v>
      </c>
      <c r="CJ7" s="36">
        <v>476.46</v>
      </c>
      <c r="CK7" s="36">
        <v>57.23</v>
      </c>
      <c r="CL7" s="36">
        <v>61.58</v>
      </c>
      <c r="CM7" s="36">
        <v>52.28</v>
      </c>
      <c r="CN7" s="36">
        <v>54.09</v>
      </c>
      <c r="CO7" s="36">
        <v>51.16</v>
      </c>
      <c r="CP7" s="36">
        <v>57.95</v>
      </c>
      <c r="CQ7" s="36">
        <v>58.25</v>
      </c>
      <c r="CR7" s="36">
        <v>57.17</v>
      </c>
      <c r="CS7" s="36">
        <v>57.55</v>
      </c>
      <c r="CT7" s="36">
        <v>57.43</v>
      </c>
      <c r="CU7" s="36">
        <v>58.19</v>
      </c>
      <c r="CV7" s="36">
        <v>81.63</v>
      </c>
      <c r="CW7" s="36">
        <v>71.650000000000006</v>
      </c>
      <c r="CX7" s="36">
        <v>84.48</v>
      </c>
      <c r="CY7" s="36">
        <v>77.010000000000005</v>
      </c>
      <c r="CZ7" s="36">
        <v>80.47</v>
      </c>
      <c r="DA7" s="36">
        <v>76.33</v>
      </c>
      <c r="DB7" s="36">
        <v>74.53</v>
      </c>
      <c r="DC7" s="36">
        <v>74.94</v>
      </c>
      <c r="DD7" s="36">
        <v>74.14</v>
      </c>
      <c r="DE7" s="36">
        <v>73.83</v>
      </c>
      <c r="DF7" s="36">
        <v>75.39</v>
      </c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>
        <v>0</v>
      </c>
      <c r="ED7" s="36">
        <v>0</v>
      </c>
      <c r="EE7" s="36">
        <v>0</v>
      </c>
      <c r="EF7" s="36">
        <v>0</v>
      </c>
      <c r="EG7" s="36">
        <v>4.04</v>
      </c>
      <c r="EH7" s="36">
        <v>0.48</v>
      </c>
      <c r="EI7" s="36">
        <v>0.47</v>
      </c>
      <c r="EJ7" s="36">
        <v>0.46</v>
      </c>
      <c r="EK7" s="36">
        <v>0.8</v>
      </c>
      <c r="EL7" s="36">
        <v>0.69</v>
      </c>
      <c r="EM7" s="36">
        <v>0.74</v>
      </c>
    </row>
    <row r="8" spans="1:143"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</row>
    <row r="9" spans="1:143">
      <c r="A9" s="38"/>
      <c r="B9" s="38" t="s">
        <v>100</v>
      </c>
      <c r="C9" s="38" t="s">
        <v>101</v>
      </c>
      <c r="D9" s="38" t="s">
        <v>102</v>
      </c>
      <c r="E9" s="38" t="s">
        <v>103</v>
      </c>
      <c r="F9" s="38" t="s">
        <v>104</v>
      </c>
      <c r="W9" s="37"/>
      <c r="X9" s="37"/>
      <c r="Y9" s="37"/>
      <c r="Z9" s="37"/>
      <c r="AA9" s="37"/>
      <c r="AB9" s="37"/>
      <c r="AC9" s="37"/>
      <c r="AD9" s="37"/>
      <c r="AE9" s="37"/>
      <c r="AF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C9" s="37"/>
      <c r="ED9" s="37"/>
      <c r="EE9" s="37"/>
      <c r="EF9" s="37"/>
      <c r="EG9" s="37"/>
      <c r="EH9" s="37"/>
      <c r="EI9" s="37"/>
      <c r="EJ9" s="37"/>
      <c r="EK9" s="37"/>
      <c r="EL9" s="37"/>
    </row>
    <row r="10" spans="1:143">
      <c r="A10" s="38" t="s">
        <v>43</v>
      </c>
      <c r="B10" s="39">
        <f>DATEVALUE($B$6-4&amp;"年1月1日")</f>
        <v>40179</v>
      </c>
      <c r="C10" s="39">
        <f>DATEVALUE($B$6-3&amp;"年1月1日")</f>
        <v>40544</v>
      </c>
      <c r="D10" s="39">
        <f>DATEVALUE($B$6-2&amp;"年1月1日")</f>
        <v>40909</v>
      </c>
      <c r="E10" s="39">
        <f>DATEVALUE($B$6-1&amp;"年1月1日")</f>
        <v>41275</v>
      </c>
      <c r="F10" s="39">
        <f>DATEVALUE($B$6&amp;"年1月1日")</f>
        <v>41640</v>
      </c>
    </row>
  </sheetData>
  <mergeCells count="14">
    <mergeCell ref="CV4:DF4"/>
    <mergeCell ref="DG4:DQ4"/>
    <mergeCell ref="DR4:EB4"/>
    <mergeCell ref="EC4:EM4"/>
    <mergeCell ref="H3:V4"/>
    <mergeCell ref="W3:DF3"/>
    <mergeCell ref="DG3:EM3"/>
    <mergeCell ref="W4:AG4"/>
    <mergeCell ref="AH4:AR4"/>
    <mergeCell ref="AS4:BC4"/>
    <mergeCell ref="BD4:BN4"/>
    <mergeCell ref="BO4:BY4"/>
    <mergeCell ref="BZ4:CJ4"/>
    <mergeCell ref="CK4:CU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 </cp:lastModifiedBy>
  <cp:lastPrinted>2016-02-05T07:49:43Z</cp:lastPrinted>
  <dcterms:created xsi:type="dcterms:W3CDTF">2016-01-18T05:00:18Z</dcterms:created>
  <dcterms:modified xsi:type="dcterms:W3CDTF">2016-02-09T09:25:05Z</dcterms:modified>
  <cp:category/>
</cp:coreProperties>
</file>