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korei\介護人材育成担当\04介護ロボット・ＩＣＴ導入\R5\02 県要綱\02 （ICT）作業用\様式\"/>
    </mc:Choice>
  </mc:AlternateContent>
  <bookViews>
    <workbookView xWindow="0" yWindow="0" windowWidth="20490" windowHeight="7560"/>
  </bookViews>
  <sheets>
    <sheet name="所要額調書（交付申請）" sheetId="1" r:id="rId1"/>
    <sheet name="精算額調書（実績報告）" sheetId="2" r:id="rId2"/>
  </sheets>
  <definedNames>
    <definedName name="_xlnm.Print_Area" localSheetId="0">'所要額調書（交付申請）'!$A$1:$J$20</definedName>
    <definedName name="_xlnm.Print_Area" localSheetId="1">'精算額調書（実績報告）'!$A$1:$J$50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2" i="1" l="1"/>
  <c r="J12" i="1"/>
  <c r="I12" i="1"/>
  <c r="I12" i="2"/>
  <c r="J11" i="2"/>
  <c r="J10" i="2"/>
  <c r="J9" i="2"/>
  <c r="J8" i="2"/>
  <c r="J11" i="1"/>
  <c r="J10" i="1"/>
  <c r="J9" i="1"/>
  <c r="G8" i="2" l="1"/>
  <c r="H8" i="2" s="1"/>
  <c r="F8" i="2"/>
  <c r="G7" i="2"/>
  <c r="F7" i="2"/>
  <c r="G9" i="2"/>
  <c r="H9" i="2" s="1"/>
  <c r="F9" i="2"/>
  <c r="G8" i="1"/>
  <c r="F8" i="1"/>
  <c r="G7" i="1"/>
  <c r="F7" i="1"/>
  <c r="G9" i="1"/>
  <c r="H9" i="1" s="1"/>
  <c r="F9" i="1"/>
  <c r="G11" i="2"/>
  <c r="H11" i="2" s="1"/>
  <c r="F11" i="2"/>
  <c r="G10" i="2"/>
  <c r="H10" i="2" s="1"/>
  <c r="F10" i="2"/>
  <c r="H8" i="1" l="1"/>
  <c r="J8" i="1" s="1"/>
  <c r="H7" i="1"/>
  <c r="J7" i="1" s="1"/>
  <c r="H7" i="2"/>
  <c r="J7" i="2" s="1"/>
  <c r="J12" i="2" s="1"/>
  <c r="H12" i="2"/>
  <c r="F11" i="1"/>
  <c r="G11" i="1"/>
  <c r="H11" i="1" s="1"/>
  <c r="G10" i="1"/>
  <c r="F10" i="1"/>
  <c r="H10" i="1" l="1"/>
</calcChain>
</file>

<file path=xl/sharedStrings.xml><?xml version="1.0" encoding="utf-8"?>
<sst xmlns="http://schemas.openxmlformats.org/spreadsheetml/2006/main" count="121" uniqueCount="62">
  <si>
    <t>導入事業所名</t>
    <rPh sb="0" eb="2">
      <t>ドウニュウ</t>
    </rPh>
    <rPh sb="2" eb="5">
      <t>ジギョウショ</t>
    </rPh>
    <rPh sb="5" eb="6">
      <t>メイ</t>
    </rPh>
    <phoneticPr fontId="2"/>
  </si>
  <si>
    <t>Ｄ</t>
    <phoneticPr fontId="2"/>
  </si>
  <si>
    <t>Ｅ</t>
    <phoneticPr fontId="2"/>
  </si>
  <si>
    <t>（円）</t>
    <rPh sb="1" eb="2">
      <t>エン</t>
    </rPh>
    <phoneticPr fontId="2"/>
  </si>
  <si>
    <t>合計</t>
    <rPh sb="0" eb="2">
      <t>ゴウケイ</t>
    </rPh>
    <phoneticPr fontId="2"/>
  </si>
  <si>
    <t>認知症対応型通所介護事業所</t>
  </si>
  <si>
    <t>短期入所生活介護事業所</t>
  </si>
  <si>
    <t>短期入所療養介護事業所</t>
  </si>
  <si>
    <t>訪問介護事業所</t>
  </si>
  <si>
    <t>訪問入浴介護事業所</t>
  </si>
  <si>
    <t>訪問看護事業所</t>
  </si>
  <si>
    <t>訪問リハビリテーション事業所</t>
  </si>
  <si>
    <t>定期巡回・随時対応型訪問介護看護事業所</t>
  </si>
  <si>
    <t>夜間対応型訪問介護事業所</t>
  </si>
  <si>
    <t>居宅介護支援事業所</t>
  </si>
  <si>
    <t>福祉用具貸与事業所</t>
  </si>
  <si>
    <t>居宅療養管理指導事業所</t>
  </si>
  <si>
    <t>小規模多機能型居宅介護事業所</t>
  </si>
  <si>
    <t>看護小規模多機能型居宅介護事業所</t>
  </si>
  <si>
    <t>介護老人福祉施設</t>
  </si>
  <si>
    <t>地域密着型介護老人福祉施設</t>
  </si>
  <si>
    <t>介護老人保健施設</t>
  </si>
  <si>
    <t>介護医療院</t>
  </si>
  <si>
    <t>介護療養型医療施設</t>
  </si>
  <si>
    <t>認知症対応型共同生活介護事業所</t>
  </si>
  <si>
    <t>通所介護事業所</t>
    <phoneticPr fontId="2"/>
  </si>
  <si>
    <t>地域密着型通所介護事業所</t>
    <phoneticPr fontId="2"/>
  </si>
  <si>
    <t>通所リハビリテーション事業所</t>
    <phoneticPr fontId="2"/>
  </si>
  <si>
    <t>特定施設入居者生活介護</t>
    <rPh sb="0" eb="2">
      <t>トクテイ</t>
    </rPh>
    <rPh sb="2" eb="4">
      <t>シセツ</t>
    </rPh>
    <rPh sb="4" eb="7">
      <t>ニュウキョシャ</t>
    </rPh>
    <rPh sb="7" eb="9">
      <t>セイカツ</t>
    </rPh>
    <rPh sb="9" eb="11">
      <t>カイゴ</t>
    </rPh>
    <phoneticPr fontId="2"/>
  </si>
  <si>
    <t>施設種別
（リストから選択）</t>
    <rPh sb="0" eb="2">
      <t>シセツ</t>
    </rPh>
    <rPh sb="2" eb="4">
      <t>シュベツ</t>
    </rPh>
    <rPh sb="11" eb="13">
      <t>センタク</t>
    </rPh>
    <phoneticPr fontId="2"/>
  </si>
  <si>
    <t>Ａ</t>
    <phoneticPr fontId="2"/>
  </si>
  <si>
    <t>Ｂ</t>
    <phoneticPr fontId="2"/>
  </si>
  <si>
    <t>Ｃ</t>
    <phoneticPr fontId="2"/>
  </si>
  <si>
    <t>Ａ×1/2
（千円未満切捨て）</t>
    <rPh sb="7" eb="9">
      <t>センエン</t>
    </rPh>
    <rPh sb="9" eb="11">
      <t>ミマン</t>
    </rPh>
    <rPh sb="11" eb="13">
      <t>キリス</t>
    </rPh>
    <phoneticPr fontId="2"/>
  </si>
  <si>
    <t>　　　 ２ 付属品等が複数台で共用される場合は、１台あたりに按分すること。　</t>
    <rPh sb="6" eb="8">
      <t>フゾク</t>
    </rPh>
    <rPh sb="8" eb="9">
      <t>ヒン</t>
    </rPh>
    <rPh sb="9" eb="10">
      <t>トウ</t>
    </rPh>
    <rPh sb="11" eb="13">
      <t>フクスウ</t>
    </rPh>
    <rPh sb="13" eb="14">
      <t>ダイ</t>
    </rPh>
    <rPh sb="15" eb="17">
      <t>キョウヨウ</t>
    </rPh>
    <rPh sb="20" eb="22">
      <t>バアイ</t>
    </rPh>
    <rPh sb="25" eb="26">
      <t>ダイ</t>
    </rPh>
    <rPh sb="30" eb="32">
      <t>アンブン</t>
    </rPh>
    <phoneticPr fontId="5"/>
  </si>
  <si>
    <t>令和５年度山形県ICT導入支援事業費補助金　所要額調書</t>
    <rPh sb="0" eb="2">
      <t>レイワ</t>
    </rPh>
    <rPh sb="3" eb="5">
      <t>ネンド</t>
    </rPh>
    <rPh sb="5" eb="7">
      <t>ヤマガタ</t>
    </rPh>
    <rPh sb="7" eb="8">
      <t>ケン</t>
    </rPh>
    <rPh sb="11" eb="13">
      <t>ドウニュウ</t>
    </rPh>
    <rPh sb="13" eb="15">
      <t>シエン</t>
    </rPh>
    <rPh sb="15" eb="17">
      <t>ジギョウ</t>
    </rPh>
    <rPh sb="17" eb="18">
      <t>ヒ</t>
    </rPh>
    <rPh sb="18" eb="21">
      <t>ホジョキン</t>
    </rPh>
    <rPh sb="22" eb="24">
      <t>ショヨウ</t>
    </rPh>
    <rPh sb="24" eb="25">
      <t>ガク</t>
    </rPh>
    <rPh sb="25" eb="27">
      <t>チョウショ</t>
    </rPh>
    <phoneticPr fontId="2"/>
  </si>
  <si>
    <t>職員１～10名</t>
    <rPh sb="0" eb="2">
      <t>ショクイン</t>
    </rPh>
    <rPh sb="6" eb="7">
      <t>メイ</t>
    </rPh>
    <phoneticPr fontId="2"/>
  </si>
  <si>
    <t>職員11名～20名</t>
    <rPh sb="0" eb="2">
      <t>ショクイン</t>
    </rPh>
    <rPh sb="4" eb="5">
      <t>メイ</t>
    </rPh>
    <rPh sb="8" eb="9">
      <t>メイ</t>
    </rPh>
    <phoneticPr fontId="2"/>
  </si>
  <si>
    <t>職員21名～30名</t>
    <rPh sb="0" eb="2">
      <t>ショクイン</t>
    </rPh>
    <rPh sb="4" eb="5">
      <t>メイ</t>
    </rPh>
    <rPh sb="8" eb="9">
      <t>メイ</t>
    </rPh>
    <phoneticPr fontId="2"/>
  </si>
  <si>
    <t>職員31名以上</t>
    <rPh sb="0" eb="2">
      <t>ショクイン</t>
    </rPh>
    <rPh sb="4" eb="5">
      <t>メイ</t>
    </rPh>
    <rPh sb="5" eb="7">
      <t>イジョウ</t>
    </rPh>
    <phoneticPr fontId="2"/>
  </si>
  <si>
    <t>職員数
（リストから選択）</t>
    <rPh sb="0" eb="2">
      <t>ショクイン</t>
    </rPh>
    <rPh sb="2" eb="3">
      <t>スウ</t>
    </rPh>
    <rPh sb="10" eb="12">
      <t>センタク</t>
    </rPh>
    <phoneticPr fontId="2"/>
  </si>
  <si>
    <t>事業所あたりの
補助基本額
（Ｂ又はＣのいずれか低い額）</t>
    <rPh sb="0" eb="2">
      <t>ジギョウ</t>
    </rPh>
    <rPh sb="2" eb="3">
      <t>ショ</t>
    </rPh>
    <rPh sb="8" eb="10">
      <t>ホジョ</t>
    </rPh>
    <rPh sb="10" eb="12">
      <t>キホン</t>
    </rPh>
    <rPh sb="12" eb="13">
      <t>ガク</t>
    </rPh>
    <rPh sb="16" eb="17">
      <t>マタ</t>
    </rPh>
    <rPh sb="24" eb="25">
      <t>ヒク</t>
    </rPh>
    <rPh sb="26" eb="27">
      <t>ガク</t>
    </rPh>
    <phoneticPr fontId="2"/>
  </si>
  <si>
    <t xml:space="preserve">     (注)１ 事業所ごとに行とすること。（複数事業所の申請をする場合は適宜行を追加すること。）</t>
    <rPh sb="6" eb="7">
      <t>チュウ</t>
    </rPh>
    <rPh sb="10" eb="13">
      <t>ジギョウショ</t>
    </rPh>
    <rPh sb="16" eb="17">
      <t>イ</t>
    </rPh>
    <rPh sb="24" eb="26">
      <t>フクスウ</t>
    </rPh>
    <rPh sb="26" eb="29">
      <t>ジギョウショ</t>
    </rPh>
    <rPh sb="30" eb="32">
      <t>シンセイ</t>
    </rPh>
    <rPh sb="35" eb="37">
      <t>バアイ</t>
    </rPh>
    <rPh sb="38" eb="40">
      <t>テキギ</t>
    </rPh>
    <rPh sb="40" eb="41">
      <t>ギョウ</t>
    </rPh>
    <rPh sb="42" eb="44">
      <t>ツイカ</t>
    </rPh>
    <phoneticPr fontId="5"/>
  </si>
  <si>
    <t>　　　 ３ 導入内容は、ソフトウェアやハードウェアの製品名や台数、その他ネットワーク機器等の名称を記入すること。</t>
    <rPh sb="6" eb="8">
      <t>ドウニュウ</t>
    </rPh>
    <rPh sb="8" eb="10">
      <t>ナイヨウ</t>
    </rPh>
    <rPh sb="26" eb="29">
      <t>セイヒンメイ</t>
    </rPh>
    <rPh sb="30" eb="32">
      <t>ダイスウ</t>
    </rPh>
    <rPh sb="35" eb="36">
      <t>タ</t>
    </rPh>
    <rPh sb="42" eb="44">
      <t>キキ</t>
    </rPh>
    <rPh sb="44" eb="45">
      <t>トウ</t>
    </rPh>
    <rPh sb="46" eb="48">
      <t>メイショウ</t>
    </rPh>
    <rPh sb="49" eb="51">
      <t>キニュウ</t>
    </rPh>
    <phoneticPr fontId="5"/>
  </si>
  <si>
    <t>　　　 ４ A欄の対象経費については、補助要綱別表を参照の上記載すること。</t>
    <rPh sb="7" eb="8">
      <t>ラン</t>
    </rPh>
    <rPh sb="9" eb="11">
      <t>タイショウ</t>
    </rPh>
    <rPh sb="11" eb="13">
      <t>ケイヒ</t>
    </rPh>
    <rPh sb="19" eb="21">
      <t>ホジョ</t>
    </rPh>
    <rPh sb="21" eb="23">
      <t>ヨウコウ</t>
    </rPh>
    <rPh sb="23" eb="25">
      <t>ベッピョウ</t>
    </rPh>
    <rPh sb="26" eb="28">
      <t>サンショウ</t>
    </rPh>
    <rPh sb="29" eb="30">
      <t>ウエ</t>
    </rPh>
    <rPh sb="30" eb="32">
      <t>キサイ</t>
    </rPh>
    <phoneticPr fontId="5"/>
  </si>
  <si>
    <t>　　　 ６ C欄は、1人～10人:100万円、11人～20人:160万円、21人～30人:200万円、31人以上260万円とする。　</t>
    <rPh sb="53" eb="54">
      <t>ニン</t>
    </rPh>
    <rPh sb="54" eb="56">
      <t>イジョウ</t>
    </rPh>
    <rPh sb="59" eb="61">
      <t>マンエン</t>
    </rPh>
    <phoneticPr fontId="5"/>
  </si>
  <si>
    <t>補助対象経費（税抜）
※（注4,5）</t>
    <rPh sb="0" eb="2">
      <t>ホジョ</t>
    </rPh>
    <rPh sb="2" eb="4">
      <t>タイショウ</t>
    </rPh>
    <rPh sb="4" eb="6">
      <t>ケイヒ</t>
    </rPh>
    <rPh sb="7" eb="8">
      <t>ゼイ</t>
    </rPh>
    <rPh sb="8" eb="9">
      <t>ヌ</t>
    </rPh>
    <phoneticPr fontId="2"/>
  </si>
  <si>
    <t>導入内容
（製品名及び台数）
※（注3）</t>
    <rPh sb="0" eb="2">
      <t>ドウニュウ</t>
    </rPh>
    <rPh sb="2" eb="4">
      <t>ナイヨウ</t>
    </rPh>
    <rPh sb="6" eb="9">
      <t>セイヒンメイ</t>
    </rPh>
    <rPh sb="9" eb="10">
      <t>オヨ</t>
    </rPh>
    <rPh sb="11" eb="13">
      <t>ダイスウ</t>
    </rPh>
    <phoneticPr fontId="2"/>
  </si>
  <si>
    <t>事業所あたりの
補助限度額※（注6）</t>
    <rPh sb="0" eb="3">
      <t>ジギョウショ</t>
    </rPh>
    <rPh sb="8" eb="10">
      <t>ホジョ</t>
    </rPh>
    <rPh sb="10" eb="12">
      <t>ゲンド</t>
    </rPh>
    <rPh sb="12" eb="13">
      <t>ガク</t>
    </rPh>
    <rPh sb="15" eb="16">
      <t>チュウ</t>
    </rPh>
    <phoneticPr fontId="2"/>
  </si>
  <si>
    <t>別記様式第２号</t>
    <rPh sb="0" eb="2">
      <t>ベッキ</t>
    </rPh>
    <rPh sb="2" eb="4">
      <t>ヨウシキ</t>
    </rPh>
    <rPh sb="4" eb="5">
      <t>ダイ</t>
    </rPh>
    <rPh sb="6" eb="7">
      <t>ゴウ</t>
    </rPh>
    <phoneticPr fontId="2"/>
  </si>
  <si>
    <t>　　　 ５ リース又はレンタルの場合、A欄には初期費用及び交付決定日の属する月から令和６年３月までのレンタル・リース料総額を記載する。　</t>
    <rPh sb="9" eb="10">
      <t>マタ</t>
    </rPh>
    <rPh sb="16" eb="18">
      <t>バアイ</t>
    </rPh>
    <rPh sb="20" eb="21">
      <t>ラン</t>
    </rPh>
    <rPh sb="23" eb="25">
      <t>ショキ</t>
    </rPh>
    <rPh sb="25" eb="27">
      <t>ヒヨウ</t>
    </rPh>
    <rPh sb="27" eb="28">
      <t>オヨ</t>
    </rPh>
    <rPh sb="29" eb="31">
      <t>コウフ</t>
    </rPh>
    <rPh sb="31" eb="33">
      <t>ケッテイ</t>
    </rPh>
    <rPh sb="33" eb="34">
      <t>ヒ</t>
    </rPh>
    <rPh sb="35" eb="36">
      <t>ゾク</t>
    </rPh>
    <rPh sb="38" eb="39">
      <t>ツキ</t>
    </rPh>
    <rPh sb="41" eb="43">
      <t>レイワ</t>
    </rPh>
    <rPh sb="44" eb="45">
      <t>ネン</t>
    </rPh>
    <rPh sb="46" eb="47">
      <t>ツキ</t>
    </rPh>
    <rPh sb="58" eb="59">
      <t>リョウ</t>
    </rPh>
    <rPh sb="59" eb="61">
      <t>ソウガク</t>
    </rPh>
    <rPh sb="62" eb="64">
      <t>キサイ</t>
    </rPh>
    <phoneticPr fontId="5"/>
  </si>
  <si>
    <t xml:space="preserve">           ７ 導入するＩＣＴ製品のカタログ等及び見積書の写し、申請月の業務形態一覧表を添付すること。</t>
    <phoneticPr fontId="2"/>
  </si>
  <si>
    <t>令和５年度山形県ICT導入支援事業費補助金　精算額調書</t>
    <rPh sb="0" eb="2">
      <t>レイワ</t>
    </rPh>
    <rPh sb="3" eb="5">
      <t>ネンド</t>
    </rPh>
    <rPh sb="5" eb="7">
      <t>ヤマガタ</t>
    </rPh>
    <rPh sb="7" eb="8">
      <t>ケン</t>
    </rPh>
    <rPh sb="11" eb="13">
      <t>ドウニュウ</t>
    </rPh>
    <rPh sb="13" eb="15">
      <t>シエン</t>
    </rPh>
    <rPh sb="15" eb="17">
      <t>ジギョウ</t>
    </rPh>
    <rPh sb="17" eb="18">
      <t>ヒ</t>
    </rPh>
    <rPh sb="18" eb="21">
      <t>ホジョキン</t>
    </rPh>
    <rPh sb="22" eb="24">
      <t>セイサン</t>
    </rPh>
    <rPh sb="24" eb="25">
      <t>ガク</t>
    </rPh>
    <rPh sb="25" eb="27">
      <t>チョウショ</t>
    </rPh>
    <phoneticPr fontId="2"/>
  </si>
  <si>
    <t>交付決定額</t>
    <rPh sb="0" eb="2">
      <t>コウフ</t>
    </rPh>
    <rPh sb="2" eb="4">
      <t>ケッテイ</t>
    </rPh>
    <rPh sb="4" eb="5">
      <t>ガク</t>
    </rPh>
    <phoneticPr fontId="2"/>
  </si>
  <si>
    <t>Ｆ</t>
    <phoneticPr fontId="2"/>
  </si>
  <si>
    <t xml:space="preserve">           ７ それぞれの支出にかかる領収書（写し）又は請求書及び振込書を添付すること。（領収書等のあて先は、原則、申請に係る交付対象事業者名であること。）</t>
    <phoneticPr fontId="2"/>
  </si>
  <si>
    <t xml:space="preserve">           ８ この事業に必要な経費であると認められた経費以外は補助対象経費として認められないため、購入明細、見積、請求書等については、必ず保管のこと。</t>
    <phoneticPr fontId="2"/>
  </si>
  <si>
    <t>別記様式第３号</t>
    <rPh sb="0" eb="2">
      <t>ベッキ</t>
    </rPh>
    <rPh sb="2" eb="4">
      <t>ヨウシキ</t>
    </rPh>
    <rPh sb="4" eb="5">
      <t>ダイ</t>
    </rPh>
    <rPh sb="6" eb="7">
      <t>ゴウ</t>
    </rPh>
    <phoneticPr fontId="2"/>
  </si>
  <si>
    <t>協議済額</t>
    <rPh sb="0" eb="2">
      <t>キョウギ</t>
    </rPh>
    <rPh sb="2" eb="3">
      <t>ス</t>
    </rPh>
    <rPh sb="3" eb="4">
      <t>ガク</t>
    </rPh>
    <phoneticPr fontId="2"/>
  </si>
  <si>
    <t>（円）</t>
    <rPh sb="1" eb="2">
      <t>エン</t>
    </rPh>
    <phoneticPr fontId="5"/>
  </si>
  <si>
    <t>交付申請額
（法人上限10,000,000円）
（FまたはGのいずれか低い額）</t>
    <rPh sb="0" eb="2">
      <t>コウフ</t>
    </rPh>
    <rPh sb="2" eb="4">
      <t>シンセイ</t>
    </rPh>
    <rPh sb="4" eb="5">
      <t>ガク</t>
    </rPh>
    <rPh sb="7" eb="9">
      <t>ホウジン</t>
    </rPh>
    <rPh sb="9" eb="11">
      <t>ジョウゲン</t>
    </rPh>
    <rPh sb="21" eb="22">
      <t>エン</t>
    </rPh>
    <rPh sb="35" eb="36">
      <t>ヒク</t>
    </rPh>
    <rPh sb="37" eb="38">
      <t>ガク</t>
    </rPh>
    <phoneticPr fontId="2"/>
  </si>
  <si>
    <t>実績報告額
（ＤまたはＥのいずれか低い額）</t>
    <rPh sb="0" eb="2">
      <t>ジッセキ</t>
    </rPh>
    <rPh sb="2" eb="4">
      <t>ホウコク</t>
    </rPh>
    <rPh sb="4" eb="5">
      <t>ガク</t>
    </rPh>
    <rPh sb="17" eb="18">
      <t>ヒク</t>
    </rPh>
    <rPh sb="19" eb="20">
      <t>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</si>
</sst>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1"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2"/>
      <name val="游ゴシック"/>
      <family val="3"/>
      <charset val="128"/>
      <scheme val="minor"/>
    </font>
    <font>
      <sz val="16"/>
      <name val="游ゴシック"/>
      <family val="3"/>
      <charset val="128"/>
      <scheme val="minor"/>
    </font>
    <font>
      <sz val="6"/>
      <name val="ＭＳ Ｐゴシック"/>
      <family val="3"/>
      <charset val="128"/>
    </font>
    <font>
      <sz val="11"/>
      <name val="游ゴシック"/>
      <family val="3"/>
      <charset val="128"/>
      <scheme val="minor"/>
    </font>
    <font>
      <sz val="14"/>
      <name val="游ゴシック"/>
      <family val="3"/>
      <charset val="128"/>
      <scheme val="minor"/>
    </font>
    <font>
      <sz val="11"/>
      <name val="ＭＳ Ｐゴシック"/>
      <family val="3"/>
      <charset val="128"/>
    </font>
    <font>
      <sz val="11"/>
      <color theme="1"/>
      <name val="游ゴシック"/>
      <family val="3"/>
      <charset val="128"/>
      <scheme val="minor"/>
    </font>
    <font>
      <u/>
      <sz val="11"/>
      <name val="游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s>
  <borders count="27">
    <border>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style="double">
        <color indexed="64"/>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bottom/>
      <diagonal/>
    </border>
    <border>
      <left/>
      <right/>
      <top/>
      <bottom style="medium">
        <color indexed="64"/>
      </bottom>
      <diagonal/>
    </border>
    <border>
      <left style="medium">
        <color indexed="64"/>
      </left>
      <right style="thin">
        <color indexed="64"/>
      </right>
      <top style="thin">
        <color indexed="64"/>
      </top>
      <bottom style="double">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style="medium">
        <color indexed="64"/>
      </right>
      <top style="double">
        <color indexed="64"/>
      </top>
      <bottom style="medium">
        <color indexed="64"/>
      </bottom>
      <diagonal/>
    </border>
  </borders>
  <cellStyleXfs count="3">
    <xf numFmtId="0" fontId="0" fillId="0" borderId="0">
      <alignment vertical="center"/>
    </xf>
    <xf numFmtId="0" fontId="8" fillId="0" borderId="0">
      <alignment vertical="center"/>
    </xf>
    <xf numFmtId="38" fontId="1" fillId="0" borderId="0" applyFont="0" applyFill="0" applyBorder="0" applyAlignment="0" applyProtection="0">
      <alignment vertical="center"/>
    </xf>
  </cellStyleXfs>
  <cellXfs count="60">
    <xf numFmtId="0" fontId="0" fillId="0" borderId="0" xfId="0">
      <alignment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right" vertical="center"/>
    </xf>
    <xf numFmtId="0" fontId="3" fillId="0" borderId="6" xfId="0" applyFont="1" applyBorder="1" applyAlignment="1">
      <alignment horizontal="right" vertical="center"/>
    </xf>
    <xf numFmtId="0" fontId="3" fillId="0" borderId="5"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3" fillId="0" borderId="9" xfId="0" applyFont="1" applyBorder="1" applyAlignment="1">
      <alignment horizontal="right" vertical="center"/>
    </xf>
    <xf numFmtId="3" fontId="4" fillId="0" borderId="5" xfId="0" applyNumberFormat="1" applyFont="1" applyBorder="1" applyAlignment="1">
      <alignment horizontal="right" vertical="center"/>
    </xf>
    <xf numFmtId="0" fontId="3" fillId="0" borderId="0" xfId="0" applyFont="1" applyBorder="1">
      <alignment vertical="center"/>
    </xf>
    <xf numFmtId="3" fontId="3" fillId="0" borderId="0" xfId="0" applyNumberFormat="1" applyFont="1" applyBorder="1" applyAlignment="1">
      <alignment horizontal="right" vertical="center"/>
    </xf>
    <xf numFmtId="3" fontId="3" fillId="0" borderId="12" xfId="0" applyNumberFormat="1" applyFont="1" applyBorder="1" applyAlignment="1">
      <alignment horizontal="right" vertical="center"/>
    </xf>
    <xf numFmtId="176" fontId="7" fillId="0" borderId="14" xfId="0" applyNumberFormat="1" applyFont="1" applyBorder="1" applyAlignment="1">
      <alignment horizontal="right" vertical="center"/>
    </xf>
    <xf numFmtId="0" fontId="9" fillId="0" borderId="0" xfId="0" applyFont="1">
      <alignment vertical="center"/>
    </xf>
    <xf numFmtId="0" fontId="9" fillId="0" borderId="0" xfId="0" applyFont="1" applyFill="1">
      <alignment vertical="center"/>
    </xf>
    <xf numFmtId="0" fontId="6" fillId="0" borderId="0" xfId="0" applyFont="1">
      <alignment vertical="center"/>
    </xf>
    <xf numFmtId="0" fontId="3" fillId="0" borderId="0" xfId="0" applyFont="1">
      <alignment vertical="center"/>
    </xf>
    <xf numFmtId="0" fontId="10" fillId="0" borderId="0" xfId="0" applyFont="1">
      <alignment vertical="center"/>
    </xf>
    <xf numFmtId="176" fontId="7" fillId="0" borderId="0" xfId="0" applyNumberFormat="1" applyFont="1" applyBorder="1" applyAlignment="1">
      <alignment horizontal="right" vertical="center"/>
    </xf>
    <xf numFmtId="3" fontId="7" fillId="0" borderId="0" xfId="0" applyNumberFormat="1" applyFont="1" applyBorder="1" applyAlignment="1">
      <alignment horizontal="right" vertical="center"/>
    </xf>
    <xf numFmtId="0" fontId="6" fillId="0" borderId="0" xfId="1" applyFont="1" applyFill="1" applyAlignment="1">
      <alignment horizontal="left" vertical="center"/>
    </xf>
    <xf numFmtId="3" fontId="4" fillId="0" borderId="6" xfId="0" applyNumberFormat="1" applyFont="1" applyBorder="1" applyAlignment="1" applyProtection="1">
      <alignment horizontal="right" vertical="center"/>
    </xf>
    <xf numFmtId="3" fontId="4" fillId="0" borderId="11" xfId="0" applyNumberFormat="1" applyFont="1" applyBorder="1" applyAlignment="1" applyProtection="1">
      <alignment horizontal="right" vertical="center"/>
    </xf>
    <xf numFmtId="3" fontId="4" fillId="2" borderId="4" xfId="0" applyNumberFormat="1" applyFont="1" applyFill="1" applyBorder="1" applyAlignment="1" applyProtection="1">
      <alignment horizontal="right" vertical="center"/>
      <protection locked="0"/>
    </xf>
    <xf numFmtId="0" fontId="3" fillId="0" borderId="18" xfId="0" applyFont="1" applyBorder="1">
      <alignment vertical="center"/>
    </xf>
    <xf numFmtId="0" fontId="6" fillId="0" borderId="19" xfId="0" applyFont="1" applyBorder="1">
      <alignment vertical="center"/>
    </xf>
    <xf numFmtId="0" fontId="3" fillId="2" borderId="13" xfId="0" applyFont="1" applyFill="1" applyBorder="1" applyAlignment="1" applyProtection="1">
      <alignment vertical="center" wrapText="1"/>
      <protection locked="0"/>
    </xf>
    <xf numFmtId="0" fontId="3" fillId="3" borderId="16" xfId="0" applyFont="1" applyFill="1" applyBorder="1" applyAlignment="1" applyProtection="1">
      <alignment vertical="center" wrapText="1"/>
      <protection locked="0"/>
    </xf>
    <xf numFmtId="0" fontId="3" fillId="2" borderId="16" xfId="0" applyFont="1" applyFill="1" applyBorder="1" applyAlignment="1" applyProtection="1">
      <alignment vertical="center" wrapText="1"/>
      <protection locked="0"/>
    </xf>
    <xf numFmtId="3" fontId="3" fillId="0" borderId="20" xfId="0" applyNumberFormat="1" applyFont="1" applyBorder="1" applyAlignment="1">
      <alignment horizontal="right" vertical="center"/>
    </xf>
    <xf numFmtId="3" fontId="4" fillId="2" borderId="21" xfId="0" applyNumberFormat="1" applyFont="1" applyFill="1" applyBorder="1" applyAlignment="1" applyProtection="1">
      <alignment horizontal="right" vertical="center"/>
      <protection locked="0"/>
    </xf>
    <xf numFmtId="0" fontId="3" fillId="3" borderId="22" xfId="0" applyFont="1" applyFill="1" applyBorder="1" applyAlignment="1" applyProtection="1">
      <alignment vertical="center" wrapText="1"/>
      <protection locked="0"/>
    </xf>
    <xf numFmtId="38" fontId="6" fillId="0" borderId="0" xfId="2" applyFont="1">
      <alignment vertical="center"/>
    </xf>
    <xf numFmtId="0" fontId="6" fillId="0" borderId="7" xfId="0" applyFont="1" applyBorder="1" applyAlignment="1">
      <alignment vertical="center"/>
    </xf>
    <xf numFmtId="0" fontId="6" fillId="2" borderId="4" xfId="0" applyFont="1" applyFill="1" applyBorder="1" applyAlignment="1">
      <alignment vertical="center"/>
    </xf>
    <xf numFmtId="0" fontId="6" fillId="2" borderId="17" xfId="0" applyFont="1" applyFill="1" applyBorder="1" applyAlignment="1">
      <alignment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4" fillId="0" borderId="0" xfId="0" applyFont="1" applyAlignment="1">
      <alignment horizontal="center" vertical="center"/>
    </xf>
    <xf numFmtId="0" fontId="3" fillId="3" borderId="13" xfId="0" applyFont="1" applyFill="1" applyBorder="1" applyAlignment="1" applyProtection="1">
      <alignment vertical="center" wrapText="1"/>
      <protection locked="0"/>
    </xf>
    <xf numFmtId="0" fontId="3" fillId="3" borderId="6" xfId="0" applyFont="1" applyFill="1" applyBorder="1" applyAlignment="1" applyProtection="1">
      <alignment horizontal="left" vertical="center" wrapText="1"/>
      <protection locked="0"/>
    </xf>
    <xf numFmtId="38" fontId="4" fillId="0" borderId="10" xfId="2" applyFont="1" applyBorder="1" applyAlignment="1">
      <alignment horizontal="right" vertical="center"/>
    </xf>
    <xf numFmtId="3" fontId="3" fillId="0" borderId="14" xfId="0" applyNumberFormat="1" applyFont="1" applyBorder="1" applyAlignment="1">
      <alignment horizontal="right" vertical="center"/>
    </xf>
    <xf numFmtId="3" fontId="4" fillId="2" borderId="5" xfId="0" applyNumberFormat="1" applyFont="1" applyFill="1" applyBorder="1" applyAlignment="1">
      <alignment horizontal="right" vertical="center"/>
    </xf>
    <xf numFmtId="3" fontId="4" fillId="2" borderId="23" xfId="0" applyNumberFormat="1" applyFont="1" applyFill="1" applyBorder="1" applyAlignment="1">
      <alignment horizontal="right" vertical="center"/>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4" fillId="0" borderId="0" xfId="0" applyFont="1" applyAlignment="1">
      <alignment horizontal="center" vertical="center"/>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right" vertical="center"/>
    </xf>
    <xf numFmtId="3" fontId="4" fillId="2" borderId="25" xfId="0" applyNumberFormat="1" applyFont="1" applyFill="1" applyBorder="1" applyAlignment="1">
      <alignment horizontal="right" vertical="center"/>
    </xf>
    <xf numFmtId="3" fontId="4" fillId="2" borderId="11" xfId="0" applyNumberFormat="1" applyFont="1" applyFill="1" applyBorder="1" applyAlignment="1">
      <alignment horizontal="right" vertical="center"/>
    </xf>
    <xf numFmtId="3" fontId="7" fillId="0" borderId="10" xfId="0" applyNumberFormat="1" applyFont="1" applyBorder="1" applyAlignment="1">
      <alignment horizontal="right" vertical="center"/>
    </xf>
    <xf numFmtId="3" fontId="4" fillId="0" borderId="26" xfId="0" applyNumberFormat="1" applyFont="1" applyBorder="1" applyAlignment="1">
      <alignment horizontal="right" vertical="center"/>
    </xf>
  </cellXfs>
  <cellStyles count="3">
    <cellStyle name="桁区切り" xfId="2" builtinId="6"/>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9"/>
  <sheetViews>
    <sheetView tabSelected="1" view="pageBreakPreview" zoomScale="50" zoomScaleNormal="80" zoomScaleSheetLayoutView="50" workbookViewId="0"/>
  </sheetViews>
  <sheetFormatPr defaultRowHeight="18.75" x14ac:dyDescent="0.4"/>
  <cols>
    <col min="1" max="1" width="31.625" style="17" customWidth="1"/>
    <col min="2" max="2" width="25.5" style="17" bestFit="1" customWidth="1"/>
    <col min="3" max="3" width="21" style="17" bestFit="1" customWidth="1"/>
    <col min="4" max="4" width="37.125" style="17" customWidth="1"/>
    <col min="5" max="5" width="30" style="17" bestFit="1" customWidth="1"/>
    <col min="6" max="6" width="26.25" style="17" bestFit="1" customWidth="1"/>
    <col min="7" max="7" width="22.25" style="17" bestFit="1" customWidth="1"/>
    <col min="8" max="8" width="30" style="17" bestFit="1" customWidth="1"/>
    <col min="9" max="9" width="21.125" style="17" customWidth="1"/>
    <col min="10" max="10" width="32.375" style="17" customWidth="1"/>
    <col min="11" max="11" width="9" style="17"/>
    <col min="12" max="12" width="10.625" style="17" hidden="1" customWidth="1"/>
    <col min="13" max="16384" width="9" style="17"/>
  </cols>
  <sheetData>
    <row r="1" spans="1:12" ht="21" customHeight="1" x14ac:dyDescent="0.4">
      <c r="A1" s="18" t="s">
        <v>49</v>
      </c>
      <c r="B1" s="18"/>
      <c r="C1" s="18"/>
      <c r="G1" s="19"/>
    </row>
    <row r="2" spans="1:12" ht="25.5" x14ac:dyDescent="0.4">
      <c r="A2" s="51" t="s">
        <v>35</v>
      </c>
      <c r="B2" s="51"/>
      <c r="C2" s="51"/>
      <c r="D2" s="51"/>
      <c r="E2" s="51"/>
      <c r="F2" s="51"/>
      <c r="G2" s="51"/>
      <c r="H2" s="51"/>
      <c r="I2" s="51"/>
      <c r="J2" s="51"/>
    </row>
    <row r="3" spans="1:12" ht="19.5" thickBot="1" x14ac:dyDescent="0.45"/>
    <row r="4" spans="1:12" ht="66.75" customHeight="1" x14ac:dyDescent="0.4">
      <c r="A4" s="49" t="s">
        <v>0</v>
      </c>
      <c r="B4" s="47" t="s">
        <v>29</v>
      </c>
      <c r="C4" s="52" t="s">
        <v>40</v>
      </c>
      <c r="D4" s="47" t="s">
        <v>47</v>
      </c>
      <c r="E4" s="1" t="s">
        <v>46</v>
      </c>
      <c r="F4" s="2" t="s">
        <v>33</v>
      </c>
      <c r="G4" s="2" t="s">
        <v>48</v>
      </c>
      <c r="H4" s="2" t="s">
        <v>41</v>
      </c>
      <c r="I4" s="54" t="s">
        <v>58</v>
      </c>
      <c r="J4" s="3" t="s">
        <v>60</v>
      </c>
    </row>
    <row r="5" spans="1:12" ht="19.5" x14ac:dyDescent="0.4">
      <c r="A5" s="50"/>
      <c r="B5" s="48"/>
      <c r="C5" s="53"/>
      <c r="D5" s="48"/>
      <c r="E5" s="4" t="s">
        <v>30</v>
      </c>
      <c r="F5" s="5" t="s">
        <v>31</v>
      </c>
      <c r="G5" s="5" t="s">
        <v>32</v>
      </c>
      <c r="H5" s="5" t="s">
        <v>1</v>
      </c>
      <c r="I5" s="55" t="s">
        <v>2</v>
      </c>
      <c r="J5" s="6" t="s">
        <v>54</v>
      </c>
    </row>
    <row r="6" spans="1:12" ht="19.5" x14ac:dyDescent="0.4">
      <c r="A6" s="35"/>
      <c r="B6" s="27"/>
      <c r="C6" s="27"/>
      <c r="D6" s="26"/>
      <c r="E6" s="7" t="s">
        <v>3</v>
      </c>
      <c r="F6" s="8" t="s">
        <v>3</v>
      </c>
      <c r="G6" s="8" t="s">
        <v>3</v>
      </c>
      <c r="H6" s="8" t="s">
        <v>3</v>
      </c>
      <c r="I6" s="8" t="s">
        <v>59</v>
      </c>
      <c r="J6" s="9" t="s">
        <v>3</v>
      </c>
    </row>
    <row r="7" spans="1:12" ht="93" customHeight="1" x14ac:dyDescent="0.4">
      <c r="A7" s="36"/>
      <c r="B7" s="29"/>
      <c r="C7" s="42"/>
      <c r="D7" s="30"/>
      <c r="E7" s="25"/>
      <c r="F7" s="23">
        <f>ROUNDDOWN(E7*0.5,-3)</f>
        <v>0</v>
      </c>
      <c r="G7" s="23" t="str">
        <f>IF(C7="","",VLOOKUP(C7,$A$21:$B$24,2,0))</f>
        <v/>
      </c>
      <c r="H7" s="23">
        <f>IF(G7&gt;F7,F7,G7)</f>
        <v>0</v>
      </c>
      <c r="I7" s="56"/>
      <c r="J7" s="10">
        <f>IF(H7&gt;I7,I7,H7)</f>
        <v>0</v>
      </c>
      <c r="L7" s="34">
        <v>10000000</v>
      </c>
    </row>
    <row r="8" spans="1:12" ht="93" customHeight="1" x14ac:dyDescent="0.4">
      <c r="A8" s="36"/>
      <c r="B8" s="29"/>
      <c r="C8" s="42"/>
      <c r="D8" s="30"/>
      <c r="E8" s="25"/>
      <c r="F8" s="23">
        <f>ROUNDDOWN(E8*0.5,-3)</f>
        <v>0</v>
      </c>
      <c r="G8" s="23" t="str">
        <f>IF(C8="","",VLOOKUP(C8,$A$21:$B$24,2,0))</f>
        <v/>
      </c>
      <c r="H8" s="23">
        <f>IF(G8&gt;F8,F8,G8)</f>
        <v>0</v>
      </c>
      <c r="I8" s="56"/>
      <c r="J8" s="10">
        <f t="shared" ref="J8:J11" si="0">IF(H8&gt;I8,I8,H8)</f>
        <v>0</v>
      </c>
      <c r="L8" s="34">
        <v>10000000</v>
      </c>
    </row>
    <row r="9" spans="1:12" ht="93" customHeight="1" x14ac:dyDescent="0.4">
      <c r="A9" s="36"/>
      <c r="B9" s="29"/>
      <c r="C9" s="42"/>
      <c r="D9" s="30"/>
      <c r="E9" s="25"/>
      <c r="F9" s="23">
        <f>ROUNDDOWN(E9*0.5,-3)</f>
        <v>0</v>
      </c>
      <c r="G9" s="23" t="str">
        <f>IF(C9="","",VLOOKUP(C9,$A$21:$B$24,2,0))</f>
        <v/>
      </c>
      <c r="H9" s="23">
        <f>IF(G9&gt;F9,F9,G9)</f>
        <v>0</v>
      </c>
      <c r="I9" s="56"/>
      <c r="J9" s="10">
        <f t="shared" si="0"/>
        <v>0</v>
      </c>
      <c r="L9" s="34">
        <v>10000000</v>
      </c>
    </row>
    <row r="10" spans="1:12" ht="93" customHeight="1" x14ac:dyDescent="0.4">
      <c r="A10" s="36"/>
      <c r="B10" s="29"/>
      <c r="C10" s="42"/>
      <c r="D10" s="30"/>
      <c r="E10" s="25"/>
      <c r="F10" s="23">
        <f>ROUNDDOWN(E10*0.5,-3)</f>
        <v>0</v>
      </c>
      <c r="G10" s="23" t="str">
        <f>IF(C10="","",VLOOKUP(C10,$A$21:$B$24,2,0))</f>
        <v/>
      </c>
      <c r="H10" s="23">
        <f>IF(G10&gt;F10,F10,G10)</f>
        <v>0</v>
      </c>
      <c r="I10" s="56"/>
      <c r="J10" s="10">
        <f t="shared" si="0"/>
        <v>0</v>
      </c>
      <c r="L10" s="34">
        <v>10000000</v>
      </c>
    </row>
    <row r="11" spans="1:12" ht="93" customHeight="1" thickBot="1" x14ac:dyDescent="0.45">
      <c r="A11" s="37"/>
      <c r="B11" s="33"/>
      <c r="C11" s="41"/>
      <c r="D11" s="28"/>
      <c r="E11" s="32"/>
      <c r="F11" s="24">
        <f>ROUNDDOWN(E11*0.5,-3)</f>
        <v>0</v>
      </c>
      <c r="G11" s="24" t="str">
        <f>IF(C11="","",VLOOKUP(C11,$A$21:$B$24,2,0))</f>
        <v/>
      </c>
      <c r="H11" s="24">
        <f>IF(G11&gt;F11,F11,G11)</f>
        <v>0</v>
      </c>
      <c r="I11" s="57"/>
      <c r="J11" s="10">
        <f t="shared" si="0"/>
        <v>0</v>
      </c>
    </row>
    <row r="12" spans="1:12" ht="39.75" customHeight="1" thickTop="1" thickBot="1" x14ac:dyDescent="0.45">
      <c r="A12" s="11"/>
      <c r="B12" s="11"/>
      <c r="C12" s="11"/>
      <c r="D12" s="13" t="s">
        <v>4</v>
      </c>
      <c r="E12" s="31"/>
      <c r="F12" s="44"/>
      <c r="G12" s="14"/>
      <c r="H12" s="43">
        <f>SUM(H7:H11)</f>
        <v>0</v>
      </c>
      <c r="I12" s="58">
        <f>SUM(I7:I11)</f>
        <v>0</v>
      </c>
      <c r="J12" s="59">
        <f>IF(SUM(J7:J11)&gt;L7,L7,SUM(J7:J11))</f>
        <v>0</v>
      </c>
    </row>
    <row r="13" spans="1:12" ht="13.5" customHeight="1" x14ac:dyDescent="0.4">
      <c r="A13" s="11"/>
      <c r="B13" s="11"/>
      <c r="C13" s="11"/>
      <c r="D13" s="12"/>
      <c r="E13" s="12"/>
      <c r="F13" s="12"/>
      <c r="G13" s="20"/>
      <c r="H13" s="21"/>
    </row>
    <row r="14" spans="1:12" x14ac:dyDescent="0.4">
      <c r="A14" s="22" t="s">
        <v>42</v>
      </c>
      <c r="B14" s="22"/>
      <c r="C14" s="22"/>
    </row>
    <row r="15" spans="1:12" x14ac:dyDescent="0.4">
      <c r="A15" s="22" t="s">
        <v>34</v>
      </c>
      <c r="B15" s="22"/>
      <c r="C15" s="22"/>
    </row>
    <row r="16" spans="1:12" x14ac:dyDescent="0.4">
      <c r="A16" s="22" t="s">
        <v>43</v>
      </c>
      <c r="B16" s="22"/>
      <c r="C16" s="22"/>
    </row>
    <row r="17" spans="1:3" x14ac:dyDescent="0.4">
      <c r="A17" s="22" t="s">
        <v>44</v>
      </c>
      <c r="B17" s="22"/>
      <c r="C17" s="22"/>
    </row>
    <row r="18" spans="1:3" x14ac:dyDescent="0.4">
      <c r="A18" s="22" t="s">
        <v>50</v>
      </c>
      <c r="B18" s="22"/>
      <c r="C18" s="22"/>
    </row>
    <row r="19" spans="1:3" x14ac:dyDescent="0.4">
      <c r="A19" s="22" t="s">
        <v>45</v>
      </c>
    </row>
    <row r="20" spans="1:3" x14ac:dyDescent="0.4">
      <c r="A20" s="17" t="s">
        <v>51</v>
      </c>
    </row>
    <row r="21" spans="1:3" hidden="1" x14ac:dyDescent="0.4">
      <c r="A21" s="15" t="s">
        <v>36</v>
      </c>
      <c r="B21" s="15">
        <v>1000000</v>
      </c>
      <c r="C21" s="15"/>
    </row>
    <row r="22" spans="1:3" hidden="1" x14ac:dyDescent="0.4">
      <c r="A22" s="15" t="s">
        <v>37</v>
      </c>
      <c r="B22" s="15">
        <v>1600000</v>
      </c>
      <c r="C22" s="15"/>
    </row>
    <row r="23" spans="1:3" hidden="1" x14ac:dyDescent="0.4">
      <c r="A23" s="15" t="s">
        <v>38</v>
      </c>
      <c r="B23" s="15">
        <v>2000000</v>
      </c>
      <c r="C23" s="15"/>
    </row>
    <row r="24" spans="1:3" hidden="1" x14ac:dyDescent="0.4">
      <c r="A24" s="15" t="s">
        <v>39</v>
      </c>
      <c r="B24" s="15">
        <v>2600000</v>
      </c>
      <c r="C24" s="15"/>
    </row>
    <row r="25" spans="1:3" hidden="1" x14ac:dyDescent="0.4"/>
    <row r="26" spans="1:3" hidden="1" x14ac:dyDescent="0.4">
      <c r="A26" s="16" t="s">
        <v>25</v>
      </c>
    </row>
    <row r="27" spans="1:3" hidden="1" x14ac:dyDescent="0.4">
      <c r="A27" s="16" t="s">
        <v>26</v>
      </c>
    </row>
    <row r="28" spans="1:3" hidden="1" x14ac:dyDescent="0.4">
      <c r="A28" s="16" t="s">
        <v>5</v>
      </c>
    </row>
    <row r="29" spans="1:3" hidden="1" x14ac:dyDescent="0.4">
      <c r="A29" s="16" t="s">
        <v>27</v>
      </c>
    </row>
    <row r="30" spans="1:3" hidden="1" x14ac:dyDescent="0.4">
      <c r="A30" s="16" t="s">
        <v>6</v>
      </c>
    </row>
    <row r="31" spans="1:3" hidden="1" x14ac:dyDescent="0.4">
      <c r="A31" s="16" t="s">
        <v>7</v>
      </c>
    </row>
    <row r="32" spans="1:3" hidden="1" x14ac:dyDescent="0.4">
      <c r="A32" s="16" t="s">
        <v>8</v>
      </c>
    </row>
    <row r="33" spans="1:1" hidden="1" x14ac:dyDescent="0.4">
      <c r="A33" s="16" t="s">
        <v>9</v>
      </c>
    </row>
    <row r="34" spans="1:1" hidden="1" x14ac:dyDescent="0.4">
      <c r="A34" s="16" t="s">
        <v>10</v>
      </c>
    </row>
    <row r="35" spans="1:1" hidden="1" x14ac:dyDescent="0.4">
      <c r="A35" s="16" t="s">
        <v>11</v>
      </c>
    </row>
    <row r="36" spans="1:1" hidden="1" x14ac:dyDescent="0.4">
      <c r="A36" s="16" t="s">
        <v>12</v>
      </c>
    </row>
    <row r="37" spans="1:1" hidden="1" x14ac:dyDescent="0.4">
      <c r="A37" s="16" t="s">
        <v>13</v>
      </c>
    </row>
    <row r="38" spans="1:1" hidden="1" x14ac:dyDescent="0.4">
      <c r="A38" s="16" t="s">
        <v>14</v>
      </c>
    </row>
    <row r="39" spans="1:1" hidden="1" x14ac:dyDescent="0.4">
      <c r="A39" s="16" t="s">
        <v>15</v>
      </c>
    </row>
    <row r="40" spans="1:1" hidden="1" x14ac:dyDescent="0.4">
      <c r="A40" s="16" t="s">
        <v>16</v>
      </c>
    </row>
    <row r="41" spans="1:1" hidden="1" x14ac:dyDescent="0.4">
      <c r="A41" s="16" t="s">
        <v>17</v>
      </c>
    </row>
    <row r="42" spans="1:1" hidden="1" x14ac:dyDescent="0.4">
      <c r="A42" s="16" t="s">
        <v>18</v>
      </c>
    </row>
    <row r="43" spans="1:1" hidden="1" x14ac:dyDescent="0.4">
      <c r="A43" s="16" t="s">
        <v>19</v>
      </c>
    </row>
    <row r="44" spans="1:1" hidden="1" x14ac:dyDescent="0.4">
      <c r="A44" s="16" t="s">
        <v>20</v>
      </c>
    </row>
    <row r="45" spans="1:1" hidden="1" x14ac:dyDescent="0.4">
      <c r="A45" s="16" t="s">
        <v>21</v>
      </c>
    </row>
    <row r="46" spans="1:1" hidden="1" x14ac:dyDescent="0.4">
      <c r="A46" s="16" t="s">
        <v>22</v>
      </c>
    </row>
    <row r="47" spans="1:1" hidden="1" x14ac:dyDescent="0.4">
      <c r="A47" s="16" t="s">
        <v>23</v>
      </c>
    </row>
    <row r="48" spans="1:1" hidden="1" x14ac:dyDescent="0.4">
      <c r="A48" s="16" t="s">
        <v>24</v>
      </c>
    </row>
    <row r="49" spans="1:1" hidden="1" x14ac:dyDescent="0.4">
      <c r="A49" s="17" t="s">
        <v>28</v>
      </c>
    </row>
  </sheetData>
  <sheetProtection formatCells="0" formatColumns="0" formatRows="0" insertColumns="0" insertRows="0" insertHyperlinks="0" autoFilter="0"/>
  <mergeCells count="5">
    <mergeCell ref="B4:B5"/>
    <mergeCell ref="A4:A5"/>
    <mergeCell ref="D4:D5"/>
    <mergeCell ref="A2:J2"/>
    <mergeCell ref="C4:C5"/>
  </mergeCells>
  <phoneticPr fontId="2"/>
  <dataValidations count="2">
    <dataValidation type="list" allowBlank="1" showInputMessage="1" showErrorMessage="1" sqref="C7:C10">
      <formula1>$A$21:$A$24</formula1>
    </dataValidation>
    <dataValidation type="list" allowBlank="1" showInputMessage="1" showErrorMessage="1" sqref="B7:B10 B11:C11">
      <formula1>$A$26:$A$49</formula1>
    </dataValidation>
  </dataValidations>
  <pageMargins left="0.7" right="0.7" top="0.75" bottom="0.75" header="0.3" footer="0.3"/>
  <pageSetup paperSize="9" scale="4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0"/>
  <sheetViews>
    <sheetView view="pageBreakPreview" topLeftCell="A2" zoomScale="50" zoomScaleNormal="80" zoomScaleSheetLayoutView="50" workbookViewId="0">
      <selection activeCell="C8" sqref="C8"/>
    </sheetView>
  </sheetViews>
  <sheetFormatPr defaultRowHeight="18.75" x14ac:dyDescent="0.4"/>
  <cols>
    <col min="1" max="1" width="31.625" style="17" customWidth="1"/>
    <col min="2" max="2" width="25.5" style="17" bestFit="1" customWidth="1"/>
    <col min="3" max="3" width="21" style="17" bestFit="1" customWidth="1"/>
    <col min="4" max="4" width="37.125" style="17" customWidth="1"/>
    <col min="5" max="5" width="30" style="17" bestFit="1" customWidth="1"/>
    <col min="6" max="6" width="26.25" style="17" bestFit="1" customWidth="1"/>
    <col min="7" max="7" width="22.25" style="17" bestFit="1" customWidth="1"/>
    <col min="8" max="8" width="30" style="17" bestFit="1" customWidth="1"/>
    <col min="9" max="9" width="22.625" style="17" customWidth="1"/>
    <col min="10" max="10" width="37.125" style="17" bestFit="1" customWidth="1"/>
    <col min="11" max="11" width="9" style="17"/>
    <col min="12" max="12" width="10.625" style="17" hidden="1" customWidth="1"/>
    <col min="13" max="16384" width="9" style="17"/>
  </cols>
  <sheetData>
    <row r="1" spans="1:12" ht="21" customHeight="1" x14ac:dyDescent="0.4">
      <c r="A1" s="18" t="s">
        <v>57</v>
      </c>
      <c r="B1" s="18"/>
      <c r="C1" s="18"/>
      <c r="G1" s="19"/>
    </row>
    <row r="2" spans="1:12" ht="25.5" x14ac:dyDescent="0.4">
      <c r="A2" s="51" t="s">
        <v>52</v>
      </c>
      <c r="B2" s="51"/>
      <c r="C2" s="51"/>
      <c r="D2" s="51"/>
      <c r="E2" s="51"/>
      <c r="F2" s="51"/>
      <c r="G2" s="51"/>
      <c r="H2" s="51"/>
      <c r="I2" s="51"/>
      <c r="J2" s="40"/>
    </row>
    <row r="3" spans="1:12" ht="19.5" thickBot="1" x14ac:dyDescent="0.45"/>
    <row r="4" spans="1:12" ht="66.75" customHeight="1" x14ac:dyDescent="0.4">
      <c r="A4" s="49" t="s">
        <v>0</v>
      </c>
      <c r="B4" s="47" t="s">
        <v>29</v>
      </c>
      <c r="C4" s="52" t="s">
        <v>40</v>
      </c>
      <c r="D4" s="47" t="s">
        <v>47</v>
      </c>
      <c r="E4" s="38" t="s">
        <v>46</v>
      </c>
      <c r="F4" s="39" t="s">
        <v>33</v>
      </c>
      <c r="G4" s="39" t="s">
        <v>48</v>
      </c>
      <c r="H4" s="39" t="s">
        <v>41</v>
      </c>
      <c r="I4" s="3" t="s">
        <v>53</v>
      </c>
      <c r="J4" s="3" t="s">
        <v>61</v>
      </c>
    </row>
    <row r="5" spans="1:12" ht="19.5" x14ac:dyDescent="0.4">
      <c r="A5" s="50"/>
      <c r="B5" s="48"/>
      <c r="C5" s="53"/>
      <c r="D5" s="48"/>
      <c r="E5" s="4" t="s">
        <v>30</v>
      </c>
      <c r="F5" s="5" t="s">
        <v>31</v>
      </c>
      <c r="G5" s="5" t="s">
        <v>32</v>
      </c>
      <c r="H5" s="5" t="s">
        <v>1</v>
      </c>
      <c r="I5" s="6" t="s">
        <v>2</v>
      </c>
      <c r="J5" s="6" t="s">
        <v>54</v>
      </c>
    </row>
    <row r="6" spans="1:12" ht="19.5" x14ac:dyDescent="0.4">
      <c r="A6" s="35"/>
      <c r="B6" s="27"/>
      <c r="C6" s="27"/>
      <c r="D6" s="26"/>
      <c r="E6" s="7" t="s">
        <v>3</v>
      </c>
      <c r="F6" s="8" t="s">
        <v>3</v>
      </c>
      <c r="G6" s="8" t="s">
        <v>3</v>
      </c>
      <c r="H6" s="8" t="s">
        <v>3</v>
      </c>
      <c r="I6" s="9" t="s">
        <v>3</v>
      </c>
      <c r="J6" s="9" t="s">
        <v>3</v>
      </c>
    </row>
    <row r="7" spans="1:12" ht="93" customHeight="1" x14ac:dyDescent="0.4">
      <c r="A7" s="36"/>
      <c r="B7" s="29"/>
      <c r="C7" s="42"/>
      <c r="D7" s="30"/>
      <c r="E7" s="25"/>
      <c r="F7" s="23">
        <f>ROUNDDOWN(E7*0.5,-3)</f>
        <v>0</v>
      </c>
      <c r="G7" s="23" t="str">
        <f>IF(C7="","",VLOOKUP(C7,$A$21:$B$24,2,0))</f>
        <v/>
      </c>
      <c r="H7" s="23">
        <f>IF(G7&gt;F7,F7,G7)</f>
        <v>0</v>
      </c>
      <c r="I7" s="45"/>
      <c r="J7" s="10">
        <f>IF(H7&gt;I7,I7,H7)</f>
        <v>0</v>
      </c>
      <c r="L7" s="34">
        <v>10000000</v>
      </c>
    </row>
    <row r="8" spans="1:12" ht="93" customHeight="1" x14ac:dyDescent="0.4">
      <c r="A8" s="36"/>
      <c r="B8" s="29"/>
      <c r="C8" s="42"/>
      <c r="D8" s="30"/>
      <c r="E8" s="25"/>
      <c r="F8" s="23">
        <f>ROUNDDOWN(E8*0.5,-3)</f>
        <v>0</v>
      </c>
      <c r="G8" s="23" t="str">
        <f>IF(C8="","",VLOOKUP(C8,$A$21:$B$24,2,0))</f>
        <v/>
      </c>
      <c r="H8" s="23">
        <f>IF(G8&gt;F8,F8,G8)</f>
        <v>0</v>
      </c>
      <c r="I8" s="45"/>
      <c r="J8" s="10">
        <f t="shared" ref="J8:J11" si="0">IF(H8&gt;I8,I8,H8)</f>
        <v>0</v>
      </c>
      <c r="L8" s="34">
        <v>10000000</v>
      </c>
    </row>
    <row r="9" spans="1:12" ht="93" customHeight="1" x14ac:dyDescent="0.4">
      <c r="A9" s="36"/>
      <c r="B9" s="29"/>
      <c r="C9" s="42"/>
      <c r="D9" s="30"/>
      <c r="E9" s="25"/>
      <c r="F9" s="23">
        <f>ROUNDDOWN(E9*0.5,-3)</f>
        <v>0</v>
      </c>
      <c r="G9" s="23" t="str">
        <f>IF(C9="","",VLOOKUP(C9,$A$21:$B$24,2,0))</f>
        <v/>
      </c>
      <c r="H9" s="23">
        <f>IF(G9&gt;F9,F9,G9)</f>
        <v>0</v>
      </c>
      <c r="I9" s="45"/>
      <c r="J9" s="10">
        <f t="shared" si="0"/>
        <v>0</v>
      </c>
      <c r="L9" s="34">
        <v>10000000</v>
      </c>
    </row>
    <row r="10" spans="1:12" ht="93" customHeight="1" x14ac:dyDescent="0.4">
      <c r="A10" s="36"/>
      <c r="B10" s="29"/>
      <c r="C10" s="42"/>
      <c r="D10" s="30"/>
      <c r="E10" s="25"/>
      <c r="F10" s="23">
        <f>ROUNDDOWN(E10*0.5,-3)</f>
        <v>0</v>
      </c>
      <c r="G10" s="23" t="str">
        <f>IF(C10="","",VLOOKUP(C10,$A$21:$B$24,2,0))</f>
        <v/>
      </c>
      <c r="H10" s="23">
        <f>IF(G10&gt;F10,F10,G10)</f>
        <v>0</v>
      </c>
      <c r="I10" s="45"/>
      <c r="J10" s="10">
        <f t="shared" si="0"/>
        <v>0</v>
      </c>
      <c r="L10" s="34">
        <v>10000000</v>
      </c>
    </row>
    <row r="11" spans="1:12" ht="93" customHeight="1" thickBot="1" x14ac:dyDescent="0.45">
      <c r="A11" s="37"/>
      <c r="B11" s="33"/>
      <c r="C11" s="41"/>
      <c r="D11" s="28"/>
      <c r="E11" s="32"/>
      <c r="F11" s="24">
        <f>ROUNDDOWN(E11*0.5,-3)</f>
        <v>0</v>
      </c>
      <c r="G11" s="24" t="str">
        <f>IF(C11="","",VLOOKUP(C11,$A$21:$B$24,2,0))</f>
        <v/>
      </c>
      <c r="H11" s="24">
        <f>IF(G11&gt;F11,F11,G11)</f>
        <v>0</v>
      </c>
      <c r="I11" s="46"/>
      <c r="J11" s="10">
        <f t="shared" si="0"/>
        <v>0</v>
      </c>
    </row>
    <row r="12" spans="1:12" ht="39.75" customHeight="1" thickTop="1" thickBot="1" x14ac:dyDescent="0.45">
      <c r="A12" s="11"/>
      <c r="B12" s="11"/>
      <c r="C12" s="11"/>
      <c r="D12" s="13" t="s">
        <v>4</v>
      </c>
      <c r="E12" s="31"/>
      <c r="F12" s="44"/>
      <c r="G12" s="14"/>
      <c r="H12" s="43">
        <f>SUM(H10:H11)</f>
        <v>0</v>
      </c>
      <c r="I12" s="43">
        <f>SUM(I7:I11)</f>
        <v>0</v>
      </c>
      <c r="J12" s="59">
        <f>IF((SUM(J7:J11))&gt;L7,L7,(SUM(J7:J11)))</f>
        <v>0</v>
      </c>
    </row>
    <row r="13" spans="1:12" ht="13.5" customHeight="1" x14ac:dyDescent="0.4">
      <c r="A13" s="11"/>
      <c r="B13" s="11"/>
      <c r="C13" s="11"/>
      <c r="D13" s="12"/>
      <c r="E13" s="12"/>
      <c r="F13" s="12"/>
      <c r="G13" s="20"/>
      <c r="H13" s="21"/>
    </row>
    <row r="14" spans="1:12" x14ac:dyDescent="0.4">
      <c r="A14" s="22" t="s">
        <v>42</v>
      </c>
      <c r="B14" s="22"/>
      <c r="C14" s="22"/>
    </row>
    <row r="15" spans="1:12" x14ac:dyDescent="0.4">
      <c r="A15" s="22" t="s">
        <v>34</v>
      </c>
      <c r="B15" s="22"/>
      <c r="C15" s="22"/>
    </row>
    <row r="16" spans="1:12" x14ac:dyDescent="0.4">
      <c r="A16" s="22" t="s">
        <v>43</v>
      </c>
      <c r="B16" s="22"/>
      <c r="C16" s="22"/>
    </row>
    <row r="17" spans="1:3" x14ac:dyDescent="0.4">
      <c r="A17" s="22" t="s">
        <v>44</v>
      </c>
      <c r="B17" s="22"/>
      <c r="C17" s="22"/>
    </row>
    <row r="18" spans="1:3" x14ac:dyDescent="0.4">
      <c r="A18" s="22" t="s">
        <v>50</v>
      </c>
      <c r="B18" s="22"/>
      <c r="C18" s="22"/>
    </row>
    <row r="19" spans="1:3" x14ac:dyDescent="0.4">
      <c r="A19" s="22" t="s">
        <v>45</v>
      </c>
    </row>
    <row r="20" spans="1:3" x14ac:dyDescent="0.4">
      <c r="A20" s="17" t="s">
        <v>55</v>
      </c>
    </row>
    <row r="21" spans="1:3" hidden="1" x14ac:dyDescent="0.4">
      <c r="A21" s="15" t="s">
        <v>36</v>
      </c>
      <c r="B21" s="15">
        <v>1000000</v>
      </c>
      <c r="C21" s="15"/>
    </row>
    <row r="22" spans="1:3" hidden="1" x14ac:dyDescent="0.4">
      <c r="A22" s="15" t="s">
        <v>37</v>
      </c>
      <c r="B22" s="15">
        <v>1600000</v>
      </c>
      <c r="C22" s="15"/>
    </row>
    <row r="23" spans="1:3" hidden="1" x14ac:dyDescent="0.4">
      <c r="A23" s="15" t="s">
        <v>38</v>
      </c>
      <c r="B23" s="15">
        <v>2000000</v>
      </c>
      <c r="C23" s="15"/>
    </row>
    <row r="24" spans="1:3" hidden="1" x14ac:dyDescent="0.4">
      <c r="A24" s="15" t="s">
        <v>39</v>
      </c>
      <c r="B24" s="15">
        <v>2600000</v>
      </c>
      <c r="C24" s="15"/>
    </row>
    <row r="25" spans="1:3" hidden="1" x14ac:dyDescent="0.4"/>
    <row r="26" spans="1:3" hidden="1" x14ac:dyDescent="0.4">
      <c r="A26" s="16" t="s">
        <v>25</v>
      </c>
    </row>
    <row r="27" spans="1:3" hidden="1" x14ac:dyDescent="0.4">
      <c r="A27" s="16" t="s">
        <v>26</v>
      </c>
    </row>
    <row r="28" spans="1:3" hidden="1" x14ac:dyDescent="0.4">
      <c r="A28" s="16" t="s">
        <v>5</v>
      </c>
    </row>
    <row r="29" spans="1:3" hidden="1" x14ac:dyDescent="0.4">
      <c r="A29" s="16" t="s">
        <v>27</v>
      </c>
    </row>
    <row r="30" spans="1:3" hidden="1" x14ac:dyDescent="0.4">
      <c r="A30" s="16" t="s">
        <v>6</v>
      </c>
    </row>
    <row r="31" spans="1:3" hidden="1" x14ac:dyDescent="0.4">
      <c r="A31" s="16" t="s">
        <v>7</v>
      </c>
    </row>
    <row r="32" spans="1:3" hidden="1" x14ac:dyDescent="0.4">
      <c r="A32" s="16" t="s">
        <v>8</v>
      </c>
    </row>
    <row r="33" spans="1:1" hidden="1" x14ac:dyDescent="0.4">
      <c r="A33" s="16" t="s">
        <v>9</v>
      </c>
    </row>
    <row r="34" spans="1:1" hidden="1" x14ac:dyDescent="0.4">
      <c r="A34" s="16" t="s">
        <v>10</v>
      </c>
    </row>
    <row r="35" spans="1:1" hidden="1" x14ac:dyDescent="0.4">
      <c r="A35" s="16" t="s">
        <v>11</v>
      </c>
    </row>
    <row r="36" spans="1:1" hidden="1" x14ac:dyDescent="0.4">
      <c r="A36" s="16" t="s">
        <v>12</v>
      </c>
    </row>
    <row r="37" spans="1:1" hidden="1" x14ac:dyDescent="0.4">
      <c r="A37" s="16" t="s">
        <v>13</v>
      </c>
    </row>
    <row r="38" spans="1:1" hidden="1" x14ac:dyDescent="0.4">
      <c r="A38" s="16" t="s">
        <v>14</v>
      </c>
    </row>
    <row r="39" spans="1:1" hidden="1" x14ac:dyDescent="0.4">
      <c r="A39" s="16" t="s">
        <v>15</v>
      </c>
    </row>
    <row r="40" spans="1:1" hidden="1" x14ac:dyDescent="0.4">
      <c r="A40" s="16" t="s">
        <v>16</v>
      </c>
    </row>
    <row r="41" spans="1:1" hidden="1" x14ac:dyDescent="0.4">
      <c r="A41" s="16" t="s">
        <v>17</v>
      </c>
    </row>
    <row r="42" spans="1:1" hidden="1" x14ac:dyDescent="0.4">
      <c r="A42" s="16" t="s">
        <v>18</v>
      </c>
    </row>
    <row r="43" spans="1:1" hidden="1" x14ac:dyDescent="0.4">
      <c r="A43" s="16" t="s">
        <v>19</v>
      </c>
    </row>
    <row r="44" spans="1:1" hidden="1" x14ac:dyDescent="0.4">
      <c r="A44" s="16" t="s">
        <v>20</v>
      </c>
    </row>
    <row r="45" spans="1:1" hidden="1" x14ac:dyDescent="0.4">
      <c r="A45" s="16" t="s">
        <v>21</v>
      </c>
    </row>
    <row r="46" spans="1:1" hidden="1" x14ac:dyDescent="0.4">
      <c r="A46" s="16" t="s">
        <v>22</v>
      </c>
    </row>
    <row r="47" spans="1:1" hidden="1" x14ac:dyDescent="0.4">
      <c r="A47" s="16" t="s">
        <v>23</v>
      </c>
    </row>
    <row r="48" spans="1:1" hidden="1" x14ac:dyDescent="0.4">
      <c r="A48" s="16" t="s">
        <v>24</v>
      </c>
    </row>
    <row r="49" spans="1:1" hidden="1" x14ac:dyDescent="0.4">
      <c r="A49" s="17" t="s">
        <v>28</v>
      </c>
    </row>
    <row r="50" spans="1:1" x14ac:dyDescent="0.4">
      <c r="A50" s="17" t="s">
        <v>56</v>
      </c>
    </row>
  </sheetData>
  <sheetProtection formatCells="0" formatColumns="0" formatRows="0" insertColumns="0" insertRows="0" insertHyperlinks="0" autoFilter="0"/>
  <mergeCells count="5">
    <mergeCell ref="A2:I2"/>
    <mergeCell ref="A4:A5"/>
    <mergeCell ref="B4:B5"/>
    <mergeCell ref="C4:C5"/>
    <mergeCell ref="D4:D5"/>
  </mergeCells>
  <phoneticPr fontId="2"/>
  <dataValidations count="2">
    <dataValidation type="list" allowBlank="1" showInputMessage="1" showErrorMessage="1" sqref="B7:B10 B11:C11">
      <formula1>$A$26:$A$49</formula1>
    </dataValidation>
    <dataValidation type="list" allowBlank="1" showInputMessage="1" showErrorMessage="1" sqref="C7:C10">
      <formula1>$A$21:$A$24</formula1>
    </dataValidation>
  </dataValidations>
  <pageMargins left="0.7" right="0.7" top="0.75" bottom="0.75" header="0.3" footer="0.3"/>
  <pageSetup paperSize="9" scale="4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所要額調書（交付申請）</vt:lpstr>
      <vt:lpstr>精算額調書（実績報告）</vt:lpstr>
      <vt:lpstr>'所要額調書（交付申請）'!Print_Area</vt:lpstr>
      <vt:lpstr>'精算額調書（実績報告）'!Print_Area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大哉</dc:creator>
  <cp:lastModifiedBy>佐藤 大哉</cp:lastModifiedBy>
  <cp:lastPrinted>2023-06-23T07:56:48Z</cp:lastPrinted>
  <dcterms:created xsi:type="dcterms:W3CDTF">2023-06-23T02:26:09Z</dcterms:created>
  <dcterms:modified xsi:type="dcterms:W3CDTF">2023-06-30T01:39:19Z</dcterms:modified>
</cp:coreProperties>
</file>