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192.168.100.233\町立病院\01_事務\01_庶務係\00_経営方針・公立病院改革プラン\04 経営分析比較表\20230119 R3経営比較分析表\【経営比較分析表】2021_063231_46_060\"/>
    </mc:Choice>
  </mc:AlternateContent>
  <xr:revisionPtr revIDLastSave="0" documentId="13_ncr:1_{C207FEBD-C829-4594-B198-2B80E2198C5A}" xr6:coauthVersionLast="43" xr6:coauthVersionMax="43" xr10:uidLastSave="{00000000-0000-0000-0000-000000000000}"/>
  <workbookProtection workbookAlgorithmName="SHA-512" workbookHashValue="BBms2EH1Phy54YBOVvEd68DXXC3SQXlETnLEG5ju+Mf+nkCdSIrUcFbSj7RbQOWkYw4vpge9Gm53HNBM8kt8Fw==" workbookSaltValue="IXnS8DPPJ6NC4mc9bwtTAQ==" workbookSpinCount="100000" lockStructure="1"/>
  <bookViews>
    <workbookView xWindow="-120" yWindow="-120" windowWidth="29040" windowHeight="158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LP10" i="4" s="1"/>
  <c r="AD6" i="5"/>
  <c r="JW10" i="4" s="1"/>
  <c r="AC6" i="5"/>
  <c r="AB6" i="5"/>
  <c r="LP8" i="4" s="1"/>
  <c r="AA6" i="5"/>
  <c r="JW8" i="4" s="1"/>
  <c r="Z6" i="5"/>
  <c r="ID8" i="4" s="1"/>
  <c r="Y6" i="5"/>
  <c r="X6" i="5"/>
  <c r="EG12" i="4" s="1"/>
  <c r="W6" i="5"/>
  <c r="V6" i="5"/>
  <c r="AU12" i="4" s="1"/>
  <c r="U6" i="5"/>
  <c r="T6" i="5"/>
  <c r="S6" i="5"/>
  <c r="EG10" i="4" s="1"/>
  <c r="R6" i="5"/>
  <c r="CN10" i="4" s="1"/>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CN12" i="4"/>
  <c r="B12" i="4"/>
  <c r="ID10" i="4"/>
  <c r="FZ10" i="4"/>
  <c r="AU10" i="4"/>
  <c r="B10" i="4"/>
  <c r="FZ8" i="4"/>
  <c r="EG8" i="4"/>
  <c r="CN8" i="4"/>
  <c r="AU8" i="4"/>
  <c r="B8" i="4"/>
  <c r="B6" i="4"/>
  <c r="IZ54" i="4" l="1"/>
  <c r="HM78" i="4"/>
  <c r="FL54" i="4"/>
  <c r="FL32" i="4"/>
  <c r="CS78" i="4"/>
  <c r="BX54" i="4"/>
  <c r="BX32" i="4"/>
  <c r="MN54" i="4"/>
  <c r="MN32" i="4"/>
  <c r="MH78" i="4"/>
  <c r="IZ32" i="4"/>
  <c r="C11" i="5"/>
  <c r="D11" i="5"/>
  <c r="E11" i="5"/>
  <c r="B11" i="5"/>
  <c r="JJ78" i="4" l="1"/>
  <c r="GR32" i="4"/>
  <c r="EO78" i="4"/>
  <c r="DD54" i="4"/>
  <c r="DD32" i="4"/>
  <c r="U78" i="4"/>
  <c r="P54" i="4"/>
  <c r="P32" i="4"/>
  <c r="KF54" i="4"/>
  <c r="KF32" i="4"/>
  <c r="GR54" i="4"/>
  <c r="AN78" i="4"/>
  <c r="AE54" i="4"/>
  <c r="AE32" i="4"/>
  <c r="KU54" i="4"/>
  <c r="KU32" i="4"/>
  <c r="KC78" i="4"/>
  <c r="HG54" i="4"/>
  <c r="HG32" i="4"/>
  <c r="FH78" i="4"/>
  <c r="DS54" i="4"/>
  <c r="DS32" i="4"/>
  <c r="LY32" i="4"/>
  <c r="LO78" i="4"/>
  <c r="IK54" i="4"/>
  <c r="IK32" i="4"/>
  <c r="GT78" i="4"/>
  <c r="EW54" i="4"/>
  <c r="EW32" i="4"/>
  <c r="BZ78" i="4"/>
  <c r="BI54" i="4"/>
  <c r="BI32" i="4"/>
  <c r="LY54" i="4"/>
  <c r="AT54" i="4"/>
  <c r="LJ54" i="4"/>
  <c r="LJ32" i="4"/>
  <c r="KV78" i="4"/>
  <c r="HV54" i="4"/>
  <c r="HV32" i="4"/>
  <c r="AT32" i="4"/>
  <c r="GA78" i="4"/>
  <c r="EH54" i="4"/>
  <c r="EH32" i="4"/>
  <c r="BG78" i="4"/>
</calcChain>
</file>

<file path=xl/sharedStrings.xml><?xml version="1.0" encoding="utf-8"?>
<sst xmlns="http://schemas.openxmlformats.org/spreadsheetml/2006/main" count="327" uniqueCount="181">
  <si>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</si>
  <si>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</si>
  <si>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</si>
  <si>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</si>
  <si>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</si>
  <si>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</si>
  <si>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</si>
  <si>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</si>
  <si>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</si>
  <si>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</si>
  <si>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</si>
  <si>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</si>
  <si>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</si>
  <si>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</si>
  <si>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</si>
  <si>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</si>
  <si>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</si>
  <si>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</si>
  <si>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</si>
  <si>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</si>
  <si>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</si>
  <si>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</si>
  <si>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</si>
  <si>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</si>
  <si>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</si>
  <si>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</si>
  <si>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</si>
  <si>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</si>
  <si>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</si>
  <si>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</si>
  <si>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</si>
  <si>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</si>
  <si>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</si>
  <si>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</si>
  <si>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</si>
  <si>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</si>
  <si>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</si>
  <si>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</si>
  <si>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</si>
  <si>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</si>
  <si>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</si>
  <si>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</si>
  <si>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</si>
  <si>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</si>
  <si>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</si>
  <si>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</si>
  <si>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</si>
  <si>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</si>
  <si>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</si>
  <si>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</si>
  <si>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</si>
  <si>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</si>
  <si>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</si>
  <si>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</si>
  <si>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</si>
  <si>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</si>
  <si>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</si>
  <si>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</si>
  <si>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</si>
  <si>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</si>
  <si>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</si>
  <si>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</si>
  <si>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</si>
  <si>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</si>
  <si>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</si>
  <si>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</si>
  <si>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</si>
  <si>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</si>
  <si>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</si>
  <si>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</si>
  <si>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</si>
  <si>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</si>
  <si>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</si>
  <si>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</si>
  <si>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</si>
  <si>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</si>
  <si>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</si>
  <si>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</si>
  <si>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</si>
  <si>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</si>
  <si>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</si>
  <si>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</si>
  <si>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</si>
  <si>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</si>
  <si>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</si>
  <si>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</si>
  <si>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</si>
  <si>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</si>
  <si>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</si>
  <si>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</si>
  <si>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</si>
  <si>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</si>
  <si>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</si>
  <si>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</si>
  <si>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</si>
  <si>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</si>
  <si>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</si>
  <si>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</si>
  <si>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</si>
  <si>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</si>
  <si>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</si>
  <si>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</si>
  <si>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</si>
  <si>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</si>
  <si>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</si>
  <si>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</si>
  <si>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</si>
  <si>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</si>
  <si>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</si>
  <si>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</si>
  <si>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</si>
  <si>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</si>
  <si>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</si>
  <si>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</si>
  <si>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</si>
  <si>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</si>
  <si>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</si>
  <si>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</si>
  <si>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</si>
  <si>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</si>
  <si>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</si>
  <si>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</si>
  <si>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</si>
  <si>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</si>
  <si>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</si>
  <si>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</si>
  <si>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</si>
  <si>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</si>
  <si>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</si>
  <si>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</si>
  <si>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</si>
  <si>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</si>
  <si>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</si>
  <si>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</si>
  <si>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</si>
  <si>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</si>
  <si>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</si>
  <si>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</si>
  <si>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</si>
  <si>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</si>
  <si>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</si>
  <si>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</si>
  <si>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</si>
  <si>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</si>
  <si>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</si>
  <si>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</si>
  <si>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</si>
  <si>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</si>
  <si>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</si>
  <si>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</si>
  <si>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</si>
  <si>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</si>
  <si>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</si>
  <si>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</si>
  <si>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</si>
  <si>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</si>
  <si>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</si>
  <si>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</si>
  <si>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</si>
  <si>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</si>
  <si>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</si>
  <si>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</si>
  <si>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</si>
  <si>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</si>
  <si>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</si>
  <si>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</si>
  <si>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</si>
  <si>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</si>
  <si>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</si>
  <si>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</si>
  <si>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</si>
  <si>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</si>
  <si>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</si>
  <si>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</si>
  <si>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</si>
  <si>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</si>
  <si>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</si>
  <si>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建物の最も古い箇所では竣工後36年が経過しており、特に設備面の老朽化が著しく、安定的な施設使用のため計画的に長寿命化対策を講じる必要がありました。
（S60.3、S61.3　給食棟及び病棟竣工）
（ H9.3、H10.3　診療棟竣工）
（ R1.3         病棟改修【内装等】）
　平成30年度に施設劣化調査を実施したうえで、今後10年間の中長期改修計画を策定。令和元年度には、回復期病床への転換などを目的に病棟の改修を実施しました。
　今後も中長期改修計画に基づき、施設の適切な維持・管理に努めます。</t>
    <rPh sb="134" eb="136">
      <t>ビョウトウ</t>
    </rPh>
    <rPh sb="136" eb="138">
      <t>カイシュウ</t>
    </rPh>
    <rPh sb="139" eb="141">
      <t>ナイソウ</t>
    </rPh>
    <rPh sb="141" eb="142">
      <t>トウ</t>
    </rPh>
    <rPh sb="186" eb="187">
      <t>レイ</t>
    </rPh>
    <rPh sb="187" eb="188">
      <t>ワ</t>
    </rPh>
    <rPh sb="188" eb="190">
      <t>ガンネン</t>
    </rPh>
    <rPh sb="190" eb="191">
      <t>ド</t>
    </rPh>
    <rPh sb="206" eb="208">
      <t>モクテキ</t>
    </rPh>
    <rPh sb="209" eb="211">
      <t>ビョウトウ</t>
    </rPh>
    <rPh sb="212" eb="214">
      <t>カイシュウ</t>
    </rPh>
    <rPh sb="215" eb="217">
      <t>ジッシ</t>
    </rPh>
    <rPh sb="227" eb="230">
      <t>チュウチョウキ</t>
    </rPh>
    <rPh sb="230" eb="232">
      <t>カイシュウ</t>
    </rPh>
    <rPh sb="242" eb="244">
      <t>テキセツ</t>
    </rPh>
    <rPh sb="245" eb="247">
      <t>イジ</t>
    </rPh>
    <rPh sb="248" eb="250">
      <t>カンリ</t>
    </rPh>
    <rPh sb="251" eb="252">
      <t>ツト</t>
    </rPh>
    <phoneticPr fontId="5"/>
  </si>
  <si>
    <t>　当院は昭和33年の開設以来、町内唯一の入院機能を持つ医療機関として地域医療を担ってきました。また、平成2年には救急告示病院の指定を受け、救急患者の24時間受入れを行っています。平成30年には地域包括ケア病床を稼働し、救急医療体制を残しつつ回復期病床への移行を行いました。
　地域医療を担う病院として単に病気を治すだけでなく、予防から治療、在宅医療、リハビリに至るまで地域包括ケアの拠点として一貫したサービスを提供しています。</t>
    <rPh sb="82" eb="83">
      <t>オコナ</t>
    </rPh>
    <rPh sb="89" eb="91">
      <t>ヘイセイ</t>
    </rPh>
    <rPh sb="93" eb="94">
      <t>ネン</t>
    </rPh>
    <rPh sb="96" eb="100">
      <t>チイキホウカツ</t>
    </rPh>
    <rPh sb="102" eb="104">
      <t>ビョウショウ</t>
    </rPh>
    <rPh sb="105" eb="107">
      <t>カドウ</t>
    </rPh>
    <rPh sb="109" eb="111">
      <t>キュウキュウ</t>
    </rPh>
    <rPh sb="111" eb="115">
      <t>イリョウタイセイ</t>
    </rPh>
    <rPh sb="116" eb="117">
      <t>ノコ</t>
    </rPh>
    <rPh sb="120" eb="123">
      <t>カイフクキ</t>
    </rPh>
    <rPh sb="123" eb="125">
      <t>ビョウショウ</t>
    </rPh>
    <rPh sb="127" eb="129">
      <t>イコウ</t>
    </rPh>
    <rPh sb="130" eb="131">
      <t>オコナ</t>
    </rPh>
    <rPh sb="138" eb="140">
      <t>チイキ</t>
    </rPh>
    <rPh sb="140" eb="142">
      <t>イリョウ</t>
    </rPh>
    <rPh sb="143" eb="144">
      <t>ニナ</t>
    </rPh>
    <rPh sb="145" eb="147">
      <t>ビョウイン</t>
    </rPh>
    <rPh sb="150" eb="151">
      <t>タン</t>
    </rPh>
    <phoneticPr fontId="5"/>
  </si>
  <si>
    <t xml:space="preserve">H30.12に稼働した地域包括ケア病床が軌道に乗り、医業収益が伸び、各指標改善傾向にありますが、人口減少による入院患者数減となっており厳しい状況下にあります。
１．④病床利用率については、コロナ禍もあり減少している状況にあります。⑤入院患者一人当たりの収益は全国平均と同じように増加しております。⑥外来患者1人当たりの収益については、全国平均から見ると低いものの増加傾向にあります。
</t>
    <rPh sb="34" eb="35">
      <t>カク</t>
    </rPh>
    <rPh sb="39" eb="41">
      <t>ケイコウ</t>
    </rPh>
    <rPh sb="55" eb="60">
      <t>ニュウインカンジャスウ</t>
    </rPh>
    <rPh sb="60" eb="61">
      <t>ゲン</t>
    </rPh>
    <rPh sb="83" eb="88">
      <t>ビョウショウリヨウリツ</t>
    </rPh>
    <rPh sb="97" eb="98">
      <t>カ</t>
    </rPh>
    <rPh sb="101" eb="103">
      <t>ゲンショウ</t>
    </rPh>
    <rPh sb="107" eb="109">
      <t>ジョウキョウ</t>
    </rPh>
    <rPh sb="116" eb="120">
      <t>ニュウインカンジャ</t>
    </rPh>
    <rPh sb="120" eb="123">
      <t>ヒトリア</t>
    </rPh>
    <rPh sb="126" eb="128">
      <t>シュウエキ</t>
    </rPh>
    <rPh sb="129" eb="133">
      <t>ゼンコクヘイキン</t>
    </rPh>
    <rPh sb="134" eb="135">
      <t>オナ</t>
    </rPh>
    <rPh sb="139" eb="141">
      <t>ゾウカ</t>
    </rPh>
    <rPh sb="149" eb="153">
      <t>ガイライカンジャ</t>
    </rPh>
    <rPh sb="154" eb="155">
      <t>ニン</t>
    </rPh>
    <rPh sb="155" eb="156">
      <t>ア</t>
    </rPh>
    <rPh sb="159" eb="161">
      <t>シュウエキ</t>
    </rPh>
    <rPh sb="167" eb="171">
      <t>ゼンコクヘイキン</t>
    </rPh>
    <rPh sb="173" eb="174">
      <t>ミ</t>
    </rPh>
    <rPh sb="176" eb="177">
      <t>ヒク</t>
    </rPh>
    <rPh sb="181" eb="185">
      <t>ゾウカケイコウ</t>
    </rPh>
    <phoneticPr fontId="5"/>
  </si>
  <si>
    <t>　町の人口減少により、医業収益も減少傾向となっていますが一般会計からの繰り入れにより経常収支比率は、おおむね100％の水準となっています。R3については、新型コロナウイルスの交付金等により経常収支比率が111.9％と100％を超えました。しかし、入院患者については減少傾向にあり今後も大幅な医業収益の増加は見込めない状況にあります。
　建物の老朽化についても、前述の状況のとおり大規模な建て替えではなく修繕を中心とした改修工事を行って施設の長寿命化を図ってまいります。
　今後も、厳しい財政運営が予想されます。町民の健康のために、予防から治療そして在宅医療に至るまで地域包括ケアの拠点として取り組んでまいります。</t>
    <rPh sb="1" eb="2">
      <t>マチ</t>
    </rPh>
    <rPh sb="3" eb="7">
      <t>ジンコウゲンショウ</t>
    </rPh>
    <rPh sb="11" eb="15">
      <t>イギョウシュウエキ</t>
    </rPh>
    <rPh sb="16" eb="20">
      <t>ゲンショウケイコウ</t>
    </rPh>
    <rPh sb="28" eb="32">
      <t>イッパンカイケイ</t>
    </rPh>
    <rPh sb="35" eb="36">
      <t>ク</t>
    </rPh>
    <rPh sb="37" eb="38">
      <t>イ</t>
    </rPh>
    <rPh sb="42" eb="46">
      <t>ケイジョウシュウシ</t>
    </rPh>
    <rPh sb="46" eb="48">
      <t>ヒリツ</t>
    </rPh>
    <rPh sb="59" eb="61">
      <t>スイジュン</t>
    </rPh>
    <rPh sb="77" eb="79">
      <t>シンガタ</t>
    </rPh>
    <rPh sb="87" eb="91">
      <t>コウフキントウ</t>
    </rPh>
    <rPh sb="113" eb="114">
      <t>コ</t>
    </rPh>
    <rPh sb="123" eb="127">
      <t>ニュウインカンジャ</t>
    </rPh>
    <rPh sb="132" eb="136">
      <t>ゲンショウケイコウ</t>
    </rPh>
    <rPh sb="139" eb="141">
      <t>コンゴ</t>
    </rPh>
    <rPh sb="142" eb="144">
      <t>オオハバ</t>
    </rPh>
    <rPh sb="145" eb="149">
      <t>イギョウシュウエキ</t>
    </rPh>
    <rPh sb="150" eb="152">
      <t>ゾウカ</t>
    </rPh>
    <rPh sb="153" eb="155">
      <t>ミコ</t>
    </rPh>
    <rPh sb="158" eb="160">
      <t>ジョウキョウ</t>
    </rPh>
    <rPh sb="168" eb="170">
      <t>タテモノ</t>
    </rPh>
    <rPh sb="171" eb="174">
      <t>ロウキュウカ</t>
    </rPh>
    <rPh sb="180" eb="182">
      <t>ゼンジュツ</t>
    </rPh>
    <rPh sb="183" eb="185">
      <t>ジョウキョウ</t>
    </rPh>
    <rPh sb="189" eb="192">
      <t>ダイキボ</t>
    </rPh>
    <rPh sb="193" eb="194">
      <t>タ</t>
    </rPh>
    <rPh sb="195" eb="196">
      <t>カ</t>
    </rPh>
    <rPh sb="201" eb="203">
      <t>シュウゼン</t>
    </rPh>
    <rPh sb="204" eb="206">
      <t>チュウシン</t>
    </rPh>
    <rPh sb="209" eb="213">
      <t>カイシュウコウジ</t>
    </rPh>
    <rPh sb="214" eb="215">
      <t>オコナ</t>
    </rPh>
    <rPh sb="217" eb="219">
      <t>シセツ</t>
    </rPh>
    <rPh sb="220" eb="224">
      <t>チョウジュミョウカ</t>
    </rPh>
    <rPh sb="225" eb="226">
      <t>ハカ</t>
    </rPh>
    <rPh sb="236" eb="238">
      <t>コンゴ</t>
    </rPh>
    <rPh sb="240" eb="241">
      <t>キビ</t>
    </rPh>
    <rPh sb="243" eb="247">
      <t>ザイセイウンエイ</t>
    </rPh>
    <rPh sb="248" eb="250">
      <t>ヨソウ</t>
    </rPh>
    <rPh sb="255" eb="257">
      <t>チョウミン</t>
    </rPh>
    <rPh sb="258" eb="260">
      <t>ケンコウ</t>
    </rPh>
    <rPh sb="265" eb="267">
      <t>ヨボウ</t>
    </rPh>
    <rPh sb="269" eb="271">
      <t>チリョウ</t>
    </rPh>
    <rPh sb="274" eb="278">
      <t>ザイタクイリョウ</t>
    </rPh>
    <rPh sb="279" eb="280">
      <t>イタ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</si>
</sst>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34.4</c:v>
                </c:pt>
                <c:pt idx="1">
                  <c:v>38.6</c:v>
                </c:pt>
                <c:pt idx="2">
                  <c:v>42.3</c:v>
                </c:pt>
                <c:pt idx="3">
                  <c:v>39</c:v>
                </c:pt>
                <c:pt idx="4">
                  <c:v>35.1</c:v>
                </c:pt>
              </c:numCache>
            </c:numRef>
          </c:val>
          <c:extLst>
            <c:ext xmlns:c16="http://schemas.microsoft.com/office/drawing/2014/chart" uri="{C3380CC4-5D6E-409C-BE32-E72D297353CC}">
              <c16:uniqueId val="{00000000-0BE7-45D1-9385-4A244A1E52D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67.900000000000006</c:v>
                </c:pt>
                <c:pt idx="1">
                  <c:v>66.900000000000006</c:v>
                </c:pt>
                <c:pt idx="2">
                  <c:v>66.099999999999994</c:v>
                </c:pt>
                <c:pt idx="3">
                  <c:v>62.3</c:v>
                </c:pt>
                <c:pt idx="4">
                  <c:v>62.1</c:v>
                </c:pt>
              </c:numCache>
            </c:numRef>
          </c:val>
          <c:smooth val="0"/>
          <c:extLst>
            <c:ext xmlns:c16="http://schemas.microsoft.com/office/drawing/2014/chart" uri="{C3380CC4-5D6E-409C-BE32-E72D297353CC}">
              <c16:uniqueId val="{00000001-0BE7-45D1-9385-4A244A1E52D1}"/>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127.2</c:v>
                </c:pt>
                <c:pt idx="1">
                  <c:v>137.1</c:v>
                </c:pt>
                <c:pt idx="2">
                  <c:v>130.30000000000001</c:v>
                </c:pt>
                <c:pt idx="3">
                  <c:v>136.5</c:v>
                </c:pt>
                <c:pt idx="4">
                  <c:v>113</c:v>
                </c:pt>
              </c:numCache>
            </c:numRef>
          </c:val>
          <c:extLst>
            <c:ext xmlns:c16="http://schemas.microsoft.com/office/drawing/2014/chart" uri="{C3380CC4-5D6E-409C-BE32-E72D297353CC}">
              <c16:uniqueId val="{00000000-36C2-48C5-A550-02A49C68D1F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114.4</c:v>
                </c:pt>
                <c:pt idx="1">
                  <c:v>117</c:v>
                </c:pt>
                <c:pt idx="2">
                  <c:v>118.8</c:v>
                </c:pt>
                <c:pt idx="3">
                  <c:v>136</c:v>
                </c:pt>
                <c:pt idx="4">
                  <c:v>131.30000000000001</c:v>
                </c:pt>
              </c:numCache>
            </c:numRef>
          </c:val>
          <c:smooth val="0"/>
          <c:extLst>
            <c:ext xmlns:c16="http://schemas.microsoft.com/office/drawing/2014/chart" uri="{C3380CC4-5D6E-409C-BE32-E72D297353CC}">
              <c16:uniqueId val="{00000001-36C2-48C5-A550-02A49C68D1F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63.6</c:v>
                </c:pt>
                <c:pt idx="1">
                  <c:v>62.6</c:v>
                </c:pt>
                <c:pt idx="2">
                  <c:v>66.599999999999994</c:v>
                </c:pt>
                <c:pt idx="3">
                  <c:v>60.6</c:v>
                </c:pt>
                <c:pt idx="4">
                  <c:v>61.9</c:v>
                </c:pt>
              </c:numCache>
            </c:numRef>
          </c:val>
          <c:extLst>
            <c:ext xmlns:c16="http://schemas.microsoft.com/office/drawing/2014/chart" uri="{C3380CC4-5D6E-409C-BE32-E72D297353CC}">
              <c16:uniqueId val="{00000000-35AD-4746-AE60-6896946C4B4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78.099999999999994</c:v>
                </c:pt>
                <c:pt idx="1">
                  <c:v>77</c:v>
                </c:pt>
                <c:pt idx="2">
                  <c:v>77.099999999999994</c:v>
                </c:pt>
                <c:pt idx="3">
                  <c:v>73.8</c:v>
                </c:pt>
                <c:pt idx="4">
                  <c:v>75.5</c:v>
                </c:pt>
              </c:numCache>
            </c:numRef>
          </c:val>
          <c:smooth val="0"/>
          <c:extLst>
            <c:ext xmlns:c16="http://schemas.microsoft.com/office/drawing/2014/chart" uri="{C3380CC4-5D6E-409C-BE32-E72D297353CC}">
              <c16:uniqueId val="{00000001-35AD-4746-AE60-6896946C4B4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95.6</c:v>
                </c:pt>
                <c:pt idx="1">
                  <c:v>95.1</c:v>
                </c:pt>
                <c:pt idx="2">
                  <c:v>99.2</c:v>
                </c:pt>
                <c:pt idx="3">
                  <c:v>99.4</c:v>
                </c:pt>
                <c:pt idx="4">
                  <c:v>111.9</c:v>
                </c:pt>
              </c:numCache>
            </c:numRef>
          </c:val>
          <c:extLst>
            <c:ext xmlns:c16="http://schemas.microsoft.com/office/drawing/2014/chart" uri="{C3380CC4-5D6E-409C-BE32-E72D297353CC}">
              <c16:uniqueId val="{00000000-2BDA-462E-AD6F-E5E6848CC7DF}"/>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98.2</c:v>
                </c:pt>
                <c:pt idx="1">
                  <c:v>97.5</c:v>
                </c:pt>
                <c:pt idx="2">
                  <c:v>97.7</c:v>
                </c:pt>
                <c:pt idx="3">
                  <c:v>100.7</c:v>
                </c:pt>
                <c:pt idx="4">
                  <c:v>103.6</c:v>
                </c:pt>
              </c:numCache>
            </c:numRef>
          </c:val>
          <c:smooth val="0"/>
          <c:extLst>
            <c:ext xmlns:c16="http://schemas.microsoft.com/office/drawing/2014/chart" uri="{C3380CC4-5D6E-409C-BE32-E72D297353CC}">
              <c16:uniqueId val="{00000001-2BDA-462E-AD6F-E5E6848CC7DF}"/>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70.599999999999994</c:v>
                </c:pt>
                <c:pt idx="1">
                  <c:v>72.400000000000006</c:v>
                </c:pt>
                <c:pt idx="2">
                  <c:v>67.7</c:v>
                </c:pt>
                <c:pt idx="3">
                  <c:v>68.3</c:v>
                </c:pt>
                <c:pt idx="4">
                  <c:v>70.7</c:v>
                </c:pt>
              </c:numCache>
            </c:numRef>
          </c:val>
          <c:extLst>
            <c:ext xmlns:c16="http://schemas.microsoft.com/office/drawing/2014/chart" uri="{C3380CC4-5D6E-409C-BE32-E72D297353CC}">
              <c16:uniqueId val="{00000000-C556-4E52-89BD-B35503DAEA82}"/>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53.8</c:v>
                </c:pt>
                <c:pt idx="1">
                  <c:v>56.1</c:v>
                </c:pt>
                <c:pt idx="2">
                  <c:v>56.4</c:v>
                </c:pt>
                <c:pt idx="3">
                  <c:v>56.9</c:v>
                </c:pt>
                <c:pt idx="4">
                  <c:v>58.3</c:v>
                </c:pt>
              </c:numCache>
            </c:numRef>
          </c:val>
          <c:smooth val="0"/>
          <c:extLst>
            <c:ext xmlns:c16="http://schemas.microsoft.com/office/drawing/2014/chart" uri="{C3380CC4-5D6E-409C-BE32-E72D297353CC}">
              <c16:uniqueId val="{00000001-C556-4E52-89BD-B35503DAEA82}"/>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73.099999999999994</c:v>
                </c:pt>
                <c:pt idx="1">
                  <c:v>76.3</c:v>
                </c:pt>
                <c:pt idx="2">
                  <c:v>77.3</c:v>
                </c:pt>
                <c:pt idx="3">
                  <c:v>74.2</c:v>
                </c:pt>
                <c:pt idx="4">
                  <c:v>78.5</c:v>
                </c:pt>
              </c:numCache>
            </c:numRef>
          </c:val>
          <c:extLst>
            <c:ext xmlns:c16="http://schemas.microsoft.com/office/drawing/2014/chart" uri="{C3380CC4-5D6E-409C-BE32-E72D297353CC}">
              <c16:uniqueId val="{00000000-7D84-458A-895F-602DC3E80786}"/>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c:v>
                </c:pt>
                <c:pt idx="1">
                  <c:v>73.2</c:v>
                </c:pt>
                <c:pt idx="2">
                  <c:v>73.400000000000006</c:v>
                </c:pt>
                <c:pt idx="3">
                  <c:v>72.5</c:v>
                </c:pt>
                <c:pt idx="4">
                  <c:v>72.3</c:v>
                </c:pt>
              </c:numCache>
            </c:numRef>
          </c:val>
          <c:smooth val="0"/>
          <c:extLst>
            <c:ext xmlns:c16="http://schemas.microsoft.com/office/drawing/2014/chart" uri="{C3380CC4-5D6E-409C-BE32-E72D297353CC}">
              <c16:uniqueId val="{00000001-7D84-458A-895F-602DC3E80786}"/>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31980483</c:v>
                </c:pt>
                <c:pt idx="1">
                  <c:v>38637840</c:v>
                </c:pt>
                <c:pt idx="2">
                  <c:v>42055180</c:v>
                </c:pt>
                <c:pt idx="3">
                  <c:v>43198960</c:v>
                </c:pt>
                <c:pt idx="4">
                  <c:v>43422040</c:v>
                </c:pt>
              </c:numCache>
            </c:numRef>
          </c:val>
          <c:extLst>
            <c:ext xmlns:c16="http://schemas.microsoft.com/office/drawing/2014/chart" uri="{C3380CC4-5D6E-409C-BE32-E72D297353CC}">
              <c16:uniqueId val="{00000000-426C-40F7-BF50-6250EDF80BA3}"/>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38480542</c:v>
                </c:pt>
                <c:pt idx="1">
                  <c:v>38744035</c:v>
                </c:pt>
                <c:pt idx="2">
                  <c:v>40117620</c:v>
                </c:pt>
                <c:pt idx="3">
                  <c:v>42330999</c:v>
                </c:pt>
                <c:pt idx="4">
                  <c:v>43068047</c:v>
                </c:pt>
              </c:numCache>
            </c:numRef>
          </c:val>
          <c:smooth val="0"/>
          <c:extLst>
            <c:ext xmlns:c16="http://schemas.microsoft.com/office/drawing/2014/chart" uri="{C3380CC4-5D6E-409C-BE32-E72D297353CC}">
              <c16:uniqueId val="{00000001-426C-40F7-BF50-6250EDF80BA3}"/>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12.4</c:v>
                </c:pt>
                <c:pt idx="1">
                  <c:v>12.1</c:v>
                </c:pt>
                <c:pt idx="2">
                  <c:v>13.3</c:v>
                </c:pt>
                <c:pt idx="3">
                  <c:v>12.8</c:v>
                </c:pt>
                <c:pt idx="4">
                  <c:v>11</c:v>
                </c:pt>
              </c:numCache>
            </c:numRef>
          </c:val>
          <c:extLst>
            <c:ext xmlns:c16="http://schemas.microsoft.com/office/drawing/2014/chart" uri="{C3380CC4-5D6E-409C-BE32-E72D297353CC}">
              <c16:uniqueId val="{00000000-23E3-4E15-A6CC-082A656F824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c:v>
                </c:pt>
                <c:pt idx="1">
                  <c:v>16.5</c:v>
                </c:pt>
                <c:pt idx="2">
                  <c:v>16</c:v>
                </c:pt>
                <c:pt idx="3">
                  <c:v>15.7</c:v>
                </c:pt>
                <c:pt idx="4">
                  <c:v>14.6</c:v>
                </c:pt>
              </c:numCache>
            </c:numRef>
          </c:val>
          <c:smooth val="0"/>
          <c:extLst>
            <c:ext xmlns:c16="http://schemas.microsoft.com/office/drawing/2014/chart" uri="{C3380CC4-5D6E-409C-BE32-E72D297353CC}">
              <c16:uniqueId val="{00000001-23E3-4E15-A6CC-082A656F824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93.8</c:v>
                </c:pt>
                <c:pt idx="1">
                  <c:v>93.5</c:v>
                </c:pt>
                <c:pt idx="2">
                  <c:v>86.2</c:v>
                </c:pt>
                <c:pt idx="3">
                  <c:v>100.7</c:v>
                </c:pt>
                <c:pt idx="4">
                  <c:v>99.7</c:v>
                </c:pt>
              </c:numCache>
            </c:numRef>
          </c:val>
          <c:extLst>
            <c:ext xmlns:c16="http://schemas.microsoft.com/office/drawing/2014/chart" uri="{C3380CC4-5D6E-409C-BE32-E72D297353CC}">
              <c16:uniqueId val="{00000000-828D-4389-830C-879CD69B34C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70.3</c:v>
                </c:pt>
                <c:pt idx="1">
                  <c:v>71.099999999999994</c:v>
                </c:pt>
                <c:pt idx="2">
                  <c:v>72</c:v>
                </c:pt>
                <c:pt idx="3">
                  <c:v>77.7</c:v>
                </c:pt>
                <c:pt idx="4">
                  <c:v>75.7</c:v>
                </c:pt>
              </c:numCache>
            </c:numRef>
          </c:val>
          <c:smooth val="0"/>
          <c:extLst>
            <c:ext xmlns:c16="http://schemas.microsoft.com/office/drawing/2014/chart" uri="{C3380CC4-5D6E-409C-BE32-E72D297353CC}">
              <c16:uniqueId val="{00000001-828D-4389-830C-879CD69B34C3}"/>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5968</c:v>
                </c:pt>
                <c:pt idx="1">
                  <c:v>6279</c:v>
                </c:pt>
                <c:pt idx="2">
                  <c:v>6826</c:v>
                </c:pt>
                <c:pt idx="3">
                  <c:v>7199</c:v>
                </c:pt>
                <c:pt idx="4">
                  <c:v>7175</c:v>
                </c:pt>
              </c:numCache>
            </c:numRef>
          </c:val>
          <c:extLst>
            <c:ext xmlns:c16="http://schemas.microsoft.com/office/drawing/2014/chart" uri="{C3380CC4-5D6E-409C-BE32-E72D297353CC}">
              <c16:uniqueId val="{00000000-8BAC-4937-9F65-016EF03074E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8852</c:v>
                </c:pt>
                <c:pt idx="1">
                  <c:v>9060</c:v>
                </c:pt>
                <c:pt idx="2">
                  <c:v>9135</c:v>
                </c:pt>
                <c:pt idx="3">
                  <c:v>9509</c:v>
                </c:pt>
                <c:pt idx="4">
                  <c:v>9548</c:v>
                </c:pt>
              </c:numCache>
            </c:numRef>
          </c:val>
          <c:smooth val="0"/>
          <c:extLst>
            <c:ext xmlns:c16="http://schemas.microsoft.com/office/drawing/2014/chart" uri="{C3380CC4-5D6E-409C-BE32-E72D297353CC}">
              <c16:uniqueId val="{00000001-8BAC-4937-9F65-016EF03074E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26914</c:v>
                </c:pt>
                <c:pt idx="1">
                  <c:v>27044</c:v>
                </c:pt>
                <c:pt idx="2">
                  <c:v>28083</c:v>
                </c:pt>
                <c:pt idx="3">
                  <c:v>27998</c:v>
                </c:pt>
                <c:pt idx="4">
                  <c:v>29583</c:v>
                </c:pt>
              </c:numCache>
            </c:numRef>
          </c:val>
          <c:extLst>
            <c:ext xmlns:c16="http://schemas.microsoft.com/office/drawing/2014/chart" uri="{C3380CC4-5D6E-409C-BE32-E72D297353CC}">
              <c16:uniqueId val="{00000000-0603-4DE7-B00B-8AB6B39DAFC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25249</c:v>
                </c:pt>
                <c:pt idx="1">
                  <c:v>25711</c:v>
                </c:pt>
                <c:pt idx="2">
                  <c:v>26415</c:v>
                </c:pt>
                <c:pt idx="3">
                  <c:v>27227</c:v>
                </c:pt>
                <c:pt idx="4">
                  <c:v>28176</c:v>
                </c:pt>
              </c:numCache>
            </c:numRef>
          </c:val>
          <c:smooth val="0"/>
          <c:extLst>
            <c:ext xmlns:c16="http://schemas.microsoft.com/office/drawing/2014/chart" uri="{C3380CC4-5D6E-409C-BE32-E72D297353CC}">
              <c16:uniqueId val="{00000001-0603-4DE7-B00B-8AB6B39DAFC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CN6" zoomScaleNormal="100" zoomScaleSheetLayoutView="70" workbookViewId="0">
      <selection activeCell="B14" sqref="B14:NH20"/>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9" t="str">
        <f>データ!H6</f>
        <v>山形県朝日町　町立病院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c r="A8" s="2"/>
      <c r="B8" s="130" t="str">
        <f>データ!K6</f>
        <v>当然財務</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50</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4</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訓</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輪</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50</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c r="A12" s="2"/>
      <c r="B12" s="119">
        <f>データ!U6</f>
        <v>6361</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4017</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第１種該当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１０：１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25</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25</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178</v>
      </c>
      <c r="NK22" s="109"/>
      <c r="NL22" s="109"/>
      <c r="NM22" s="109"/>
      <c r="NN22" s="109"/>
      <c r="NO22" s="109"/>
      <c r="NP22" s="109"/>
      <c r="NQ22" s="109"/>
      <c r="NR22" s="109"/>
      <c r="NS22" s="109"/>
      <c r="NT22" s="109"/>
      <c r="NU22" s="109"/>
      <c r="NV22" s="109"/>
      <c r="NW22" s="109"/>
      <c r="NX22" s="110"/>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c r="A33" s="2"/>
      <c r="B33" s="15"/>
      <c r="D33" s="5"/>
      <c r="E33" s="5"/>
      <c r="F33" s="5"/>
      <c r="G33" s="93" t="s">
        <v>57</v>
      </c>
      <c r="H33" s="93"/>
      <c r="I33" s="93"/>
      <c r="J33" s="93"/>
      <c r="K33" s="93"/>
      <c r="L33" s="93"/>
      <c r="M33" s="93"/>
      <c r="N33" s="93"/>
      <c r="O33" s="93"/>
      <c r="P33" s="76">
        <f>データ!AI7</f>
        <v>95.6</v>
      </c>
      <c r="Q33" s="77"/>
      <c r="R33" s="77"/>
      <c r="S33" s="77"/>
      <c r="T33" s="77"/>
      <c r="U33" s="77"/>
      <c r="V33" s="77"/>
      <c r="W33" s="77"/>
      <c r="X33" s="77"/>
      <c r="Y33" s="77"/>
      <c r="Z33" s="77"/>
      <c r="AA33" s="77"/>
      <c r="AB33" s="77"/>
      <c r="AC33" s="77"/>
      <c r="AD33" s="78"/>
      <c r="AE33" s="76">
        <f>データ!AJ7</f>
        <v>95.1</v>
      </c>
      <c r="AF33" s="77"/>
      <c r="AG33" s="77"/>
      <c r="AH33" s="77"/>
      <c r="AI33" s="77"/>
      <c r="AJ33" s="77"/>
      <c r="AK33" s="77"/>
      <c r="AL33" s="77"/>
      <c r="AM33" s="77"/>
      <c r="AN33" s="77"/>
      <c r="AO33" s="77"/>
      <c r="AP33" s="77"/>
      <c r="AQ33" s="77"/>
      <c r="AR33" s="77"/>
      <c r="AS33" s="78"/>
      <c r="AT33" s="76">
        <f>データ!AK7</f>
        <v>99.2</v>
      </c>
      <c r="AU33" s="77"/>
      <c r="AV33" s="77"/>
      <c r="AW33" s="77"/>
      <c r="AX33" s="77"/>
      <c r="AY33" s="77"/>
      <c r="AZ33" s="77"/>
      <c r="BA33" s="77"/>
      <c r="BB33" s="77"/>
      <c r="BC33" s="77"/>
      <c r="BD33" s="77"/>
      <c r="BE33" s="77"/>
      <c r="BF33" s="77"/>
      <c r="BG33" s="77"/>
      <c r="BH33" s="78"/>
      <c r="BI33" s="76">
        <f>データ!AL7</f>
        <v>99.4</v>
      </c>
      <c r="BJ33" s="77"/>
      <c r="BK33" s="77"/>
      <c r="BL33" s="77"/>
      <c r="BM33" s="77"/>
      <c r="BN33" s="77"/>
      <c r="BO33" s="77"/>
      <c r="BP33" s="77"/>
      <c r="BQ33" s="77"/>
      <c r="BR33" s="77"/>
      <c r="BS33" s="77"/>
      <c r="BT33" s="77"/>
      <c r="BU33" s="77"/>
      <c r="BV33" s="77"/>
      <c r="BW33" s="78"/>
      <c r="BX33" s="76">
        <f>データ!AM7</f>
        <v>111.9</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63.6</v>
      </c>
      <c r="DE33" s="77"/>
      <c r="DF33" s="77"/>
      <c r="DG33" s="77"/>
      <c r="DH33" s="77"/>
      <c r="DI33" s="77"/>
      <c r="DJ33" s="77"/>
      <c r="DK33" s="77"/>
      <c r="DL33" s="77"/>
      <c r="DM33" s="77"/>
      <c r="DN33" s="77"/>
      <c r="DO33" s="77"/>
      <c r="DP33" s="77"/>
      <c r="DQ33" s="77"/>
      <c r="DR33" s="78"/>
      <c r="DS33" s="76">
        <f>データ!AU7</f>
        <v>62.6</v>
      </c>
      <c r="DT33" s="77"/>
      <c r="DU33" s="77"/>
      <c r="DV33" s="77"/>
      <c r="DW33" s="77"/>
      <c r="DX33" s="77"/>
      <c r="DY33" s="77"/>
      <c r="DZ33" s="77"/>
      <c r="EA33" s="77"/>
      <c r="EB33" s="77"/>
      <c r="EC33" s="77"/>
      <c r="ED33" s="77"/>
      <c r="EE33" s="77"/>
      <c r="EF33" s="77"/>
      <c r="EG33" s="78"/>
      <c r="EH33" s="76">
        <f>データ!AV7</f>
        <v>66.599999999999994</v>
      </c>
      <c r="EI33" s="77"/>
      <c r="EJ33" s="77"/>
      <c r="EK33" s="77"/>
      <c r="EL33" s="77"/>
      <c r="EM33" s="77"/>
      <c r="EN33" s="77"/>
      <c r="EO33" s="77"/>
      <c r="EP33" s="77"/>
      <c r="EQ33" s="77"/>
      <c r="ER33" s="77"/>
      <c r="ES33" s="77"/>
      <c r="ET33" s="77"/>
      <c r="EU33" s="77"/>
      <c r="EV33" s="78"/>
      <c r="EW33" s="76">
        <f>データ!AW7</f>
        <v>60.6</v>
      </c>
      <c r="EX33" s="77"/>
      <c r="EY33" s="77"/>
      <c r="EZ33" s="77"/>
      <c r="FA33" s="77"/>
      <c r="FB33" s="77"/>
      <c r="FC33" s="77"/>
      <c r="FD33" s="77"/>
      <c r="FE33" s="77"/>
      <c r="FF33" s="77"/>
      <c r="FG33" s="77"/>
      <c r="FH33" s="77"/>
      <c r="FI33" s="77"/>
      <c r="FJ33" s="77"/>
      <c r="FK33" s="78"/>
      <c r="FL33" s="76">
        <f>データ!AX7</f>
        <v>61.9</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127.2</v>
      </c>
      <c r="GS33" s="77"/>
      <c r="GT33" s="77"/>
      <c r="GU33" s="77"/>
      <c r="GV33" s="77"/>
      <c r="GW33" s="77"/>
      <c r="GX33" s="77"/>
      <c r="GY33" s="77"/>
      <c r="GZ33" s="77"/>
      <c r="HA33" s="77"/>
      <c r="HB33" s="77"/>
      <c r="HC33" s="77"/>
      <c r="HD33" s="77"/>
      <c r="HE33" s="77"/>
      <c r="HF33" s="78"/>
      <c r="HG33" s="76">
        <f>データ!BF7</f>
        <v>137.1</v>
      </c>
      <c r="HH33" s="77"/>
      <c r="HI33" s="77"/>
      <c r="HJ33" s="77"/>
      <c r="HK33" s="77"/>
      <c r="HL33" s="77"/>
      <c r="HM33" s="77"/>
      <c r="HN33" s="77"/>
      <c r="HO33" s="77"/>
      <c r="HP33" s="77"/>
      <c r="HQ33" s="77"/>
      <c r="HR33" s="77"/>
      <c r="HS33" s="77"/>
      <c r="HT33" s="77"/>
      <c r="HU33" s="78"/>
      <c r="HV33" s="76">
        <f>データ!BG7</f>
        <v>130.30000000000001</v>
      </c>
      <c r="HW33" s="77"/>
      <c r="HX33" s="77"/>
      <c r="HY33" s="77"/>
      <c r="HZ33" s="77"/>
      <c r="IA33" s="77"/>
      <c r="IB33" s="77"/>
      <c r="IC33" s="77"/>
      <c r="ID33" s="77"/>
      <c r="IE33" s="77"/>
      <c r="IF33" s="77"/>
      <c r="IG33" s="77"/>
      <c r="IH33" s="77"/>
      <c r="II33" s="77"/>
      <c r="IJ33" s="78"/>
      <c r="IK33" s="76">
        <f>データ!BH7</f>
        <v>136.5</v>
      </c>
      <c r="IL33" s="77"/>
      <c r="IM33" s="77"/>
      <c r="IN33" s="77"/>
      <c r="IO33" s="77"/>
      <c r="IP33" s="77"/>
      <c r="IQ33" s="77"/>
      <c r="IR33" s="77"/>
      <c r="IS33" s="77"/>
      <c r="IT33" s="77"/>
      <c r="IU33" s="77"/>
      <c r="IV33" s="77"/>
      <c r="IW33" s="77"/>
      <c r="IX33" s="77"/>
      <c r="IY33" s="78"/>
      <c r="IZ33" s="76">
        <f>データ!BI7</f>
        <v>113</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34.4</v>
      </c>
      <c r="KG33" s="77"/>
      <c r="KH33" s="77"/>
      <c r="KI33" s="77"/>
      <c r="KJ33" s="77"/>
      <c r="KK33" s="77"/>
      <c r="KL33" s="77"/>
      <c r="KM33" s="77"/>
      <c r="KN33" s="77"/>
      <c r="KO33" s="77"/>
      <c r="KP33" s="77"/>
      <c r="KQ33" s="77"/>
      <c r="KR33" s="77"/>
      <c r="KS33" s="77"/>
      <c r="KT33" s="78"/>
      <c r="KU33" s="76">
        <f>データ!BQ7</f>
        <v>38.6</v>
      </c>
      <c r="KV33" s="77"/>
      <c r="KW33" s="77"/>
      <c r="KX33" s="77"/>
      <c r="KY33" s="77"/>
      <c r="KZ33" s="77"/>
      <c r="LA33" s="77"/>
      <c r="LB33" s="77"/>
      <c r="LC33" s="77"/>
      <c r="LD33" s="77"/>
      <c r="LE33" s="77"/>
      <c r="LF33" s="77"/>
      <c r="LG33" s="77"/>
      <c r="LH33" s="77"/>
      <c r="LI33" s="78"/>
      <c r="LJ33" s="76">
        <f>データ!BR7</f>
        <v>42.3</v>
      </c>
      <c r="LK33" s="77"/>
      <c r="LL33" s="77"/>
      <c r="LM33" s="77"/>
      <c r="LN33" s="77"/>
      <c r="LO33" s="77"/>
      <c r="LP33" s="77"/>
      <c r="LQ33" s="77"/>
      <c r="LR33" s="77"/>
      <c r="LS33" s="77"/>
      <c r="LT33" s="77"/>
      <c r="LU33" s="77"/>
      <c r="LV33" s="77"/>
      <c r="LW33" s="77"/>
      <c r="LX33" s="78"/>
      <c r="LY33" s="76">
        <f>データ!BS7</f>
        <v>39</v>
      </c>
      <c r="LZ33" s="77"/>
      <c r="MA33" s="77"/>
      <c r="MB33" s="77"/>
      <c r="MC33" s="77"/>
      <c r="MD33" s="77"/>
      <c r="ME33" s="77"/>
      <c r="MF33" s="77"/>
      <c r="MG33" s="77"/>
      <c r="MH33" s="77"/>
      <c r="MI33" s="77"/>
      <c r="MJ33" s="77"/>
      <c r="MK33" s="77"/>
      <c r="ML33" s="77"/>
      <c r="MM33" s="78"/>
      <c r="MN33" s="76">
        <f>データ!BT7</f>
        <v>35.1</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c r="A34" s="2"/>
      <c r="B34" s="15"/>
      <c r="D34" s="5"/>
      <c r="E34" s="5"/>
      <c r="F34" s="5"/>
      <c r="G34" s="93" t="s">
        <v>59</v>
      </c>
      <c r="H34" s="93"/>
      <c r="I34" s="93"/>
      <c r="J34" s="93"/>
      <c r="K34" s="93"/>
      <c r="L34" s="93"/>
      <c r="M34" s="93"/>
      <c r="N34" s="93"/>
      <c r="O34" s="93"/>
      <c r="P34" s="76">
        <f>データ!AN7</f>
        <v>98.2</v>
      </c>
      <c r="Q34" s="77"/>
      <c r="R34" s="77"/>
      <c r="S34" s="77"/>
      <c r="T34" s="77"/>
      <c r="U34" s="77"/>
      <c r="V34" s="77"/>
      <c r="W34" s="77"/>
      <c r="X34" s="77"/>
      <c r="Y34" s="77"/>
      <c r="Z34" s="77"/>
      <c r="AA34" s="77"/>
      <c r="AB34" s="77"/>
      <c r="AC34" s="77"/>
      <c r="AD34" s="78"/>
      <c r="AE34" s="76">
        <f>データ!AO7</f>
        <v>97.5</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78.099999999999994</v>
      </c>
      <c r="DE34" s="77"/>
      <c r="DF34" s="77"/>
      <c r="DG34" s="77"/>
      <c r="DH34" s="77"/>
      <c r="DI34" s="77"/>
      <c r="DJ34" s="77"/>
      <c r="DK34" s="77"/>
      <c r="DL34" s="77"/>
      <c r="DM34" s="77"/>
      <c r="DN34" s="77"/>
      <c r="DO34" s="77"/>
      <c r="DP34" s="77"/>
      <c r="DQ34" s="77"/>
      <c r="DR34" s="78"/>
      <c r="DS34" s="76">
        <f>データ!AZ7</f>
        <v>77</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114.4</v>
      </c>
      <c r="GS34" s="77"/>
      <c r="GT34" s="77"/>
      <c r="GU34" s="77"/>
      <c r="GV34" s="77"/>
      <c r="GW34" s="77"/>
      <c r="GX34" s="77"/>
      <c r="GY34" s="77"/>
      <c r="GZ34" s="77"/>
      <c r="HA34" s="77"/>
      <c r="HB34" s="77"/>
      <c r="HC34" s="77"/>
      <c r="HD34" s="77"/>
      <c r="HE34" s="77"/>
      <c r="HF34" s="78"/>
      <c r="HG34" s="76">
        <f>データ!BK7</f>
        <v>117</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67.900000000000006</v>
      </c>
      <c r="KG34" s="77"/>
      <c r="KH34" s="77"/>
      <c r="KI34" s="77"/>
      <c r="KJ34" s="77"/>
      <c r="KK34" s="77"/>
      <c r="KL34" s="77"/>
      <c r="KM34" s="77"/>
      <c r="KN34" s="77"/>
      <c r="KO34" s="77"/>
      <c r="KP34" s="77"/>
      <c r="KQ34" s="77"/>
      <c r="KR34" s="77"/>
      <c r="KS34" s="77"/>
      <c r="KT34" s="78"/>
      <c r="KU34" s="76">
        <f>データ!BV7</f>
        <v>66.900000000000006</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179</v>
      </c>
      <c r="NK39" s="103"/>
      <c r="NL39" s="103"/>
      <c r="NM39" s="103"/>
      <c r="NN39" s="103"/>
      <c r="NO39" s="103"/>
      <c r="NP39" s="103"/>
      <c r="NQ39" s="103"/>
      <c r="NR39" s="103"/>
      <c r="NS39" s="103"/>
      <c r="NT39" s="103"/>
      <c r="NU39" s="103"/>
      <c r="NV39" s="103"/>
      <c r="NW39" s="103"/>
      <c r="NX39" s="104"/>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177</v>
      </c>
      <c r="NK54" s="103"/>
      <c r="NL54" s="103"/>
      <c r="NM54" s="103"/>
      <c r="NN54" s="103"/>
      <c r="NO54" s="103"/>
      <c r="NP54" s="103"/>
      <c r="NQ54" s="103"/>
      <c r="NR54" s="103"/>
      <c r="NS54" s="103"/>
      <c r="NT54" s="103"/>
      <c r="NU54" s="103"/>
      <c r="NV54" s="103"/>
      <c r="NW54" s="103"/>
      <c r="NX54" s="104"/>
      <c r="OC54" s="18" t="s">
        <v>83</v>
      </c>
    </row>
    <row r="55" spans="1:393" ht="13.5" customHeight="1">
      <c r="A55" s="2"/>
      <c r="B55" s="15"/>
      <c r="C55" s="5"/>
      <c r="D55" s="5"/>
      <c r="E55" s="5"/>
      <c r="F55" s="5"/>
      <c r="G55" s="93" t="s">
        <v>57</v>
      </c>
      <c r="H55" s="93"/>
      <c r="I55" s="93"/>
      <c r="J55" s="93"/>
      <c r="K55" s="93"/>
      <c r="L55" s="93"/>
      <c r="M55" s="93"/>
      <c r="N55" s="93"/>
      <c r="O55" s="93"/>
      <c r="P55" s="94">
        <f>データ!CA7</f>
        <v>26914</v>
      </c>
      <c r="Q55" s="95"/>
      <c r="R55" s="95"/>
      <c r="S55" s="95"/>
      <c r="T55" s="95"/>
      <c r="U55" s="95"/>
      <c r="V55" s="95"/>
      <c r="W55" s="95"/>
      <c r="X55" s="95"/>
      <c r="Y55" s="95"/>
      <c r="Z55" s="95"/>
      <c r="AA55" s="95"/>
      <c r="AB55" s="95"/>
      <c r="AC55" s="95"/>
      <c r="AD55" s="96"/>
      <c r="AE55" s="94">
        <f>データ!CB7</f>
        <v>27044</v>
      </c>
      <c r="AF55" s="95"/>
      <c r="AG55" s="95"/>
      <c r="AH55" s="95"/>
      <c r="AI55" s="95"/>
      <c r="AJ55" s="95"/>
      <c r="AK55" s="95"/>
      <c r="AL55" s="95"/>
      <c r="AM55" s="95"/>
      <c r="AN55" s="95"/>
      <c r="AO55" s="95"/>
      <c r="AP55" s="95"/>
      <c r="AQ55" s="95"/>
      <c r="AR55" s="95"/>
      <c r="AS55" s="96"/>
      <c r="AT55" s="94">
        <f>データ!CC7</f>
        <v>28083</v>
      </c>
      <c r="AU55" s="95"/>
      <c r="AV55" s="95"/>
      <c r="AW55" s="95"/>
      <c r="AX55" s="95"/>
      <c r="AY55" s="95"/>
      <c r="AZ55" s="95"/>
      <c r="BA55" s="95"/>
      <c r="BB55" s="95"/>
      <c r="BC55" s="95"/>
      <c r="BD55" s="95"/>
      <c r="BE55" s="95"/>
      <c r="BF55" s="95"/>
      <c r="BG55" s="95"/>
      <c r="BH55" s="96"/>
      <c r="BI55" s="94">
        <f>データ!CD7</f>
        <v>27998</v>
      </c>
      <c r="BJ55" s="95"/>
      <c r="BK55" s="95"/>
      <c r="BL55" s="95"/>
      <c r="BM55" s="95"/>
      <c r="BN55" s="95"/>
      <c r="BO55" s="95"/>
      <c r="BP55" s="95"/>
      <c r="BQ55" s="95"/>
      <c r="BR55" s="95"/>
      <c r="BS55" s="95"/>
      <c r="BT55" s="95"/>
      <c r="BU55" s="95"/>
      <c r="BV55" s="95"/>
      <c r="BW55" s="96"/>
      <c r="BX55" s="94">
        <f>データ!CE7</f>
        <v>29583</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5968</v>
      </c>
      <c r="DE55" s="95"/>
      <c r="DF55" s="95"/>
      <c r="DG55" s="95"/>
      <c r="DH55" s="95"/>
      <c r="DI55" s="95"/>
      <c r="DJ55" s="95"/>
      <c r="DK55" s="95"/>
      <c r="DL55" s="95"/>
      <c r="DM55" s="95"/>
      <c r="DN55" s="95"/>
      <c r="DO55" s="95"/>
      <c r="DP55" s="95"/>
      <c r="DQ55" s="95"/>
      <c r="DR55" s="96"/>
      <c r="DS55" s="94">
        <f>データ!CM7</f>
        <v>6279</v>
      </c>
      <c r="DT55" s="95"/>
      <c r="DU55" s="95"/>
      <c r="DV55" s="95"/>
      <c r="DW55" s="95"/>
      <c r="DX55" s="95"/>
      <c r="DY55" s="95"/>
      <c r="DZ55" s="95"/>
      <c r="EA55" s="95"/>
      <c r="EB55" s="95"/>
      <c r="EC55" s="95"/>
      <c r="ED55" s="95"/>
      <c r="EE55" s="95"/>
      <c r="EF55" s="95"/>
      <c r="EG55" s="96"/>
      <c r="EH55" s="94">
        <f>データ!CN7</f>
        <v>6826</v>
      </c>
      <c r="EI55" s="95"/>
      <c r="EJ55" s="95"/>
      <c r="EK55" s="95"/>
      <c r="EL55" s="95"/>
      <c r="EM55" s="95"/>
      <c r="EN55" s="95"/>
      <c r="EO55" s="95"/>
      <c r="EP55" s="95"/>
      <c r="EQ55" s="95"/>
      <c r="ER55" s="95"/>
      <c r="ES55" s="95"/>
      <c r="ET55" s="95"/>
      <c r="EU55" s="95"/>
      <c r="EV55" s="96"/>
      <c r="EW55" s="94">
        <f>データ!CO7</f>
        <v>7199</v>
      </c>
      <c r="EX55" s="95"/>
      <c r="EY55" s="95"/>
      <c r="EZ55" s="95"/>
      <c r="FA55" s="95"/>
      <c r="FB55" s="95"/>
      <c r="FC55" s="95"/>
      <c r="FD55" s="95"/>
      <c r="FE55" s="95"/>
      <c r="FF55" s="95"/>
      <c r="FG55" s="95"/>
      <c r="FH55" s="95"/>
      <c r="FI55" s="95"/>
      <c r="FJ55" s="95"/>
      <c r="FK55" s="96"/>
      <c r="FL55" s="94">
        <f>データ!CP7</f>
        <v>7175</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93.8</v>
      </c>
      <c r="GS55" s="77"/>
      <c r="GT55" s="77"/>
      <c r="GU55" s="77"/>
      <c r="GV55" s="77"/>
      <c r="GW55" s="77"/>
      <c r="GX55" s="77"/>
      <c r="GY55" s="77"/>
      <c r="GZ55" s="77"/>
      <c r="HA55" s="77"/>
      <c r="HB55" s="77"/>
      <c r="HC55" s="77"/>
      <c r="HD55" s="77"/>
      <c r="HE55" s="77"/>
      <c r="HF55" s="78"/>
      <c r="HG55" s="76">
        <f>データ!CX7</f>
        <v>93.5</v>
      </c>
      <c r="HH55" s="77"/>
      <c r="HI55" s="77"/>
      <c r="HJ55" s="77"/>
      <c r="HK55" s="77"/>
      <c r="HL55" s="77"/>
      <c r="HM55" s="77"/>
      <c r="HN55" s="77"/>
      <c r="HO55" s="77"/>
      <c r="HP55" s="77"/>
      <c r="HQ55" s="77"/>
      <c r="HR55" s="77"/>
      <c r="HS55" s="77"/>
      <c r="HT55" s="77"/>
      <c r="HU55" s="78"/>
      <c r="HV55" s="76">
        <f>データ!CY7</f>
        <v>86.2</v>
      </c>
      <c r="HW55" s="77"/>
      <c r="HX55" s="77"/>
      <c r="HY55" s="77"/>
      <c r="HZ55" s="77"/>
      <c r="IA55" s="77"/>
      <c r="IB55" s="77"/>
      <c r="IC55" s="77"/>
      <c r="ID55" s="77"/>
      <c r="IE55" s="77"/>
      <c r="IF55" s="77"/>
      <c r="IG55" s="77"/>
      <c r="IH55" s="77"/>
      <c r="II55" s="77"/>
      <c r="IJ55" s="78"/>
      <c r="IK55" s="76">
        <f>データ!CZ7</f>
        <v>100.7</v>
      </c>
      <c r="IL55" s="77"/>
      <c r="IM55" s="77"/>
      <c r="IN55" s="77"/>
      <c r="IO55" s="77"/>
      <c r="IP55" s="77"/>
      <c r="IQ55" s="77"/>
      <c r="IR55" s="77"/>
      <c r="IS55" s="77"/>
      <c r="IT55" s="77"/>
      <c r="IU55" s="77"/>
      <c r="IV55" s="77"/>
      <c r="IW55" s="77"/>
      <c r="IX55" s="77"/>
      <c r="IY55" s="78"/>
      <c r="IZ55" s="76">
        <f>データ!DA7</f>
        <v>99.7</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12.4</v>
      </c>
      <c r="KG55" s="77"/>
      <c r="KH55" s="77"/>
      <c r="KI55" s="77"/>
      <c r="KJ55" s="77"/>
      <c r="KK55" s="77"/>
      <c r="KL55" s="77"/>
      <c r="KM55" s="77"/>
      <c r="KN55" s="77"/>
      <c r="KO55" s="77"/>
      <c r="KP55" s="77"/>
      <c r="KQ55" s="77"/>
      <c r="KR55" s="77"/>
      <c r="KS55" s="77"/>
      <c r="KT55" s="78"/>
      <c r="KU55" s="76">
        <f>データ!DI7</f>
        <v>12.1</v>
      </c>
      <c r="KV55" s="77"/>
      <c r="KW55" s="77"/>
      <c r="KX55" s="77"/>
      <c r="KY55" s="77"/>
      <c r="KZ55" s="77"/>
      <c r="LA55" s="77"/>
      <c r="LB55" s="77"/>
      <c r="LC55" s="77"/>
      <c r="LD55" s="77"/>
      <c r="LE55" s="77"/>
      <c r="LF55" s="77"/>
      <c r="LG55" s="77"/>
      <c r="LH55" s="77"/>
      <c r="LI55" s="78"/>
      <c r="LJ55" s="76">
        <f>データ!DJ7</f>
        <v>13.3</v>
      </c>
      <c r="LK55" s="77"/>
      <c r="LL55" s="77"/>
      <c r="LM55" s="77"/>
      <c r="LN55" s="77"/>
      <c r="LO55" s="77"/>
      <c r="LP55" s="77"/>
      <c r="LQ55" s="77"/>
      <c r="LR55" s="77"/>
      <c r="LS55" s="77"/>
      <c r="LT55" s="77"/>
      <c r="LU55" s="77"/>
      <c r="LV55" s="77"/>
      <c r="LW55" s="77"/>
      <c r="LX55" s="78"/>
      <c r="LY55" s="76">
        <f>データ!DK7</f>
        <v>12.8</v>
      </c>
      <c r="LZ55" s="77"/>
      <c r="MA55" s="77"/>
      <c r="MB55" s="77"/>
      <c r="MC55" s="77"/>
      <c r="MD55" s="77"/>
      <c r="ME55" s="77"/>
      <c r="MF55" s="77"/>
      <c r="MG55" s="77"/>
      <c r="MH55" s="77"/>
      <c r="MI55" s="77"/>
      <c r="MJ55" s="77"/>
      <c r="MK55" s="77"/>
      <c r="ML55" s="77"/>
      <c r="MM55" s="78"/>
      <c r="MN55" s="76">
        <f>データ!DL7</f>
        <v>11</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c r="A56" s="2"/>
      <c r="B56" s="15"/>
      <c r="C56" s="5"/>
      <c r="D56" s="5"/>
      <c r="E56" s="5"/>
      <c r="F56" s="5"/>
      <c r="G56" s="93" t="s">
        <v>59</v>
      </c>
      <c r="H56" s="93"/>
      <c r="I56" s="93"/>
      <c r="J56" s="93"/>
      <c r="K56" s="93"/>
      <c r="L56" s="93"/>
      <c r="M56" s="93"/>
      <c r="N56" s="93"/>
      <c r="O56" s="93"/>
      <c r="P56" s="94">
        <f>データ!CF7</f>
        <v>25249</v>
      </c>
      <c r="Q56" s="95"/>
      <c r="R56" s="95"/>
      <c r="S56" s="95"/>
      <c r="T56" s="95"/>
      <c r="U56" s="95"/>
      <c r="V56" s="95"/>
      <c r="W56" s="95"/>
      <c r="X56" s="95"/>
      <c r="Y56" s="95"/>
      <c r="Z56" s="95"/>
      <c r="AA56" s="95"/>
      <c r="AB56" s="95"/>
      <c r="AC56" s="95"/>
      <c r="AD56" s="96"/>
      <c r="AE56" s="94">
        <f>データ!CG7</f>
        <v>25711</v>
      </c>
      <c r="AF56" s="95"/>
      <c r="AG56" s="95"/>
      <c r="AH56" s="95"/>
      <c r="AI56" s="95"/>
      <c r="AJ56" s="95"/>
      <c r="AK56" s="95"/>
      <c r="AL56" s="95"/>
      <c r="AM56" s="95"/>
      <c r="AN56" s="95"/>
      <c r="AO56" s="95"/>
      <c r="AP56" s="95"/>
      <c r="AQ56" s="95"/>
      <c r="AR56" s="95"/>
      <c r="AS56" s="96"/>
      <c r="AT56" s="94">
        <f>データ!CH7</f>
        <v>26415</v>
      </c>
      <c r="AU56" s="95"/>
      <c r="AV56" s="95"/>
      <c r="AW56" s="95"/>
      <c r="AX56" s="95"/>
      <c r="AY56" s="95"/>
      <c r="AZ56" s="95"/>
      <c r="BA56" s="95"/>
      <c r="BB56" s="95"/>
      <c r="BC56" s="95"/>
      <c r="BD56" s="95"/>
      <c r="BE56" s="95"/>
      <c r="BF56" s="95"/>
      <c r="BG56" s="95"/>
      <c r="BH56" s="96"/>
      <c r="BI56" s="94">
        <f>データ!CI7</f>
        <v>27227</v>
      </c>
      <c r="BJ56" s="95"/>
      <c r="BK56" s="95"/>
      <c r="BL56" s="95"/>
      <c r="BM56" s="95"/>
      <c r="BN56" s="95"/>
      <c r="BO56" s="95"/>
      <c r="BP56" s="95"/>
      <c r="BQ56" s="95"/>
      <c r="BR56" s="95"/>
      <c r="BS56" s="95"/>
      <c r="BT56" s="95"/>
      <c r="BU56" s="95"/>
      <c r="BV56" s="95"/>
      <c r="BW56" s="96"/>
      <c r="BX56" s="94">
        <f>データ!CJ7</f>
        <v>28176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8852</v>
      </c>
      <c r="DE56" s="95"/>
      <c r="DF56" s="95"/>
      <c r="DG56" s="95"/>
      <c r="DH56" s="95"/>
      <c r="DI56" s="95"/>
      <c r="DJ56" s="95"/>
      <c r="DK56" s="95"/>
      <c r="DL56" s="95"/>
      <c r="DM56" s="95"/>
      <c r="DN56" s="95"/>
      <c r="DO56" s="95"/>
      <c r="DP56" s="95"/>
      <c r="DQ56" s="95"/>
      <c r="DR56" s="96"/>
      <c r="DS56" s="94">
        <f>データ!CR7</f>
        <v>9060</v>
      </c>
      <c r="DT56" s="95"/>
      <c r="DU56" s="95"/>
      <c r="DV56" s="95"/>
      <c r="DW56" s="95"/>
      <c r="DX56" s="95"/>
      <c r="DY56" s="95"/>
      <c r="DZ56" s="95"/>
      <c r="EA56" s="95"/>
      <c r="EB56" s="95"/>
      <c r="EC56" s="95"/>
      <c r="ED56" s="95"/>
      <c r="EE56" s="95"/>
      <c r="EF56" s="95"/>
      <c r="EG56" s="96"/>
      <c r="EH56" s="94">
        <f>データ!CS7</f>
        <v>9135</v>
      </c>
      <c r="EI56" s="95"/>
      <c r="EJ56" s="95"/>
      <c r="EK56" s="95"/>
      <c r="EL56" s="95"/>
      <c r="EM56" s="95"/>
      <c r="EN56" s="95"/>
      <c r="EO56" s="95"/>
      <c r="EP56" s="95"/>
      <c r="EQ56" s="95"/>
      <c r="ER56" s="95"/>
      <c r="ES56" s="95"/>
      <c r="ET56" s="95"/>
      <c r="EU56" s="95"/>
      <c r="EV56" s="96"/>
      <c r="EW56" s="94">
        <f>データ!CT7</f>
        <v>9509</v>
      </c>
      <c r="EX56" s="95"/>
      <c r="EY56" s="95"/>
      <c r="EZ56" s="95"/>
      <c r="FA56" s="95"/>
      <c r="FB56" s="95"/>
      <c r="FC56" s="95"/>
      <c r="FD56" s="95"/>
      <c r="FE56" s="95"/>
      <c r="FF56" s="95"/>
      <c r="FG56" s="95"/>
      <c r="FH56" s="95"/>
      <c r="FI56" s="95"/>
      <c r="FJ56" s="95"/>
      <c r="FK56" s="96"/>
      <c r="FL56" s="94">
        <f>データ!CU7</f>
        <v>9548</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70.3</v>
      </c>
      <c r="GS56" s="77"/>
      <c r="GT56" s="77"/>
      <c r="GU56" s="77"/>
      <c r="GV56" s="77"/>
      <c r="GW56" s="77"/>
      <c r="GX56" s="77"/>
      <c r="GY56" s="77"/>
      <c r="GZ56" s="77"/>
      <c r="HA56" s="77"/>
      <c r="HB56" s="77"/>
      <c r="HC56" s="77"/>
      <c r="HD56" s="77"/>
      <c r="HE56" s="77"/>
      <c r="HF56" s="78"/>
      <c r="HG56" s="76">
        <f>データ!DC7</f>
        <v>71.099999999999994</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17</v>
      </c>
      <c r="KG56" s="77"/>
      <c r="KH56" s="77"/>
      <c r="KI56" s="77"/>
      <c r="KJ56" s="77"/>
      <c r="KK56" s="77"/>
      <c r="KL56" s="77"/>
      <c r="KM56" s="77"/>
      <c r="KN56" s="77"/>
      <c r="KO56" s="77"/>
      <c r="KP56" s="77"/>
      <c r="KQ56" s="77"/>
      <c r="KR56" s="77"/>
      <c r="KS56" s="77"/>
      <c r="KT56" s="78"/>
      <c r="KU56" s="76">
        <f>データ!DN7</f>
        <v>16.5</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180</v>
      </c>
      <c r="NK70" s="88"/>
      <c r="NL70" s="88"/>
      <c r="NM70" s="88"/>
      <c r="NN70" s="88"/>
      <c r="NO70" s="88"/>
      <c r="NP70" s="88"/>
      <c r="NQ70" s="88"/>
      <c r="NR70" s="88"/>
      <c r="NS70" s="88"/>
      <c r="NT70" s="88"/>
      <c r="NU70" s="88"/>
      <c r="NV70" s="88"/>
      <c r="NW70" s="88"/>
      <c r="NX70" s="89"/>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c r="A79" s="2"/>
      <c r="B79" s="15"/>
      <c r="C79" s="5"/>
      <c r="D79" s="5"/>
      <c r="E79" s="5"/>
      <c r="F79" s="5"/>
      <c r="G79" s="26"/>
      <c r="H79" s="26"/>
      <c r="I79" s="30"/>
      <c r="J79" s="72" t="s">
        <v>57</v>
      </c>
      <c r="K79" s="73"/>
      <c r="L79" s="73"/>
      <c r="M79" s="73"/>
      <c r="N79" s="73"/>
      <c r="O79" s="73"/>
      <c r="P79" s="73"/>
      <c r="Q79" s="73"/>
      <c r="R79" s="73"/>
      <c r="S79" s="73"/>
      <c r="T79" s="74"/>
      <c r="U79" s="71">
        <f>データ!DS7</f>
        <v>70.599999999999994</v>
      </c>
      <c r="V79" s="71"/>
      <c r="W79" s="71"/>
      <c r="X79" s="71"/>
      <c r="Y79" s="71"/>
      <c r="Z79" s="71"/>
      <c r="AA79" s="71"/>
      <c r="AB79" s="71"/>
      <c r="AC79" s="71"/>
      <c r="AD79" s="71"/>
      <c r="AE79" s="71"/>
      <c r="AF79" s="71"/>
      <c r="AG79" s="71"/>
      <c r="AH79" s="71"/>
      <c r="AI79" s="71"/>
      <c r="AJ79" s="71"/>
      <c r="AK79" s="71"/>
      <c r="AL79" s="71"/>
      <c r="AM79" s="71"/>
      <c r="AN79" s="71">
        <f>データ!DT7</f>
        <v>72.400000000000006</v>
      </c>
      <c r="AO79" s="71"/>
      <c r="AP79" s="71"/>
      <c r="AQ79" s="71"/>
      <c r="AR79" s="71"/>
      <c r="AS79" s="71"/>
      <c r="AT79" s="71"/>
      <c r="AU79" s="71"/>
      <c r="AV79" s="71"/>
      <c r="AW79" s="71"/>
      <c r="AX79" s="71"/>
      <c r="AY79" s="71"/>
      <c r="AZ79" s="71"/>
      <c r="BA79" s="71"/>
      <c r="BB79" s="71"/>
      <c r="BC79" s="71"/>
      <c r="BD79" s="71"/>
      <c r="BE79" s="71"/>
      <c r="BF79" s="71"/>
      <c r="BG79" s="71">
        <f>データ!DU7</f>
        <v>67.7</v>
      </c>
      <c r="BH79" s="71"/>
      <c r="BI79" s="71"/>
      <c r="BJ79" s="71"/>
      <c r="BK79" s="71"/>
      <c r="BL79" s="71"/>
      <c r="BM79" s="71"/>
      <c r="BN79" s="71"/>
      <c r="BO79" s="71"/>
      <c r="BP79" s="71"/>
      <c r="BQ79" s="71"/>
      <c r="BR79" s="71"/>
      <c r="BS79" s="71"/>
      <c r="BT79" s="71"/>
      <c r="BU79" s="71"/>
      <c r="BV79" s="71"/>
      <c r="BW79" s="71"/>
      <c r="BX79" s="71"/>
      <c r="BY79" s="71"/>
      <c r="BZ79" s="71">
        <f>データ!DV7</f>
        <v>68.3</v>
      </c>
      <c r="CA79" s="71"/>
      <c r="CB79" s="71"/>
      <c r="CC79" s="71"/>
      <c r="CD79" s="71"/>
      <c r="CE79" s="71"/>
      <c r="CF79" s="71"/>
      <c r="CG79" s="71"/>
      <c r="CH79" s="71"/>
      <c r="CI79" s="71"/>
      <c r="CJ79" s="71"/>
      <c r="CK79" s="71"/>
      <c r="CL79" s="71"/>
      <c r="CM79" s="71"/>
      <c r="CN79" s="71"/>
      <c r="CO79" s="71"/>
      <c r="CP79" s="71"/>
      <c r="CQ79" s="71"/>
      <c r="CR79" s="71"/>
      <c r="CS79" s="71">
        <f>データ!DW7</f>
        <v>70.7</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73.099999999999994</v>
      </c>
      <c r="EP79" s="71"/>
      <c r="EQ79" s="71"/>
      <c r="ER79" s="71"/>
      <c r="ES79" s="71"/>
      <c r="ET79" s="71"/>
      <c r="EU79" s="71"/>
      <c r="EV79" s="71"/>
      <c r="EW79" s="71"/>
      <c r="EX79" s="71"/>
      <c r="EY79" s="71"/>
      <c r="EZ79" s="71"/>
      <c r="FA79" s="71"/>
      <c r="FB79" s="71"/>
      <c r="FC79" s="71"/>
      <c r="FD79" s="71"/>
      <c r="FE79" s="71"/>
      <c r="FF79" s="71"/>
      <c r="FG79" s="71"/>
      <c r="FH79" s="71">
        <f>データ!EE7</f>
        <v>76.3</v>
      </c>
      <c r="FI79" s="71"/>
      <c r="FJ79" s="71"/>
      <c r="FK79" s="71"/>
      <c r="FL79" s="71"/>
      <c r="FM79" s="71"/>
      <c r="FN79" s="71"/>
      <c r="FO79" s="71"/>
      <c r="FP79" s="71"/>
      <c r="FQ79" s="71"/>
      <c r="FR79" s="71"/>
      <c r="FS79" s="71"/>
      <c r="FT79" s="71"/>
      <c r="FU79" s="71"/>
      <c r="FV79" s="71"/>
      <c r="FW79" s="71"/>
      <c r="FX79" s="71"/>
      <c r="FY79" s="71"/>
      <c r="FZ79" s="71"/>
      <c r="GA79" s="71">
        <f>データ!EF7</f>
        <v>77.3</v>
      </c>
      <c r="GB79" s="71"/>
      <c r="GC79" s="71"/>
      <c r="GD79" s="71"/>
      <c r="GE79" s="71"/>
      <c r="GF79" s="71"/>
      <c r="GG79" s="71"/>
      <c r="GH79" s="71"/>
      <c r="GI79" s="71"/>
      <c r="GJ79" s="71"/>
      <c r="GK79" s="71"/>
      <c r="GL79" s="71"/>
      <c r="GM79" s="71"/>
      <c r="GN79" s="71"/>
      <c r="GO79" s="71"/>
      <c r="GP79" s="71"/>
      <c r="GQ79" s="71"/>
      <c r="GR79" s="71"/>
      <c r="GS79" s="71"/>
      <c r="GT79" s="71">
        <f>データ!EG7</f>
        <v>74.2</v>
      </c>
      <c r="GU79" s="71"/>
      <c r="GV79" s="71"/>
      <c r="GW79" s="71"/>
      <c r="GX79" s="71"/>
      <c r="GY79" s="71"/>
      <c r="GZ79" s="71"/>
      <c r="HA79" s="71"/>
      <c r="HB79" s="71"/>
      <c r="HC79" s="71"/>
      <c r="HD79" s="71"/>
      <c r="HE79" s="71"/>
      <c r="HF79" s="71"/>
      <c r="HG79" s="71"/>
      <c r="HH79" s="71"/>
      <c r="HI79" s="71"/>
      <c r="HJ79" s="71"/>
      <c r="HK79" s="71"/>
      <c r="HL79" s="71"/>
      <c r="HM79" s="71">
        <f>データ!EH7</f>
        <v>78.5</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31980483</v>
      </c>
      <c r="JK79" s="69"/>
      <c r="JL79" s="69"/>
      <c r="JM79" s="69"/>
      <c r="JN79" s="69"/>
      <c r="JO79" s="69"/>
      <c r="JP79" s="69"/>
      <c r="JQ79" s="69"/>
      <c r="JR79" s="69"/>
      <c r="JS79" s="69"/>
      <c r="JT79" s="69"/>
      <c r="JU79" s="69"/>
      <c r="JV79" s="69"/>
      <c r="JW79" s="69"/>
      <c r="JX79" s="69"/>
      <c r="JY79" s="69"/>
      <c r="JZ79" s="69"/>
      <c r="KA79" s="69"/>
      <c r="KB79" s="69"/>
      <c r="KC79" s="69">
        <f>データ!EP7</f>
        <v>38637840</v>
      </c>
      <c r="KD79" s="69"/>
      <c r="KE79" s="69"/>
      <c r="KF79" s="69"/>
      <c r="KG79" s="69"/>
      <c r="KH79" s="69"/>
      <c r="KI79" s="69"/>
      <c r="KJ79" s="69"/>
      <c r="KK79" s="69"/>
      <c r="KL79" s="69"/>
      <c r="KM79" s="69"/>
      <c r="KN79" s="69"/>
      <c r="KO79" s="69"/>
      <c r="KP79" s="69"/>
      <c r="KQ79" s="69"/>
      <c r="KR79" s="69"/>
      <c r="KS79" s="69"/>
      <c r="KT79" s="69"/>
      <c r="KU79" s="69"/>
      <c r="KV79" s="69">
        <f>データ!EQ7</f>
        <v>42055180</v>
      </c>
      <c r="KW79" s="69"/>
      <c r="KX79" s="69"/>
      <c r="KY79" s="69"/>
      <c r="KZ79" s="69"/>
      <c r="LA79" s="69"/>
      <c r="LB79" s="69"/>
      <c r="LC79" s="69"/>
      <c r="LD79" s="69"/>
      <c r="LE79" s="69"/>
      <c r="LF79" s="69"/>
      <c r="LG79" s="69"/>
      <c r="LH79" s="69"/>
      <c r="LI79" s="69"/>
      <c r="LJ79" s="69"/>
      <c r="LK79" s="69"/>
      <c r="LL79" s="69"/>
      <c r="LM79" s="69"/>
      <c r="LN79" s="69"/>
      <c r="LO79" s="69">
        <f>データ!ER7</f>
        <v>43198960</v>
      </c>
      <c r="LP79" s="69"/>
      <c r="LQ79" s="69"/>
      <c r="LR79" s="69"/>
      <c r="LS79" s="69"/>
      <c r="LT79" s="69"/>
      <c r="LU79" s="69"/>
      <c r="LV79" s="69"/>
      <c r="LW79" s="69"/>
      <c r="LX79" s="69"/>
      <c r="LY79" s="69"/>
      <c r="LZ79" s="69"/>
      <c r="MA79" s="69"/>
      <c r="MB79" s="69"/>
      <c r="MC79" s="69"/>
      <c r="MD79" s="69"/>
      <c r="ME79" s="69"/>
      <c r="MF79" s="69"/>
      <c r="MG79" s="69"/>
      <c r="MH79" s="69">
        <f>データ!ES7</f>
        <v>43422040</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c r="A80" s="2"/>
      <c r="B80" s="15"/>
      <c r="C80" s="5"/>
      <c r="D80" s="5"/>
      <c r="E80" s="5"/>
      <c r="F80" s="5"/>
      <c r="G80" s="5"/>
      <c r="H80" s="5"/>
      <c r="I80" s="30"/>
      <c r="J80" s="72" t="s">
        <v>59</v>
      </c>
      <c r="K80" s="73"/>
      <c r="L80" s="73"/>
      <c r="M80" s="73"/>
      <c r="N80" s="73"/>
      <c r="O80" s="73"/>
      <c r="P80" s="73"/>
      <c r="Q80" s="73"/>
      <c r="R80" s="73"/>
      <c r="S80" s="73"/>
      <c r="T80" s="74"/>
      <c r="U80" s="71">
        <f>データ!DX7</f>
        <v>53.8</v>
      </c>
      <c r="V80" s="71"/>
      <c r="W80" s="71"/>
      <c r="X80" s="71"/>
      <c r="Y80" s="71"/>
      <c r="Z80" s="71"/>
      <c r="AA80" s="71"/>
      <c r="AB80" s="71"/>
      <c r="AC80" s="71"/>
      <c r="AD80" s="71"/>
      <c r="AE80" s="71"/>
      <c r="AF80" s="71"/>
      <c r="AG80" s="71"/>
      <c r="AH80" s="71"/>
      <c r="AI80" s="71"/>
      <c r="AJ80" s="71"/>
      <c r="AK80" s="71"/>
      <c r="AL80" s="71"/>
      <c r="AM80" s="71"/>
      <c r="AN80" s="71">
        <f>データ!DY7</f>
        <v>56.1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v>
      </c>
      <c r="EP80" s="71"/>
      <c r="EQ80" s="71"/>
      <c r="ER80" s="71"/>
      <c r="ES80" s="71"/>
      <c r="ET80" s="71"/>
      <c r="EU80" s="71"/>
      <c r="EV80" s="71"/>
      <c r="EW80" s="71"/>
      <c r="EX80" s="71"/>
      <c r="EY80" s="71"/>
      <c r="EZ80" s="71"/>
      <c r="FA80" s="71"/>
      <c r="FB80" s="71"/>
      <c r="FC80" s="71"/>
      <c r="FD80" s="71"/>
      <c r="FE80" s="71"/>
      <c r="FF80" s="71"/>
      <c r="FG80" s="71"/>
      <c r="FH80" s="71">
        <f>データ!EJ7</f>
        <v>73.2</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38480542</v>
      </c>
      <c r="JK80" s="69"/>
      <c r="JL80" s="69"/>
      <c r="JM80" s="69"/>
      <c r="JN80" s="69"/>
      <c r="JO80" s="69"/>
      <c r="JP80" s="69"/>
      <c r="JQ80" s="69"/>
      <c r="JR80" s="69"/>
      <c r="JS80" s="69"/>
      <c r="JT80" s="69"/>
      <c r="JU80" s="69"/>
      <c r="JV80" s="69"/>
      <c r="JW80" s="69"/>
      <c r="JX80" s="69"/>
      <c r="JY80" s="69"/>
      <c r="JZ80" s="69"/>
      <c r="KA80" s="69"/>
      <c r="KB80" s="69"/>
      <c r="KC80" s="69">
        <f>データ!EU7</f>
        <v>38744035</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36"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95</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gMabOIsKBO+wmIYNrRZZ2on3DmsQjnMnRPQX3mmGGAGwzbjZ9q+OzFrOQ3Rj9C2moya49IeExMXjzsyEB6FxqA==" saltValue="gnsocyefOanvHSYYTw8prA=="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disablePrompts="1"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96</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97</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98</v>
      </c>
      <c r="B3" s="39" t="s">
        <v>99</v>
      </c>
      <c r="C3" s="39" t="s">
        <v>100</v>
      </c>
      <c r="D3" s="39" t="s">
        <v>101</v>
      </c>
      <c r="E3" s="39" t="s">
        <v>102</v>
      </c>
      <c r="F3" s="39" t="s">
        <v>103</v>
      </c>
      <c r="G3" s="39" t="s">
        <v>104</v>
      </c>
      <c r="H3" s="40" t="s">
        <v>105</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106</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108</v>
      </c>
      <c r="AJ4" s="155"/>
      <c r="AK4" s="155"/>
      <c r="AL4" s="155"/>
      <c r="AM4" s="155"/>
      <c r="AN4" s="155"/>
      <c r="AO4" s="155"/>
      <c r="AP4" s="155"/>
      <c r="AQ4" s="155"/>
      <c r="AR4" s="155"/>
      <c r="AS4" s="156"/>
      <c r="AT4" s="157" t="s">
        <v>109</v>
      </c>
      <c r="AU4" s="153"/>
      <c r="AV4" s="153"/>
      <c r="AW4" s="153"/>
      <c r="AX4" s="153"/>
      <c r="AY4" s="153"/>
      <c r="AZ4" s="153"/>
      <c r="BA4" s="153"/>
      <c r="BB4" s="153"/>
      <c r="BC4" s="153"/>
      <c r="BD4" s="153"/>
      <c r="BE4" s="157" t="s">
        <v>110</v>
      </c>
      <c r="BF4" s="153"/>
      <c r="BG4" s="153"/>
      <c r="BH4" s="153"/>
      <c r="BI4" s="153"/>
      <c r="BJ4" s="153"/>
      <c r="BK4" s="153"/>
      <c r="BL4" s="153"/>
      <c r="BM4" s="153"/>
      <c r="BN4" s="153"/>
      <c r="BO4" s="153"/>
      <c r="BP4" s="154" t="s">
        <v>111</v>
      </c>
      <c r="BQ4" s="155"/>
      <c r="BR4" s="155"/>
      <c r="BS4" s="155"/>
      <c r="BT4" s="155"/>
      <c r="BU4" s="155"/>
      <c r="BV4" s="155"/>
      <c r="BW4" s="155"/>
      <c r="BX4" s="155"/>
      <c r="BY4" s="155"/>
      <c r="BZ4" s="156"/>
      <c r="CA4" s="153" t="s">
        <v>112</v>
      </c>
      <c r="CB4" s="153"/>
      <c r="CC4" s="153"/>
      <c r="CD4" s="153"/>
      <c r="CE4" s="153"/>
      <c r="CF4" s="153"/>
      <c r="CG4" s="153"/>
      <c r="CH4" s="153"/>
      <c r="CI4" s="153"/>
      <c r="CJ4" s="153"/>
      <c r="CK4" s="153"/>
      <c r="CL4" s="157" t="s">
        <v>113</v>
      </c>
      <c r="CM4" s="153"/>
      <c r="CN4" s="153"/>
      <c r="CO4" s="153"/>
      <c r="CP4" s="153"/>
      <c r="CQ4" s="153"/>
      <c r="CR4" s="153"/>
      <c r="CS4" s="153"/>
      <c r="CT4" s="153"/>
      <c r="CU4" s="153"/>
      <c r="CV4" s="153"/>
      <c r="CW4" s="153" t="s">
        <v>114</v>
      </c>
      <c r="CX4" s="153"/>
      <c r="CY4" s="153"/>
      <c r="CZ4" s="153"/>
      <c r="DA4" s="153"/>
      <c r="DB4" s="153"/>
      <c r="DC4" s="153"/>
      <c r="DD4" s="153"/>
      <c r="DE4" s="153"/>
      <c r="DF4" s="153"/>
      <c r="DG4" s="153"/>
      <c r="DH4" s="153" t="s">
        <v>115</v>
      </c>
      <c r="DI4" s="153"/>
      <c r="DJ4" s="153"/>
      <c r="DK4" s="153"/>
      <c r="DL4" s="153"/>
      <c r="DM4" s="153"/>
      <c r="DN4" s="153"/>
      <c r="DO4" s="153"/>
      <c r="DP4" s="153"/>
      <c r="DQ4" s="153"/>
      <c r="DR4" s="153"/>
      <c r="DS4" s="154" t="s">
        <v>116</v>
      </c>
      <c r="DT4" s="155"/>
      <c r="DU4" s="155"/>
      <c r="DV4" s="155"/>
      <c r="DW4" s="155"/>
      <c r="DX4" s="155"/>
      <c r="DY4" s="155"/>
      <c r="DZ4" s="155"/>
      <c r="EA4" s="155"/>
      <c r="EB4" s="155"/>
      <c r="EC4" s="156"/>
      <c r="ED4" s="153" t="s">
        <v>117</v>
      </c>
      <c r="EE4" s="153"/>
      <c r="EF4" s="153"/>
      <c r="EG4" s="153"/>
      <c r="EH4" s="153"/>
      <c r="EI4" s="153"/>
      <c r="EJ4" s="153"/>
      <c r="EK4" s="153"/>
      <c r="EL4" s="153"/>
      <c r="EM4" s="153"/>
      <c r="EN4" s="153"/>
      <c r="EO4" s="153" t="s">
        <v>118</v>
      </c>
      <c r="EP4" s="153"/>
      <c r="EQ4" s="153"/>
      <c r="ER4" s="153"/>
      <c r="ES4" s="153"/>
      <c r="ET4" s="153"/>
      <c r="EU4" s="153"/>
      <c r="EV4" s="153"/>
      <c r="EW4" s="153"/>
      <c r="EX4" s="153"/>
      <c r="EY4" s="153"/>
    </row>
    <row r="5" spans="1:155">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143</v>
      </c>
      <c r="AU5" s="52" t="s">
        <v>144</v>
      </c>
      <c r="AV5" s="52" t="s">
        <v>154</v>
      </c>
      <c r="AW5" s="52" t="s">
        <v>146</v>
      </c>
      <c r="AX5" s="52" t="s">
        <v>147</v>
      </c>
      <c r="AY5" s="52" t="s">
        <v>148</v>
      </c>
      <c r="AZ5" s="52" t="s">
        <v>149</v>
      </c>
      <c r="BA5" s="52" t="s">
        <v>150</v>
      </c>
      <c r="BB5" s="52" t="s">
        <v>151</v>
      </c>
      <c r="BC5" s="52" t="s">
        <v>152</v>
      </c>
      <c r="BD5" s="52" t="s">
        <v>153</v>
      </c>
      <c r="BE5" s="52" t="s">
        <v>143</v>
      </c>
      <c r="BF5" s="52" t="s">
        <v>144</v>
      </c>
      <c r="BG5" s="52" t="s">
        <v>154</v>
      </c>
      <c r="BH5" s="52" t="s">
        <v>146</v>
      </c>
      <c r="BI5" s="52" t="s">
        <v>147</v>
      </c>
      <c r="BJ5" s="52" t="s">
        <v>148</v>
      </c>
      <c r="BK5" s="52" t="s">
        <v>149</v>
      </c>
      <c r="BL5" s="52" t="s">
        <v>150</v>
      </c>
      <c r="BM5" s="52" t="s">
        <v>151</v>
      </c>
      <c r="BN5" s="52" t="s">
        <v>152</v>
      </c>
      <c r="BO5" s="52" t="s">
        <v>153</v>
      </c>
      <c r="BP5" s="52" t="s">
        <v>143</v>
      </c>
      <c r="BQ5" s="52" t="s">
        <v>144</v>
      </c>
      <c r="BR5" s="52" t="s">
        <v>154</v>
      </c>
      <c r="BS5" s="52" t="s">
        <v>146</v>
      </c>
      <c r="BT5" s="52" t="s">
        <v>147</v>
      </c>
      <c r="BU5" s="52" t="s">
        <v>148</v>
      </c>
      <c r="BV5" s="52" t="s">
        <v>149</v>
      </c>
      <c r="BW5" s="52" t="s">
        <v>150</v>
      </c>
      <c r="BX5" s="52" t="s">
        <v>151</v>
      </c>
      <c r="BY5" s="52" t="s">
        <v>152</v>
      </c>
      <c r="BZ5" s="52" t="s">
        <v>153</v>
      </c>
      <c r="CA5" s="52" t="s">
        <v>143</v>
      </c>
      <c r="CB5" s="52" t="s">
        <v>144</v>
      </c>
      <c r="CC5" s="52" t="s">
        <v>154</v>
      </c>
      <c r="CD5" s="52" t="s">
        <v>146</v>
      </c>
      <c r="CE5" s="52" t="s">
        <v>147</v>
      </c>
      <c r="CF5" s="52" t="s">
        <v>148</v>
      </c>
      <c r="CG5" s="52" t="s">
        <v>149</v>
      </c>
      <c r="CH5" s="52" t="s">
        <v>150</v>
      </c>
      <c r="CI5" s="52" t="s">
        <v>151</v>
      </c>
      <c r="CJ5" s="52" t="s">
        <v>152</v>
      </c>
      <c r="CK5" s="52" t="s">
        <v>153</v>
      </c>
      <c r="CL5" s="52" t="s">
        <v>143</v>
      </c>
      <c r="CM5" s="52" t="s">
        <v>144</v>
      </c>
      <c r="CN5" s="52" t="s">
        <v>154</v>
      </c>
      <c r="CO5" s="52" t="s">
        <v>146</v>
      </c>
      <c r="CP5" s="52" t="s">
        <v>147</v>
      </c>
      <c r="CQ5" s="52" t="s">
        <v>148</v>
      </c>
      <c r="CR5" s="52" t="s">
        <v>149</v>
      </c>
      <c r="CS5" s="52" t="s">
        <v>150</v>
      </c>
      <c r="CT5" s="52" t="s">
        <v>151</v>
      </c>
      <c r="CU5" s="52" t="s">
        <v>152</v>
      </c>
      <c r="CV5" s="52" t="s">
        <v>153</v>
      </c>
      <c r="CW5" s="52" t="s">
        <v>143</v>
      </c>
      <c r="CX5" s="52" t="s">
        <v>144</v>
      </c>
      <c r="CY5" s="52" t="s">
        <v>154</v>
      </c>
      <c r="CZ5" s="52" t="s">
        <v>146</v>
      </c>
      <c r="DA5" s="52" t="s">
        <v>147</v>
      </c>
      <c r="DB5" s="52" t="s">
        <v>148</v>
      </c>
      <c r="DC5" s="52" t="s">
        <v>149</v>
      </c>
      <c r="DD5" s="52" t="s">
        <v>150</v>
      </c>
      <c r="DE5" s="52" t="s">
        <v>151</v>
      </c>
      <c r="DF5" s="52" t="s">
        <v>152</v>
      </c>
      <c r="DG5" s="52" t="s">
        <v>153</v>
      </c>
      <c r="DH5" s="52" t="s">
        <v>143</v>
      </c>
      <c r="DI5" s="52" t="s">
        <v>144</v>
      </c>
      <c r="DJ5" s="52" t="s">
        <v>154</v>
      </c>
      <c r="DK5" s="52" t="s">
        <v>146</v>
      </c>
      <c r="DL5" s="52" t="s">
        <v>147</v>
      </c>
      <c r="DM5" s="52" t="s">
        <v>148</v>
      </c>
      <c r="DN5" s="52" t="s">
        <v>149</v>
      </c>
      <c r="DO5" s="52" t="s">
        <v>150</v>
      </c>
      <c r="DP5" s="52" t="s">
        <v>151</v>
      </c>
      <c r="DQ5" s="52" t="s">
        <v>152</v>
      </c>
      <c r="DR5" s="52" t="s">
        <v>153</v>
      </c>
      <c r="DS5" s="52" t="s">
        <v>155</v>
      </c>
      <c r="DT5" s="52" t="s">
        <v>144</v>
      </c>
      <c r="DU5" s="52" t="s">
        <v>154</v>
      </c>
      <c r="DV5" s="52" t="s">
        <v>146</v>
      </c>
      <c r="DW5" s="52" t="s">
        <v>147</v>
      </c>
      <c r="DX5" s="52" t="s">
        <v>148</v>
      </c>
      <c r="DY5" s="52" t="s">
        <v>149</v>
      </c>
      <c r="DZ5" s="52" t="s">
        <v>150</v>
      </c>
      <c r="EA5" s="52" t="s">
        <v>151</v>
      </c>
      <c r="EB5" s="52" t="s">
        <v>152</v>
      </c>
      <c r="EC5" s="52" t="s">
        <v>153</v>
      </c>
      <c r="ED5" s="52" t="s">
        <v>155</v>
      </c>
      <c r="EE5" s="52" t="s">
        <v>144</v>
      </c>
      <c r="EF5" s="52" t="s">
        <v>154</v>
      </c>
      <c r="EG5" s="52" t="s">
        <v>146</v>
      </c>
      <c r="EH5" s="52" t="s">
        <v>147</v>
      </c>
      <c r="EI5" s="52" t="s">
        <v>148</v>
      </c>
      <c r="EJ5" s="52" t="s">
        <v>149</v>
      </c>
      <c r="EK5" s="52" t="s">
        <v>150</v>
      </c>
      <c r="EL5" s="52" t="s">
        <v>151</v>
      </c>
      <c r="EM5" s="52" t="s">
        <v>152</v>
      </c>
      <c r="EN5" s="52" t="s">
        <v>156</v>
      </c>
      <c r="EO5" s="52" t="s">
        <v>143</v>
      </c>
      <c r="EP5" s="52" t="s">
        <v>144</v>
      </c>
      <c r="EQ5" s="52" t="s">
        <v>154</v>
      </c>
      <c r="ER5" s="52" t="s">
        <v>146</v>
      </c>
      <c r="ES5" s="52" t="s">
        <v>147</v>
      </c>
      <c r="ET5" s="52" t="s">
        <v>148</v>
      </c>
      <c r="EU5" s="52" t="s">
        <v>149</v>
      </c>
      <c r="EV5" s="52" t="s">
        <v>150</v>
      </c>
      <c r="EW5" s="52" t="s">
        <v>151</v>
      </c>
      <c r="EX5" s="52" t="s">
        <v>152</v>
      </c>
      <c r="EY5" s="52" t="s">
        <v>153</v>
      </c>
    </row>
    <row r="6" spans="1:155" s="57" customFormat="1">
      <c r="A6" s="38" t="s">
        <v>157</v>
      </c>
      <c r="B6" s="53">
        <f>B8</f>
        <v>2021</v>
      </c>
      <c r="C6" s="53">
        <f t="shared" ref="C6:M6" si="2">C8</f>
        <v>63231</v>
      </c>
      <c r="D6" s="53">
        <f t="shared" si="2"/>
        <v>46</v>
      </c>
      <c r="E6" s="53">
        <f t="shared" si="2"/>
        <v>6</v>
      </c>
      <c r="F6" s="53">
        <f t="shared" si="2"/>
        <v>0</v>
      </c>
      <c r="G6" s="53">
        <f t="shared" si="2"/>
        <v>1</v>
      </c>
      <c r="H6" s="158" t="str">
        <f>IF(H8&lt;&gt;I8,H8,"")&amp;IF(I8&lt;&gt;J8,I8,"")&amp;"　"&amp;J8</f>
        <v>山形県朝日町　町立病院</v>
      </c>
      <c r="I6" s="159"/>
      <c r="J6" s="160"/>
      <c r="K6" s="53" t="str">
        <f t="shared" si="2"/>
        <v>当然財務</v>
      </c>
      <c r="L6" s="53" t="str">
        <f t="shared" si="2"/>
        <v>病院事業</v>
      </c>
      <c r="M6" s="53" t="str">
        <f t="shared" si="2"/>
        <v>一般病院</v>
      </c>
      <c r="N6" s="53" t="str">
        <f>N8</f>
        <v>50床以上～100床未満</v>
      </c>
      <c r="O6" s="53" t="str">
        <f>O8</f>
        <v>非設置</v>
      </c>
      <c r="P6" s="53" t="str">
        <f>P8</f>
        <v>直営</v>
      </c>
      <c r="Q6" s="54">
        <f t="shared" ref="Q6:AH6" si="3">Q8</f>
        <v>4</v>
      </c>
      <c r="R6" s="53" t="str">
        <f t="shared" si="3"/>
        <v>-</v>
      </c>
      <c r="S6" s="53" t="str">
        <f t="shared" si="3"/>
        <v>訓</v>
      </c>
      <c r="T6" s="53" t="str">
        <f t="shared" si="3"/>
        <v>救 輪</v>
      </c>
      <c r="U6" s="54">
        <f>U8</f>
        <v>6361</v>
      </c>
      <c r="V6" s="54">
        <f>V8</f>
        <v>4017</v>
      </c>
      <c r="W6" s="53" t="str">
        <f>W8</f>
        <v>第１種該当</v>
      </c>
      <c r="X6" s="53" t="str">
        <f t="shared" ref="X6" si="4">X8</f>
        <v>-</v>
      </c>
      <c r="Y6" s="53" t="str">
        <f t="shared" si="3"/>
        <v>１０：１</v>
      </c>
      <c r="Z6" s="54">
        <f t="shared" si="3"/>
        <v>50</v>
      </c>
      <c r="AA6" s="54" t="str">
        <f t="shared" si="3"/>
        <v>-</v>
      </c>
      <c r="AB6" s="54" t="str">
        <f t="shared" si="3"/>
        <v>-</v>
      </c>
      <c r="AC6" s="54" t="str">
        <f t="shared" si="3"/>
        <v>-</v>
      </c>
      <c r="AD6" s="54" t="str">
        <f t="shared" si="3"/>
        <v>-</v>
      </c>
      <c r="AE6" s="54">
        <f t="shared" si="3"/>
        <v>50</v>
      </c>
      <c r="AF6" s="54">
        <f t="shared" si="3"/>
        <v>25</v>
      </c>
      <c r="AG6" s="54" t="str">
        <f t="shared" si="3"/>
        <v>-</v>
      </c>
      <c r="AH6" s="54">
        <f t="shared" si="3"/>
        <v>25</v>
      </c>
      <c r="AI6" s="55">
        <f>IF(AI8="-",NA(),AI8)</f>
        <v>95.6</v>
      </c>
      <c r="AJ6" s="55">
        <f t="shared" ref="AJ6:AR6" si="5">IF(AJ8="-",NA(),AJ8)</f>
        <v>95.1</v>
      </c>
      <c r="AK6" s="55">
        <f t="shared" si="5"/>
        <v>99.2</v>
      </c>
      <c r="AL6" s="55">
        <f t="shared" si="5"/>
        <v>99.4</v>
      </c>
      <c r="AM6" s="55">
        <f t="shared" si="5"/>
        <v>111.9</v>
      </c>
      <c r="AN6" s="55">
        <f t="shared" si="5"/>
        <v>98.2</v>
      </c>
      <c r="AO6" s="55">
        <f t="shared" si="5"/>
        <v>97.5</v>
      </c>
      <c r="AP6" s="55">
        <f t="shared" si="5"/>
        <v>97.7</v>
      </c>
      <c r="AQ6" s="55">
        <f t="shared" si="5"/>
        <v>100.7</v>
      </c>
      <c r="AR6" s="55">
        <f t="shared" si="5"/>
        <v>103.6</v>
      </c>
      <c r="AS6" s="55" t="str">
        <f>IF(AS8="-","【-】","【"&amp;SUBSTITUTE(TEXT(AS8,"#,##0.0"),"-","△")&amp;"】")</f>
        <v>【106.2】</v>
      </c>
      <c r="AT6" s="55">
        <f>IF(AT8="-",NA(),AT8)</f>
        <v>63.6</v>
      </c>
      <c r="AU6" s="55">
        <f t="shared" ref="AU6:BC6" si="6">IF(AU8="-",NA(),AU8)</f>
        <v>62.6</v>
      </c>
      <c r="AV6" s="55">
        <f t="shared" si="6"/>
        <v>66.599999999999994</v>
      </c>
      <c r="AW6" s="55">
        <f t="shared" si="6"/>
        <v>60.6</v>
      </c>
      <c r="AX6" s="55">
        <f t="shared" si="6"/>
        <v>61.9</v>
      </c>
      <c r="AY6" s="55">
        <f t="shared" si="6"/>
        <v>78.099999999999994</v>
      </c>
      <c r="AZ6" s="55">
        <f t="shared" si="6"/>
        <v>77</v>
      </c>
      <c r="BA6" s="55">
        <f t="shared" si="6"/>
        <v>77.099999999999994</v>
      </c>
      <c r="BB6" s="55">
        <f t="shared" si="6"/>
        <v>73.8</v>
      </c>
      <c r="BC6" s="55">
        <f t="shared" si="6"/>
        <v>75.5</v>
      </c>
      <c r="BD6" s="55" t="str">
        <f>IF(BD8="-","【-】","【"&amp;SUBSTITUTE(TEXT(BD8,"#,##0.0"),"-","△")&amp;"】")</f>
        <v>【86.6】</v>
      </c>
      <c r="BE6" s="55">
        <f>IF(BE8="-",NA(),BE8)</f>
        <v>127.2</v>
      </c>
      <c r="BF6" s="55">
        <f t="shared" ref="BF6:BN6" si="7">IF(BF8="-",NA(),BF8)</f>
        <v>137.1</v>
      </c>
      <c r="BG6" s="55">
        <f t="shared" si="7"/>
        <v>130.30000000000001</v>
      </c>
      <c r="BH6" s="55">
        <f t="shared" si="7"/>
        <v>136.5</v>
      </c>
      <c r="BI6" s="55">
        <f t="shared" si="7"/>
        <v>113</v>
      </c>
      <c r="BJ6" s="55">
        <f t="shared" si="7"/>
        <v>114.4</v>
      </c>
      <c r="BK6" s="55">
        <f t="shared" si="7"/>
        <v>117</v>
      </c>
      <c r="BL6" s="55">
        <f t="shared" si="7"/>
        <v>118.8</v>
      </c>
      <c r="BM6" s="55">
        <f t="shared" si="7"/>
        <v>136</v>
      </c>
      <c r="BN6" s="55">
        <f t="shared" si="7"/>
        <v>131.30000000000001</v>
      </c>
      <c r="BO6" s="55" t="str">
        <f>IF(BO8="-","【-】","【"&amp;SUBSTITUTE(TEXT(BO8,"#,##0.0"),"-","△")&amp;"】")</f>
        <v>【70.7】</v>
      </c>
      <c r="BP6" s="55">
        <f>IF(BP8="-",NA(),BP8)</f>
        <v>34.4</v>
      </c>
      <c r="BQ6" s="55">
        <f t="shared" ref="BQ6:BY6" si="8">IF(BQ8="-",NA(),BQ8)</f>
        <v>38.6</v>
      </c>
      <c r="BR6" s="55">
        <f t="shared" si="8"/>
        <v>42.3</v>
      </c>
      <c r="BS6" s="55">
        <f t="shared" si="8"/>
        <v>39</v>
      </c>
      <c r="BT6" s="55">
        <f t="shared" si="8"/>
        <v>35.1</v>
      </c>
      <c r="BU6" s="55">
        <f t="shared" si="8"/>
        <v>67.900000000000006</v>
      </c>
      <c r="BV6" s="55">
        <f t="shared" si="8"/>
        <v>66.900000000000006</v>
      </c>
      <c r="BW6" s="55">
        <f t="shared" si="8"/>
        <v>66.099999999999994</v>
      </c>
      <c r="BX6" s="55">
        <f t="shared" si="8"/>
        <v>62.3</v>
      </c>
      <c r="BY6" s="55">
        <f t="shared" si="8"/>
        <v>62.1</v>
      </c>
      <c r="BZ6" s="55" t="str">
        <f>IF(BZ8="-","【-】","【"&amp;SUBSTITUTE(TEXT(BZ8,"#,##0.0"),"-","△")&amp;"】")</f>
        <v>【67.1】</v>
      </c>
      <c r="CA6" s="56">
        <f>IF(CA8="-",NA(),CA8)</f>
        <v>26914</v>
      </c>
      <c r="CB6" s="56">
        <f t="shared" ref="CB6:CJ6" si="9">IF(CB8="-",NA(),CB8)</f>
        <v>27044</v>
      </c>
      <c r="CC6" s="56">
        <f t="shared" si="9"/>
        <v>28083</v>
      </c>
      <c r="CD6" s="56">
        <f t="shared" si="9"/>
        <v>27998</v>
      </c>
      <c r="CE6" s="56">
        <f t="shared" si="9"/>
        <v>29583</v>
      </c>
      <c r="CF6" s="56">
        <f t="shared" si="9"/>
        <v>25249</v>
      </c>
      <c r="CG6" s="56">
        <f t="shared" si="9"/>
        <v>25711</v>
      </c>
      <c r="CH6" s="56">
        <f t="shared" si="9"/>
        <v>26415</v>
      </c>
      <c r="CI6" s="56">
        <f t="shared" si="9"/>
        <v>27227</v>
      </c>
      <c r="CJ6" s="56">
        <f t="shared" si="9"/>
        <v>28176</v>
      </c>
      <c r="CK6" s="55" t="str">
        <f>IF(CK8="-","【-】","【"&amp;SUBSTITUTE(TEXT(CK8,"#,##0"),"-","△")&amp;"】")</f>
        <v>【59,287】</v>
      </c>
      <c r="CL6" s="56">
        <f>IF(CL8="-",NA(),CL8)</f>
        <v>5968</v>
      </c>
      <c r="CM6" s="56">
        <f t="shared" ref="CM6:CU6" si="10">IF(CM8="-",NA(),CM8)</f>
        <v>6279</v>
      </c>
      <c r="CN6" s="56">
        <f t="shared" si="10"/>
        <v>6826</v>
      </c>
      <c r="CO6" s="56">
        <f t="shared" si="10"/>
        <v>7199</v>
      </c>
      <c r="CP6" s="56">
        <f t="shared" si="10"/>
        <v>7175</v>
      </c>
      <c r="CQ6" s="56">
        <f t="shared" si="10"/>
        <v>8852</v>
      </c>
      <c r="CR6" s="56">
        <f t="shared" si="10"/>
        <v>9060</v>
      </c>
      <c r="CS6" s="56">
        <f t="shared" si="10"/>
        <v>9135</v>
      </c>
      <c r="CT6" s="56">
        <f t="shared" si="10"/>
        <v>9509</v>
      </c>
      <c r="CU6" s="56">
        <f t="shared" si="10"/>
        <v>9548</v>
      </c>
      <c r="CV6" s="55" t="str">
        <f>IF(CV8="-","【-】","【"&amp;SUBSTITUTE(TEXT(CV8,"#,##0"),"-","△")&amp;"】")</f>
        <v>【17,202】</v>
      </c>
      <c r="CW6" s="55">
        <f>IF(CW8="-",NA(),CW8)</f>
        <v>93.8</v>
      </c>
      <c r="CX6" s="55">
        <f t="shared" ref="CX6:DF6" si="11">IF(CX8="-",NA(),CX8)</f>
        <v>93.5</v>
      </c>
      <c r="CY6" s="55">
        <f t="shared" si="11"/>
        <v>86.2</v>
      </c>
      <c r="CZ6" s="55">
        <f t="shared" si="11"/>
        <v>100.7</v>
      </c>
      <c r="DA6" s="55">
        <f t="shared" si="11"/>
        <v>99.7</v>
      </c>
      <c r="DB6" s="55">
        <f t="shared" si="11"/>
        <v>70.3</v>
      </c>
      <c r="DC6" s="55">
        <f t="shared" si="11"/>
        <v>71.099999999999994</v>
      </c>
      <c r="DD6" s="55">
        <f t="shared" si="11"/>
        <v>72</v>
      </c>
      <c r="DE6" s="55">
        <f t="shared" si="11"/>
        <v>77.7</v>
      </c>
      <c r="DF6" s="55">
        <f t="shared" si="11"/>
        <v>75.7</v>
      </c>
      <c r="DG6" s="55" t="str">
        <f>IF(DG8="-","【-】","【"&amp;SUBSTITUTE(TEXT(DG8,"#,##0.0"),"-","△")&amp;"】")</f>
        <v>【56.4】</v>
      </c>
      <c r="DH6" s="55">
        <f>IF(DH8="-",NA(),DH8)</f>
        <v>12.4</v>
      </c>
      <c r="DI6" s="55">
        <f t="shared" ref="DI6:DQ6" si="12">IF(DI8="-",NA(),DI8)</f>
        <v>12.1</v>
      </c>
      <c r="DJ6" s="55">
        <f t="shared" si="12"/>
        <v>13.3</v>
      </c>
      <c r="DK6" s="55">
        <f t="shared" si="12"/>
        <v>12.8</v>
      </c>
      <c r="DL6" s="55">
        <f t="shared" si="12"/>
        <v>11</v>
      </c>
      <c r="DM6" s="55">
        <f t="shared" si="12"/>
        <v>17</v>
      </c>
      <c r="DN6" s="55">
        <f t="shared" si="12"/>
        <v>16.5</v>
      </c>
      <c r="DO6" s="55">
        <f t="shared" si="12"/>
        <v>16</v>
      </c>
      <c r="DP6" s="55">
        <f t="shared" si="12"/>
        <v>15.7</v>
      </c>
      <c r="DQ6" s="55">
        <f t="shared" si="12"/>
        <v>14.6</v>
      </c>
      <c r="DR6" s="55" t="str">
        <f>IF(DR8="-","【-】","【"&amp;SUBSTITUTE(TEXT(DR8,"#,##0.0"),"-","△")&amp;"】")</f>
        <v>【24.8】</v>
      </c>
      <c r="DS6" s="55">
        <f>IF(DS8="-",NA(),DS8)</f>
        <v>70.599999999999994</v>
      </c>
      <c r="DT6" s="55">
        <f t="shared" ref="DT6:EB6" si="13">IF(DT8="-",NA(),DT8)</f>
        <v>72.400000000000006</v>
      </c>
      <c r="DU6" s="55">
        <f t="shared" si="13"/>
        <v>67.7</v>
      </c>
      <c r="DV6" s="55">
        <f t="shared" si="13"/>
        <v>68.3</v>
      </c>
      <c r="DW6" s="55">
        <f t="shared" si="13"/>
        <v>70.7</v>
      </c>
      <c r="DX6" s="55">
        <f t="shared" si="13"/>
        <v>53.8</v>
      </c>
      <c r="DY6" s="55">
        <f t="shared" si="13"/>
        <v>56.1</v>
      </c>
      <c r="DZ6" s="55">
        <f t="shared" si="13"/>
        <v>56.4</v>
      </c>
      <c r="EA6" s="55">
        <f t="shared" si="13"/>
        <v>56.9</v>
      </c>
      <c r="EB6" s="55">
        <f t="shared" si="13"/>
        <v>58.3</v>
      </c>
      <c r="EC6" s="55" t="str">
        <f>IF(EC8="-","【-】","【"&amp;SUBSTITUTE(TEXT(EC8,"#,##0.0"),"-","△")&amp;"】")</f>
        <v>【56.0】</v>
      </c>
      <c r="ED6" s="55">
        <f>IF(ED8="-",NA(),ED8)</f>
        <v>73.099999999999994</v>
      </c>
      <c r="EE6" s="55">
        <f t="shared" ref="EE6:EM6" si="14">IF(EE8="-",NA(),EE8)</f>
        <v>76.3</v>
      </c>
      <c r="EF6" s="55">
        <f t="shared" si="14"/>
        <v>77.3</v>
      </c>
      <c r="EG6" s="55">
        <f t="shared" si="14"/>
        <v>74.2</v>
      </c>
      <c r="EH6" s="55">
        <f t="shared" si="14"/>
        <v>78.5</v>
      </c>
      <c r="EI6" s="55">
        <f t="shared" si="14"/>
        <v>71</v>
      </c>
      <c r="EJ6" s="55">
        <f t="shared" si="14"/>
        <v>73.2</v>
      </c>
      <c r="EK6" s="55">
        <f t="shared" si="14"/>
        <v>73.400000000000006</v>
      </c>
      <c r="EL6" s="55">
        <f t="shared" si="14"/>
        <v>72.5</v>
      </c>
      <c r="EM6" s="55">
        <f t="shared" si="14"/>
        <v>72.3</v>
      </c>
      <c r="EN6" s="55" t="str">
        <f>IF(EN8="-","【-】","【"&amp;SUBSTITUTE(TEXT(EN8,"#,##0.0"),"-","△")&amp;"】")</f>
        <v>【70.7】</v>
      </c>
      <c r="EO6" s="56">
        <f>IF(EO8="-",NA(),EO8)</f>
        <v>31980483</v>
      </c>
      <c r="EP6" s="56">
        <f t="shared" ref="EP6:EX6" si="15">IF(EP8="-",NA(),EP8)</f>
        <v>38637840</v>
      </c>
      <c r="EQ6" s="56">
        <f t="shared" si="15"/>
        <v>42055180</v>
      </c>
      <c r="ER6" s="56">
        <f t="shared" si="15"/>
        <v>43198960</v>
      </c>
      <c r="ES6" s="56">
        <f t="shared" si="15"/>
        <v>43422040</v>
      </c>
      <c r="ET6" s="56">
        <f t="shared" si="15"/>
        <v>38480542</v>
      </c>
      <c r="EU6" s="56">
        <f t="shared" si="15"/>
        <v>38744035</v>
      </c>
      <c r="EV6" s="56">
        <f t="shared" si="15"/>
        <v>40117620</v>
      </c>
      <c r="EW6" s="56">
        <f t="shared" si="15"/>
        <v>42330999</v>
      </c>
      <c r="EX6" s="56">
        <f t="shared" si="15"/>
        <v>43068047</v>
      </c>
      <c r="EY6" s="56" t="str">
        <f>IF(EY8="-","【-】","【"&amp;SUBSTITUTE(TEXT(EY8,"#,##0"),"-","△")&amp;"】")</f>
        <v>【49,765,843】</v>
      </c>
    </row>
    <row r="7" spans="1:155" s="57" customFormat="1">
      <c r="A7" s="38" t="s">
        <v>158</v>
      </c>
      <c r="B7" s="53">
        <f t="shared" ref="B7:AH7" si="16">B8</f>
        <v>2021</v>
      </c>
      <c r="C7" s="53">
        <f t="shared" si="16"/>
        <v>63231</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50床以上～100床未満</v>
      </c>
      <c r="O7" s="53" t="str">
        <f>O8</f>
        <v>非設置</v>
      </c>
      <c r="P7" s="53" t="str">
        <f>P8</f>
        <v>直営</v>
      </c>
      <c r="Q7" s="54">
        <f t="shared" si="16"/>
        <v>4</v>
      </c>
      <c r="R7" s="53" t="str">
        <f t="shared" si="16"/>
        <v>-</v>
      </c>
      <c r="S7" s="53" t="str">
        <f t="shared" si="16"/>
        <v>訓</v>
      </c>
      <c r="T7" s="53" t="str">
        <f t="shared" si="16"/>
        <v>救 輪</v>
      </c>
      <c r="U7" s="54">
        <f>U8</f>
        <v>6361</v>
      </c>
      <c r="V7" s="54">
        <f>V8</f>
        <v>4017</v>
      </c>
      <c r="W7" s="53" t="str">
        <f>W8</f>
        <v>第１種該当</v>
      </c>
      <c r="X7" s="53" t="str">
        <f t="shared" si="16"/>
        <v>-</v>
      </c>
      <c r="Y7" s="53" t="str">
        <f t="shared" si="16"/>
        <v>１０：１</v>
      </c>
      <c r="Z7" s="54">
        <f t="shared" si="16"/>
        <v>50</v>
      </c>
      <c r="AA7" s="54" t="str">
        <f t="shared" si="16"/>
        <v>-</v>
      </c>
      <c r="AB7" s="54" t="str">
        <f t="shared" si="16"/>
        <v>-</v>
      </c>
      <c r="AC7" s="54" t="str">
        <f t="shared" si="16"/>
        <v>-</v>
      </c>
      <c r="AD7" s="54" t="str">
        <f t="shared" si="16"/>
        <v>-</v>
      </c>
      <c r="AE7" s="54">
        <f t="shared" si="16"/>
        <v>50</v>
      </c>
      <c r="AF7" s="54">
        <f t="shared" si="16"/>
        <v>25</v>
      </c>
      <c r="AG7" s="54" t="str">
        <f t="shared" si="16"/>
        <v>-</v>
      </c>
      <c r="AH7" s="54">
        <f t="shared" si="16"/>
        <v>25</v>
      </c>
      <c r="AI7" s="55">
        <f>AI8</f>
        <v>95.6</v>
      </c>
      <c r="AJ7" s="55">
        <f t="shared" ref="AJ7:AR7" si="17">AJ8</f>
        <v>95.1</v>
      </c>
      <c r="AK7" s="55">
        <f t="shared" si="17"/>
        <v>99.2</v>
      </c>
      <c r="AL7" s="55">
        <f t="shared" si="17"/>
        <v>99.4</v>
      </c>
      <c r="AM7" s="55">
        <f t="shared" si="17"/>
        <v>111.9</v>
      </c>
      <c r="AN7" s="55">
        <f t="shared" si="17"/>
        <v>98.2</v>
      </c>
      <c r="AO7" s="55">
        <f t="shared" si="17"/>
        <v>97.5</v>
      </c>
      <c r="AP7" s="55">
        <f t="shared" si="17"/>
        <v>97.7</v>
      </c>
      <c r="AQ7" s="55">
        <f t="shared" si="17"/>
        <v>100.7</v>
      </c>
      <c r="AR7" s="55">
        <f t="shared" si="17"/>
        <v>103.6</v>
      </c>
      <c r="AS7" s="55"/>
      <c r="AT7" s="55">
        <f>AT8</f>
        <v>63.6</v>
      </c>
      <c r="AU7" s="55">
        <f t="shared" ref="AU7:BC7" si="18">AU8</f>
        <v>62.6</v>
      </c>
      <c r="AV7" s="55">
        <f t="shared" si="18"/>
        <v>66.599999999999994</v>
      </c>
      <c r="AW7" s="55">
        <f t="shared" si="18"/>
        <v>60.6</v>
      </c>
      <c r="AX7" s="55">
        <f t="shared" si="18"/>
        <v>61.9</v>
      </c>
      <c r="AY7" s="55">
        <f t="shared" si="18"/>
        <v>78.099999999999994</v>
      </c>
      <c r="AZ7" s="55">
        <f t="shared" si="18"/>
        <v>77</v>
      </c>
      <c r="BA7" s="55">
        <f t="shared" si="18"/>
        <v>77.099999999999994</v>
      </c>
      <c r="BB7" s="55">
        <f t="shared" si="18"/>
        <v>73.8</v>
      </c>
      <c r="BC7" s="55">
        <f t="shared" si="18"/>
        <v>75.5</v>
      </c>
      <c r="BD7" s="55"/>
      <c r="BE7" s="55">
        <f>BE8</f>
        <v>127.2</v>
      </c>
      <c r="BF7" s="55">
        <f t="shared" ref="BF7:BN7" si="19">BF8</f>
        <v>137.1</v>
      </c>
      <c r="BG7" s="55">
        <f t="shared" si="19"/>
        <v>130.30000000000001</v>
      </c>
      <c r="BH7" s="55">
        <f t="shared" si="19"/>
        <v>136.5</v>
      </c>
      <c r="BI7" s="55">
        <f t="shared" si="19"/>
        <v>113</v>
      </c>
      <c r="BJ7" s="55">
        <f t="shared" si="19"/>
        <v>114.4</v>
      </c>
      <c r="BK7" s="55">
        <f t="shared" si="19"/>
        <v>117</v>
      </c>
      <c r="BL7" s="55">
        <f t="shared" si="19"/>
        <v>118.8</v>
      </c>
      <c r="BM7" s="55">
        <f t="shared" si="19"/>
        <v>136</v>
      </c>
      <c r="BN7" s="55">
        <f t="shared" si="19"/>
        <v>131.30000000000001</v>
      </c>
      <c r="BO7" s="55"/>
      <c r="BP7" s="55">
        <f>BP8</f>
        <v>34.4</v>
      </c>
      <c r="BQ7" s="55">
        <f t="shared" ref="BQ7:BY7" si="20">BQ8</f>
        <v>38.6</v>
      </c>
      <c r="BR7" s="55">
        <f t="shared" si="20"/>
        <v>42.3</v>
      </c>
      <c r="BS7" s="55">
        <f t="shared" si="20"/>
        <v>39</v>
      </c>
      <c r="BT7" s="55">
        <f t="shared" si="20"/>
        <v>35.1</v>
      </c>
      <c r="BU7" s="55">
        <f t="shared" si="20"/>
        <v>67.900000000000006</v>
      </c>
      <c r="BV7" s="55">
        <f t="shared" si="20"/>
        <v>66.900000000000006</v>
      </c>
      <c r="BW7" s="55">
        <f t="shared" si="20"/>
        <v>66.099999999999994</v>
      </c>
      <c r="BX7" s="55">
        <f t="shared" si="20"/>
        <v>62.3</v>
      </c>
      <c r="BY7" s="55">
        <f t="shared" si="20"/>
        <v>62.1</v>
      </c>
      <c r="BZ7" s="55"/>
      <c r="CA7" s="56">
        <f>CA8</f>
        <v>26914</v>
      </c>
      <c r="CB7" s="56">
        <f t="shared" ref="CB7:CJ7" si="21">CB8</f>
        <v>27044</v>
      </c>
      <c r="CC7" s="56">
        <f t="shared" si="21"/>
        <v>28083</v>
      </c>
      <c r="CD7" s="56">
        <f t="shared" si="21"/>
        <v>27998</v>
      </c>
      <c r="CE7" s="56">
        <f t="shared" si="21"/>
        <v>29583</v>
      </c>
      <c r="CF7" s="56">
        <f t="shared" si="21"/>
        <v>25249</v>
      </c>
      <c r="CG7" s="56">
        <f t="shared" si="21"/>
        <v>25711</v>
      </c>
      <c r="CH7" s="56">
        <f t="shared" si="21"/>
        <v>26415</v>
      </c>
      <c r="CI7" s="56">
        <f t="shared" si="21"/>
        <v>27227</v>
      </c>
      <c r="CJ7" s="56">
        <f t="shared" si="21"/>
        <v>28176</v>
      </c>
      <c r="CK7" s="55"/>
      <c r="CL7" s="56">
        <f>CL8</f>
        <v>5968</v>
      </c>
      <c r="CM7" s="56">
        <f t="shared" ref="CM7:CU7" si="22">CM8</f>
        <v>6279</v>
      </c>
      <c r="CN7" s="56">
        <f t="shared" si="22"/>
        <v>6826</v>
      </c>
      <c r="CO7" s="56">
        <f t="shared" si="22"/>
        <v>7199</v>
      </c>
      <c r="CP7" s="56">
        <f t="shared" si="22"/>
        <v>7175</v>
      </c>
      <c r="CQ7" s="56">
        <f t="shared" si="22"/>
        <v>8852</v>
      </c>
      <c r="CR7" s="56">
        <f t="shared" si="22"/>
        <v>9060</v>
      </c>
      <c r="CS7" s="56">
        <f t="shared" si="22"/>
        <v>9135</v>
      </c>
      <c r="CT7" s="56">
        <f t="shared" si="22"/>
        <v>9509</v>
      </c>
      <c r="CU7" s="56">
        <f t="shared" si="22"/>
        <v>9548</v>
      </c>
      <c r="CV7" s="55"/>
      <c r="CW7" s="55">
        <f>CW8</f>
        <v>93.8</v>
      </c>
      <c r="CX7" s="55">
        <f t="shared" ref="CX7:DF7" si="23">CX8</f>
        <v>93.5</v>
      </c>
      <c r="CY7" s="55">
        <f t="shared" si="23"/>
        <v>86.2</v>
      </c>
      <c r="CZ7" s="55">
        <f t="shared" si="23"/>
        <v>100.7</v>
      </c>
      <c r="DA7" s="55">
        <f t="shared" si="23"/>
        <v>99.7</v>
      </c>
      <c r="DB7" s="55">
        <f t="shared" si="23"/>
        <v>70.3</v>
      </c>
      <c r="DC7" s="55">
        <f t="shared" si="23"/>
        <v>71.099999999999994</v>
      </c>
      <c r="DD7" s="55">
        <f t="shared" si="23"/>
        <v>72</v>
      </c>
      <c r="DE7" s="55">
        <f t="shared" si="23"/>
        <v>77.7</v>
      </c>
      <c r="DF7" s="55">
        <f t="shared" si="23"/>
        <v>75.7</v>
      </c>
      <c r="DG7" s="55"/>
      <c r="DH7" s="55">
        <f>DH8</f>
        <v>12.4</v>
      </c>
      <c r="DI7" s="55">
        <f t="shared" ref="DI7:DQ7" si="24">DI8</f>
        <v>12.1</v>
      </c>
      <c r="DJ7" s="55">
        <f t="shared" si="24"/>
        <v>13.3</v>
      </c>
      <c r="DK7" s="55">
        <f t="shared" si="24"/>
        <v>12.8</v>
      </c>
      <c r="DL7" s="55">
        <f t="shared" si="24"/>
        <v>11</v>
      </c>
      <c r="DM7" s="55">
        <f t="shared" si="24"/>
        <v>17</v>
      </c>
      <c r="DN7" s="55">
        <f t="shared" si="24"/>
        <v>16.5</v>
      </c>
      <c r="DO7" s="55">
        <f t="shared" si="24"/>
        <v>16</v>
      </c>
      <c r="DP7" s="55">
        <f t="shared" si="24"/>
        <v>15.7</v>
      </c>
      <c r="DQ7" s="55">
        <f t="shared" si="24"/>
        <v>14.6</v>
      </c>
      <c r="DR7" s="55"/>
      <c r="DS7" s="55">
        <f>DS8</f>
        <v>70.599999999999994</v>
      </c>
      <c r="DT7" s="55">
        <f t="shared" ref="DT7:EB7" si="25">DT8</f>
        <v>72.400000000000006</v>
      </c>
      <c r="DU7" s="55">
        <f t="shared" si="25"/>
        <v>67.7</v>
      </c>
      <c r="DV7" s="55">
        <f t="shared" si="25"/>
        <v>68.3</v>
      </c>
      <c r="DW7" s="55">
        <f t="shared" si="25"/>
        <v>70.7</v>
      </c>
      <c r="DX7" s="55">
        <f t="shared" si="25"/>
        <v>53.8</v>
      </c>
      <c r="DY7" s="55">
        <f t="shared" si="25"/>
        <v>56.1</v>
      </c>
      <c r="DZ7" s="55">
        <f t="shared" si="25"/>
        <v>56.4</v>
      </c>
      <c r="EA7" s="55">
        <f t="shared" si="25"/>
        <v>56.9</v>
      </c>
      <c r="EB7" s="55">
        <f t="shared" si="25"/>
        <v>58.3</v>
      </c>
      <c r="EC7" s="55"/>
      <c r="ED7" s="55">
        <f>ED8</f>
        <v>73.099999999999994</v>
      </c>
      <c r="EE7" s="55">
        <f t="shared" ref="EE7:EM7" si="26">EE8</f>
        <v>76.3</v>
      </c>
      <c r="EF7" s="55">
        <f t="shared" si="26"/>
        <v>77.3</v>
      </c>
      <c r="EG7" s="55">
        <f t="shared" si="26"/>
        <v>74.2</v>
      </c>
      <c r="EH7" s="55">
        <f t="shared" si="26"/>
        <v>78.5</v>
      </c>
      <c r="EI7" s="55">
        <f t="shared" si="26"/>
        <v>71</v>
      </c>
      <c r="EJ7" s="55">
        <f t="shared" si="26"/>
        <v>73.2</v>
      </c>
      <c r="EK7" s="55">
        <f t="shared" si="26"/>
        <v>73.400000000000006</v>
      </c>
      <c r="EL7" s="55">
        <f t="shared" si="26"/>
        <v>72.5</v>
      </c>
      <c r="EM7" s="55">
        <f t="shared" si="26"/>
        <v>72.3</v>
      </c>
      <c r="EN7" s="55"/>
      <c r="EO7" s="56">
        <f>EO8</f>
        <v>31980483</v>
      </c>
      <c r="EP7" s="56">
        <f t="shared" ref="EP7:EX7" si="27">EP8</f>
        <v>38637840</v>
      </c>
      <c r="EQ7" s="56">
        <f t="shared" si="27"/>
        <v>42055180</v>
      </c>
      <c r="ER7" s="56">
        <f t="shared" si="27"/>
        <v>43198960</v>
      </c>
      <c r="ES7" s="56">
        <f t="shared" si="27"/>
        <v>43422040</v>
      </c>
      <c r="ET7" s="56">
        <f t="shared" si="27"/>
        <v>38480542</v>
      </c>
      <c r="EU7" s="56">
        <f t="shared" si="27"/>
        <v>38744035</v>
      </c>
      <c r="EV7" s="56">
        <f t="shared" si="27"/>
        <v>40117620</v>
      </c>
      <c r="EW7" s="56">
        <f t="shared" si="27"/>
        <v>42330999</v>
      </c>
      <c r="EX7" s="56">
        <f t="shared" si="27"/>
        <v>43068047</v>
      </c>
      <c r="EY7" s="56"/>
    </row>
    <row r="8" spans="1:155" s="57" customFormat="1">
      <c r="A8" s="38"/>
      <c r="B8" s="58">
        <v>2021</v>
      </c>
      <c r="C8" s="58">
        <v>63231</v>
      </c>
      <c r="D8" s="58">
        <v>46</v>
      </c>
      <c r="E8" s="58">
        <v>6</v>
      </c>
      <c r="F8" s="58">
        <v>0</v>
      </c>
      <c r="G8" s="58">
        <v>1</v>
      </c>
      <c r="H8" s="58" t="s">
        <v>159</v>
      </c>
      <c r="I8" s="58" t="s">
        <v>160</v>
      </c>
      <c r="J8" s="58" t="s">
        <v>161</v>
      </c>
      <c r="K8" s="58" t="s">
        <v>162</v>
      </c>
      <c r="L8" s="58" t="s">
        <v>163</v>
      </c>
      <c r="M8" s="58" t="s">
        <v>164</v>
      </c>
      <c r="N8" s="58" t="s">
        <v>165</v>
      </c>
      <c r="O8" s="58" t="s">
        <v>166</v>
      </c>
      <c r="P8" s="58" t="s">
        <v>167</v>
      </c>
      <c r="Q8" s="59">
        <v>4</v>
      </c>
      <c r="R8" s="58" t="s">
        <v>39</v>
      </c>
      <c r="S8" s="58" t="s">
        <v>168</v>
      </c>
      <c r="T8" s="58" t="s">
        <v>169</v>
      </c>
      <c r="U8" s="59">
        <v>6361</v>
      </c>
      <c r="V8" s="59">
        <v>4017</v>
      </c>
      <c r="W8" s="58" t="s">
        <v>170</v>
      </c>
      <c r="X8" s="58" t="s">
        <v>39</v>
      </c>
      <c r="Y8" s="60" t="s">
        <v>171</v>
      </c>
      <c r="Z8" s="59">
        <v>50</v>
      </c>
      <c r="AA8" s="59" t="s">
        <v>39</v>
      </c>
      <c r="AB8" s="59" t="s">
        <v>39</v>
      </c>
      <c r="AC8" s="59" t="s">
        <v>39</v>
      </c>
      <c r="AD8" s="59" t="s">
        <v>39</v>
      </c>
      <c r="AE8" s="59">
        <v>50</v>
      </c>
      <c r="AF8" s="59">
        <v>25</v>
      </c>
      <c r="AG8" s="59" t="s">
        <v>39</v>
      </c>
      <c r="AH8" s="59">
        <v>25</v>
      </c>
      <c r="AI8" s="61">
        <v>95.6</v>
      </c>
      <c r="AJ8" s="61">
        <v>95.1</v>
      </c>
      <c r="AK8" s="61">
        <v>99.2</v>
      </c>
      <c r="AL8" s="61">
        <v>99.4</v>
      </c>
      <c r="AM8" s="61">
        <v>111.9</v>
      </c>
      <c r="AN8" s="61">
        <v>98.2</v>
      </c>
      <c r="AO8" s="61">
        <v>97.5</v>
      </c>
      <c r="AP8" s="61">
        <v>97.7</v>
      </c>
      <c r="AQ8" s="61">
        <v>100.7</v>
      </c>
      <c r="AR8" s="61">
        <v>103.6</v>
      </c>
      <c r="AS8" s="61">
        <v>106.2</v>
      </c>
      <c r="AT8" s="61">
        <v>63.6</v>
      </c>
      <c r="AU8" s="61">
        <v>62.6</v>
      </c>
      <c r="AV8" s="61">
        <v>66.599999999999994</v>
      </c>
      <c r="AW8" s="61">
        <v>60.6</v>
      </c>
      <c r="AX8" s="61">
        <v>61.9</v>
      </c>
      <c r="AY8" s="61">
        <v>78.099999999999994</v>
      </c>
      <c r="AZ8" s="61">
        <v>77</v>
      </c>
      <c r="BA8" s="61">
        <v>77.099999999999994</v>
      </c>
      <c r="BB8" s="61">
        <v>73.8</v>
      </c>
      <c r="BC8" s="61">
        <v>75.5</v>
      </c>
      <c r="BD8" s="61">
        <v>86.6</v>
      </c>
      <c r="BE8" s="62">
        <v>127.2</v>
      </c>
      <c r="BF8" s="62">
        <v>137.1</v>
      </c>
      <c r="BG8" s="62">
        <v>130.30000000000001</v>
      </c>
      <c r="BH8" s="62">
        <v>136.5</v>
      </c>
      <c r="BI8" s="62">
        <v>113</v>
      </c>
      <c r="BJ8" s="62">
        <v>114.4</v>
      </c>
      <c r="BK8" s="62">
        <v>117</v>
      </c>
      <c r="BL8" s="62">
        <v>118.8</v>
      </c>
      <c r="BM8" s="62">
        <v>136</v>
      </c>
      <c r="BN8" s="62">
        <v>131.30000000000001</v>
      </c>
      <c r="BO8" s="62">
        <v>70.7</v>
      </c>
      <c r="BP8" s="61">
        <v>34.4</v>
      </c>
      <c r="BQ8" s="61">
        <v>38.6</v>
      </c>
      <c r="BR8" s="61">
        <v>42.3</v>
      </c>
      <c r="BS8" s="61">
        <v>39</v>
      </c>
      <c r="BT8" s="61">
        <v>35.1</v>
      </c>
      <c r="BU8" s="61">
        <v>67.900000000000006</v>
      </c>
      <c r="BV8" s="61">
        <v>66.900000000000006</v>
      </c>
      <c r="BW8" s="61">
        <v>66.099999999999994</v>
      </c>
      <c r="BX8" s="61">
        <v>62.3</v>
      </c>
      <c r="BY8" s="61">
        <v>62.1</v>
      </c>
      <c r="BZ8" s="61">
        <v>67.099999999999994</v>
      </c>
      <c r="CA8" s="62">
        <v>26914</v>
      </c>
      <c r="CB8" s="62">
        <v>27044</v>
      </c>
      <c r="CC8" s="62">
        <v>28083</v>
      </c>
      <c r="CD8" s="62">
        <v>27998</v>
      </c>
      <c r="CE8" s="62">
        <v>29583</v>
      </c>
      <c r="CF8" s="62">
        <v>25249</v>
      </c>
      <c r="CG8" s="62">
        <v>25711</v>
      </c>
      <c r="CH8" s="62">
        <v>26415</v>
      </c>
      <c r="CI8" s="62">
        <v>27227</v>
      </c>
      <c r="CJ8" s="62">
        <v>28176</v>
      </c>
      <c r="CK8" s="61">
        <v>59287</v>
      </c>
      <c r="CL8" s="62">
        <v>5968</v>
      </c>
      <c r="CM8" s="62">
        <v>6279</v>
      </c>
      <c r="CN8" s="62">
        <v>6826</v>
      </c>
      <c r="CO8" s="62">
        <v>7199</v>
      </c>
      <c r="CP8" s="62">
        <v>7175</v>
      </c>
      <c r="CQ8" s="62">
        <v>8852</v>
      </c>
      <c r="CR8" s="62">
        <v>9060</v>
      </c>
      <c r="CS8" s="62">
        <v>9135</v>
      </c>
      <c r="CT8" s="62">
        <v>9509</v>
      </c>
      <c r="CU8" s="62">
        <v>9548</v>
      </c>
      <c r="CV8" s="61">
        <v>17202</v>
      </c>
      <c r="CW8" s="62">
        <v>93.8</v>
      </c>
      <c r="CX8" s="62">
        <v>93.5</v>
      </c>
      <c r="CY8" s="62">
        <v>86.2</v>
      </c>
      <c r="CZ8" s="62">
        <v>100.7</v>
      </c>
      <c r="DA8" s="62">
        <v>99.7</v>
      </c>
      <c r="DB8" s="62">
        <v>70.3</v>
      </c>
      <c r="DC8" s="62">
        <v>71.099999999999994</v>
      </c>
      <c r="DD8" s="62">
        <v>72</v>
      </c>
      <c r="DE8" s="62">
        <v>77.7</v>
      </c>
      <c r="DF8" s="62">
        <v>75.7</v>
      </c>
      <c r="DG8" s="62">
        <v>56.4</v>
      </c>
      <c r="DH8" s="62">
        <v>12.4</v>
      </c>
      <c r="DI8" s="62">
        <v>12.1</v>
      </c>
      <c r="DJ8" s="62">
        <v>13.3</v>
      </c>
      <c r="DK8" s="62">
        <v>12.8</v>
      </c>
      <c r="DL8" s="62">
        <v>11</v>
      </c>
      <c r="DM8" s="62">
        <v>17</v>
      </c>
      <c r="DN8" s="62">
        <v>16.5</v>
      </c>
      <c r="DO8" s="62">
        <v>16</v>
      </c>
      <c r="DP8" s="62">
        <v>15.7</v>
      </c>
      <c r="DQ8" s="62">
        <v>14.6</v>
      </c>
      <c r="DR8" s="62">
        <v>24.8</v>
      </c>
      <c r="DS8" s="61">
        <v>70.599999999999994</v>
      </c>
      <c r="DT8" s="61">
        <v>72.400000000000006</v>
      </c>
      <c r="DU8" s="61">
        <v>67.7</v>
      </c>
      <c r="DV8" s="61">
        <v>68.3</v>
      </c>
      <c r="DW8" s="61">
        <v>70.7</v>
      </c>
      <c r="DX8" s="61">
        <v>53.8</v>
      </c>
      <c r="DY8" s="61">
        <v>56.1</v>
      </c>
      <c r="DZ8" s="61">
        <v>56.4</v>
      </c>
      <c r="EA8" s="61">
        <v>56.9</v>
      </c>
      <c r="EB8" s="61">
        <v>58.3</v>
      </c>
      <c r="EC8" s="61">
        <v>56</v>
      </c>
      <c r="ED8" s="61">
        <v>73.099999999999994</v>
      </c>
      <c r="EE8" s="61">
        <v>76.3</v>
      </c>
      <c r="EF8" s="61">
        <v>77.3</v>
      </c>
      <c r="EG8" s="61">
        <v>74.2</v>
      </c>
      <c r="EH8" s="61">
        <v>78.5</v>
      </c>
      <c r="EI8" s="61">
        <v>71</v>
      </c>
      <c r="EJ8" s="61">
        <v>73.2</v>
      </c>
      <c r="EK8" s="61">
        <v>73.400000000000006</v>
      </c>
      <c r="EL8" s="61">
        <v>72.5</v>
      </c>
      <c r="EM8" s="61">
        <v>72.3</v>
      </c>
      <c r="EN8" s="61">
        <v>70.7</v>
      </c>
      <c r="EO8" s="62">
        <v>31980483</v>
      </c>
      <c r="EP8" s="62">
        <v>38637840</v>
      </c>
      <c r="EQ8" s="62">
        <v>42055180</v>
      </c>
      <c r="ER8" s="62">
        <v>43198960</v>
      </c>
      <c r="ES8" s="62">
        <v>43422040</v>
      </c>
      <c r="ET8" s="62">
        <v>38480542</v>
      </c>
      <c r="EU8" s="62">
        <v>38744035</v>
      </c>
      <c r="EV8" s="62">
        <v>40117620</v>
      </c>
      <c r="EW8" s="62">
        <v>42330999</v>
      </c>
      <c r="EX8" s="62">
        <v>43068047</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172</v>
      </c>
      <c r="C10" s="67" t="s">
        <v>173</v>
      </c>
      <c r="D10" s="67" t="s">
        <v>174</v>
      </c>
      <c r="E10" s="67" t="s">
        <v>175</v>
      </c>
      <c r="F10" s="67" t="s">
        <v>176</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2023-01-18T08:30:53Z</cp:lastPrinted>
  <dcterms:created xsi:type="dcterms:W3CDTF">2022-12-01T02:18:17Z</dcterms:created>
  <dcterms:modified xsi:type="dcterms:W3CDTF">2023-01-18T08:44:41Z</dcterms:modified>
  <cp:category/>
</cp:coreProperties>
</file>