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NewR外付け\過去データ\01_NewRバックアップ\02　公営企業\02　公営企業決算統計\00　総括\R4\03_経営比較分析表\20230106_公営企業に係る経営比較分析表（令和３年度決算）の分析等について\03 経営比較分析表の公表\01_水道事業（簡水含む）\"/>
    </mc:Choice>
  </mc:AlternateContent>
  <workbookProtection workbookAlgorithmName="SHA-512" workbookHashValue="ftXyvAmZIKz4Gl6Md6eE6rq28g8Bz7hHWn4tSc3EdXjUaLYjoMzsrFbY0zeYQTDU/lvcUDy/qdY6gediXpST3g==" workbookSaltValue="i9CE+BLhBFKIQ+ZI+UoYwg==" workbookSpinCount="100000" lockStructure="1"/>
  <bookViews>
    <workbookView xWindow="0" yWindow="0" windowWidth="24000" windowHeight="8400"/>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<sst xmlns="http://schemas.openxmlformats.org/spreadsheetml/2006/main" count="228" uniqueCount="113">
  <si>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</si>
  <si>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</si>
  <si>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</si>
  <si>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</si>
  <si>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</si>
  <si>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</si>
  <si>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</si>
  <si>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</si>
  <si>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</si>
  <si>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</si>
  <si>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</si>
  <si>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</si>
  <si>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</si>
  <si>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</si>
  <si>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</si>
  <si>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</si>
  <si>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</si>
  <si>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</si>
  <si>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</si>
  <si>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</si>
  <si>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</si>
  <si>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</si>
  <si>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</si>
  <si>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</si>
  <si>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</si>
  <si>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</si>
  <si>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</si>
  <si>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</si>
  <si>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</si>
  <si>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</si>
  <si>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</si>
  <si>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</si>
  <si>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</si>
  <si>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</si>
  <si>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</si>
  <si>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</si>
  <si>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</si>
  <si>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</si>
  <si>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</si>
  <si>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</si>
  <si>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</si>
  <si>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</si>
  <si>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</si>
  <si>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</si>
  <si>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</si>
  <si>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</si>
  <si>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</si>
  <si>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</si>
  <si>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</si>
  <si>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</si>
  <si>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</si>
  <si>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</si>
  <si>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</si>
  <si>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</si>
  <si>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</si>
  <si>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</si>
  <si>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</si>
  <si>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</si>
  <si>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</si>
  <si>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</si>
  <si>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</si>
  <si>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</si>
  <si>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</si>
  <si>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</si>
  <si>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</si>
  <si>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</si>
  <si>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</si>
  <si>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</si>
  <si>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</si>
  <si>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</si>
  <si>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</si>
  <si>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</si>
  <si>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</si>
  <si>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</si>
  <si>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</si>
  <si>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</si>
  <si>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</si>
  <si>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</si>
  <si>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</si>
  <si>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</si>
  <si>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</si>
  <si>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</si>
  <si>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</si>
  <si>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</si>
  <si>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</si>
  <si>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</si>
  <si>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</si>
  <si>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</si>
  <si>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</si>
  <si>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</si>
  <si>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</si>
  <si>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</si>
  <si>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</si>
  <si>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西川町</t>
  </si>
  <si>
    <t>法適用</t>
  </si>
  <si>
    <t>水道事業</t>
  </si>
  <si>
    <t>末端給水事業</t>
  </si>
  <si>
    <t>A9</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</si>
  <si>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</si>
  <si>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</si>
  <si>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</si>
  <si>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</si>
  <si>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</si>
  <si>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</si>
  <si>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</si>
  <si>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</si>
  <si>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</si>
  <si>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</si>
  <si>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</si>
  <si>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</si>
  <si>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平成29年度に簡易水道との経営統合を行っている。今後も給水人口の減少が進むと考えられるが、収益につながるよう有収率を上げるため漏水対策等の対策を行わなければならない。令和元年度にアセットマネジメントを策定し、更新需要の見直しを行った。令和2年度は経営戦略を策定し、今後は料金の改定を視野に入れながら、更なる費用削減や設備投資のための財源確保を行い、随時財政計画や投資計画を見直し、重要度・優先度を踏まえた更新投資を行い、健全で効率的な事業運営に努めていく。</t>
    <rPh sb="117" eb="118">
      <t>レイ</t>
    </rPh>
    <rPh sb="118" eb="119">
      <t>ワ</t>
    </rPh>
    <rPh sb="120" eb="122">
      <t>ネンド</t>
    </rPh>
    <phoneticPr fontId="4"/>
  </si>
  <si>
    <t xml:space="preserve">  ①経常収支比率は100％を超えているが、類似団体と比較して低い水準となっている。今後も財政状況は厳しいと予測される。今後料金の見直しを検討する必要がある。
　③流動比率は100％を大きく超えており類似団体よりも高い水準となっている。
　④企業債残高対給水収益比率は類似団体と同等であるが、全国平均の2倍以上あり、設備の更新を企業債に依存しているため、その償還が多額になっており経営を圧迫している。
　⑤料金回収率は平成29年度に簡易水道との事業統合を行いその収入不足を一般会計繰入金で補填しているため、類似団体と同等水準であるが全国平均より低い水準となっている。
　⑥給水原価は、類似団体平均値と同等であるが、年間有収水量が減少したため全国平均より高い水準になっており、有収水量増加への取組や維持管理費の削減等の経営改善が必要である。
　⑦施設利用率は、類似団体より20％ほど高い状況にある。
　⑧有収率は、水道施設の老朽化による漏水件数が年々増加傾向にあり、類似団体より低い水準となっている。漏水調査を行っているが、発見できない漏水があり修理、管の布設替え等を行うことができず有収率が低くなっている。老朽管の更新が必要であるが、石綿管が残っておりそちらの更新を優先しているため、漏水してからの対応となり有収率を下げる原因となっている。</t>
    <rPh sb="258" eb="260">
      <t>ドウトウ</t>
    </rPh>
    <rPh sb="260" eb="262">
      <t>スイジュン</t>
    </rPh>
    <rPh sb="266" eb="268">
      <t>ゼンコク</t>
    </rPh>
    <rPh sb="268" eb="270">
      <t>ヘイキン</t>
    </rPh>
    <rPh sb="292" eb="294">
      <t>ルイジ</t>
    </rPh>
    <rPh sb="294" eb="296">
      <t>ダンタイ</t>
    </rPh>
    <rPh sb="296" eb="299">
      <t>ヘイキンチ</t>
    </rPh>
    <rPh sb="300" eb="302">
      <t>ドウトウ</t>
    </rPh>
    <rPh sb="320" eb="322">
      <t>ゼンコク</t>
    </rPh>
    <rPh sb="322" eb="324">
      <t>ヘイキン</t>
    </rPh>
    <rPh sb="558" eb="559">
      <t>サ</t>
    </rPh>
    <phoneticPr fontId="4"/>
  </si>
  <si>
    <t xml:space="preserve">  ①有形固定資産減価償却率は年々上昇しているが、類似団体より低い水準となっている。
　②管路経年化率は類似団体より高い水準となっており、法定耐用年数を経過した管路を保有しており計画的な管路更新の必要性がある。
　③管路更新率は類似団体より低い水準にあり、今後も財源の確保を行いながら計画的かつ効率的に耐震化を含めた老朽管路の更新に取り組んでいく必要がある。</t>
    <rPh sb="58" eb="59">
      <t>タカ</t>
    </rPh>
    <rPh sb="60" eb="62">
      <t>スイジュン</t>
    </rPh>
    <rPh sb="120" eb="121">
      <t>ヒク</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</si>
</sst>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0.46</c:v>
                </c:pt>
                <c:pt idx="1">
                  <c:v>0.77</c:v>
                </c:pt>
                <c:pt idx="2">
                  <c:v>0.63</c:v>
                </c:pt>
                <c:pt idx="3">
                  <c:v>0.56000000000000005</c:v>
                </c:pt>
                <c:pt idx="4">
                  <c:v>0.36</c:v>
                </c:pt>
              </c:numCache>
            </c:numRef>
          </c:val>
          <c:extLst xmlns:c16r2="http://schemas.microsoft.com/office/drawing/2015/06/chart">
            <c:ext xmlns:c16="http://schemas.microsoft.com/office/drawing/2014/chart" uri="{C3380CC4-5D6E-409C-BE32-E72D297353CC}">
              <c16:uniqueId val="{00000000-514B-45E6-87E2-2EA7C5597987}"/>
            </c:ext>
          </c:extLst>
        </c:ser>
        <c:dLbls>
          <c:showLegendKey val="0"/>
          <c:showVal val="0"/>
          <c:showCatName val="0"/>
          <c:showSerName val="0"/>
          <c:showPercent val="0"/>
          <c:showBubbleSize val="0"/>
        </c:dLbls>
        <c:gapWidth val="150"/>
        <c:axId val="361581544"/>
        <c:axId val="3615744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0.44</c:v>
                </c:pt>
                <c:pt idx="1">
                  <c:v>0.52</c:v>
                </c:pt>
                <c:pt idx="2">
                  <c:v>0.47</c:v>
                </c:pt>
                <c:pt idx="3">
                  <c:v>0.38</c:v>
                </c:pt>
                <c:pt idx="4">
                  <c:v>0.51</c:v>
                </c:pt>
              </c:numCache>
            </c:numRef>
          </c:val>
          <c:smooth val="0"/>
          <c:extLst xmlns:c16r2="http://schemas.microsoft.com/office/drawing/2015/06/chart">
            <c:ext xmlns:c16="http://schemas.microsoft.com/office/drawing/2014/chart" uri="{C3380CC4-5D6E-409C-BE32-E72D297353CC}">
              <c16:uniqueId val="{00000001-514B-45E6-87E2-2EA7C5597987}"/>
            </c:ext>
          </c:extLst>
        </c:ser>
        <c:dLbls>
          <c:showLegendKey val="0"/>
          <c:showVal val="0"/>
          <c:showCatName val="0"/>
          <c:showSerName val="0"/>
          <c:showPercent val="0"/>
          <c:showBubbleSize val="0"/>
        </c:dLbls>
        <c:marker val="1"/>
        <c:smooth val="0"/>
        <c:axId val="361581544"/>
        <c:axId val="361574488"/>
      </c:lineChart>
      <c:dateAx>
        <c:axId val="361581544"/>
        <c:scaling>
          <c:orientation val="minMax"/>
        </c:scaling>
        <c:delete val="1"/>
        <c:axPos val="b"/>
        <c:numFmt formatCode="&quot;H&quot;yy" sourceLinked="1"/>
        <c:majorTickMark val="none"/>
        <c:minorTickMark val="none"/>
        <c:tickLblPos val="none"/>
        <c:crossAx val="361574488"/>
        <c:crosses val="autoZero"/>
        <c:auto val="1"/>
        <c:lblOffset val="100"/>
        <c:baseTimeUnit val="years"/>
      </c:dateAx>
      <c:valAx>
        <c:axId val="361574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1581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110.26</c:v>
                </c:pt>
                <c:pt idx="1">
                  <c:v>103.16</c:v>
                </c:pt>
                <c:pt idx="2">
                  <c:v>102.94</c:v>
                </c:pt>
                <c:pt idx="3">
                  <c:v>101.44</c:v>
                </c:pt>
                <c:pt idx="4">
                  <c:v>102.58</c:v>
                </c:pt>
              </c:numCache>
            </c:numRef>
          </c:val>
          <c:extLst xmlns:c16r2="http://schemas.microsoft.com/office/drawing/2015/06/chart">
            <c:ext xmlns:c16="http://schemas.microsoft.com/office/drawing/2014/chart" uri="{C3380CC4-5D6E-409C-BE32-E72D297353CC}">
              <c16:uniqueId val="{00000000-F353-49DE-B183-038F87422AB0}"/>
            </c:ext>
          </c:extLst>
        </c:ser>
        <c:dLbls>
          <c:showLegendKey val="0"/>
          <c:showVal val="0"/>
          <c:showCatName val="0"/>
          <c:showSerName val="0"/>
          <c:showPercent val="0"/>
          <c:showBubbleSize val="0"/>
        </c:dLbls>
        <c:gapWidth val="150"/>
        <c:axId val="404124112"/>
        <c:axId val="404120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104.47</c:v>
                </c:pt>
                <c:pt idx="1">
                  <c:v>103.81</c:v>
                </c:pt>
                <c:pt idx="2">
                  <c:v>104.35</c:v>
                </c:pt>
                <c:pt idx="3">
                  <c:v>114.22</c:v>
                </c:pt>
                <c:pt idx="4">
                  <c:v>108.19</c:v>
                </c:pt>
              </c:numCache>
            </c:numRef>
          </c:val>
          <c:smooth val="0"/>
          <c:extLst xmlns:c16r2="http://schemas.microsoft.com/office/drawing/2015/06/chart">
            <c:ext xmlns:c16="http://schemas.microsoft.com/office/drawing/2014/chart" uri="{C3380CC4-5D6E-409C-BE32-E72D297353CC}">
              <c16:uniqueId val="{00000001-F353-49DE-B183-038F87422AB0}"/>
            </c:ext>
          </c:extLst>
        </c:ser>
        <c:dLbls>
          <c:showLegendKey val="0"/>
          <c:showVal val="0"/>
          <c:showCatName val="0"/>
          <c:showSerName val="0"/>
          <c:showPercent val="0"/>
          <c:showBubbleSize val="0"/>
        </c:dLbls>
        <c:marker val="1"/>
        <c:smooth val="0"/>
        <c:axId val="404124112"/>
        <c:axId val="404120192"/>
      </c:lineChart>
      <c:dateAx>
        <c:axId val="404124112"/>
        <c:scaling>
          <c:orientation val="minMax"/>
        </c:scaling>
        <c:delete val="1"/>
        <c:axPos val="b"/>
        <c:numFmt formatCode="&quot;H&quot;yy" sourceLinked="1"/>
        <c:majorTickMark val="none"/>
        <c:minorTickMark val="none"/>
        <c:tickLblPos val="none"/>
        <c:crossAx val="404120192"/>
        <c:crosses val="autoZero"/>
        <c:auto val="1"/>
        <c:lblOffset val="100"/>
        <c:baseTimeUnit val="years"/>
      </c:dateAx>
      <c:valAx>
        <c:axId val="4041201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04124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37.9</c:v>
                </c:pt>
                <c:pt idx="1">
                  <c:v>39.25</c:v>
                </c:pt>
                <c:pt idx="2">
                  <c:v>41.33</c:v>
                </c:pt>
                <c:pt idx="3">
                  <c:v>43.32</c:v>
                </c:pt>
                <c:pt idx="4">
                  <c:v>45.28</c:v>
                </c:pt>
              </c:numCache>
            </c:numRef>
          </c:val>
          <c:extLst xmlns:c16r2="http://schemas.microsoft.com/office/drawing/2015/06/chart">
            <c:ext xmlns:c16="http://schemas.microsoft.com/office/drawing/2014/chart" uri="{C3380CC4-5D6E-409C-BE32-E72D297353CC}">
              <c16:uniqueId val="{00000000-9FE6-44A5-B4CB-C566E7A40506}"/>
            </c:ext>
          </c:extLst>
        </c:ser>
        <c:dLbls>
          <c:showLegendKey val="0"/>
          <c:showVal val="0"/>
          <c:showCatName val="0"/>
          <c:showSerName val="0"/>
          <c:showPercent val="0"/>
          <c:showBubbleSize val="0"/>
        </c:dLbls>
        <c:gapWidth val="150"/>
        <c:axId val="404121760"/>
        <c:axId val="4041209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45.14</c:v>
                </c:pt>
                <c:pt idx="1">
                  <c:v>45.85</c:v>
                </c:pt>
                <c:pt idx="2">
                  <c:v>47.31</c:v>
                </c:pt>
                <c:pt idx="3">
                  <c:v>53.25</c:v>
                </c:pt>
                <c:pt idx="4">
                  <c:v>53.4</c:v>
                </c:pt>
              </c:numCache>
            </c:numRef>
          </c:val>
          <c:smooth val="0"/>
          <c:extLst xmlns:c16r2="http://schemas.microsoft.com/office/drawing/2015/06/chart">
            <c:ext xmlns:c16="http://schemas.microsoft.com/office/drawing/2014/chart" uri="{C3380CC4-5D6E-409C-BE32-E72D297353CC}">
              <c16:uniqueId val="{00000001-9FE6-44A5-B4CB-C566E7A40506}"/>
            </c:ext>
          </c:extLst>
        </c:ser>
        <c:dLbls>
          <c:showLegendKey val="0"/>
          <c:showVal val="0"/>
          <c:showCatName val="0"/>
          <c:showSerName val="0"/>
          <c:showPercent val="0"/>
          <c:showBubbleSize val="0"/>
        </c:dLbls>
        <c:marker val="1"/>
        <c:smooth val="0"/>
        <c:axId val="404121760"/>
        <c:axId val="404120976"/>
      </c:lineChart>
      <c:dateAx>
        <c:axId val="404121760"/>
        <c:scaling>
          <c:orientation val="minMax"/>
        </c:scaling>
        <c:delete val="1"/>
        <c:axPos val="b"/>
        <c:numFmt formatCode="&quot;H&quot;yy" sourceLinked="1"/>
        <c:majorTickMark val="none"/>
        <c:minorTickMark val="none"/>
        <c:tickLblPos val="none"/>
        <c:crossAx val="404120976"/>
        <c:crosses val="autoZero"/>
        <c:auto val="1"/>
        <c:lblOffset val="100"/>
        <c:baseTimeUnit val="years"/>
      </c:dateAx>
      <c:valAx>
        <c:axId val="404120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4121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6.5</c:v>
                </c:pt>
                <c:pt idx="1">
                  <c:v>22.03</c:v>
                </c:pt>
                <c:pt idx="2">
                  <c:v>27.43</c:v>
                </c:pt>
                <c:pt idx="3">
                  <c:v>23.43</c:v>
                </c:pt>
                <c:pt idx="4">
                  <c:v>26.16</c:v>
                </c:pt>
              </c:numCache>
            </c:numRef>
          </c:val>
          <c:extLst xmlns:c16r2="http://schemas.microsoft.com/office/drawing/2015/06/chart">
            <c:ext xmlns:c16="http://schemas.microsoft.com/office/drawing/2014/chart" uri="{C3380CC4-5D6E-409C-BE32-E72D297353CC}">
              <c16:uniqueId val="{00000000-866D-43B2-9770-09EA3B0E1D8C}"/>
            </c:ext>
          </c:extLst>
        </c:ser>
        <c:dLbls>
          <c:showLegendKey val="0"/>
          <c:showVal val="0"/>
          <c:showCatName val="0"/>
          <c:showSerName val="0"/>
          <c:showPercent val="0"/>
          <c:showBubbleSize val="0"/>
        </c:dLbls>
        <c:gapWidth val="150"/>
        <c:axId val="404126464"/>
        <c:axId val="40411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13.58</c:v>
                </c:pt>
                <c:pt idx="1">
                  <c:v>14.13</c:v>
                </c:pt>
                <c:pt idx="2">
                  <c:v>16.77</c:v>
                </c:pt>
                <c:pt idx="3">
                  <c:v>23.02</c:v>
                </c:pt>
                <c:pt idx="4">
                  <c:v>21.86</c:v>
                </c:pt>
              </c:numCache>
            </c:numRef>
          </c:val>
          <c:smooth val="0"/>
          <c:extLst xmlns:c16r2="http://schemas.microsoft.com/office/drawing/2015/06/chart">
            <c:ext xmlns:c16="http://schemas.microsoft.com/office/drawing/2014/chart" uri="{C3380CC4-5D6E-409C-BE32-E72D297353CC}">
              <c16:uniqueId val="{00000001-866D-43B2-9770-09EA3B0E1D8C}"/>
            </c:ext>
          </c:extLst>
        </c:ser>
        <c:dLbls>
          <c:showLegendKey val="0"/>
          <c:showVal val="0"/>
          <c:showCatName val="0"/>
          <c:showSerName val="0"/>
          <c:showPercent val="0"/>
          <c:showBubbleSize val="0"/>
        </c:dLbls>
        <c:marker val="1"/>
        <c:smooth val="0"/>
        <c:axId val="404126464"/>
        <c:axId val="404119408"/>
      </c:lineChart>
      <c:dateAx>
        <c:axId val="404126464"/>
        <c:scaling>
          <c:orientation val="minMax"/>
        </c:scaling>
        <c:delete val="1"/>
        <c:axPos val="b"/>
        <c:numFmt formatCode="&quot;H&quot;yy" sourceLinked="1"/>
        <c:majorTickMark val="none"/>
        <c:minorTickMark val="none"/>
        <c:tickLblPos val="none"/>
        <c:crossAx val="404119408"/>
        <c:crosses val="autoZero"/>
        <c:auto val="1"/>
        <c:lblOffset val="100"/>
        <c:baseTimeUnit val="years"/>
      </c:dateAx>
      <c:valAx>
        <c:axId val="404119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4126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751C-48CD-967F-9883FCA3F96E}"/>
            </c:ext>
          </c:extLst>
        </c:ser>
        <c:dLbls>
          <c:showLegendKey val="0"/>
          <c:showVal val="0"/>
          <c:showCatName val="0"/>
          <c:showSerName val="0"/>
          <c:showPercent val="0"/>
          <c:showBubbleSize val="0"/>
        </c:dLbls>
        <c:gapWidth val="150"/>
        <c:axId val="404120584"/>
        <c:axId val="404125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16.399999999999999</c:v>
                </c:pt>
                <c:pt idx="1">
                  <c:v>25.66</c:v>
                </c:pt>
                <c:pt idx="2">
                  <c:v>21.69</c:v>
                </c:pt>
                <c:pt idx="3">
                  <c:v>22.71</c:v>
                </c:pt>
                <c:pt idx="4">
                  <c:v>6.17</c:v>
                </c:pt>
              </c:numCache>
            </c:numRef>
          </c:val>
          <c:smooth val="0"/>
          <c:extLst xmlns:c16r2="http://schemas.microsoft.com/office/drawing/2015/06/chart">
            <c:ext xmlns:c16="http://schemas.microsoft.com/office/drawing/2014/chart" uri="{C3380CC4-5D6E-409C-BE32-E72D297353CC}">
              <c16:uniqueId val="{00000001-751C-48CD-967F-9883FCA3F96E}"/>
            </c:ext>
          </c:extLst>
        </c:ser>
        <c:dLbls>
          <c:showLegendKey val="0"/>
          <c:showVal val="0"/>
          <c:showCatName val="0"/>
          <c:showSerName val="0"/>
          <c:showPercent val="0"/>
          <c:showBubbleSize val="0"/>
        </c:dLbls>
        <c:marker val="1"/>
        <c:smooth val="0"/>
        <c:axId val="404120584"/>
        <c:axId val="404125680"/>
      </c:lineChart>
      <c:dateAx>
        <c:axId val="404120584"/>
        <c:scaling>
          <c:orientation val="minMax"/>
        </c:scaling>
        <c:delete val="1"/>
        <c:axPos val="b"/>
        <c:numFmt formatCode="&quot;H&quot;yy" sourceLinked="1"/>
        <c:majorTickMark val="none"/>
        <c:minorTickMark val="none"/>
        <c:tickLblPos val="none"/>
        <c:crossAx val="404125680"/>
        <c:crosses val="autoZero"/>
        <c:auto val="1"/>
        <c:lblOffset val="100"/>
        <c:baseTimeUnit val="years"/>
      </c:dateAx>
      <c:valAx>
        <c:axId val="4041256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04120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438.01</c:v>
                </c:pt>
                <c:pt idx="1">
                  <c:v>352.1</c:v>
                </c:pt>
                <c:pt idx="2">
                  <c:v>447.18</c:v>
                </c:pt>
                <c:pt idx="3">
                  <c:v>472.31</c:v>
                </c:pt>
                <c:pt idx="4">
                  <c:v>423.46</c:v>
                </c:pt>
              </c:numCache>
            </c:numRef>
          </c:val>
          <c:extLst xmlns:c16r2="http://schemas.microsoft.com/office/drawing/2015/06/chart">
            <c:ext xmlns:c16="http://schemas.microsoft.com/office/drawing/2014/chart" uri="{C3380CC4-5D6E-409C-BE32-E72D297353CC}">
              <c16:uniqueId val="{00000000-9E65-48FA-AB1C-FDA0FF131906}"/>
            </c:ext>
          </c:extLst>
        </c:ser>
        <c:dLbls>
          <c:showLegendKey val="0"/>
          <c:showVal val="0"/>
          <c:showCatName val="0"/>
          <c:showSerName val="0"/>
          <c:showPercent val="0"/>
          <c:showBubbleSize val="0"/>
        </c:dLbls>
        <c:gapWidth val="150"/>
        <c:axId val="404125288"/>
        <c:axId val="404123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293.23</c:v>
                </c:pt>
                <c:pt idx="1">
                  <c:v>300.14</c:v>
                </c:pt>
                <c:pt idx="2">
                  <c:v>301.04000000000002</c:v>
                </c:pt>
                <c:pt idx="3">
                  <c:v>381.07</c:v>
                </c:pt>
                <c:pt idx="4">
                  <c:v>367.4</c:v>
                </c:pt>
              </c:numCache>
            </c:numRef>
          </c:val>
          <c:smooth val="0"/>
          <c:extLst xmlns:c16r2="http://schemas.microsoft.com/office/drawing/2015/06/chart">
            <c:ext xmlns:c16="http://schemas.microsoft.com/office/drawing/2014/chart" uri="{C3380CC4-5D6E-409C-BE32-E72D297353CC}">
              <c16:uniqueId val="{00000001-9E65-48FA-AB1C-FDA0FF131906}"/>
            </c:ext>
          </c:extLst>
        </c:ser>
        <c:dLbls>
          <c:showLegendKey val="0"/>
          <c:showVal val="0"/>
          <c:showCatName val="0"/>
          <c:showSerName val="0"/>
          <c:showPercent val="0"/>
          <c:showBubbleSize val="0"/>
        </c:dLbls>
        <c:marker val="1"/>
        <c:smooth val="0"/>
        <c:axId val="404125288"/>
        <c:axId val="404123720"/>
      </c:lineChart>
      <c:dateAx>
        <c:axId val="404125288"/>
        <c:scaling>
          <c:orientation val="minMax"/>
        </c:scaling>
        <c:delete val="1"/>
        <c:axPos val="b"/>
        <c:numFmt formatCode="&quot;H&quot;yy" sourceLinked="1"/>
        <c:majorTickMark val="none"/>
        <c:minorTickMark val="none"/>
        <c:tickLblPos val="none"/>
        <c:crossAx val="404123720"/>
        <c:crosses val="autoZero"/>
        <c:auto val="1"/>
        <c:lblOffset val="100"/>
        <c:baseTimeUnit val="years"/>
      </c:dateAx>
      <c:valAx>
        <c:axId val="4041237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04125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568.41999999999996</c:v>
                </c:pt>
                <c:pt idx="1">
                  <c:v>598.91</c:v>
                </c:pt>
                <c:pt idx="2">
                  <c:v>582.13</c:v>
                </c:pt>
                <c:pt idx="3">
                  <c:v>573.05999999999995</c:v>
                </c:pt>
                <c:pt idx="4">
                  <c:v>579.09</c:v>
                </c:pt>
              </c:numCache>
            </c:numRef>
          </c:val>
          <c:extLst xmlns:c16r2="http://schemas.microsoft.com/office/drawing/2015/06/chart">
            <c:ext xmlns:c16="http://schemas.microsoft.com/office/drawing/2014/chart" uri="{C3380CC4-5D6E-409C-BE32-E72D297353CC}">
              <c16:uniqueId val="{00000000-378A-4612-80E8-2AF035BC1057}"/>
            </c:ext>
          </c:extLst>
        </c:ser>
        <c:dLbls>
          <c:showLegendKey val="0"/>
          <c:showVal val="0"/>
          <c:showCatName val="0"/>
          <c:showSerName val="0"/>
          <c:showPercent val="0"/>
          <c:showBubbleSize val="0"/>
        </c:dLbls>
        <c:gapWidth val="150"/>
        <c:axId val="404266968"/>
        <c:axId val="404267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542.29999999999995</c:v>
                </c:pt>
                <c:pt idx="1">
                  <c:v>566.65</c:v>
                </c:pt>
                <c:pt idx="2">
                  <c:v>551.62</c:v>
                </c:pt>
                <c:pt idx="3">
                  <c:v>556.47</c:v>
                </c:pt>
                <c:pt idx="4">
                  <c:v>564.99</c:v>
                </c:pt>
              </c:numCache>
            </c:numRef>
          </c:val>
          <c:smooth val="0"/>
          <c:extLst xmlns:c16r2="http://schemas.microsoft.com/office/drawing/2015/06/chart">
            <c:ext xmlns:c16="http://schemas.microsoft.com/office/drawing/2014/chart" uri="{C3380CC4-5D6E-409C-BE32-E72D297353CC}">
              <c16:uniqueId val="{00000001-378A-4612-80E8-2AF035BC1057}"/>
            </c:ext>
          </c:extLst>
        </c:ser>
        <c:dLbls>
          <c:showLegendKey val="0"/>
          <c:showVal val="0"/>
          <c:showCatName val="0"/>
          <c:showSerName val="0"/>
          <c:showPercent val="0"/>
          <c:showBubbleSize val="0"/>
        </c:dLbls>
        <c:marker val="1"/>
        <c:smooth val="0"/>
        <c:axId val="404266968"/>
        <c:axId val="404267752"/>
      </c:lineChart>
      <c:dateAx>
        <c:axId val="404266968"/>
        <c:scaling>
          <c:orientation val="minMax"/>
        </c:scaling>
        <c:delete val="1"/>
        <c:axPos val="b"/>
        <c:numFmt formatCode="&quot;H&quot;yy" sourceLinked="1"/>
        <c:majorTickMark val="none"/>
        <c:minorTickMark val="none"/>
        <c:tickLblPos val="none"/>
        <c:crossAx val="404267752"/>
        <c:crosses val="autoZero"/>
        <c:auto val="1"/>
        <c:lblOffset val="100"/>
        <c:baseTimeUnit val="years"/>
      </c:dateAx>
      <c:valAx>
        <c:axId val="404267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04266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98.51</c:v>
                </c:pt>
                <c:pt idx="1">
                  <c:v>88.92</c:v>
                </c:pt>
                <c:pt idx="2">
                  <c:v>81.95</c:v>
                </c:pt>
                <c:pt idx="3">
                  <c:v>81.319999999999993</c:v>
                </c:pt>
                <c:pt idx="4">
                  <c:v>82.6</c:v>
                </c:pt>
              </c:numCache>
            </c:numRef>
          </c:val>
          <c:extLst xmlns:c16r2="http://schemas.microsoft.com/office/drawing/2015/06/chart">
            <c:ext xmlns:c16="http://schemas.microsoft.com/office/drawing/2014/chart" uri="{C3380CC4-5D6E-409C-BE32-E72D297353CC}">
              <c16:uniqueId val="{00000000-334B-44EC-B354-F2E375C2AFFB}"/>
            </c:ext>
          </c:extLst>
        </c:ser>
        <c:dLbls>
          <c:showLegendKey val="0"/>
          <c:showVal val="0"/>
          <c:showCatName val="0"/>
          <c:showSerName val="0"/>
          <c:showPercent val="0"/>
          <c:showBubbleSize val="0"/>
        </c:dLbls>
        <c:gapWidth val="150"/>
        <c:axId val="404270496"/>
        <c:axId val="4042736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87.51</c:v>
                </c:pt>
                <c:pt idx="1">
                  <c:v>84.77</c:v>
                </c:pt>
                <c:pt idx="2">
                  <c:v>87.11</c:v>
                </c:pt>
                <c:pt idx="3">
                  <c:v>78.67</c:v>
                </c:pt>
                <c:pt idx="4">
                  <c:v>80.56</c:v>
                </c:pt>
              </c:numCache>
            </c:numRef>
          </c:val>
          <c:smooth val="0"/>
          <c:extLst xmlns:c16r2="http://schemas.microsoft.com/office/drawing/2015/06/chart">
            <c:ext xmlns:c16="http://schemas.microsoft.com/office/drawing/2014/chart" uri="{C3380CC4-5D6E-409C-BE32-E72D297353CC}">
              <c16:uniqueId val="{00000001-334B-44EC-B354-F2E375C2AFFB}"/>
            </c:ext>
          </c:extLst>
        </c:ser>
        <c:dLbls>
          <c:showLegendKey val="0"/>
          <c:showVal val="0"/>
          <c:showCatName val="0"/>
          <c:showSerName val="0"/>
          <c:showPercent val="0"/>
          <c:showBubbleSize val="0"/>
        </c:dLbls>
        <c:marker val="1"/>
        <c:smooth val="0"/>
        <c:axId val="404270496"/>
        <c:axId val="404273632"/>
      </c:lineChart>
      <c:dateAx>
        <c:axId val="404270496"/>
        <c:scaling>
          <c:orientation val="minMax"/>
        </c:scaling>
        <c:delete val="1"/>
        <c:axPos val="b"/>
        <c:numFmt formatCode="&quot;H&quot;yy" sourceLinked="1"/>
        <c:majorTickMark val="none"/>
        <c:minorTickMark val="none"/>
        <c:tickLblPos val="none"/>
        <c:crossAx val="404273632"/>
        <c:crosses val="autoZero"/>
        <c:auto val="1"/>
        <c:lblOffset val="100"/>
        <c:baseTimeUnit val="years"/>
      </c:dateAx>
      <c:valAx>
        <c:axId val="404273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4270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218.62</c:v>
                </c:pt>
                <c:pt idx="1">
                  <c:v>242.63</c:v>
                </c:pt>
                <c:pt idx="2">
                  <c:v>266.19</c:v>
                </c:pt>
                <c:pt idx="3">
                  <c:v>266.93</c:v>
                </c:pt>
                <c:pt idx="4">
                  <c:v>264.07</c:v>
                </c:pt>
              </c:numCache>
            </c:numRef>
          </c:val>
          <c:extLst xmlns:c16r2="http://schemas.microsoft.com/office/drawing/2015/06/chart">
            <c:ext xmlns:c16="http://schemas.microsoft.com/office/drawing/2014/chart" uri="{C3380CC4-5D6E-409C-BE32-E72D297353CC}">
              <c16:uniqueId val="{00000000-E54A-4B99-84E9-A61E071BBE4D}"/>
            </c:ext>
          </c:extLst>
        </c:ser>
        <c:dLbls>
          <c:showLegendKey val="0"/>
          <c:showVal val="0"/>
          <c:showCatName val="0"/>
          <c:showSerName val="0"/>
          <c:showPercent val="0"/>
          <c:showBubbleSize val="0"/>
        </c:dLbls>
        <c:gapWidth val="150"/>
        <c:axId val="404266576"/>
        <c:axId val="404269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218.42</c:v>
                </c:pt>
                <c:pt idx="1">
                  <c:v>227.27</c:v>
                </c:pt>
                <c:pt idx="2">
                  <c:v>223.98</c:v>
                </c:pt>
                <c:pt idx="3">
                  <c:v>257.95</c:v>
                </c:pt>
                <c:pt idx="4">
                  <c:v>260.87</c:v>
                </c:pt>
              </c:numCache>
            </c:numRef>
          </c:val>
          <c:smooth val="0"/>
          <c:extLst xmlns:c16r2="http://schemas.microsoft.com/office/drawing/2015/06/chart">
            <c:ext xmlns:c16="http://schemas.microsoft.com/office/drawing/2014/chart" uri="{C3380CC4-5D6E-409C-BE32-E72D297353CC}">
              <c16:uniqueId val="{00000001-E54A-4B99-84E9-A61E071BBE4D}"/>
            </c:ext>
          </c:extLst>
        </c:ser>
        <c:dLbls>
          <c:showLegendKey val="0"/>
          <c:showVal val="0"/>
          <c:showCatName val="0"/>
          <c:showSerName val="0"/>
          <c:showPercent val="0"/>
          <c:showBubbleSize val="0"/>
        </c:dLbls>
        <c:marker val="1"/>
        <c:smooth val="0"/>
        <c:axId val="404266576"/>
        <c:axId val="404269320"/>
      </c:lineChart>
      <c:dateAx>
        <c:axId val="404266576"/>
        <c:scaling>
          <c:orientation val="minMax"/>
        </c:scaling>
        <c:delete val="1"/>
        <c:axPos val="b"/>
        <c:numFmt formatCode="&quot;H&quot;yy" sourceLinked="1"/>
        <c:majorTickMark val="none"/>
        <c:minorTickMark val="none"/>
        <c:tickLblPos val="none"/>
        <c:crossAx val="404269320"/>
        <c:crosses val="autoZero"/>
        <c:auto val="1"/>
        <c:lblOffset val="100"/>
        <c:baseTimeUnit val="years"/>
      </c:dateAx>
      <c:valAx>
        <c:axId val="404269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4266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56.49</c:v>
                </c:pt>
                <c:pt idx="1">
                  <c:v>61.9</c:v>
                </c:pt>
                <c:pt idx="2">
                  <c:v>62.06</c:v>
                </c:pt>
                <c:pt idx="3">
                  <c:v>60.24</c:v>
                </c:pt>
                <c:pt idx="4">
                  <c:v>63.16</c:v>
                </c:pt>
              </c:numCache>
            </c:numRef>
          </c:val>
          <c:extLst xmlns:c16r2="http://schemas.microsoft.com/office/drawing/2015/06/chart">
            <c:ext xmlns:c16="http://schemas.microsoft.com/office/drawing/2014/chart" uri="{C3380CC4-5D6E-409C-BE32-E72D297353CC}">
              <c16:uniqueId val="{00000000-457B-47BC-B656-4C670826B199}"/>
            </c:ext>
          </c:extLst>
        </c:ser>
        <c:dLbls>
          <c:showLegendKey val="0"/>
          <c:showVal val="0"/>
          <c:showCatName val="0"/>
          <c:showSerName val="0"/>
          <c:showPercent val="0"/>
          <c:showBubbleSize val="0"/>
        </c:dLbls>
        <c:gapWidth val="150"/>
        <c:axId val="404270104"/>
        <c:axId val="4042673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50.24</c:v>
                </c:pt>
                <c:pt idx="1">
                  <c:v>50.29</c:v>
                </c:pt>
                <c:pt idx="2">
                  <c:v>49.64</c:v>
                </c:pt>
                <c:pt idx="3">
                  <c:v>39.94</c:v>
                </c:pt>
                <c:pt idx="4">
                  <c:v>40.19</c:v>
                </c:pt>
              </c:numCache>
            </c:numRef>
          </c:val>
          <c:smooth val="0"/>
          <c:extLst xmlns:c16r2="http://schemas.microsoft.com/office/drawing/2015/06/chart">
            <c:ext xmlns:c16="http://schemas.microsoft.com/office/drawing/2014/chart" uri="{C3380CC4-5D6E-409C-BE32-E72D297353CC}">
              <c16:uniqueId val="{00000001-457B-47BC-B656-4C670826B199}"/>
            </c:ext>
          </c:extLst>
        </c:ser>
        <c:dLbls>
          <c:showLegendKey val="0"/>
          <c:showVal val="0"/>
          <c:showCatName val="0"/>
          <c:showSerName val="0"/>
          <c:showPercent val="0"/>
          <c:showBubbleSize val="0"/>
        </c:dLbls>
        <c:marker val="1"/>
        <c:smooth val="0"/>
        <c:axId val="404270104"/>
        <c:axId val="404267360"/>
      </c:lineChart>
      <c:dateAx>
        <c:axId val="404270104"/>
        <c:scaling>
          <c:orientation val="minMax"/>
        </c:scaling>
        <c:delete val="1"/>
        <c:axPos val="b"/>
        <c:numFmt formatCode="&quot;H&quot;yy" sourceLinked="1"/>
        <c:majorTickMark val="none"/>
        <c:minorTickMark val="none"/>
        <c:tickLblPos val="none"/>
        <c:crossAx val="404267360"/>
        <c:crosses val="autoZero"/>
        <c:auto val="1"/>
        <c:lblOffset val="100"/>
        <c:baseTimeUnit val="years"/>
      </c:dateAx>
      <c:valAx>
        <c:axId val="404267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4270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74.92</c:v>
                </c:pt>
                <c:pt idx="1">
                  <c:v>66.53</c:v>
                </c:pt>
                <c:pt idx="2">
                  <c:v>65.25</c:v>
                </c:pt>
                <c:pt idx="3">
                  <c:v>67.37</c:v>
                </c:pt>
                <c:pt idx="4">
                  <c:v>62.79</c:v>
                </c:pt>
              </c:numCache>
            </c:numRef>
          </c:val>
          <c:extLst xmlns:c16r2="http://schemas.microsoft.com/office/drawing/2015/06/chart">
            <c:ext xmlns:c16="http://schemas.microsoft.com/office/drawing/2014/chart" uri="{C3380CC4-5D6E-409C-BE32-E72D297353CC}">
              <c16:uniqueId val="{00000000-ECC4-44A7-BCBC-675FF19D66F3}"/>
            </c:ext>
          </c:extLst>
        </c:ser>
        <c:dLbls>
          <c:showLegendKey val="0"/>
          <c:showVal val="0"/>
          <c:showCatName val="0"/>
          <c:showSerName val="0"/>
          <c:showPercent val="0"/>
          <c:showBubbleSize val="0"/>
        </c:dLbls>
        <c:gapWidth val="150"/>
        <c:axId val="404272064"/>
        <c:axId val="404268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78.650000000000006</c:v>
                </c:pt>
                <c:pt idx="1">
                  <c:v>77.73</c:v>
                </c:pt>
                <c:pt idx="2">
                  <c:v>78.09</c:v>
                </c:pt>
                <c:pt idx="3">
                  <c:v>69.41</c:v>
                </c:pt>
                <c:pt idx="4">
                  <c:v>71.52</c:v>
                </c:pt>
              </c:numCache>
            </c:numRef>
          </c:val>
          <c:smooth val="0"/>
          <c:extLst xmlns:c16r2="http://schemas.microsoft.com/office/drawing/2015/06/chart">
            <c:ext xmlns:c16="http://schemas.microsoft.com/office/drawing/2014/chart" uri="{C3380CC4-5D6E-409C-BE32-E72D297353CC}">
              <c16:uniqueId val="{00000001-ECC4-44A7-BCBC-675FF19D66F3}"/>
            </c:ext>
          </c:extLst>
        </c:ser>
        <c:dLbls>
          <c:showLegendKey val="0"/>
          <c:showVal val="0"/>
          <c:showCatName val="0"/>
          <c:showSerName val="0"/>
          <c:showPercent val="0"/>
          <c:showBubbleSize val="0"/>
        </c:dLbls>
        <c:marker val="1"/>
        <c:smooth val="0"/>
        <c:axId val="404272064"/>
        <c:axId val="404268536"/>
      </c:lineChart>
      <c:dateAx>
        <c:axId val="404272064"/>
        <c:scaling>
          <c:orientation val="minMax"/>
        </c:scaling>
        <c:delete val="1"/>
        <c:axPos val="b"/>
        <c:numFmt formatCode="&quot;H&quot;yy" sourceLinked="1"/>
        <c:majorTickMark val="none"/>
        <c:minorTickMark val="none"/>
        <c:tickLblPos val="none"/>
        <c:crossAx val="404268536"/>
        <c:crosses val="autoZero"/>
        <c:auto val="1"/>
        <c:lblOffset val="100"/>
        <c:baseTimeUnit val="years"/>
      </c:dateAx>
      <c:valAx>
        <c:axId val="404268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4272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90" zoomScaleNormal="90" workbookViewId="0">
      <selection activeCell="B60" sqref="B60:BJ61"/>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山形県　西川町</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A9</v>
      </c>
      <c r="X8" s="44"/>
      <c r="Y8" s="44"/>
      <c r="Z8" s="44"/>
      <c r="AA8" s="44"/>
      <c r="AB8" s="44"/>
      <c r="AC8" s="44"/>
      <c r="AD8" s="44" t="str">
        <f>データ!$M$6</f>
        <v>非設置</v>
      </c>
      <c r="AE8" s="44"/>
      <c r="AF8" s="44"/>
      <c r="AG8" s="44"/>
      <c r="AH8" s="44"/>
      <c r="AI8" s="44"/>
      <c r="AJ8" s="44"/>
      <c r="AK8" s="2"/>
      <c r="AL8" s="45">
        <f>データ!$R$6</f>
        <v>4913</v>
      </c>
      <c r="AM8" s="45"/>
      <c r="AN8" s="45"/>
      <c r="AO8" s="45"/>
      <c r="AP8" s="45"/>
      <c r="AQ8" s="45"/>
      <c r="AR8" s="45"/>
      <c r="AS8" s="45"/>
      <c r="AT8" s="46">
        <f>データ!$S$6</f>
        <v>393.19</v>
      </c>
      <c r="AU8" s="47"/>
      <c r="AV8" s="47"/>
      <c r="AW8" s="47"/>
      <c r="AX8" s="47"/>
      <c r="AY8" s="47"/>
      <c r="AZ8" s="47"/>
      <c r="BA8" s="47"/>
      <c r="BB8" s="48">
        <f>データ!$T$6</f>
        <v>12.5</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70.489999999999995</v>
      </c>
      <c r="J10" s="47"/>
      <c r="K10" s="47"/>
      <c r="L10" s="47"/>
      <c r="M10" s="47"/>
      <c r="N10" s="47"/>
      <c r="O10" s="81"/>
      <c r="P10" s="48">
        <f>データ!$P$6</f>
        <v>98.4</v>
      </c>
      <c r="Q10" s="48"/>
      <c r="R10" s="48"/>
      <c r="S10" s="48"/>
      <c r="T10" s="48"/>
      <c r="U10" s="48"/>
      <c r="V10" s="48"/>
      <c r="W10" s="45">
        <f>データ!$Q$6</f>
        <v>4260</v>
      </c>
      <c r="X10" s="45"/>
      <c r="Y10" s="45"/>
      <c r="Z10" s="45"/>
      <c r="AA10" s="45"/>
      <c r="AB10" s="45"/>
      <c r="AC10" s="45"/>
      <c r="AD10" s="2"/>
      <c r="AE10" s="2"/>
      <c r="AF10" s="2"/>
      <c r="AG10" s="2"/>
      <c r="AH10" s="2"/>
      <c r="AI10" s="2"/>
      <c r="AJ10" s="2"/>
      <c r="AK10" s="2"/>
      <c r="AL10" s="45">
        <f>データ!$U$6</f>
        <v>4783</v>
      </c>
      <c r="AM10" s="45"/>
      <c r="AN10" s="45"/>
      <c r="AO10" s="45"/>
      <c r="AP10" s="45"/>
      <c r="AQ10" s="45"/>
      <c r="AR10" s="45"/>
      <c r="AS10" s="45"/>
      <c r="AT10" s="46">
        <f>データ!$V$6</f>
        <v>25.69</v>
      </c>
      <c r="AU10" s="47"/>
      <c r="AV10" s="47"/>
      <c r="AW10" s="47"/>
      <c r="AX10" s="47"/>
      <c r="AY10" s="47"/>
      <c r="AZ10" s="47"/>
      <c r="BA10" s="47"/>
      <c r="BB10" s="48">
        <f>データ!$W$6</f>
        <v>186.18</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111</v>
      </c>
      <c r="BM16" s="58"/>
      <c r="BN16" s="58"/>
      <c r="BO16" s="58"/>
      <c r="BP16" s="58"/>
      <c r="BQ16" s="58"/>
      <c r="BR16" s="58"/>
      <c r="BS16" s="58"/>
      <c r="BT16" s="58"/>
      <c r="BU16" s="58"/>
      <c r="BV16" s="58"/>
      <c r="BW16" s="58"/>
      <c r="BX16" s="58"/>
      <c r="BY16" s="58"/>
      <c r="BZ16" s="5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58"/>
      <c r="BN17" s="58"/>
      <c r="BO17" s="58"/>
      <c r="BP17" s="58"/>
      <c r="BQ17" s="58"/>
      <c r="BR17" s="58"/>
      <c r="BS17" s="58"/>
      <c r="BT17" s="58"/>
      <c r="BU17" s="58"/>
      <c r="BV17" s="58"/>
      <c r="BW17" s="58"/>
      <c r="BX17" s="58"/>
      <c r="BY17" s="58"/>
      <c r="BZ17" s="5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58"/>
      <c r="BN18" s="58"/>
      <c r="BO18" s="58"/>
      <c r="BP18" s="58"/>
      <c r="BQ18" s="58"/>
      <c r="BR18" s="58"/>
      <c r="BS18" s="58"/>
      <c r="BT18" s="58"/>
      <c r="BU18" s="58"/>
      <c r="BV18" s="58"/>
      <c r="BW18" s="58"/>
      <c r="BX18" s="58"/>
      <c r="BY18" s="58"/>
      <c r="BZ18" s="5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58"/>
      <c r="BN19" s="58"/>
      <c r="BO19" s="58"/>
      <c r="BP19" s="58"/>
      <c r="BQ19" s="58"/>
      <c r="BR19" s="58"/>
      <c r="BS19" s="58"/>
      <c r="BT19" s="58"/>
      <c r="BU19" s="58"/>
      <c r="BV19" s="58"/>
      <c r="BW19" s="58"/>
      <c r="BX19" s="58"/>
      <c r="BY19" s="58"/>
      <c r="BZ19" s="5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58"/>
      <c r="BN20" s="58"/>
      <c r="BO20" s="58"/>
      <c r="BP20" s="58"/>
      <c r="BQ20" s="58"/>
      <c r="BR20" s="58"/>
      <c r="BS20" s="58"/>
      <c r="BT20" s="58"/>
      <c r="BU20" s="58"/>
      <c r="BV20" s="58"/>
      <c r="BW20" s="58"/>
      <c r="BX20" s="58"/>
      <c r="BY20" s="58"/>
      <c r="BZ20" s="5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58"/>
      <c r="BN21" s="58"/>
      <c r="BO21" s="58"/>
      <c r="BP21" s="58"/>
      <c r="BQ21" s="58"/>
      <c r="BR21" s="58"/>
      <c r="BS21" s="58"/>
      <c r="BT21" s="58"/>
      <c r="BU21" s="58"/>
      <c r="BV21" s="58"/>
      <c r="BW21" s="58"/>
      <c r="BX21" s="58"/>
      <c r="BY21" s="58"/>
      <c r="BZ21" s="5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58"/>
      <c r="BN22" s="58"/>
      <c r="BO22" s="58"/>
      <c r="BP22" s="58"/>
      <c r="BQ22" s="58"/>
      <c r="BR22" s="58"/>
      <c r="BS22" s="58"/>
      <c r="BT22" s="58"/>
      <c r="BU22" s="58"/>
      <c r="BV22" s="58"/>
      <c r="BW22" s="58"/>
      <c r="BX22" s="58"/>
      <c r="BY22" s="58"/>
      <c r="BZ22" s="5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58"/>
      <c r="BN23" s="58"/>
      <c r="BO23" s="58"/>
      <c r="BP23" s="58"/>
      <c r="BQ23" s="58"/>
      <c r="BR23" s="58"/>
      <c r="BS23" s="58"/>
      <c r="BT23" s="58"/>
      <c r="BU23" s="58"/>
      <c r="BV23" s="58"/>
      <c r="BW23" s="58"/>
      <c r="BX23" s="58"/>
      <c r="BY23" s="58"/>
      <c r="BZ23" s="5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58"/>
      <c r="BN24" s="58"/>
      <c r="BO24" s="58"/>
      <c r="BP24" s="58"/>
      <c r="BQ24" s="58"/>
      <c r="BR24" s="58"/>
      <c r="BS24" s="58"/>
      <c r="BT24" s="58"/>
      <c r="BU24" s="58"/>
      <c r="BV24" s="58"/>
      <c r="BW24" s="58"/>
      <c r="BX24" s="58"/>
      <c r="BY24" s="58"/>
      <c r="BZ24" s="5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58"/>
      <c r="BN25" s="58"/>
      <c r="BO25" s="58"/>
      <c r="BP25" s="58"/>
      <c r="BQ25" s="58"/>
      <c r="BR25" s="58"/>
      <c r="BS25" s="58"/>
      <c r="BT25" s="58"/>
      <c r="BU25" s="58"/>
      <c r="BV25" s="58"/>
      <c r="BW25" s="58"/>
      <c r="BX25" s="58"/>
      <c r="BY25" s="58"/>
      <c r="BZ25" s="5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58"/>
      <c r="BN26" s="58"/>
      <c r="BO26" s="58"/>
      <c r="BP26" s="58"/>
      <c r="BQ26" s="58"/>
      <c r="BR26" s="58"/>
      <c r="BS26" s="58"/>
      <c r="BT26" s="58"/>
      <c r="BU26" s="58"/>
      <c r="BV26" s="58"/>
      <c r="BW26" s="58"/>
      <c r="BX26" s="58"/>
      <c r="BY26" s="58"/>
      <c r="BZ26" s="5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58"/>
      <c r="BN27" s="58"/>
      <c r="BO27" s="58"/>
      <c r="BP27" s="58"/>
      <c r="BQ27" s="58"/>
      <c r="BR27" s="58"/>
      <c r="BS27" s="58"/>
      <c r="BT27" s="58"/>
      <c r="BU27" s="58"/>
      <c r="BV27" s="58"/>
      <c r="BW27" s="58"/>
      <c r="BX27" s="58"/>
      <c r="BY27" s="58"/>
      <c r="BZ27" s="5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58"/>
      <c r="BN28" s="58"/>
      <c r="BO28" s="58"/>
      <c r="BP28" s="58"/>
      <c r="BQ28" s="58"/>
      <c r="BR28" s="58"/>
      <c r="BS28" s="58"/>
      <c r="BT28" s="58"/>
      <c r="BU28" s="58"/>
      <c r="BV28" s="58"/>
      <c r="BW28" s="58"/>
      <c r="BX28" s="58"/>
      <c r="BY28" s="58"/>
      <c r="BZ28" s="5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58"/>
      <c r="BN29" s="58"/>
      <c r="BO29" s="58"/>
      <c r="BP29" s="58"/>
      <c r="BQ29" s="58"/>
      <c r="BR29" s="58"/>
      <c r="BS29" s="58"/>
      <c r="BT29" s="58"/>
      <c r="BU29" s="58"/>
      <c r="BV29" s="58"/>
      <c r="BW29" s="58"/>
      <c r="BX29" s="58"/>
      <c r="BY29" s="58"/>
      <c r="BZ29" s="5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58"/>
      <c r="BN30" s="58"/>
      <c r="BO30" s="58"/>
      <c r="BP30" s="58"/>
      <c r="BQ30" s="58"/>
      <c r="BR30" s="58"/>
      <c r="BS30" s="58"/>
      <c r="BT30" s="58"/>
      <c r="BU30" s="58"/>
      <c r="BV30" s="58"/>
      <c r="BW30" s="58"/>
      <c r="BX30" s="58"/>
      <c r="BY30" s="58"/>
      <c r="BZ30" s="5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58"/>
      <c r="BN31" s="58"/>
      <c r="BO31" s="58"/>
      <c r="BP31" s="58"/>
      <c r="BQ31" s="58"/>
      <c r="BR31" s="58"/>
      <c r="BS31" s="58"/>
      <c r="BT31" s="58"/>
      <c r="BU31" s="58"/>
      <c r="BV31" s="58"/>
      <c r="BW31" s="58"/>
      <c r="BX31" s="58"/>
      <c r="BY31" s="58"/>
      <c r="BZ31" s="5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58"/>
      <c r="BN32" s="58"/>
      <c r="BO32" s="58"/>
      <c r="BP32" s="58"/>
      <c r="BQ32" s="58"/>
      <c r="BR32" s="58"/>
      <c r="BS32" s="58"/>
      <c r="BT32" s="58"/>
      <c r="BU32" s="58"/>
      <c r="BV32" s="58"/>
      <c r="BW32" s="58"/>
      <c r="BX32" s="58"/>
      <c r="BY32" s="58"/>
      <c r="BZ32" s="5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58"/>
      <c r="BN33" s="58"/>
      <c r="BO33" s="58"/>
      <c r="BP33" s="58"/>
      <c r="BQ33" s="58"/>
      <c r="BR33" s="58"/>
      <c r="BS33" s="58"/>
      <c r="BT33" s="58"/>
      <c r="BU33" s="58"/>
      <c r="BV33" s="58"/>
      <c r="BW33" s="58"/>
      <c r="BX33" s="58"/>
      <c r="BY33" s="58"/>
      <c r="BZ33" s="5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58"/>
      <c r="BN34" s="58"/>
      <c r="BO34" s="58"/>
      <c r="BP34" s="58"/>
      <c r="BQ34" s="58"/>
      <c r="BR34" s="58"/>
      <c r="BS34" s="58"/>
      <c r="BT34" s="58"/>
      <c r="BU34" s="58"/>
      <c r="BV34" s="58"/>
      <c r="BW34" s="58"/>
      <c r="BX34" s="58"/>
      <c r="BY34" s="58"/>
      <c r="BZ34" s="5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58"/>
      <c r="BN35" s="58"/>
      <c r="BO35" s="58"/>
      <c r="BP35" s="58"/>
      <c r="BQ35" s="58"/>
      <c r="BR35" s="58"/>
      <c r="BS35" s="58"/>
      <c r="BT35" s="58"/>
      <c r="BU35" s="58"/>
      <c r="BV35" s="58"/>
      <c r="BW35" s="58"/>
      <c r="BX35" s="58"/>
      <c r="BY35" s="58"/>
      <c r="BZ35" s="5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58"/>
      <c r="BN36" s="58"/>
      <c r="BO36" s="58"/>
      <c r="BP36" s="58"/>
      <c r="BQ36" s="58"/>
      <c r="BR36" s="58"/>
      <c r="BS36" s="58"/>
      <c r="BT36" s="58"/>
      <c r="BU36" s="58"/>
      <c r="BV36" s="58"/>
      <c r="BW36" s="58"/>
      <c r="BX36" s="58"/>
      <c r="BY36" s="58"/>
      <c r="BZ36" s="5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58"/>
      <c r="BN37" s="58"/>
      <c r="BO37" s="58"/>
      <c r="BP37" s="58"/>
      <c r="BQ37" s="58"/>
      <c r="BR37" s="58"/>
      <c r="BS37" s="58"/>
      <c r="BT37" s="58"/>
      <c r="BU37" s="58"/>
      <c r="BV37" s="58"/>
      <c r="BW37" s="58"/>
      <c r="BX37" s="58"/>
      <c r="BY37" s="58"/>
      <c r="BZ37" s="5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58"/>
      <c r="BN38" s="58"/>
      <c r="BO38" s="58"/>
      <c r="BP38" s="58"/>
      <c r="BQ38" s="58"/>
      <c r="BR38" s="58"/>
      <c r="BS38" s="58"/>
      <c r="BT38" s="58"/>
      <c r="BU38" s="58"/>
      <c r="BV38" s="58"/>
      <c r="BW38" s="58"/>
      <c r="BX38" s="58"/>
      <c r="BY38" s="58"/>
      <c r="BZ38" s="5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58"/>
      <c r="BN39" s="58"/>
      <c r="BO39" s="58"/>
      <c r="BP39" s="58"/>
      <c r="BQ39" s="58"/>
      <c r="BR39" s="58"/>
      <c r="BS39" s="58"/>
      <c r="BT39" s="58"/>
      <c r="BU39" s="58"/>
      <c r="BV39" s="58"/>
      <c r="BW39" s="58"/>
      <c r="BX39" s="58"/>
      <c r="BY39" s="58"/>
      <c r="BZ39" s="5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58"/>
      <c r="BN40" s="58"/>
      <c r="BO40" s="58"/>
      <c r="BP40" s="58"/>
      <c r="BQ40" s="58"/>
      <c r="BR40" s="58"/>
      <c r="BS40" s="58"/>
      <c r="BT40" s="58"/>
      <c r="BU40" s="58"/>
      <c r="BV40" s="58"/>
      <c r="BW40" s="58"/>
      <c r="BX40" s="58"/>
      <c r="BY40" s="58"/>
      <c r="BZ40" s="5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58"/>
      <c r="BN41" s="58"/>
      <c r="BO41" s="58"/>
      <c r="BP41" s="58"/>
      <c r="BQ41" s="58"/>
      <c r="BR41" s="58"/>
      <c r="BS41" s="58"/>
      <c r="BT41" s="58"/>
      <c r="BU41" s="58"/>
      <c r="BV41" s="58"/>
      <c r="BW41" s="58"/>
      <c r="BX41" s="58"/>
      <c r="BY41" s="58"/>
      <c r="BZ41" s="5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58"/>
      <c r="BN42" s="58"/>
      <c r="BO42" s="58"/>
      <c r="BP42" s="58"/>
      <c r="BQ42" s="58"/>
      <c r="BR42" s="58"/>
      <c r="BS42" s="58"/>
      <c r="BT42" s="58"/>
      <c r="BU42" s="58"/>
      <c r="BV42" s="58"/>
      <c r="BW42" s="58"/>
      <c r="BX42" s="58"/>
      <c r="BY42" s="58"/>
      <c r="BZ42" s="5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58"/>
      <c r="BN43" s="58"/>
      <c r="BO43" s="58"/>
      <c r="BP43" s="58"/>
      <c r="BQ43" s="58"/>
      <c r="BR43" s="58"/>
      <c r="BS43" s="58"/>
      <c r="BT43" s="58"/>
      <c r="BU43" s="58"/>
      <c r="BV43" s="58"/>
      <c r="BW43" s="58"/>
      <c r="BX43" s="58"/>
      <c r="BY43" s="58"/>
      <c r="BZ43" s="5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112</v>
      </c>
      <c r="BM47" s="58"/>
      <c r="BN47" s="58"/>
      <c r="BO47" s="58"/>
      <c r="BP47" s="58"/>
      <c r="BQ47" s="58"/>
      <c r="BR47" s="58"/>
      <c r="BS47" s="58"/>
      <c r="BT47" s="58"/>
      <c r="BU47" s="58"/>
      <c r="BV47" s="58"/>
      <c r="BW47" s="58"/>
      <c r="BX47" s="58"/>
      <c r="BY47" s="58"/>
      <c r="BZ47" s="5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110</v>
      </c>
      <c r="BM66" s="58"/>
      <c r="BN66" s="58"/>
      <c r="BO66" s="58"/>
      <c r="BP66" s="58"/>
      <c r="BQ66" s="58"/>
      <c r="BR66" s="58"/>
      <c r="BS66" s="58"/>
      <c r="BT66" s="58"/>
      <c r="BU66" s="58"/>
      <c r="BV66" s="58"/>
      <c r="BW66" s="58"/>
      <c r="BX66" s="58"/>
      <c r="BY66" s="58"/>
      <c r="BZ66" s="5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gmuz91lcftkxTeBIbX1LAFCKXszghSc51liv5Mf16w9DOv6gcLX73xQlmlKkEdEvi8fxeyYFaXuPb/1vKU7WYg==" saltValue="xbTrffnG1c7qicl+DJvm4A=="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63223</v>
      </c>
      <c r="D6" s="20">
        <f t="shared" si="3"/>
        <v>46</v>
      </c>
      <c r="E6" s="20">
        <f t="shared" si="3"/>
        <v>1</v>
      </c>
      <c r="F6" s="20">
        <f t="shared" si="3"/>
        <v>0</v>
      </c>
      <c r="G6" s="20">
        <f t="shared" si="3"/>
        <v>1</v>
      </c>
      <c r="H6" s="20" t="str">
        <f t="shared" si="3"/>
        <v>山形県　西川町</v>
      </c>
      <c r="I6" s="20" t="str">
        <f t="shared" si="3"/>
        <v>法適用</v>
      </c>
      <c r="J6" s="20" t="str">
        <f t="shared" si="3"/>
        <v>水道事業</v>
      </c>
      <c r="K6" s="20" t="str">
        <f t="shared" si="3"/>
        <v>末端給水事業</v>
      </c>
      <c r="L6" s="20" t="str">
        <f t="shared" si="3"/>
        <v>A9</v>
      </c>
      <c r="M6" s="20" t="str">
        <f t="shared" si="3"/>
        <v>非設置</v>
      </c>
      <c r="N6" s="21" t="str">
        <f t="shared" si="3"/>
        <v>-</v>
      </c>
      <c r="O6" s="21">
        <f t="shared" si="3"/>
        <v>70.489999999999995</v>
      </c>
      <c r="P6" s="21">
        <f t="shared" si="3"/>
        <v>98.4</v>
      </c>
      <c r="Q6" s="21">
        <f t="shared" si="3"/>
        <v>4260</v>
      </c>
      <c r="R6" s="21">
        <f t="shared" si="3"/>
        <v>4913</v>
      </c>
      <c r="S6" s="21">
        <f t="shared" si="3"/>
        <v>393.19</v>
      </c>
      <c r="T6" s="21">
        <f t="shared" si="3"/>
        <v>12.5</v>
      </c>
      <c r="U6" s="21">
        <f t="shared" si="3"/>
        <v>4783</v>
      </c>
      <c r="V6" s="21">
        <f t="shared" si="3"/>
        <v>25.69</v>
      </c>
      <c r="W6" s="21">
        <f t="shared" si="3"/>
        <v>186.18</v>
      </c>
      <c r="X6" s="22">
        <f>IF(X7="",NA(),X7)</f>
        <v>110.26</v>
      </c>
      <c r="Y6" s="22">
        <f t="shared" ref="Y6:AG6" si="4">IF(Y7="",NA(),Y7)</f>
        <v>103.16</v>
      </c>
      <c r="Z6" s="22">
        <f t="shared" si="4"/>
        <v>102.94</v>
      </c>
      <c r="AA6" s="22">
        <f t="shared" si="4"/>
        <v>101.44</v>
      </c>
      <c r="AB6" s="22">
        <f t="shared" si="4"/>
        <v>102.58</v>
      </c>
      <c r="AC6" s="22">
        <f t="shared" si="4"/>
        <v>104.47</v>
      </c>
      <c r="AD6" s="22">
        <f t="shared" si="4"/>
        <v>103.81</v>
      </c>
      <c r="AE6" s="22">
        <f t="shared" si="4"/>
        <v>104.35</v>
      </c>
      <c r="AF6" s="22">
        <f t="shared" si="4"/>
        <v>114.22</v>
      </c>
      <c r="AG6" s="22">
        <f t="shared" si="4"/>
        <v>108.19</v>
      </c>
      <c r="AH6" s="21" t="str">
        <f>IF(AH7="","",IF(AH7="-","【-】","【"&amp;SUBSTITUTE(TEXT(AH7,"#,##0.00"),"-","△")&amp;"】"))</f>
        <v>【111.39】</v>
      </c>
      <c r="AI6" s="21">
        <f>IF(AI7="",NA(),AI7)</f>
        <v>0</v>
      </c>
      <c r="AJ6" s="21">
        <f t="shared" ref="AJ6:AR6" si="5">IF(AJ7="",NA(),AJ7)</f>
        <v>0</v>
      </c>
      <c r="AK6" s="21">
        <f t="shared" si="5"/>
        <v>0</v>
      </c>
      <c r="AL6" s="21">
        <f t="shared" si="5"/>
        <v>0</v>
      </c>
      <c r="AM6" s="21">
        <f t="shared" si="5"/>
        <v>0</v>
      </c>
      <c r="AN6" s="22">
        <f t="shared" si="5"/>
        <v>16.399999999999999</v>
      </c>
      <c r="AO6" s="22">
        <f t="shared" si="5"/>
        <v>25.66</v>
      </c>
      <c r="AP6" s="22">
        <f t="shared" si="5"/>
        <v>21.69</v>
      </c>
      <c r="AQ6" s="22">
        <f t="shared" si="5"/>
        <v>22.71</v>
      </c>
      <c r="AR6" s="22">
        <f t="shared" si="5"/>
        <v>6.17</v>
      </c>
      <c r="AS6" s="21" t="str">
        <f>IF(AS7="","",IF(AS7="-","【-】","【"&amp;SUBSTITUTE(TEXT(AS7,"#,##0.00"),"-","△")&amp;"】"))</f>
        <v>【1.30】</v>
      </c>
      <c r="AT6" s="22">
        <f>IF(AT7="",NA(),AT7)</f>
        <v>438.01</v>
      </c>
      <c r="AU6" s="22">
        <f t="shared" ref="AU6:BC6" si="6">IF(AU7="",NA(),AU7)</f>
        <v>352.1</v>
      </c>
      <c r="AV6" s="22">
        <f t="shared" si="6"/>
        <v>447.18</v>
      </c>
      <c r="AW6" s="22">
        <f t="shared" si="6"/>
        <v>472.31</v>
      </c>
      <c r="AX6" s="22">
        <f t="shared" si="6"/>
        <v>423.46</v>
      </c>
      <c r="AY6" s="22">
        <f t="shared" si="6"/>
        <v>293.23</v>
      </c>
      <c r="AZ6" s="22">
        <f t="shared" si="6"/>
        <v>300.14</v>
      </c>
      <c r="BA6" s="22">
        <f t="shared" si="6"/>
        <v>301.04000000000002</v>
      </c>
      <c r="BB6" s="22">
        <f t="shared" si="6"/>
        <v>381.07</v>
      </c>
      <c r="BC6" s="22">
        <f t="shared" si="6"/>
        <v>367.4</v>
      </c>
      <c r="BD6" s="21" t="str">
        <f>IF(BD7="","",IF(BD7="-","【-】","【"&amp;SUBSTITUTE(TEXT(BD7,"#,##0.00"),"-","△")&amp;"】"))</f>
        <v>【261.51】</v>
      </c>
      <c r="BE6" s="22">
        <f>IF(BE7="",NA(),BE7)</f>
        <v>568.41999999999996</v>
      </c>
      <c r="BF6" s="22">
        <f t="shared" ref="BF6:BN6" si="7">IF(BF7="",NA(),BF7)</f>
        <v>598.91</v>
      </c>
      <c r="BG6" s="22">
        <f t="shared" si="7"/>
        <v>582.13</v>
      </c>
      <c r="BH6" s="22">
        <f t="shared" si="7"/>
        <v>573.05999999999995</v>
      </c>
      <c r="BI6" s="22">
        <f t="shared" si="7"/>
        <v>579.09</v>
      </c>
      <c r="BJ6" s="22">
        <f t="shared" si="7"/>
        <v>542.29999999999995</v>
      </c>
      <c r="BK6" s="22">
        <f t="shared" si="7"/>
        <v>566.65</v>
      </c>
      <c r="BL6" s="22">
        <f t="shared" si="7"/>
        <v>551.62</v>
      </c>
      <c r="BM6" s="22">
        <f t="shared" si="7"/>
        <v>556.47</v>
      </c>
      <c r="BN6" s="22">
        <f t="shared" si="7"/>
        <v>564.99</v>
      </c>
      <c r="BO6" s="21" t="str">
        <f>IF(BO7="","",IF(BO7="-","【-】","【"&amp;SUBSTITUTE(TEXT(BO7,"#,##0.00"),"-","△")&amp;"】"))</f>
        <v>【265.16】</v>
      </c>
      <c r="BP6" s="22">
        <f>IF(BP7="",NA(),BP7)</f>
        <v>98.51</v>
      </c>
      <c r="BQ6" s="22">
        <f t="shared" ref="BQ6:BY6" si="8">IF(BQ7="",NA(),BQ7)</f>
        <v>88.92</v>
      </c>
      <c r="BR6" s="22">
        <f t="shared" si="8"/>
        <v>81.95</v>
      </c>
      <c r="BS6" s="22">
        <f t="shared" si="8"/>
        <v>81.319999999999993</v>
      </c>
      <c r="BT6" s="22">
        <f t="shared" si="8"/>
        <v>82.6</v>
      </c>
      <c r="BU6" s="22">
        <f t="shared" si="8"/>
        <v>87.51</v>
      </c>
      <c r="BV6" s="22">
        <f t="shared" si="8"/>
        <v>84.77</v>
      </c>
      <c r="BW6" s="22">
        <f t="shared" si="8"/>
        <v>87.11</v>
      </c>
      <c r="BX6" s="22">
        <f t="shared" si="8"/>
        <v>78.67</v>
      </c>
      <c r="BY6" s="22">
        <f t="shared" si="8"/>
        <v>80.56</v>
      </c>
      <c r="BZ6" s="21" t="str">
        <f>IF(BZ7="","",IF(BZ7="-","【-】","【"&amp;SUBSTITUTE(TEXT(BZ7,"#,##0.00"),"-","△")&amp;"】"))</f>
        <v>【102.35】</v>
      </c>
      <c r="CA6" s="22">
        <f>IF(CA7="",NA(),CA7)</f>
        <v>218.62</v>
      </c>
      <c r="CB6" s="22">
        <f t="shared" ref="CB6:CJ6" si="9">IF(CB7="",NA(),CB7)</f>
        <v>242.63</v>
      </c>
      <c r="CC6" s="22">
        <f t="shared" si="9"/>
        <v>266.19</v>
      </c>
      <c r="CD6" s="22">
        <f t="shared" si="9"/>
        <v>266.93</v>
      </c>
      <c r="CE6" s="22">
        <f t="shared" si="9"/>
        <v>264.07</v>
      </c>
      <c r="CF6" s="22">
        <f t="shared" si="9"/>
        <v>218.42</v>
      </c>
      <c r="CG6" s="22">
        <f t="shared" si="9"/>
        <v>227.27</v>
      </c>
      <c r="CH6" s="22">
        <f t="shared" si="9"/>
        <v>223.98</v>
      </c>
      <c r="CI6" s="22">
        <f t="shared" si="9"/>
        <v>257.95</v>
      </c>
      <c r="CJ6" s="22">
        <f t="shared" si="9"/>
        <v>260.87</v>
      </c>
      <c r="CK6" s="21" t="str">
        <f>IF(CK7="","",IF(CK7="-","【-】","【"&amp;SUBSTITUTE(TEXT(CK7,"#,##0.00"),"-","△")&amp;"】"))</f>
        <v>【167.74】</v>
      </c>
      <c r="CL6" s="22">
        <f>IF(CL7="",NA(),CL7)</f>
        <v>56.49</v>
      </c>
      <c r="CM6" s="22">
        <f t="shared" ref="CM6:CU6" si="10">IF(CM7="",NA(),CM7)</f>
        <v>61.9</v>
      </c>
      <c r="CN6" s="22">
        <f t="shared" si="10"/>
        <v>62.06</v>
      </c>
      <c r="CO6" s="22">
        <f t="shared" si="10"/>
        <v>60.24</v>
      </c>
      <c r="CP6" s="22">
        <f t="shared" si="10"/>
        <v>63.16</v>
      </c>
      <c r="CQ6" s="22">
        <f t="shared" si="10"/>
        <v>50.24</v>
      </c>
      <c r="CR6" s="22">
        <f t="shared" si="10"/>
        <v>50.29</v>
      </c>
      <c r="CS6" s="22">
        <f t="shared" si="10"/>
        <v>49.64</v>
      </c>
      <c r="CT6" s="22">
        <f t="shared" si="10"/>
        <v>39.94</v>
      </c>
      <c r="CU6" s="22">
        <f t="shared" si="10"/>
        <v>40.19</v>
      </c>
      <c r="CV6" s="21" t="str">
        <f>IF(CV7="","",IF(CV7="-","【-】","【"&amp;SUBSTITUTE(TEXT(CV7,"#,##0.00"),"-","△")&amp;"】"))</f>
        <v>【60.29】</v>
      </c>
      <c r="CW6" s="22">
        <f>IF(CW7="",NA(),CW7)</f>
        <v>74.92</v>
      </c>
      <c r="CX6" s="22">
        <f t="shared" ref="CX6:DF6" si="11">IF(CX7="",NA(),CX7)</f>
        <v>66.53</v>
      </c>
      <c r="CY6" s="22">
        <f t="shared" si="11"/>
        <v>65.25</v>
      </c>
      <c r="CZ6" s="22">
        <f t="shared" si="11"/>
        <v>67.37</v>
      </c>
      <c r="DA6" s="22">
        <f t="shared" si="11"/>
        <v>62.79</v>
      </c>
      <c r="DB6" s="22">
        <f t="shared" si="11"/>
        <v>78.650000000000006</v>
      </c>
      <c r="DC6" s="22">
        <f t="shared" si="11"/>
        <v>77.73</v>
      </c>
      <c r="DD6" s="22">
        <f t="shared" si="11"/>
        <v>78.09</v>
      </c>
      <c r="DE6" s="22">
        <f t="shared" si="11"/>
        <v>69.41</v>
      </c>
      <c r="DF6" s="22">
        <f t="shared" si="11"/>
        <v>71.52</v>
      </c>
      <c r="DG6" s="21" t="str">
        <f>IF(DG7="","",IF(DG7="-","【-】","【"&amp;SUBSTITUTE(TEXT(DG7,"#,##0.00"),"-","△")&amp;"】"))</f>
        <v>【90.12】</v>
      </c>
      <c r="DH6" s="22">
        <f>IF(DH7="",NA(),DH7)</f>
        <v>37.9</v>
      </c>
      <c r="DI6" s="22">
        <f t="shared" ref="DI6:DQ6" si="12">IF(DI7="",NA(),DI7)</f>
        <v>39.25</v>
      </c>
      <c r="DJ6" s="22">
        <f t="shared" si="12"/>
        <v>41.33</v>
      </c>
      <c r="DK6" s="22">
        <f t="shared" si="12"/>
        <v>43.32</v>
      </c>
      <c r="DL6" s="22">
        <f t="shared" si="12"/>
        <v>45.28</v>
      </c>
      <c r="DM6" s="22">
        <f t="shared" si="12"/>
        <v>45.14</v>
      </c>
      <c r="DN6" s="22">
        <f t="shared" si="12"/>
        <v>45.85</v>
      </c>
      <c r="DO6" s="22">
        <f t="shared" si="12"/>
        <v>47.31</v>
      </c>
      <c r="DP6" s="22">
        <f t="shared" si="12"/>
        <v>53.25</v>
      </c>
      <c r="DQ6" s="22">
        <f t="shared" si="12"/>
        <v>53.4</v>
      </c>
      <c r="DR6" s="21" t="str">
        <f>IF(DR7="","",IF(DR7="-","【-】","【"&amp;SUBSTITUTE(TEXT(DR7,"#,##0.00"),"-","△")&amp;"】"))</f>
        <v>【50.88】</v>
      </c>
      <c r="DS6" s="22">
        <f>IF(DS7="",NA(),DS7)</f>
        <v>6.5</v>
      </c>
      <c r="DT6" s="22">
        <f t="shared" ref="DT6:EB6" si="13">IF(DT7="",NA(),DT7)</f>
        <v>22.03</v>
      </c>
      <c r="DU6" s="22">
        <f t="shared" si="13"/>
        <v>27.43</v>
      </c>
      <c r="DV6" s="22">
        <f t="shared" si="13"/>
        <v>23.43</v>
      </c>
      <c r="DW6" s="22">
        <f t="shared" si="13"/>
        <v>26.16</v>
      </c>
      <c r="DX6" s="22">
        <f t="shared" si="13"/>
        <v>13.58</v>
      </c>
      <c r="DY6" s="22">
        <f t="shared" si="13"/>
        <v>14.13</v>
      </c>
      <c r="DZ6" s="22">
        <f t="shared" si="13"/>
        <v>16.77</v>
      </c>
      <c r="EA6" s="22">
        <f t="shared" si="13"/>
        <v>23.02</v>
      </c>
      <c r="EB6" s="22">
        <f t="shared" si="13"/>
        <v>21.86</v>
      </c>
      <c r="EC6" s="21" t="str">
        <f>IF(EC7="","",IF(EC7="-","【-】","【"&amp;SUBSTITUTE(TEXT(EC7,"#,##0.00"),"-","△")&amp;"】"))</f>
        <v>【22.30】</v>
      </c>
      <c r="ED6" s="22">
        <f>IF(ED7="",NA(),ED7)</f>
        <v>0.46</v>
      </c>
      <c r="EE6" s="22">
        <f t="shared" ref="EE6:EM6" si="14">IF(EE7="",NA(),EE7)</f>
        <v>0.77</v>
      </c>
      <c r="EF6" s="22">
        <f t="shared" si="14"/>
        <v>0.63</v>
      </c>
      <c r="EG6" s="22">
        <f t="shared" si="14"/>
        <v>0.56000000000000005</v>
      </c>
      <c r="EH6" s="22">
        <f t="shared" si="14"/>
        <v>0.36</v>
      </c>
      <c r="EI6" s="22">
        <f t="shared" si="14"/>
        <v>0.44</v>
      </c>
      <c r="EJ6" s="22">
        <f t="shared" si="14"/>
        <v>0.52</v>
      </c>
      <c r="EK6" s="22">
        <f t="shared" si="14"/>
        <v>0.47</v>
      </c>
      <c r="EL6" s="22">
        <f t="shared" si="14"/>
        <v>0.38</v>
      </c>
      <c r="EM6" s="22">
        <f t="shared" si="14"/>
        <v>0.51</v>
      </c>
      <c r="EN6" s="21" t="str">
        <f>IF(EN7="","",IF(EN7="-","【-】","【"&amp;SUBSTITUTE(TEXT(EN7,"#,##0.00"),"-","△")&amp;"】"))</f>
        <v>【0.66】</v>
      </c>
    </row>
    <row r="7" spans="1:144" s="23" customFormat="1" x14ac:dyDescent="0.15">
      <c r="A7" s="15"/>
      <c r="B7" s="24">
        <v>2021</v>
      </c>
      <c r="C7" s="24">
        <v>63223</v>
      </c>
      <c r="D7" s="24">
        <v>46</v>
      </c>
      <c r="E7" s="24">
        <v>1</v>
      </c>
      <c r="F7" s="24">
        <v>0</v>
      </c>
      <c r="G7" s="24">
        <v>1</v>
      </c>
      <c r="H7" s="24" t="s">
        <v>93</v>
      </c>
      <c r="I7" s="24" t="s">
        <v>94</v>
      </c>
      <c r="J7" s="24" t="s">
        <v>95</v>
      </c>
      <c r="K7" s="24" t="s">
        <v>96</v>
      </c>
      <c r="L7" s="24" t="s">
        <v>97</v>
      </c>
      <c r="M7" s="24" t="s">
        <v>98</v>
      </c>
      <c r="N7" s="25" t="s">
        <v>99</v>
      </c>
      <c r="O7" s="25">
        <v>70.489999999999995</v>
      </c>
      <c r="P7" s="25">
        <v>98.4</v>
      </c>
      <c r="Q7" s="25">
        <v>4260</v>
      </c>
      <c r="R7" s="25">
        <v>4913</v>
      </c>
      <c r="S7" s="25">
        <v>393.19</v>
      </c>
      <c r="T7" s="25">
        <v>12.5</v>
      </c>
      <c r="U7" s="25">
        <v>4783</v>
      </c>
      <c r="V7" s="25">
        <v>25.69</v>
      </c>
      <c r="W7" s="25">
        <v>186.18</v>
      </c>
      <c r="X7" s="25">
        <v>110.26</v>
      </c>
      <c r="Y7" s="25">
        <v>103.16</v>
      </c>
      <c r="Z7" s="25">
        <v>102.94</v>
      </c>
      <c r="AA7" s="25">
        <v>101.44</v>
      </c>
      <c r="AB7" s="25">
        <v>102.58</v>
      </c>
      <c r="AC7" s="25">
        <v>104.47</v>
      </c>
      <c r="AD7" s="25">
        <v>103.81</v>
      </c>
      <c r="AE7" s="25">
        <v>104.35</v>
      </c>
      <c r="AF7" s="25">
        <v>114.22</v>
      </c>
      <c r="AG7" s="25">
        <v>108.19</v>
      </c>
      <c r="AH7" s="25">
        <v>111.39</v>
      </c>
      <c r="AI7" s="25">
        <v>0</v>
      </c>
      <c r="AJ7" s="25">
        <v>0</v>
      </c>
      <c r="AK7" s="25">
        <v>0</v>
      </c>
      <c r="AL7" s="25">
        <v>0</v>
      </c>
      <c r="AM7" s="25">
        <v>0</v>
      </c>
      <c r="AN7" s="25">
        <v>16.399999999999999</v>
      </c>
      <c r="AO7" s="25">
        <v>25.66</v>
      </c>
      <c r="AP7" s="25">
        <v>21.69</v>
      </c>
      <c r="AQ7" s="25">
        <v>22.71</v>
      </c>
      <c r="AR7" s="25">
        <v>6.17</v>
      </c>
      <c r="AS7" s="25">
        <v>1.3</v>
      </c>
      <c r="AT7" s="25">
        <v>438.01</v>
      </c>
      <c r="AU7" s="25">
        <v>352.1</v>
      </c>
      <c r="AV7" s="25">
        <v>447.18</v>
      </c>
      <c r="AW7" s="25">
        <v>472.31</v>
      </c>
      <c r="AX7" s="25">
        <v>423.46</v>
      </c>
      <c r="AY7" s="25">
        <v>293.23</v>
      </c>
      <c r="AZ7" s="25">
        <v>300.14</v>
      </c>
      <c r="BA7" s="25">
        <v>301.04000000000002</v>
      </c>
      <c r="BB7" s="25">
        <v>381.07</v>
      </c>
      <c r="BC7" s="25">
        <v>367.4</v>
      </c>
      <c r="BD7" s="25">
        <v>261.51</v>
      </c>
      <c r="BE7" s="25">
        <v>568.41999999999996</v>
      </c>
      <c r="BF7" s="25">
        <v>598.91</v>
      </c>
      <c r="BG7" s="25">
        <v>582.13</v>
      </c>
      <c r="BH7" s="25">
        <v>573.05999999999995</v>
      </c>
      <c r="BI7" s="25">
        <v>579.09</v>
      </c>
      <c r="BJ7" s="25">
        <v>542.29999999999995</v>
      </c>
      <c r="BK7" s="25">
        <v>566.65</v>
      </c>
      <c r="BL7" s="25">
        <v>551.62</v>
      </c>
      <c r="BM7" s="25">
        <v>556.47</v>
      </c>
      <c r="BN7" s="25">
        <v>564.99</v>
      </c>
      <c r="BO7" s="25">
        <v>265.16000000000003</v>
      </c>
      <c r="BP7" s="25">
        <v>98.51</v>
      </c>
      <c r="BQ7" s="25">
        <v>88.92</v>
      </c>
      <c r="BR7" s="25">
        <v>81.95</v>
      </c>
      <c r="BS7" s="25">
        <v>81.319999999999993</v>
      </c>
      <c r="BT7" s="25">
        <v>82.6</v>
      </c>
      <c r="BU7" s="25">
        <v>87.51</v>
      </c>
      <c r="BV7" s="25">
        <v>84.77</v>
      </c>
      <c r="BW7" s="25">
        <v>87.11</v>
      </c>
      <c r="BX7" s="25">
        <v>78.67</v>
      </c>
      <c r="BY7" s="25">
        <v>80.56</v>
      </c>
      <c r="BZ7" s="25">
        <v>102.35</v>
      </c>
      <c r="CA7" s="25">
        <v>218.62</v>
      </c>
      <c r="CB7" s="25">
        <v>242.63</v>
      </c>
      <c r="CC7" s="25">
        <v>266.19</v>
      </c>
      <c r="CD7" s="25">
        <v>266.93</v>
      </c>
      <c r="CE7" s="25">
        <v>264.07</v>
      </c>
      <c r="CF7" s="25">
        <v>218.42</v>
      </c>
      <c r="CG7" s="25">
        <v>227.27</v>
      </c>
      <c r="CH7" s="25">
        <v>223.98</v>
      </c>
      <c r="CI7" s="25">
        <v>257.95</v>
      </c>
      <c r="CJ7" s="25">
        <v>260.87</v>
      </c>
      <c r="CK7" s="25">
        <v>167.74</v>
      </c>
      <c r="CL7" s="25">
        <v>56.49</v>
      </c>
      <c r="CM7" s="25">
        <v>61.9</v>
      </c>
      <c r="CN7" s="25">
        <v>62.06</v>
      </c>
      <c r="CO7" s="25">
        <v>60.24</v>
      </c>
      <c r="CP7" s="25">
        <v>63.16</v>
      </c>
      <c r="CQ7" s="25">
        <v>50.24</v>
      </c>
      <c r="CR7" s="25">
        <v>50.29</v>
      </c>
      <c r="CS7" s="25">
        <v>49.64</v>
      </c>
      <c r="CT7" s="25">
        <v>39.94</v>
      </c>
      <c r="CU7" s="25">
        <v>40.19</v>
      </c>
      <c r="CV7" s="25">
        <v>60.29</v>
      </c>
      <c r="CW7" s="25">
        <v>74.92</v>
      </c>
      <c r="CX7" s="25">
        <v>66.53</v>
      </c>
      <c r="CY7" s="25">
        <v>65.25</v>
      </c>
      <c r="CZ7" s="25">
        <v>67.37</v>
      </c>
      <c r="DA7" s="25">
        <v>62.79</v>
      </c>
      <c r="DB7" s="25">
        <v>78.650000000000006</v>
      </c>
      <c r="DC7" s="25">
        <v>77.73</v>
      </c>
      <c r="DD7" s="25">
        <v>78.09</v>
      </c>
      <c r="DE7" s="25">
        <v>69.41</v>
      </c>
      <c r="DF7" s="25">
        <v>71.52</v>
      </c>
      <c r="DG7" s="25">
        <v>90.12</v>
      </c>
      <c r="DH7" s="25">
        <v>37.9</v>
      </c>
      <c r="DI7" s="25">
        <v>39.25</v>
      </c>
      <c r="DJ7" s="25">
        <v>41.33</v>
      </c>
      <c r="DK7" s="25">
        <v>43.32</v>
      </c>
      <c r="DL7" s="25">
        <v>45.28</v>
      </c>
      <c r="DM7" s="25">
        <v>45.14</v>
      </c>
      <c r="DN7" s="25">
        <v>45.85</v>
      </c>
      <c r="DO7" s="25">
        <v>47.31</v>
      </c>
      <c r="DP7" s="25">
        <v>53.25</v>
      </c>
      <c r="DQ7" s="25">
        <v>53.4</v>
      </c>
      <c r="DR7" s="25">
        <v>50.88</v>
      </c>
      <c r="DS7" s="25">
        <v>6.5</v>
      </c>
      <c r="DT7" s="25">
        <v>22.03</v>
      </c>
      <c r="DU7" s="25">
        <v>27.43</v>
      </c>
      <c r="DV7" s="25">
        <v>23.43</v>
      </c>
      <c r="DW7" s="25">
        <v>26.16</v>
      </c>
      <c r="DX7" s="25">
        <v>13.58</v>
      </c>
      <c r="DY7" s="25">
        <v>14.13</v>
      </c>
      <c r="DZ7" s="25">
        <v>16.77</v>
      </c>
      <c r="EA7" s="25">
        <v>23.02</v>
      </c>
      <c r="EB7" s="25">
        <v>21.86</v>
      </c>
      <c r="EC7" s="25">
        <v>22.3</v>
      </c>
      <c r="ED7" s="25">
        <v>0.46</v>
      </c>
      <c r="EE7" s="25">
        <v>0.77</v>
      </c>
      <c r="EF7" s="25">
        <v>0.63</v>
      </c>
      <c r="EG7" s="25">
        <v>0.56000000000000005</v>
      </c>
      <c r="EH7" s="25">
        <v>0.36</v>
      </c>
      <c r="EI7" s="25">
        <v>0.44</v>
      </c>
      <c r="EJ7" s="25">
        <v>0.52</v>
      </c>
      <c r="EK7" s="25">
        <v>0.47</v>
      </c>
      <c r="EL7" s="25">
        <v>0.38</v>
      </c>
      <c r="EM7" s="25">
        <v>0.51</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107</v>
      </c>
      <c r="D13" t="s">
        <v>108</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2023-01-18T05:25:30Z</cp:lastPrinted>
  <dcterms:created xsi:type="dcterms:W3CDTF">2022-12-01T00:53:45Z</dcterms:created>
  <dcterms:modified xsi:type="dcterms:W3CDTF">2023-01-20T00:51:53Z</dcterms:modified>
  <cp:category/>
</cp:coreProperties>
</file>