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水道課（情）\業務係\38経営比較分析表\R03\[水道事業]【経営比較分析表】2021_062081_46_010\"/>
    </mc:Choice>
  </mc:AlternateContent>
  <workbookProtection workbookAlgorithmName="SHA-512" workbookHashValue="oM0IVp0jMGtBxOhpw0uOt4o+1GDM1WWRONQfSrfuT7tC2Cy50331kgWInZcLzPaK2Nlnoiwf4S9haPKE+olycA==" workbookSaltValue="MIj8aJGCAd9kVwMpK7HuRQ=="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<sst xmlns="http://schemas.openxmlformats.org/spreadsheetml/2006/main" count="228" uniqueCount="115">
  <si>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</si>
  <si>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</si>
  <si>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</si>
  <si>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</si>
  <si>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</si>
  <si>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</si>
  <si>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</si>
  <si>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</si>
  <si>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</si>
  <si>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</si>
  <si>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</si>
  <si>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</si>
  <si>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</si>
  <si>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</si>
  <si>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</si>
  <si>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</si>
  <si>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</si>
  <si>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</si>
  <si>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</si>
  <si>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</si>
  <si>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</si>
  <si>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</si>
  <si>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</si>
  <si>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</si>
  <si>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</si>
  <si>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</si>
  <si>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</si>
  <si>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</si>
  <si>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</si>
  <si>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</si>
  <si>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</si>
  <si>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</si>
  <si>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</si>
  <si>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</si>
  <si>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</si>
  <si>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</si>
  <si>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</si>
  <si>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</si>
  <si>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</si>
  <si>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</si>
  <si>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</si>
  <si>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</si>
  <si>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</si>
  <si>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</si>
  <si>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</si>
  <si>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</si>
  <si>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</si>
  <si>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</si>
  <si>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</si>
  <si>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</si>
  <si>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</si>
  <si>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</si>
  <si>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</si>
  <si>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</si>
  <si>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</si>
  <si>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</si>
  <si>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</si>
  <si>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</si>
  <si>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</si>
  <si>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</si>
  <si>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</si>
  <si>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</si>
  <si>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</si>
  <si>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</si>
  <si>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</si>
  <si>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</si>
  <si>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</si>
  <si>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</si>
  <si>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</si>
  <si>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</si>
  <si>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</si>
  <si>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</si>
  <si>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</si>
  <si>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</si>
  <si>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</si>
  <si>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</si>
  <si>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</si>
  <si>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</si>
  <si>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</si>
  <si>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</si>
  <si>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</si>
  <si>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</si>
  <si>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</si>
  <si>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</si>
  <si>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</si>
  <si>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</si>
  <si>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</si>
  <si>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</si>
  <si>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</si>
  <si>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</si>
  <si>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</si>
  <si>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</si>
  <si>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</si>
  <si>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村山市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</si>
  <si>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</si>
  <si>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</si>
  <si>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</si>
  <si>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</si>
  <si>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</si>
  <si>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</si>
  <si>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</si>
  <si>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</si>
  <si>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</si>
  <si>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</si>
  <si>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</si>
  <si>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</si>
  <si>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</si>
  <si>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</si>
  <si>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</si>
  <si>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</si>
  <si>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"R"dd</t>
    <phoneticPr fontId="4"/>
  </si>
  <si>
    <t>←書式設定</t>
    <rPh sb="1" eb="3">
      <t>ショシキ</t>
    </rPh>
    <rPh sb="3" eb="5">
      <t>セッテイ</t>
    </rPh>
    <phoneticPr fontId="4"/>
  </si>
  <si>
    <t>①有形固定資産減価償却率
類似団体より高い数値であり、今後も増加が見込まれるため、計画的な施設更新を行う必要があります。
②管路経年化率
類似団体より低い数値にあるが、今後更新需要のピークを迎えるため増加が見込まれます。
③管路更新率
横ばい状況であるが、今後の更新需要に備え、計画的な施設更新を行う必要があります。</t>
    <rPh sb="1" eb="3">
      <t>ユウケイ</t>
    </rPh>
    <rPh sb="3" eb="9">
      <t>コテイシサンゲンカ</t>
    </rPh>
    <rPh sb="9" eb="12">
      <t>ショウキャクリツ</t>
    </rPh>
    <rPh sb="13" eb="17">
      <t>ルイジダンタイ</t>
    </rPh>
    <rPh sb="19" eb="20">
      <t>タカ</t>
    </rPh>
    <rPh sb="21" eb="23">
      <t>スウチ</t>
    </rPh>
    <rPh sb="27" eb="29">
      <t>コンゴ</t>
    </rPh>
    <rPh sb="30" eb="32">
      <t>ゾウカ</t>
    </rPh>
    <rPh sb="33" eb="35">
      <t>ミコ</t>
    </rPh>
    <rPh sb="41" eb="44">
      <t>ケイカクテキ</t>
    </rPh>
    <rPh sb="45" eb="49">
      <t>シセツコウシン</t>
    </rPh>
    <rPh sb="50" eb="51">
      <t>オコナ</t>
    </rPh>
    <rPh sb="52" eb="54">
      <t>ヒツヨウ</t>
    </rPh>
    <rPh sb="62" eb="68">
      <t>カンロケイネンカリツ</t>
    </rPh>
    <rPh sb="77" eb="79">
      <t>スウチ</t>
    </rPh>
    <rPh sb="84" eb="86">
      <t>コンゴ</t>
    </rPh>
    <rPh sb="86" eb="90">
      <t>コウシンジュヨウ</t>
    </rPh>
    <rPh sb="95" eb="96">
      <t>ムカ</t>
    </rPh>
    <rPh sb="100" eb="102">
      <t>ゾウカ</t>
    </rPh>
    <rPh sb="103" eb="105">
      <t>ミコ</t>
    </rPh>
    <rPh sb="118" eb="119">
      <t>ヨコ</t>
    </rPh>
    <rPh sb="121" eb="123">
      <t>ジョウキョウ</t>
    </rPh>
    <rPh sb="128" eb="130">
      <t>コンゴ</t>
    </rPh>
    <rPh sb="131" eb="133">
      <t>コウシン</t>
    </rPh>
    <rPh sb="133" eb="135">
      <t>ジュヨウ</t>
    </rPh>
    <rPh sb="136" eb="137">
      <t>ソナ</t>
    </rPh>
    <rPh sb="139" eb="142">
      <t>ケイカクテキ</t>
    </rPh>
    <rPh sb="143" eb="147">
      <t>シセツコウシン</t>
    </rPh>
    <rPh sb="148" eb="149">
      <t>オコナ</t>
    </rPh>
    <rPh sb="150" eb="152">
      <t>ヒツヨウ</t>
    </rPh>
    <phoneticPr fontId="4"/>
  </si>
  <si>
    <t>①経常収支比率
新型コロナウィルス感染症緊急事態宣言解除による日常生活の再開や大口需要者の利用増加など影響により100％を上回り改善が図られたが、類似団体より低い傾向にあるため、より経営改善に取り組む必要があります。
②累積欠損金比率
経営の健全性が確保されています。
③流動比率
水準を大きく上回っており、財政の健全性が確保されています。
④企業債残高対給水収益比率
新たな企業債の借入を行わず償還が進んでいることから、類似団体と比べても低い傾向にあります。
⑤料金回収率
100％を下回っており、給水原価の縮減や有収率改善に取り組む必要があります。
⑥給水原価
広域水道からの受水により、類似団体と比べて高い傾向にあります。
⑦施設利用率
低い傾向であり、類似団体と比べても低い数値であることから、施設の統廃合・ダウンサイジング等の検討を行う必要があります。
⑧有収率
漏水が多く減少傾向にあるため、漏水防止対策を進める必要があります。</t>
    <rPh sb="1" eb="5">
      <t>ケイジ</t>
    </rPh>
    <rPh sb="5" eb="7">
      <t>ヒリツ</t>
    </rPh>
    <rPh sb="8" eb="10">
      <t>シンガタ</t>
    </rPh>
    <rPh sb="17" eb="20">
      <t>カンセンショウ</t>
    </rPh>
    <rPh sb="20" eb="26">
      <t>キンキュウジタイセンゲン</t>
    </rPh>
    <rPh sb="26" eb="28">
      <t>カイジョ</t>
    </rPh>
    <rPh sb="31" eb="33">
      <t>ニチジョウ</t>
    </rPh>
    <rPh sb="33" eb="35">
      <t>セイカツ</t>
    </rPh>
    <rPh sb="36" eb="38">
      <t>サイカイ</t>
    </rPh>
    <rPh sb="39" eb="41">
      <t>オオグチ</t>
    </rPh>
    <rPh sb="41" eb="44">
      <t>ジュヨウシャ</t>
    </rPh>
    <rPh sb="51" eb="53">
      <t>エイキョウ</t>
    </rPh>
    <rPh sb="61" eb="63">
      <t>ウワマワ</t>
    </rPh>
    <rPh sb="64" eb="66">
      <t>カイゼン</t>
    </rPh>
    <rPh sb="67" eb="68">
      <t>ハカ</t>
    </rPh>
    <rPh sb="73" eb="77">
      <t>ルイジダンタイ</t>
    </rPh>
    <rPh sb="79" eb="80">
      <t>ヒク</t>
    </rPh>
    <rPh sb="81" eb="83">
      <t>ケイコウ</t>
    </rPh>
    <rPh sb="91" eb="93">
      <t>ケイエイ</t>
    </rPh>
    <rPh sb="93" eb="95">
      <t>カイゼン</t>
    </rPh>
    <rPh sb="96" eb="97">
      <t>ト</t>
    </rPh>
    <rPh sb="98" eb="99">
      <t>ク</t>
    </rPh>
    <rPh sb="100" eb="102">
      <t>ヒツヨウ</t>
    </rPh>
    <rPh sb="110" eb="117">
      <t>ルイセキケッソンキンヒリツ</t>
    </rPh>
    <rPh sb="118" eb="120">
      <t>ケイエイ</t>
    </rPh>
    <rPh sb="121" eb="124">
      <t>ケンゼンセイ</t>
    </rPh>
    <rPh sb="125" eb="127">
      <t>カクホ</t>
    </rPh>
    <rPh sb="136" eb="140">
      <t>リュウドウヒリツ</t>
    </rPh>
    <rPh sb="141" eb="143">
      <t>スイジュン</t>
    </rPh>
    <rPh sb="144" eb="145">
      <t>オオ</t>
    </rPh>
    <rPh sb="147" eb="149">
      <t>ウワマワ</t>
    </rPh>
    <rPh sb="154" eb="156">
      <t>ザイセイ</t>
    </rPh>
    <rPh sb="157" eb="160">
      <t>ケンゼンセイ</t>
    </rPh>
    <rPh sb="161" eb="163">
      <t>カクホ</t>
    </rPh>
    <rPh sb="172" eb="175">
      <t>キギョウサイ</t>
    </rPh>
    <rPh sb="175" eb="177">
      <t>ザンダカ</t>
    </rPh>
    <rPh sb="177" eb="178">
      <t>タイ</t>
    </rPh>
    <rPh sb="178" eb="184">
      <t>キュウスイシュウエキヒリツ</t>
    </rPh>
    <rPh sb="185" eb="186">
      <t>アラ</t>
    </rPh>
    <rPh sb="188" eb="191">
      <t>キギョウサイ</t>
    </rPh>
    <rPh sb="192" eb="194">
      <t>カリイレ</t>
    </rPh>
    <rPh sb="195" eb="196">
      <t>オコナ</t>
    </rPh>
    <rPh sb="198" eb="200">
      <t>ショウカン</t>
    </rPh>
    <rPh sb="201" eb="202">
      <t>スス</t>
    </rPh>
    <rPh sb="220" eb="221">
      <t>ヒク</t>
    </rPh>
    <rPh sb="232" eb="237">
      <t>リョウキンカイシュウリツ</t>
    </rPh>
    <rPh sb="243" eb="245">
      <t>シタマワ</t>
    </rPh>
    <rPh sb="250" eb="254">
      <t>キュウスイゲンカ</t>
    </rPh>
    <rPh sb="255" eb="257">
      <t>シュクゲン</t>
    </rPh>
    <rPh sb="258" eb="261">
      <t>ユウシュウリツ</t>
    </rPh>
    <rPh sb="261" eb="263">
      <t>カイゼン</t>
    </rPh>
    <rPh sb="264" eb="265">
      <t>ト</t>
    </rPh>
    <rPh sb="266" eb="267">
      <t>ク</t>
    </rPh>
    <rPh sb="268" eb="270">
      <t>ヒツヨウ</t>
    </rPh>
    <rPh sb="278" eb="282">
      <t>キュウスイゲンカ</t>
    </rPh>
    <rPh sb="283" eb="287">
      <t>コウイキスイドウ</t>
    </rPh>
    <rPh sb="290" eb="292">
      <t>ジュスイ</t>
    </rPh>
    <rPh sb="296" eb="300">
      <t>ルイジダンタイ</t>
    </rPh>
    <rPh sb="301" eb="302">
      <t>クラ</t>
    </rPh>
    <rPh sb="304" eb="305">
      <t>タカ</t>
    </rPh>
    <rPh sb="306" eb="308">
      <t>ケイコウ</t>
    </rPh>
    <rPh sb="316" eb="318">
      <t>シセツ</t>
    </rPh>
    <rPh sb="322" eb="323">
      <t>ヒク</t>
    </rPh>
    <rPh sb="324" eb="326">
      <t>ケイコウ</t>
    </rPh>
    <rPh sb="330" eb="334">
      <t>ルイジダンタイ</t>
    </rPh>
    <rPh sb="335" eb="336">
      <t>クラ</t>
    </rPh>
    <rPh sb="339" eb="340">
      <t>ヒク</t>
    </rPh>
    <rPh sb="341" eb="343">
      <t>スウチ</t>
    </rPh>
    <rPh sb="351" eb="353">
      <t>シセツ</t>
    </rPh>
    <rPh sb="354" eb="357">
      <t>トウハイゴウ</t>
    </rPh>
    <rPh sb="366" eb="367">
      <t>ナド</t>
    </rPh>
    <rPh sb="368" eb="370">
      <t>ケントウ</t>
    </rPh>
    <rPh sb="371" eb="372">
      <t>オコナ</t>
    </rPh>
    <rPh sb="373" eb="375">
      <t>ヒツヨウ</t>
    </rPh>
    <rPh sb="383" eb="386">
      <t>ユウシュウリツ</t>
    </rPh>
    <rPh sb="387" eb="389">
      <t>ロウスイ</t>
    </rPh>
    <rPh sb="390" eb="391">
      <t>オオ</t>
    </rPh>
    <rPh sb="392" eb="394">
      <t>ゲンショウ</t>
    </rPh>
    <rPh sb="394" eb="396">
      <t>ケイコウ</t>
    </rPh>
    <rPh sb="402" eb="406">
      <t>ロウスイボウシ</t>
    </rPh>
    <rPh sb="406" eb="408">
      <t>タイサク</t>
    </rPh>
    <rPh sb="409" eb="410">
      <t>スス</t>
    </rPh>
    <rPh sb="412" eb="414">
      <t>ヒツヨウ</t>
    </rPh>
    <phoneticPr fontId="4"/>
  </si>
  <si>
    <t>令和3年度は経常収支比率が100％を上回り、給水収益で賄えている状況となり、経営改善が図られています。一方で有収率の低下が続いており、さらなる改善に取り組む必要があります。
また、給水人口の減少に伴う給水収益の減少や管路など施設更新に伴う費用の増加が見込まれるため、アセットマネジメント等による計画的かつ効率的な更新に取り組む必要があります。
今後とも健全な経営状況を維持するため、経営戦略の見直しなど経営基盤の強化に取り組む必要があります。</t>
    <rPh sb="0" eb="2">
      <t>レイワ</t>
    </rPh>
    <rPh sb="3" eb="5">
      <t>ネンド</t>
    </rPh>
    <rPh sb="6" eb="12">
      <t>ケイジョウシュウシヒリツ</t>
    </rPh>
    <rPh sb="18" eb="20">
      <t>ウワマワ</t>
    </rPh>
    <rPh sb="22" eb="26">
      <t>キュウスイシュウエキ</t>
    </rPh>
    <rPh sb="27" eb="28">
      <t>マカナ</t>
    </rPh>
    <rPh sb="32" eb="34">
      <t>ジョウキョウ</t>
    </rPh>
    <rPh sb="38" eb="42">
      <t>ケイエイカイゼン</t>
    </rPh>
    <rPh sb="43" eb="44">
      <t>ハカ</t>
    </rPh>
    <rPh sb="51" eb="53">
      <t>イッポウ</t>
    </rPh>
    <rPh sb="54" eb="57">
      <t>ユウシュウリツ</t>
    </rPh>
    <rPh sb="58" eb="60">
      <t>テイカ</t>
    </rPh>
    <rPh sb="61" eb="62">
      <t>ツヅ</t>
    </rPh>
    <rPh sb="71" eb="73">
      <t>カイゼン</t>
    </rPh>
    <rPh sb="74" eb="75">
      <t>ト</t>
    </rPh>
    <rPh sb="76" eb="77">
      <t>ク</t>
    </rPh>
    <rPh sb="78" eb="80">
      <t>ヒツヨウ</t>
    </rPh>
    <rPh sb="90" eb="94">
      <t>キュウスイジンコウ</t>
    </rPh>
    <rPh sb="95" eb="97">
      <t>ゲンショウ</t>
    </rPh>
    <rPh sb="98" eb="99">
      <t>トモナ</t>
    </rPh>
    <rPh sb="100" eb="104">
      <t>キュウスイシュウエキ</t>
    </rPh>
    <rPh sb="105" eb="107">
      <t>ゲンショウ</t>
    </rPh>
    <rPh sb="108" eb="110">
      <t>カンロ</t>
    </rPh>
    <rPh sb="112" eb="116">
      <t>シセツコウシン</t>
    </rPh>
    <rPh sb="117" eb="118">
      <t>トモナ</t>
    </rPh>
    <rPh sb="119" eb="121">
      <t>ヒヨウ</t>
    </rPh>
    <rPh sb="122" eb="124">
      <t>ゾウカ</t>
    </rPh>
    <rPh sb="125" eb="127">
      <t>ミコ</t>
    </rPh>
    <rPh sb="143" eb="144">
      <t>トウ</t>
    </rPh>
    <rPh sb="147" eb="150">
      <t>ケイカクテキ</t>
    </rPh>
    <rPh sb="152" eb="155">
      <t>コウリツテキ</t>
    </rPh>
    <rPh sb="156" eb="158">
      <t>コウシン</t>
    </rPh>
    <rPh sb="159" eb="160">
      <t>ト</t>
    </rPh>
    <rPh sb="161" eb="162">
      <t>ク</t>
    </rPh>
    <rPh sb="163" eb="165">
      <t>ヒツヨウ</t>
    </rPh>
    <rPh sb="172" eb="174">
      <t>コンゴ</t>
    </rPh>
    <rPh sb="176" eb="178">
      <t>ケンゼン</t>
    </rPh>
    <rPh sb="179" eb="183">
      <t>ケイエイジョウキョウ</t>
    </rPh>
    <rPh sb="184" eb="186">
      <t>イジ</t>
    </rPh>
    <rPh sb="191" eb="195">
      <t>ケイエイセンリャク</t>
    </rPh>
    <rPh sb="196" eb="198">
      <t>ミナオ</t>
    </rPh>
    <rPh sb="201" eb="205">
      <t>ケイエイキバン</t>
    </rPh>
    <rPh sb="206" eb="208">
      <t>キョウカ</t>
    </rPh>
    <rPh sb="209" eb="210">
      <t>ト</t>
    </rPh>
    <rPh sb="211" eb="212">
      <t>ク</t>
    </rPh>
    <rPh sb="213" eb="215">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</si>
</sst>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0.27</c:v>
                </c:pt>
                <c:pt idx="1">
                  <c:v>0.28000000000000003</c:v>
                </c:pt>
                <c:pt idx="2">
                  <c:v>0.1</c:v>
                </c:pt>
                <c:pt idx="3">
                  <c:v>0.45</c:v>
                </c:pt>
                <c:pt idx="4" formatCode="#,##0.00;&quot;△&quot;#,##0.00">
                  <c:v>0</c:v>
                </c:pt>
              </c:numCache>
            </c:numRef>
          </c:val>
          <c:extLst>
            <c:ext xmlns:c16="http://schemas.microsoft.com/office/drawing/2014/chart" uri="{C3380CC4-5D6E-409C-BE32-E72D297353CC}">
              <c16:uniqueId val="{00000000-1D69-4CC9-AEEF-0DD718BC7E3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0.54</c:v>
                </c:pt>
                <c:pt idx="1">
                  <c:v>0.5</c:v>
                </c:pt>
                <c:pt idx="2">
                  <c:v>0.52</c:v>
                </c:pt>
                <c:pt idx="3">
                  <c:v>0.53</c:v>
                </c:pt>
                <c:pt idx="4">
                  <c:v>0.48</c:v>
                </c:pt>
              </c:numCache>
            </c:numRef>
          </c:val>
          <c:smooth val="0"/>
          <c:extLst>
            <c:ext xmlns:c16="http://schemas.microsoft.com/office/drawing/2014/chart" uri="{C3380CC4-5D6E-409C-BE32-E72D297353CC}">
              <c16:uniqueId val="{00000001-1D69-4CC9-AEEF-0DD718BC7E3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98.4</c:v>
                </c:pt>
                <c:pt idx="1">
                  <c:v>105.6</c:v>
                </c:pt>
                <c:pt idx="2">
                  <c:v>100.24</c:v>
                </c:pt>
                <c:pt idx="3">
                  <c:v>97.76</c:v>
                </c:pt>
                <c:pt idx="4">
                  <c:v>102.12</c:v>
                </c:pt>
              </c:numCache>
            </c:numRef>
          </c:val>
          <c:extLst>
            <c:ext xmlns:c16="http://schemas.microsoft.com/office/drawing/2014/chart" uri="{C3380CC4-5D6E-409C-BE32-E72D297353CC}">
              <c16:uniqueId val="{00000000-3709-4B73-9A0E-7DE5754C1D56}"/>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110.05</c:v>
                </c:pt>
                <c:pt idx="1">
                  <c:v>108.87</c:v>
                </c:pt>
                <c:pt idx="2">
                  <c:v>108.61</c:v>
                </c:pt>
                <c:pt idx="3">
                  <c:v>108.35</c:v>
                </c:pt>
                <c:pt idx="4">
                  <c:v>108.84</c:v>
                </c:pt>
              </c:numCache>
            </c:numRef>
          </c:val>
          <c:smooth val="0"/>
          <c:extLst>
            <c:ext xmlns:c16="http://schemas.microsoft.com/office/drawing/2014/chart" uri="{C3380CC4-5D6E-409C-BE32-E72D297353CC}">
              <c16:uniqueId val="{00000001-3709-4B73-9A0E-7DE5754C1D56}"/>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49.21</c:v>
                </c:pt>
                <c:pt idx="1">
                  <c:v>51.01</c:v>
                </c:pt>
                <c:pt idx="2">
                  <c:v>53.02</c:v>
                </c:pt>
                <c:pt idx="3">
                  <c:v>53.29</c:v>
                </c:pt>
                <c:pt idx="4">
                  <c:v>54.55</c:v>
                </c:pt>
              </c:numCache>
            </c:numRef>
          </c:val>
          <c:extLst>
            <c:ext xmlns:c16="http://schemas.microsoft.com/office/drawing/2014/chart" uri="{C3380CC4-5D6E-409C-BE32-E72D297353CC}">
              <c16:uniqueId val="{00000000-DAAE-4CC5-9DB5-FF12C128EA2B}"/>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48.05</c:v>
                </c:pt>
                <c:pt idx="1">
                  <c:v>48.87</c:v>
                </c:pt>
                <c:pt idx="2">
                  <c:v>49.92</c:v>
                </c:pt>
                <c:pt idx="3">
                  <c:v>50.63</c:v>
                </c:pt>
                <c:pt idx="4">
                  <c:v>51.29</c:v>
                </c:pt>
              </c:numCache>
            </c:numRef>
          </c:val>
          <c:smooth val="0"/>
          <c:extLst>
            <c:ext xmlns:c16="http://schemas.microsoft.com/office/drawing/2014/chart" uri="{C3380CC4-5D6E-409C-BE32-E72D297353CC}">
              <c16:uniqueId val="{00000001-DAAE-4CC5-9DB5-FF12C128EA2B}"/>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2.31</c:v>
                </c:pt>
                <c:pt idx="1">
                  <c:v>7.02</c:v>
                </c:pt>
                <c:pt idx="2">
                  <c:v>8.7899999999999991</c:v>
                </c:pt>
                <c:pt idx="3">
                  <c:v>9.2200000000000006</c:v>
                </c:pt>
                <c:pt idx="4">
                  <c:v>12.87</c:v>
                </c:pt>
              </c:numCache>
            </c:numRef>
          </c:val>
          <c:extLst>
            <c:ext xmlns:c16="http://schemas.microsoft.com/office/drawing/2014/chart" uri="{C3380CC4-5D6E-409C-BE32-E72D297353CC}">
              <c16:uniqueId val="{00000000-BFEF-4690-8B4A-BEEF2BBF1DD9}"/>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13.39</c:v>
                </c:pt>
                <c:pt idx="1">
                  <c:v>14.85</c:v>
                </c:pt>
                <c:pt idx="2">
                  <c:v>16.88</c:v>
                </c:pt>
                <c:pt idx="3">
                  <c:v>18.28</c:v>
                </c:pt>
                <c:pt idx="4">
                  <c:v>19.61</c:v>
                </c:pt>
              </c:numCache>
            </c:numRef>
          </c:val>
          <c:smooth val="0"/>
          <c:extLst>
            <c:ext xmlns:c16="http://schemas.microsoft.com/office/drawing/2014/chart" uri="{C3380CC4-5D6E-409C-BE32-E72D297353CC}">
              <c16:uniqueId val="{00000001-BFEF-4690-8B4A-BEEF2BBF1DD9}"/>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D26-4F40-9043-F1B8A42A7825}"/>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2.64</c:v>
                </c:pt>
                <c:pt idx="1">
                  <c:v>3.16</c:v>
                </c:pt>
                <c:pt idx="2">
                  <c:v>3.59</c:v>
                </c:pt>
                <c:pt idx="3">
                  <c:v>3.98</c:v>
                </c:pt>
                <c:pt idx="4">
                  <c:v>6.02</c:v>
                </c:pt>
              </c:numCache>
            </c:numRef>
          </c:val>
          <c:smooth val="0"/>
          <c:extLst>
            <c:ext xmlns:c16="http://schemas.microsoft.com/office/drawing/2014/chart" uri="{C3380CC4-5D6E-409C-BE32-E72D297353CC}">
              <c16:uniqueId val="{00000001-0D26-4F40-9043-F1B8A42A7825}"/>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1132.5899999999999</c:v>
                </c:pt>
                <c:pt idx="1">
                  <c:v>1173.48</c:v>
                </c:pt>
                <c:pt idx="2">
                  <c:v>1021.77</c:v>
                </c:pt>
                <c:pt idx="3">
                  <c:v>1026.1500000000001</c:v>
                </c:pt>
                <c:pt idx="4">
                  <c:v>974.44</c:v>
                </c:pt>
              </c:numCache>
            </c:numRef>
          </c:val>
          <c:extLst>
            <c:ext xmlns:c16="http://schemas.microsoft.com/office/drawing/2014/chart" uri="{C3380CC4-5D6E-409C-BE32-E72D297353CC}">
              <c16:uniqueId val="{00000000-AC4B-492A-9341-3CDE6520AC67}"/>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359.47</c:v>
                </c:pt>
                <c:pt idx="1">
                  <c:v>369.69</c:v>
                </c:pt>
                <c:pt idx="2">
                  <c:v>379.08</c:v>
                </c:pt>
                <c:pt idx="3">
                  <c:v>367.55</c:v>
                </c:pt>
                <c:pt idx="4">
                  <c:v>378.56</c:v>
                </c:pt>
              </c:numCache>
            </c:numRef>
          </c:val>
          <c:smooth val="0"/>
          <c:extLst>
            <c:ext xmlns:c16="http://schemas.microsoft.com/office/drawing/2014/chart" uri="{C3380CC4-5D6E-409C-BE32-E72D297353CC}">
              <c16:uniqueId val="{00000001-AC4B-492A-9341-3CDE6520AC67}"/>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184.22</c:v>
                </c:pt>
                <c:pt idx="1">
                  <c:v>172.48</c:v>
                </c:pt>
                <c:pt idx="2">
                  <c:v>165.88</c:v>
                </c:pt>
                <c:pt idx="3">
                  <c:v>153.44</c:v>
                </c:pt>
                <c:pt idx="4">
                  <c:v>136.16999999999999</c:v>
                </c:pt>
              </c:numCache>
            </c:numRef>
          </c:val>
          <c:extLst>
            <c:ext xmlns:c16="http://schemas.microsoft.com/office/drawing/2014/chart" uri="{C3380CC4-5D6E-409C-BE32-E72D297353CC}">
              <c16:uniqueId val="{00000000-BDAD-4531-9980-FC573AB1B3F4}"/>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401.79</c:v>
                </c:pt>
                <c:pt idx="1">
                  <c:v>402.99</c:v>
                </c:pt>
                <c:pt idx="2">
                  <c:v>398.98</c:v>
                </c:pt>
                <c:pt idx="3">
                  <c:v>418.68</c:v>
                </c:pt>
                <c:pt idx="4">
                  <c:v>395.68</c:v>
                </c:pt>
              </c:numCache>
            </c:numRef>
          </c:val>
          <c:smooth val="0"/>
          <c:extLst>
            <c:ext xmlns:c16="http://schemas.microsoft.com/office/drawing/2014/chart" uri="{C3380CC4-5D6E-409C-BE32-E72D297353CC}">
              <c16:uniqueId val="{00000001-BDAD-4531-9980-FC573AB1B3F4}"/>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94.65</c:v>
                </c:pt>
                <c:pt idx="1">
                  <c:v>98.44</c:v>
                </c:pt>
                <c:pt idx="2">
                  <c:v>94.88</c:v>
                </c:pt>
                <c:pt idx="3">
                  <c:v>93.03</c:v>
                </c:pt>
                <c:pt idx="4">
                  <c:v>94.39</c:v>
                </c:pt>
              </c:numCache>
            </c:numRef>
          </c:val>
          <c:extLst>
            <c:ext xmlns:c16="http://schemas.microsoft.com/office/drawing/2014/chart" uri="{C3380CC4-5D6E-409C-BE32-E72D297353CC}">
              <c16:uniqueId val="{00000000-F6DE-4D7B-9888-6BA5F7159768}"/>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100.12</c:v>
                </c:pt>
                <c:pt idx="1">
                  <c:v>98.66</c:v>
                </c:pt>
                <c:pt idx="2">
                  <c:v>98.64</c:v>
                </c:pt>
                <c:pt idx="3">
                  <c:v>94.78</c:v>
                </c:pt>
                <c:pt idx="4">
                  <c:v>97.59</c:v>
                </c:pt>
              </c:numCache>
            </c:numRef>
          </c:val>
          <c:smooth val="0"/>
          <c:extLst>
            <c:ext xmlns:c16="http://schemas.microsoft.com/office/drawing/2014/chart" uri="{C3380CC4-5D6E-409C-BE32-E72D297353CC}">
              <c16:uniqueId val="{00000001-F6DE-4D7B-9888-6BA5F7159768}"/>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244.21</c:v>
                </c:pt>
                <c:pt idx="1">
                  <c:v>233.48</c:v>
                </c:pt>
                <c:pt idx="2">
                  <c:v>241.69</c:v>
                </c:pt>
                <c:pt idx="3">
                  <c:v>246.17</c:v>
                </c:pt>
                <c:pt idx="4">
                  <c:v>243.85</c:v>
                </c:pt>
              </c:numCache>
            </c:numRef>
          </c:val>
          <c:extLst>
            <c:ext xmlns:c16="http://schemas.microsoft.com/office/drawing/2014/chart" uri="{C3380CC4-5D6E-409C-BE32-E72D297353CC}">
              <c16:uniqueId val="{00000000-632A-4FA0-B410-1B5C316212BB}"/>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174.97</c:v>
                </c:pt>
                <c:pt idx="1">
                  <c:v>178.59</c:v>
                </c:pt>
                <c:pt idx="2">
                  <c:v>178.92</c:v>
                </c:pt>
                <c:pt idx="3">
                  <c:v>181.3</c:v>
                </c:pt>
                <c:pt idx="4">
                  <c:v>181.71</c:v>
                </c:pt>
              </c:numCache>
            </c:numRef>
          </c:val>
          <c:smooth val="0"/>
          <c:extLst>
            <c:ext xmlns:c16="http://schemas.microsoft.com/office/drawing/2014/chart" uri="{C3380CC4-5D6E-409C-BE32-E72D297353CC}">
              <c16:uniqueId val="{00000001-632A-4FA0-B410-1B5C316212BB}"/>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55.08</c:v>
                </c:pt>
                <c:pt idx="1">
                  <c:v>53.94</c:v>
                </c:pt>
                <c:pt idx="2">
                  <c:v>52.15</c:v>
                </c:pt>
                <c:pt idx="3">
                  <c:v>53.31</c:v>
                </c:pt>
                <c:pt idx="4">
                  <c:v>54.68</c:v>
                </c:pt>
              </c:numCache>
            </c:numRef>
          </c:val>
          <c:extLst>
            <c:ext xmlns:c16="http://schemas.microsoft.com/office/drawing/2014/chart" uri="{C3380CC4-5D6E-409C-BE32-E72D297353CC}">
              <c16:uniqueId val="{00000000-9A17-4497-9C73-56A07F63B0F9}"/>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55.63</c:v>
                </c:pt>
                <c:pt idx="1">
                  <c:v>55.03</c:v>
                </c:pt>
                <c:pt idx="2">
                  <c:v>55.14</c:v>
                </c:pt>
                <c:pt idx="3">
                  <c:v>55.89</c:v>
                </c:pt>
                <c:pt idx="4">
                  <c:v>55.72</c:v>
                </c:pt>
              </c:numCache>
            </c:numRef>
          </c:val>
          <c:smooth val="0"/>
          <c:extLst>
            <c:ext xmlns:c16="http://schemas.microsoft.com/office/drawing/2014/chart" uri="{C3380CC4-5D6E-409C-BE32-E72D297353CC}">
              <c16:uniqueId val="{00000001-9A17-4497-9C73-56A07F63B0F9}"/>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82.36</c:v>
                </c:pt>
                <c:pt idx="1">
                  <c:v>85.05</c:v>
                </c:pt>
                <c:pt idx="2">
                  <c:v>84.63</c:v>
                </c:pt>
                <c:pt idx="3">
                  <c:v>82.23</c:v>
                </c:pt>
                <c:pt idx="4">
                  <c:v>80.73</c:v>
                </c:pt>
              </c:numCache>
            </c:numRef>
          </c:val>
          <c:extLst>
            <c:ext xmlns:c16="http://schemas.microsoft.com/office/drawing/2014/chart" uri="{C3380CC4-5D6E-409C-BE32-E72D297353CC}">
              <c16:uniqueId val="{00000000-2ED4-4028-BD4E-D2232BE1439B}"/>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82.04</c:v>
                </c:pt>
                <c:pt idx="1">
                  <c:v>81.900000000000006</c:v>
                </c:pt>
                <c:pt idx="2">
                  <c:v>81.39</c:v>
                </c:pt>
                <c:pt idx="3">
                  <c:v>81.27</c:v>
                </c:pt>
                <c:pt idx="4">
                  <c:v>81.260000000000005</c:v>
                </c:pt>
              </c:numCache>
            </c:numRef>
          </c:val>
          <c:smooth val="0"/>
          <c:extLst>
            <c:ext xmlns:c16="http://schemas.microsoft.com/office/drawing/2014/chart" uri="{C3380CC4-5D6E-409C-BE32-E72D297353CC}">
              <c16:uniqueId val="{00000001-2ED4-4028-BD4E-D2232BE1439B}"/>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59" zoomScaleNormal="100" workbookViewId="0">
      <selection activeCell="BI78" sqref="BI78"/>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15">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15">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7" t="str">
        <f>データ!H6</f>
        <v>山形県　村山市</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6"/>
      <c r="D7" s="46"/>
      <c r="E7" s="46"/>
      <c r="F7" s="46"/>
      <c r="G7" s="46"/>
      <c r="H7" s="46"/>
      <c r="I7" s="45" t="s">
        <v>2</v>
      </c>
      <c r="J7" s="46"/>
      <c r="K7" s="46"/>
      <c r="L7" s="46"/>
      <c r="M7" s="46"/>
      <c r="N7" s="46"/>
      <c r="O7" s="67"/>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9" t="s">
        <v>9</v>
      </c>
      <c r="BM7" s="80"/>
      <c r="BN7" s="80"/>
      <c r="BO7" s="80"/>
      <c r="BP7" s="80"/>
      <c r="BQ7" s="80"/>
      <c r="BR7" s="80"/>
      <c r="BS7" s="80"/>
      <c r="BT7" s="80"/>
      <c r="BU7" s="80"/>
      <c r="BV7" s="80"/>
      <c r="BW7" s="80"/>
      <c r="BX7" s="80"/>
      <c r="BY7" s="8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A6</v>
      </c>
      <c r="X8" s="75"/>
      <c r="Y8" s="75"/>
      <c r="Z8" s="75"/>
      <c r="AA8" s="75"/>
      <c r="AB8" s="75"/>
      <c r="AC8" s="75"/>
      <c r="AD8" s="75" t="str">
        <f>データ!$M$6</f>
        <v>非設置</v>
      </c>
      <c r="AE8" s="75"/>
      <c r="AF8" s="75"/>
      <c r="AG8" s="75"/>
      <c r="AH8" s="75"/>
      <c r="AI8" s="75"/>
      <c r="AJ8" s="75"/>
      <c r="AK8" s="2"/>
      <c r="AL8" s="66">
        <f>データ!$R$6</f>
        <v>22652</v>
      </c>
      <c r="AM8" s="66"/>
      <c r="AN8" s="66"/>
      <c r="AO8" s="66"/>
      <c r="AP8" s="66"/>
      <c r="AQ8" s="66"/>
      <c r="AR8" s="66"/>
      <c r="AS8" s="66"/>
      <c r="AT8" s="37">
        <f>データ!$S$6</f>
        <v>196.98</v>
      </c>
      <c r="AU8" s="38"/>
      <c r="AV8" s="38"/>
      <c r="AW8" s="38"/>
      <c r="AX8" s="38"/>
      <c r="AY8" s="38"/>
      <c r="AZ8" s="38"/>
      <c r="BA8" s="38"/>
      <c r="BB8" s="55">
        <f>データ!$T$6</f>
        <v>115</v>
      </c>
      <c r="BC8" s="55"/>
      <c r="BD8" s="55"/>
      <c r="BE8" s="55"/>
      <c r="BF8" s="55"/>
      <c r="BG8" s="55"/>
      <c r="BH8" s="55"/>
      <c r="BI8" s="55"/>
      <c r="BJ8" s="3"/>
      <c r="BK8" s="3"/>
      <c r="BL8" s="68" t="s">
        <v>10</v>
      </c>
      <c r="BM8" s="69"/>
      <c r="BN8" s="70" t="s">
        <v>11</v>
      </c>
      <c r="BO8" s="70"/>
      <c r="BP8" s="70"/>
      <c r="BQ8" s="70"/>
      <c r="BR8" s="70"/>
      <c r="BS8" s="70"/>
      <c r="BT8" s="70"/>
      <c r="BU8" s="70"/>
      <c r="BV8" s="70"/>
      <c r="BW8" s="70"/>
      <c r="BX8" s="70"/>
      <c r="BY8" s="71"/>
    </row>
    <row r="9" spans="1:78" ht="18.75" customHeight="1" x14ac:dyDescent="0.15">
      <c r="A9" s="2"/>
      <c r="B9" s="45" t="s">
        <v>12</v>
      </c>
      <c r="C9" s="46"/>
      <c r="D9" s="46"/>
      <c r="E9" s="46"/>
      <c r="F9" s="46"/>
      <c r="G9" s="46"/>
      <c r="H9" s="46"/>
      <c r="I9" s="45" t="s">
        <v>13</v>
      </c>
      <c r="J9" s="46"/>
      <c r="K9" s="46"/>
      <c r="L9" s="46"/>
      <c r="M9" s="46"/>
      <c r="N9" s="46"/>
      <c r="O9" s="67"/>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15">
      <c r="A10" s="2"/>
      <c r="B10" s="37" t="str">
        <f>データ!$N$6</f>
        <v>-</v>
      </c>
      <c r="C10" s="38"/>
      <c r="D10" s="38"/>
      <c r="E10" s="38"/>
      <c r="F10" s="38"/>
      <c r="G10" s="38"/>
      <c r="H10" s="38"/>
      <c r="I10" s="37">
        <f>データ!$O$6</f>
        <v>87.84</v>
      </c>
      <c r="J10" s="38"/>
      <c r="K10" s="38"/>
      <c r="L10" s="38"/>
      <c r="M10" s="38"/>
      <c r="N10" s="38"/>
      <c r="O10" s="65"/>
      <c r="P10" s="55">
        <f>データ!$P$6</f>
        <v>99.89</v>
      </c>
      <c r="Q10" s="55"/>
      <c r="R10" s="55"/>
      <c r="S10" s="55"/>
      <c r="T10" s="55"/>
      <c r="U10" s="55"/>
      <c r="V10" s="55"/>
      <c r="W10" s="66">
        <f>データ!$Q$6</f>
        <v>4070</v>
      </c>
      <c r="X10" s="66"/>
      <c r="Y10" s="66"/>
      <c r="Z10" s="66"/>
      <c r="AA10" s="66"/>
      <c r="AB10" s="66"/>
      <c r="AC10" s="66"/>
      <c r="AD10" s="2"/>
      <c r="AE10" s="2"/>
      <c r="AF10" s="2"/>
      <c r="AG10" s="2"/>
      <c r="AH10" s="2"/>
      <c r="AI10" s="2"/>
      <c r="AJ10" s="2"/>
      <c r="AK10" s="2"/>
      <c r="AL10" s="66">
        <f>データ!$U$6</f>
        <v>22488</v>
      </c>
      <c r="AM10" s="66"/>
      <c r="AN10" s="66"/>
      <c r="AO10" s="66"/>
      <c r="AP10" s="66"/>
      <c r="AQ10" s="66"/>
      <c r="AR10" s="66"/>
      <c r="AS10" s="66"/>
      <c r="AT10" s="37">
        <f>データ!$V$6</f>
        <v>56.83</v>
      </c>
      <c r="AU10" s="38"/>
      <c r="AV10" s="38"/>
      <c r="AW10" s="38"/>
      <c r="AX10" s="38"/>
      <c r="AY10" s="38"/>
      <c r="AZ10" s="38"/>
      <c r="BA10" s="38"/>
      <c r="BB10" s="55">
        <f>データ!$W$6</f>
        <v>395.71</v>
      </c>
      <c r="BC10" s="55"/>
      <c r="BD10" s="55"/>
      <c r="BE10" s="55"/>
      <c r="BF10" s="55"/>
      <c r="BG10" s="55"/>
      <c r="BH10" s="55"/>
      <c r="BI10" s="55"/>
      <c r="BJ10" s="2"/>
      <c r="BK10" s="2"/>
      <c r="BL10" s="56" t="s">
        <v>21</v>
      </c>
      <c r="BM10" s="57"/>
      <c r="BN10" s="58" t="s">
        <v>22</v>
      </c>
      <c r="BO10" s="58"/>
      <c r="BP10" s="58"/>
      <c r="BQ10" s="58"/>
      <c r="BR10" s="58"/>
      <c r="BS10" s="58"/>
      <c r="BT10" s="58"/>
      <c r="BU10" s="58"/>
      <c r="BV10" s="58"/>
      <c r="BW10" s="58"/>
      <c r="BX10" s="58"/>
      <c r="BY10" s="5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113</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112</v>
      </c>
      <c r="BM47" s="40"/>
      <c r="BN47" s="40"/>
      <c r="BO47" s="40"/>
      <c r="BP47" s="40"/>
      <c r="BQ47" s="40"/>
      <c r="BR47" s="40"/>
      <c r="BS47" s="40"/>
      <c r="BT47" s="40"/>
      <c r="BU47" s="40"/>
      <c r="BV47" s="40"/>
      <c r="BW47" s="40"/>
      <c r="BX47" s="40"/>
      <c r="BY47" s="40"/>
      <c r="BZ47" s="4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114</v>
      </c>
      <c r="BM66" s="40"/>
      <c r="BN66" s="40"/>
      <c r="BO66" s="40"/>
      <c r="BP66" s="40"/>
      <c r="BQ66" s="40"/>
      <c r="BR66" s="40"/>
      <c r="BS66" s="40"/>
      <c r="BT66" s="40"/>
      <c r="BU66" s="40"/>
      <c r="BV66" s="40"/>
      <c r="BW66" s="40"/>
      <c r="BX66" s="40"/>
      <c r="BY66" s="40"/>
      <c r="BZ66" s="4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2"/>
      <c r="BM82" s="53"/>
      <c r="BN82" s="53"/>
      <c r="BO82" s="53"/>
      <c r="BP82" s="53"/>
      <c r="BQ82" s="53"/>
      <c r="BR82" s="53"/>
      <c r="BS82" s="53"/>
      <c r="BT82" s="53"/>
      <c r="BU82" s="53"/>
      <c r="BV82" s="53"/>
      <c r="BW82" s="53"/>
      <c r="BX82" s="53"/>
      <c r="BY82" s="53"/>
      <c r="BZ82" s="5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zh2f+CUvKPLsea6eIOqpcAfaIly3AJAsF4rpT2HyqxEJhG7bnwM07MP6YMYiYzxaOWt1aTneOCdHkZb2i3ojWQ==" saltValue="u5d5zKE08oMlsB9Jcvt7K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62081</v>
      </c>
      <c r="D6" s="20">
        <f t="shared" si="3"/>
        <v>46</v>
      </c>
      <c r="E6" s="20">
        <f t="shared" si="3"/>
        <v>1</v>
      </c>
      <c r="F6" s="20">
        <f t="shared" si="3"/>
        <v>0</v>
      </c>
      <c r="G6" s="20">
        <f t="shared" si="3"/>
        <v>1</v>
      </c>
      <c r="H6" s="20" t="str">
        <f t="shared" si="3"/>
        <v>山形県　村山市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87.84</v>
      </c>
      <c r="P6" s="21">
        <f t="shared" si="3"/>
        <v>99.89</v>
      </c>
      <c r="Q6" s="21">
        <f t="shared" si="3"/>
        <v>4070</v>
      </c>
      <c r="R6" s="21">
        <f t="shared" si="3"/>
        <v>22652</v>
      </c>
      <c r="S6" s="21">
        <f t="shared" si="3"/>
        <v>196.98</v>
      </c>
      <c r="T6" s="21">
        <f t="shared" si="3"/>
        <v>115</v>
      </c>
      <c r="U6" s="21">
        <f t="shared" si="3"/>
        <v>22488</v>
      </c>
      <c r="V6" s="21">
        <f t="shared" si="3"/>
        <v>56.83</v>
      </c>
      <c r="W6" s="21">
        <f t="shared" si="3"/>
        <v>395.71</v>
      </c>
      <c r="X6" s="22">
        <f>IF(X7="",NA(),X7)</f>
        <v>98.4</v>
      </c>
      <c r="Y6" s="22">
        <f t="shared" ref="Y6:AG6" si="4">IF(Y7="",NA(),Y7)</f>
        <v>105.6</v>
      </c>
      <c r="Z6" s="22">
        <f t="shared" si="4"/>
        <v>100.24</v>
      </c>
      <c r="AA6" s="22">
        <f t="shared" si="4"/>
        <v>97.76</v>
      </c>
      <c r="AB6" s="22">
        <f t="shared" si="4"/>
        <v>102.12</v>
      </c>
      <c r="AC6" s="22">
        <f t="shared" si="4"/>
        <v>110.05</v>
      </c>
      <c r="AD6" s="22">
        <f t="shared" si="4"/>
        <v>108.87</v>
      </c>
      <c r="AE6" s="22">
        <f t="shared" si="4"/>
        <v>108.61</v>
      </c>
      <c r="AF6" s="22">
        <f t="shared" si="4"/>
        <v>108.35</v>
      </c>
      <c r="AG6" s="22">
        <f t="shared" si="4"/>
        <v>108.84</v>
      </c>
      <c r="AH6" s="21" t="str">
        <f>IF(AH7="","",IF(AH7="-","【-】","【"&amp;SUBSTITUTE(TEXT(AH7,"#,##0.00"),"-","△")&amp;"】"))</f>
        <v>【111.39】</v>
      </c>
      <c r="AI6" s="21">
        <f>IF(AI7="",NA(),AI7)</f>
        <v>0</v>
      </c>
      <c r="AJ6" s="21">
        <f t="shared" ref="AJ6:AR6" si="5">IF(AJ7="",NA(),AJ7)</f>
        <v>0</v>
      </c>
      <c r="AK6" s="21">
        <f t="shared" si="5"/>
        <v>0</v>
      </c>
      <c r="AL6" s="21">
        <f t="shared" si="5"/>
        <v>0</v>
      </c>
      <c r="AM6" s="21">
        <f t="shared" si="5"/>
        <v>0</v>
      </c>
      <c r="AN6" s="22">
        <f t="shared" si="5"/>
        <v>2.64</v>
      </c>
      <c r="AO6" s="22">
        <f t="shared" si="5"/>
        <v>3.16</v>
      </c>
      <c r="AP6" s="22">
        <f t="shared" si="5"/>
        <v>3.59</v>
      </c>
      <c r="AQ6" s="22">
        <f t="shared" si="5"/>
        <v>3.98</v>
      </c>
      <c r="AR6" s="22">
        <f t="shared" si="5"/>
        <v>6.02</v>
      </c>
      <c r="AS6" s="21" t="str">
        <f>IF(AS7="","",IF(AS7="-","【-】","【"&amp;SUBSTITUTE(TEXT(AS7,"#,##0.00"),"-","△")&amp;"】"))</f>
        <v>【1.30】</v>
      </c>
      <c r="AT6" s="22">
        <f>IF(AT7="",NA(),AT7)</f>
        <v>1132.5899999999999</v>
      </c>
      <c r="AU6" s="22">
        <f t="shared" ref="AU6:BC6" si="6">IF(AU7="",NA(),AU7)</f>
        <v>1173.48</v>
      </c>
      <c r="AV6" s="22">
        <f t="shared" si="6"/>
        <v>1021.77</v>
      </c>
      <c r="AW6" s="22">
        <f t="shared" si="6"/>
        <v>1026.1500000000001</v>
      </c>
      <c r="AX6" s="22">
        <f t="shared" si="6"/>
        <v>974.44</v>
      </c>
      <c r="AY6" s="22">
        <f t="shared" si="6"/>
        <v>359.47</v>
      </c>
      <c r="AZ6" s="22">
        <f t="shared" si="6"/>
        <v>369.69</v>
      </c>
      <c r="BA6" s="22">
        <f t="shared" si="6"/>
        <v>379.08</v>
      </c>
      <c r="BB6" s="22">
        <f t="shared" si="6"/>
        <v>367.55</v>
      </c>
      <c r="BC6" s="22">
        <f t="shared" si="6"/>
        <v>378.56</v>
      </c>
      <c r="BD6" s="21" t="str">
        <f>IF(BD7="","",IF(BD7="-","【-】","【"&amp;SUBSTITUTE(TEXT(BD7,"#,##0.00"),"-","△")&amp;"】"))</f>
        <v>【261.51】</v>
      </c>
      <c r="BE6" s="22">
        <f>IF(BE7="",NA(),BE7)</f>
        <v>184.22</v>
      </c>
      <c r="BF6" s="22">
        <f t="shared" ref="BF6:BN6" si="7">IF(BF7="",NA(),BF7)</f>
        <v>172.48</v>
      </c>
      <c r="BG6" s="22">
        <f t="shared" si="7"/>
        <v>165.88</v>
      </c>
      <c r="BH6" s="22">
        <f t="shared" si="7"/>
        <v>153.44</v>
      </c>
      <c r="BI6" s="22">
        <f t="shared" si="7"/>
        <v>136.16999999999999</v>
      </c>
      <c r="BJ6" s="22">
        <f t="shared" si="7"/>
        <v>401.79</v>
      </c>
      <c r="BK6" s="22">
        <f t="shared" si="7"/>
        <v>402.99</v>
      </c>
      <c r="BL6" s="22">
        <f t="shared" si="7"/>
        <v>398.98</v>
      </c>
      <c r="BM6" s="22">
        <f t="shared" si="7"/>
        <v>418.68</v>
      </c>
      <c r="BN6" s="22">
        <f t="shared" si="7"/>
        <v>395.68</v>
      </c>
      <c r="BO6" s="21" t="str">
        <f>IF(BO7="","",IF(BO7="-","【-】","【"&amp;SUBSTITUTE(TEXT(BO7,"#,##0.00"),"-","△")&amp;"】"))</f>
        <v>【265.16】</v>
      </c>
      <c r="BP6" s="22">
        <f>IF(BP7="",NA(),BP7)</f>
        <v>94.65</v>
      </c>
      <c r="BQ6" s="22">
        <f t="shared" ref="BQ6:BY6" si="8">IF(BQ7="",NA(),BQ7)</f>
        <v>98.44</v>
      </c>
      <c r="BR6" s="22">
        <f t="shared" si="8"/>
        <v>94.88</v>
      </c>
      <c r="BS6" s="22">
        <f t="shared" si="8"/>
        <v>93.03</v>
      </c>
      <c r="BT6" s="22">
        <f t="shared" si="8"/>
        <v>94.39</v>
      </c>
      <c r="BU6" s="22">
        <f t="shared" si="8"/>
        <v>100.12</v>
      </c>
      <c r="BV6" s="22">
        <f t="shared" si="8"/>
        <v>98.66</v>
      </c>
      <c r="BW6" s="22">
        <f t="shared" si="8"/>
        <v>98.64</v>
      </c>
      <c r="BX6" s="22">
        <f t="shared" si="8"/>
        <v>94.78</v>
      </c>
      <c r="BY6" s="22">
        <f t="shared" si="8"/>
        <v>97.59</v>
      </c>
      <c r="BZ6" s="21" t="str">
        <f>IF(BZ7="","",IF(BZ7="-","【-】","【"&amp;SUBSTITUTE(TEXT(BZ7,"#,##0.00"),"-","△")&amp;"】"))</f>
        <v>【102.35】</v>
      </c>
      <c r="CA6" s="22">
        <f>IF(CA7="",NA(),CA7)</f>
        <v>244.21</v>
      </c>
      <c r="CB6" s="22">
        <f t="shared" ref="CB6:CJ6" si="9">IF(CB7="",NA(),CB7)</f>
        <v>233.48</v>
      </c>
      <c r="CC6" s="22">
        <f t="shared" si="9"/>
        <v>241.69</v>
      </c>
      <c r="CD6" s="22">
        <f t="shared" si="9"/>
        <v>246.17</v>
      </c>
      <c r="CE6" s="22">
        <f t="shared" si="9"/>
        <v>243.85</v>
      </c>
      <c r="CF6" s="22">
        <f t="shared" si="9"/>
        <v>174.97</v>
      </c>
      <c r="CG6" s="22">
        <f t="shared" si="9"/>
        <v>178.59</v>
      </c>
      <c r="CH6" s="22">
        <f t="shared" si="9"/>
        <v>178.92</v>
      </c>
      <c r="CI6" s="22">
        <f t="shared" si="9"/>
        <v>181.3</v>
      </c>
      <c r="CJ6" s="22">
        <f t="shared" si="9"/>
        <v>181.71</v>
      </c>
      <c r="CK6" s="21" t="str">
        <f>IF(CK7="","",IF(CK7="-","【-】","【"&amp;SUBSTITUTE(TEXT(CK7,"#,##0.00"),"-","△")&amp;"】"))</f>
        <v>【167.74】</v>
      </c>
      <c r="CL6" s="22">
        <f>IF(CL7="",NA(),CL7)</f>
        <v>55.08</v>
      </c>
      <c r="CM6" s="22">
        <f t="shared" ref="CM6:CU6" si="10">IF(CM7="",NA(),CM7)</f>
        <v>53.94</v>
      </c>
      <c r="CN6" s="22">
        <f t="shared" si="10"/>
        <v>52.15</v>
      </c>
      <c r="CO6" s="22">
        <f t="shared" si="10"/>
        <v>53.31</v>
      </c>
      <c r="CP6" s="22">
        <f t="shared" si="10"/>
        <v>54.68</v>
      </c>
      <c r="CQ6" s="22">
        <f t="shared" si="10"/>
        <v>55.63</v>
      </c>
      <c r="CR6" s="22">
        <f t="shared" si="10"/>
        <v>55.03</v>
      </c>
      <c r="CS6" s="22">
        <f t="shared" si="10"/>
        <v>55.14</v>
      </c>
      <c r="CT6" s="22">
        <f t="shared" si="10"/>
        <v>55.89</v>
      </c>
      <c r="CU6" s="22">
        <f t="shared" si="10"/>
        <v>55.72</v>
      </c>
      <c r="CV6" s="21" t="str">
        <f>IF(CV7="","",IF(CV7="-","【-】","【"&amp;SUBSTITUTE(TEXT(CV7,"#,##0.00"),"-","△")&amp;"】"))</f>
        <v>【60.29】</v>
      </c>
      <c r="CW6" s="22">
        <f>IF(CW7="",NA(),CW7)</f>
        <v>82.36</v>
      </c>
      <c r="CX6" s="22">
        <f t="shared" ref="CX6:DF6" si="11">IF(CX7="",NA(),CX7)</f>
        <v>85.05</v>
      </c>
      <c r="CY6" s="22">
        <f t="shared" si="11"/>
        <v>84.63</v>
      </c>
      <c r="CZ6" s="22">
        <f t="shared" si="11"/>
        <v>82.23</v>
      </c>
      <c r="DA6" s="22">
        <f t="shared" si="11"/>
        <v>80.73</v>
      </c>
      <c r="DB6" s="22">
        <f t="shared" si="11"/>
        <v>82.04</v>
      </c>
      <c r="DC6" s="22">
        <f t="shared" si="11"/>
        <v>81.900000000000006</v>
      </c>
      <c r="DD6" s="22">
        <f t="shared" si="11"/>
        <v>81.39</v>
      </c>
      <c r="DE6" s="22">
        <f t="shared" si="11"/>
        <v>81.27</v>
      </c>
      <c r="DF6" s="22">
        <f t="shared" si="11"/>
        <v>81.260000000000005</v>
      </c>
      <c r="DG6" s="21" t="str">
        <f>IF(DG7="","",IF(DG7="-","【-】","【"&amp;SUBSTITUTE(TEXT(DG7,"#,##0.00"),"-","△")&amp;"】"))</f>
        <v>【90.12】</v>
      </c>
      <c r="DH6" s="22">
        <f>IF(DH7="",NA(),DH7)</f>
        <v>49.21</v>
      </c>
      <c r="DI6" s="22">
        <f t="shared" ref="DI6:DQ6" si="12">IF(DI7="",NA(),DI7)</f>
        <v>51.01</v>
      </c>
      <c r="DJ6" s="22">
        <f t="shared" si="12"/>
        <v>53.02</v>
      </c>
      <c r="DK6" s="22">
        <f t="shared" si="12"/>
        <v>53.29</v>
      </c>
      <c r="DL6" s="22">
        <f t="shared" si="12"/>
        <v>54.55</v>
      </c>
      <c r="DM6" s="22">
        <f t="shared" si="12"/>
        <v>48.05</v>
      </c>
      <c r="DN6" s="22">
        <f t="shared" si="12"/>
        <v>48.87</v>
      </c>
      <c r="DO6" s="22">
        <f t="shared" si="12"/>
        <v>49.92</v>
      </c>
      <c r="DP6" s="22">
        <f t="shared" si="12"/>
        <v>50.63</v>
      </c>
      <c r="DQ6" s="22">
        <f t="shared" si="12"/>
        <v>51.29</v>
      </c>
      <c r="DR6" s="21" t="str">
        <f>IF(DR7="","",IF(DR7="-","【-】","【"&amp;SUBSTITUTE(TEXT(DR7,"#,##0.00"),"-","△")&amp;"】"))</f>
        <v>【50.88】</v>
      </c>
      <c r="DS6" s="22">
        <f>IF(DS7="",NA(),DS7)</f>
        <v>2.31</v>
      </c>
      <c r="DT6" s="22">
        <f t="shared" ref="DT6:EB6" si="13">IF(DT7="",NA(),DT7)</f>
        <v>7.02</v>
      </c>
      <c r="DU6" s="22">
        <f t="shared" si="13"/>
        <v>8.7899999999999991</v>
      </c>
      <c r="DV6" s="22">
        <f t="shared" si="13"/>
        <v>9.2200000000000006</v>
      </c>
      <c r="DW6" s="22">
        <f t="shared" si="13"/>
        <v>12.87</v>
      </c>
      <c r="DX6" s="22">
        <f t="shared" si="13"/>
        <v>13.39</v>
      </c>
      <c r="DY6" s="22">
        <f t="shared" si="13"/>
        <v>14.85</v>
      </c>
      <c r="DZ6" s="22">
        <f t="shared" si="13"/>
        <v>16.88</v>
      </c>
      <c r="EA6" s="22">
        <f t="shared" si="13"/>
        <v>18.28</v>
      </c>
      <c r="EB6" s="22">
        <f t="shared" si="13"/>
        <v>19.61</v>
      </c>
      <c r="EC6" s="21" t="str">
        <f>IF(EC7="","",IF(EC7="-","【-】","【"&amp;SUBSTITUTE(TEXT(EC7,"#,##0.00"),"-","△")&amp;"】"))</f>
        <v>【22.30】</v>
      </c>
      <c r="ED6" s="22">
        <f>IF(ED7="",NA(),ED7)</f>
        <v>0.27</v>
      </c>
      <c r="EE6" s="22">
        <f t="shared" ref="EE6:EM6" si="14">IF(EE7="",NA(),EE7)</f>
        <v>0.28000000000000003</v>
      </c>
      <c r="EF6" s="22">
        <f t="shared" si="14"/>
        <v>0.1</v>
      </c>
      <c r="EG6" s="22">
        <f t="shared" si="14"/>
        <v>0.45</v>
      </c>
      <c r="EH6" s="21">
        <f t="shared" si="14"/>
        <v>0</v>
      </c>
      <c r="EI6" s="22">
        <f t="shared" si="14"/>
        <v>0.54</v>
      </c>
      <c r="EJ6" s="22">
        <f t="shared" si="14"/>
        <v>0.5</v>
      </c>
      <c r="EK6" s="22">
        <f t="shared" si="14"/>
        <v>0.52</v>
      </c>
      <c r="EL6" s="22">
        <f t="shared" si="14"/>
        <v>0.53</v>
      </c>
      <c r="EM6" s="22">
        <f t="shared" si="14"/>
        <v>0.48</v>
      </c>
      <c r="EN6" s="21" t="str">
        <f>IF(EN7="","",IF(EN7="-","【-】","【"&amp;SUBSTITUTE(TEXT(EN7,"#,##0.00"),"-","△")&amp;"】"))</f>
        <v>【0.66】</v>
      </c>
    </row>
    <row r="7" spans="1:144" s="23" customFormat="1" x14ac:dyDescent="0.15">
      <c r="A7" s="15"/>
      <c r="B7" s="24">
        <v>2021</v>
      </c>
      <c r="C7" s="24">
        <v>62081</v>
      </c>
      <c r="D7" s="24">
        <v>46</v>
      </c>
      <c r="E7" s="24">
        <v>1</v>
      </c>
      <c r="F7" s="24">
        <v>0</v>
      </c>
      <c r="G7" s="24">
        <v>1</v>
      </c>
      <c r="H7" s="24" t="s">
        <v>93</v>
      </c>
      <c r="I7" s="24" t="s">
        <v>94</v>
      </c>
      <c r="J7" s="24" t="s">
        <v>95</v>
      </c>
      <c r="K7" s="24" t="s">
        <v>96</v>
      </c>
      <c r="L7" s="24" t="s">
        <v>97</v>
      </c>
      <c r="M7" s="24" t="s">
        <v>98</v>
      </c>
      <c r="N7" s="25" t="s">
        <v>99</v>
      </c>
      <c r="O7" s="25">
        <v>87.84</v>
      </c>
      <c r="P7" s="25">
        <v>99.89</v>
      </c>
      <c r="Q7" s="25">
        <v>4070</v>
      </c>
      <c r="R7" s="25">
        <v>22652</v>
      </c>
      <c r="S7" s="25">
        <v>196.98</v>
      </c>
      <c r="T7" s="25">
        <v>115</v>
      </c>
      <c r="U7" s="25">
        <v>22488</v>
      </c>
      <c r="V7" s="25">
        <v>56.83</v>
      </c>
      <c r="W7" s="25">
        <v>395.71</v>
      </c>
      <c r="X7" s="25">
        <v>98.4</v>
      </c>
      <c r="Y7" s="25">
        <v>105.6</v>
      </c>
      <c r="Z7" s="25">
        <v>100.24</v>
      </c>
      <c r="AA7" s="25">
        <v>97.76</v>
      </c>
      <c r="AB7" s="25">
        <v>102.12</v>
      </c>
      <c r="AC7" s="25">
        <v>110.05</v>
      </c>
      <c r="AD7" s="25">
        <v>108.87</v>
      </c>
      <c r="AE7" s="25">
        <v>108.61</v>
      </c>
      <c r="AF7" s="25">
        <v>108.35</v>
      </c>
      <c r="AG7" s="25">
        <v>108.84</v>
      </c>
      <c r="AH7" s="25">
        <v>111.39</v>
      </c>
      <c r="AI7" s="25">
        <v>0</v>
      </c>
      <c r="AJ7" s="25">
        <v>0</v>
      </c>
      <c r="AK7" s="25">
        <v>0</v>
      </c>
      <c r="AL7" s="25">
        <v>0</v>
      </c>
      <c r="AM7" s="25">
        <v>0</v>
      </c>
      <c r="AN7" s="25">
        <v>2.64</v>
      </c>
      <c r="AO7" s="25">
        <v>3.16</v>
      </c>
      <c r="AP7" s="25">
        <v>3.59</v>
      </c>
      <c r="AQ7" s="25">
        <v>3.98</v>
      </c>
      <c r="AR7" s="25">
        <v>6.02</v>
      </c>
      <c r="AS7" s="25">
        <v>1.3</v>
      </c>
      <c r="AT7" s="25">
        <v>1132.5899999999999</v>
      </c>
      <c r="AU7" s="25">
        <v>1173.48</v>
      </c>
      <c r="AV7" s="25">
        <v>1021.77</v>
      </c>
      <c r="AW7" s="25">
        <v>1026.1500000000001</v>
      </c>
      <c r="AX7" s="25">
        <v>974.44</v>
      </c>
      <c r="AY7" s="25">
        <v>359.47</v>
      </c>
      <c r="AZ7" s="25">
        <v>369.69</v>
      </c>
      <c r="BA7" s="25">
        <v>379.08</v>
      </c>
      <c r="BB7" s="25">
        <v>367.55</v>
      </c>
      <c r="BC7" s="25">
        <v>378.56</v>
      </c>
      <c r="BD7" s="25">
        <v>261.51</v>
      </c>
      <c r="BE7" s="25">
        <v>184.22</v>
      </c>
      <c r="BF7" s="25">
        <v>172.48</v>
      </c>
      <c r="BG7" s="25">
        <v>165.88</v>
      </c>
      <c r="BH7" s="25">
        <v>153.44</v>
      </c>
      <c r="BI7" s="25">
        <v>136.16999999999999</v>
      </c>
      <c r="BJ7" s="25">
        <v>401.79</v>
      </c>
      <c r="BK7" s="25">
        <v>402.99</v>
      </c>
      <c r="BL7" s="25">
        <v>398.98</v>
      </c>
      <c r="BM7" s="25">
        <v>418.68</v>
      </c>
      <c r="BN7" s="25">
        <v>395.68</v>
      </c>
      <c r="BO7" s="25">
        <v>265.16000000000003</v>
      </c>
      <c r="BP7" s="25">
        <v>94.65</v>
      </c>
      <c r="BQ7" s="25">
        <v>98.44</v>
      </c>
      <c r="BR7" s="25">
        <v>94.88</v>
      </c>
      <c r="BS7" s="25">
        <v>93.03</v>
      </c>
      <c r="BT7" s="25">
        <v>94.39</v>
      </c>
      <c r="BU7" s="25">
        <v>100.12</v>
      </c>
      <c r="BV7" s="25">
        <v>98.66</v>
      </c>
      <c r="BW7" s="25">
        <v>98.64</v>
      </c>
      <c r="BX7" s="25">
        <v>94.78</v>
      </c>
      <c r="BY7" s="25">
        <v>97.59</v>
      </c>
      <c r="BZ7" s="25">
        <v>102.35</v>
      </c>
      <c r="CA7" s="25">
        <v>244.21</v>
      </c>
      <c r="CB7" s="25">
        <v>233.48</v>
      </c>
      <c r="CC7" s="25">
        <v>241.69</v>
      </c>
      <c r="CD7" s="25">
        <v>246.17</v>
      </c>
      <c r="CE7" s="25">
        <v>243.85</v>
      </c>
      <c r="CF7" s="25">
        <v>174.97</v>
      </c>
      <c r="CG7" s="25">
        <v>178.59</v>
      </c>
      <c r="CH7" s="25">
        <v>178.92</v>
      </c>
      <c r="CI7" s="25">
        <v>181.3</v>
      </c>
      <c r="CJ7" s="25">
        <v>181.71</v>
      </c>
      <c r="CK7" s="25">
        <v>167.74</v>
      </c>
      <c r="CL7" s="25">
        <v>55.08</v>
      </c>
      <c r="CM7" s="25">
        <v>53.94</v>
      </c>
      <c r="CN7" s="25">
        <v>52.15</v>
      </c>
      <c r="CO7" s="25">
        <v>53.31</v>
      </c>
      <c r="CP7" s="25">
        <v>54.68</v>
      </c>
      <c r="CQ7" s="25">
        <v>55.63</v>
      </c>
      <c r="CR7" s="25">
        <v>55.03</v>
      </c>
      <c r="CS7" s="25">
        <v>55.14</v>
      </c>
      <c r="CT7" s="25">
        <v>55.89</v>
      </c>
      <c r="CU7" s="25">
        <v>55.72</v>
      </c>
      <c r="CV7" s="25">
        <v>60.29</v>
      </c>
      <c r="CW7" s="25">
        <v>82.36</v>
      </c>
      <c r="CX7" s="25">
        <v>85.05</v>
      </c>
      <c r="CY7" s="25">
        <v>84.63</v>
      </c>
      <c r="CZ7" s="25">
        <v>82.23</v>
      </c>
      <c r="DA7" s="25">
        <v>80.73</v>
      </c>
      <c r="DB7" s="25">
        <v>82.04</v>
      </c>
      <c r="DC7" s="25">
        <v>81.900000000000006</v>
      </c>
      <c r="DD7" s="25">
        <v>81.39</v>
      </c>
      <c r="DE7" s="25">
        <v>81.27</v>
      </c>
      <c r="DF7" s="25">
        <v>81.260000000000005</v>
      </c>
      <c r="DG7" s="25">
        <v>90.12</v>
      </c>
      <c r="DH7" s="25">
        <v>49.21</v>
      </c>
      <c r="DI7" s="25">
        <v>51.01</v>
      </c>
      <c r="DJ7" s="25">
        <v>53.02</v>
      </c>
      <c r="DK7" s="25">
        <v>53.29</v>
      </c>
      <c r="DL7" s="25">
        <v>54.55</v>
      </c>
      <c r="DM7" s="25">
        <v>48.05</v>
      </c>
      <c r="DN7" s="25">
        <v>48.87</v>
      </c>
      <c r="DO7" s="25">
        <v>49.92</v>
      </c>
      <c r="DP7" s="25">
        <v>50.63</v>
      </c>
      <c r="DQ7" s="25">
        <v>51.29</v>
      </c>
      <c r="DR7" s="25">
        <v>50.88</v>
      </c>
      <c r="DS7" s="25">
        <v>2.31</v>
      </c>
      <c r="DT7" s="25">
        <v>7.02</v>
      </c>
      <c r="DU7" s="25">
        <v>8.7899999999999991</v>
      </c>
      <c r="DV7" s="25">
        <v>9.2200000000000006</v>
      </c>
      <c r="DW7" s="25">
        <v>12.87</v>
      </c>
      <c r="DX7" s="25">
        <v>13.39</v>
      </c>
      <c r="DY7" s="25">
        <v>14.85</v>
      </c>
      <c r="DZ7" s="25">
        <v>16.88</v>
      </c>
      <c r="EA7" s="25">
        <v>18.28</v>
      </c>
      <c r="EB7" s="25">
        <v>19.61</v>
      </c>
      <c r="EC7" s="25">
        <v>22.3</v>
      </c>
      <c r="ED7" s="25">
        <v>0.27</v>
      </c>
      <c r="EE7" s="25">
        <v>0.28000000000000003</v>
      </c>
      <c r="EF7" s="25">
        <v>0.1</v>
      </c>
      <c r="EG7" s="25">
        <v>0.45</v>
      </c>
      <c r="EH7" s="25">
        <v>0</v>
      </c>
      <c r="EI7" s="25">
        <v>0.54</v>
      </c>
      <c r="EJ7" s="25">
        <v>0.5</v>
      </c>
      <c r="EK7" s="25">
        <v>0.52</v>
      </c>
      <c r="EL7" s="25">
        <v>0.53</v>
      </c>
      <c r="EM7" s="25">
        <v>0.48</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107</v>
      </c>
      <c r="D13" t="s">
        <v>108</v>
      </c>
      <c r="E13" t="s">
        <v>109</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瀬川 倫卯</cp:lastModifiedBy>
  <cp:lastPrinted>2023-01-18T00:37:23Z</cp:lastPrinted>
  <dcterms:created xsi:type="dcterms:W3CDTF">2022-12-01T00:53:40Z</dcterms:created>
  <dcterms:modified xsi:type="dcterms:W3CDTF">2023-01-18T00:48:31Z</dcterms:modified>
  <cp:category/>
</cp:coreProperties>
</file>