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
    </mc:Choice>
  </mc:AlternateContent>
  <workbookProtection workbookAlgorithmName="SHA-512" workbookHashValue="L5vSNsWtoo0vuJRz7lL57Ob81DjnQCFbkFcKwepxwtaYnmFVMvHn+09tnYuGdPE6eSpj5X9RaW2kcwXh3QQJWQ==" workbookSaltValue="EYUXbUPOVbnuhDT9r9plZg==" workbookSpinCount="100000" lockStructure="1"/>
  <bookViews>
    <workbookView xWindow="0" yWindow="0" windowWidth="15360" windowHeight="7632"/>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<sst xmlns="http://schemas.openxmlformats.org/spreadsheetml/2006/main" count="228" uniqueCount="113">
  <si>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</si>
  <si>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</si>
  <si>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</si>
  <si>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</si>
  <si>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</si>
  <si>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</si>
  <si>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</si>
  <si>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</si>
  <si>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</si>
  <si>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</si>
  <si>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</si>
  <si>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</si>
  <si>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</si>
  <si>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</si>
  <si>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</si>
  <si>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</si>
  <si>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</si>
  <si>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</si>
  <si>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</si>
  <si>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</si>
  <si>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</si>
  <si>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</si>
  <si>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</si>
  <si>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</si>
  <si>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</si>
  <si>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</si>
  <si>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</si>
  <si>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</si>
  <si>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</si>
  <si>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</si>
  <si>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</si>
  <si>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</si>
  <si>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</si>
  <si>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</si>
  <si>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</si>
  <si>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</si>
  <si>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</si>
  <si>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</si>
  <si>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</si>
  <si>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</si>
  <si>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</si>
  <si>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</si>
  <si>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</si>
  <si>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</si>
  <si>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</si>
  <si>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</si>
  <si>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</si>
  <si>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</si>
  <si>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</si>
  <si>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</si>
  <si>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</si>
  <si>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</si>
  <si>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</si>
  <si>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</si>
  <si>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</si>
  <si>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</si>
  <si>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</si>
  <si>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</si>
  <si>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</si>
  <si>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</si>
  <si>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</si>
  <si>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</si>
  <si>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</si>
  <si>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</si>
  <si>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</si>
  <si>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</si>
  <si>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</si>
  <si>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</si>
  <si>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</si>
  <si>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</si>
  <si>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</si>
  <si>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</si>
  <si>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</si>
  <si>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</si>
  <si>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</si>
  <si>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</si>
  <si>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</si>
  <si>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</si>
  <si>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</si>
  <si>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</si>
  <si>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</si>
  <si>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</si>
  <si>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</si>
  <si>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</si>
  <si>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</si>
  <si>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</si>
  <si>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</si>
  <si>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</si>
  <si>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</si>
  <si>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</si>
  <si>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</si>
  <si>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</si>
  <si>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</si>
  <si>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庄内町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</si>
  <si>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</si>
  <si>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</si>
  <si>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</si>
  <si>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</si>
  <si>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</si>
  <si>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</si>
  <si>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</si>
  <si>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</si>
  <si>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</si>
  <si>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</si>
  <si>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</si>
  <si>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</si>
  <si>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</si>
  <si>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</si>
  <si>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</si>
  <si>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</si>
  <si>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平成30年度からの広域水道料金値下げにより当面は利益が維持されるが、水需要の減少で下がっていく見込みである。このため、より一層の経費削減に取り組み、施設の効率化・長寿命化による建設改良費の軽減を図ることが必要である。
　今後も水道ビジョンに沿った事業運営と、アセットマネジメントを活用した中長期的な視野で、資産・財産管理を行い、経営の健全化に努めていく。</t>
    <phoneticPr fontId="4"/>
  </si>
  <si>
    <t>①経常収支比率は給水収益の減少と減価償却費の増加が影響して減少した。今後も給水人口の減少が予測されるため、より一層の経費削減の検討が必要である。
②累積欠損金比率は発生していないが、給水収益の減少が予測されることから、引き続き経営の効率化に努め健全性を維持していく。
③流動比率は類似団体と比較して低いが150％以上を維持しており、支払能力は安定している。
④企業債残高対給水収益比率は類似団体と比較して低く良好だが、今後も施設の維持更新には多額の費用投資が必要なため、更新費用の平準化と効率化を図りながら適切な投資規模を確保し健全な経営に努める。
⑤料金回収率は給水人口の減少等による有収水量の減少が影響して減少した。引き続き人口減少等による有収水量の減少が予測されるため、今後もより一層の経費削減の検討が必要である。
⑥給水原価は類似団体とほぼ同じだが、今後も人口減少等による有収水量の減少が予測されるため、今後もより一層の経費削減の検討が必要である。
⑦施設利用率は類似団体より低い状態が継続している。広域化による施設の統廃合や水需要の規模に応じたダウンサイジングなど、効率化を図っていく必要がある。
⑧有収率は類似団体と比較して高い。引続き計画的な管路更新と定期的な漏水調査を実施する。</t>
    <rPh sb="16" eb="20">
      <t>ゲンカショウキャク</t>
    </rPh>
    <rPh sb="20" eb="21">
      <t>ヒ</t>
    </rPh>
    <rPh sb="22" eb="24">
      <t>ゾウカ</t>
    </rPh>
    <rPh sb="25" eb="27">
      <t>エイキョウ</t>
    </rPh>
    <rPh sb="436" eb="440">
      <t>ルイジダンタイ</t>
    </rPh>
    <rPh sb="442" eb="443">
      <t>ヒク</t>
    </rPh>
    <rPh sb="444" eb="446">
      <t>ジョウタイ</t>
    </rPh>
    <rPh sb="447" eb="449">
      <t>ケイゾク</t>
    </rPh>
    <rPh sb="454" eb="457">
      <t>コウイキカ</t>
    </rPh>
    <phoneticPr fontId="4"/>
  </si>
  <si>
    <t xml:space="preserve">①有形固定資産減価償却率は類似団体と比較してやや高い。すでに法定耐用年数を超えた資産もあるほか、電気・機械設備には老朽化した資産もあり、管路同様に更新が必要である。
②管路経年化率は類似団体と比較して低い。今後も計画的な更新を行う必要がある。
③管路更新率は類似団体より低いが、更新する際はガス事業による供給管入替工事に合わせて施行して経費削減に努めている。更新費用の平準化を進めるとともに、計画的に更新、耐震化を図る必要がある。
</t>
    <rPh sb="135" eb="136">
      <t>ヒク</t>
    </rPh>
    <rPh sb="139" eb="141">
      <t>コウシン</t>
    </rPh>
    <rPh sb="143" eb="144">
      <t>サイ</t>
    </rPh>
    <rPh sb="147" eb="149">
      <t>ジギョウ</t>
    </rPh>
    <rPh sb="152" eb="155">
      <t>キョウキュウカン</t>
    </rPh>
    <rPh sb="155" eb="159">
      <t>イレカエコウジ</t>
    </rPh>
    <rPh sb="160" eb="161">
      <t>ア</t>
    </rPh>
    <rPh sb="164" eb="166">
      <t>シコウ</t>
    </rPh>
    <rPh sb="168" eb="172">
      <t>ケイヒサクゲン</t>
    </rPh>
    <rPh sb="173" eb="174">
      <t>ツト</t>
    </rPh>
    <rPh sb="181" eb="183">
      <t>ヒヨウ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</si>
</sst>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5" fillId="0" borderId="9" xfId="0" applyFont="1" applyBorder="1" applyAlignment="1" applyProtection="1">
      <alignment horizontal="left" vertical="top" wrapText="1" shrinkToFit="1"/>
      <protection locked="0"/>
    </xf>
    <xf numFmtId="0" fontId="5" fillId="0" borderId="0" xfId="0" applyFont="1" applyBorder="1" applyAlignment="1" applyProtection="1">
      <alignment horizontal="left" vertical="top" wrapText="1" shrinkToFit="1"/>
      <protection locked="0"/>
    </xf>
    <xf numFmtId="0" fontId="5" fillId="0" borderId="10" xfId="0" applyFont="1" applyBorder="1" applyAlignment="1" applyProtection="1">
      <alignment horizontal="left" vertical="top" wrapText="1" shrinkToFi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1.07</c:v>
                </c:pt>
                <c:pt idx="1">
                  <c:v>0.74</c:v>
                </c:pt>
                <c:pt idx="2">
                  <c:v>0.09</c:v>
                </c:pt>
                <c:pt idx="3">
                  <c:v>0.56999999999999995</c:v>
                </c:pt>
                <c:pt idx="4">
                  <c:v>0.35</c:v>
                </c:pt>
              </c:numCache>
            </c:numRef>
          </c:val>
          <c:extLst>
            <c:ext xmlns:c16="http://schemas.microsoft.com/office/drawing/2014/chart" uri="{C3380CC4-5D6E-409C-BE32-E72D297353CC}">
              <c16:uniqueId val="{00000000-E998-41BA-9B8B-3E9E5B51057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0.54</c:v>
                </c:pt>
                <c:pt idx="2">
                  <c:v>0.5</c:v>
                </c:pt>
                <c:pt idx="3">
                  <c:v>0.52</c:v>
                </c:pt>
                <c:pt idx="4">
                  <c:v>0.53</c:v>
                </c:pt>
              </c:numCache>
            </c:numRef>
          </c:val>
          <c:smooth val="0"/>
          <c:extLst>
            <c:ext xmlns:c16="http://schemas.microsoft.com/office/drawing/2014/chart" uri="{C3380CC4-5D6E-409C-BE32-E72D297353CC}">
              <c16:uniqueId val="{00000001-E998-41BA-9B8B-3E9E5B51057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101.57</c:v>
                </c:pt>
                <c:pt idx="1">
                  <c:v>101.43</c:v>
                </c:pt>
                <c:pt idx="2">
                  <c:v>108.51</c:v>
                </c:pt>
                <c:pt idx="3">
                  <c:v>107.13</c:v>
                </c:pt>
                <c:pt idx="4">
                  <c:v>105.97</c:v>
                </c:pt>
              </c:numCache>
            </c:numRef>
          </c:val>
          <c:extLst>
            <c:ext xmlns:c16="http://schemas.microsoft.com/office/drawing/2014/chart" uri="{C3380CC4-5D6E-409C-BE32-E72D297353CC}">
              <c16:uniqueId val="{00000000-A677-4E8F-9685-E7F68CEC3BB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111.71</c:v>
                </c:pt>
                <c:pt idx="1">
                  <c:v>110.05</c:v>
                </c:pt>
                <c:pt idx="2">
                  <c:v>108.87</c:v>
                </c:pt>
                <c:pt idx="3">
                  <c:v>108.61</c:v>
                </c:pt>
                <c:pt idx="4">
                  <c:v>108.35</c:v>
                </c:pt>
              </c:numCache>
            </c:numRef>
          </c:val>
          <c:smooth val="0"/>
          <c:extLst>
            <c:ext xmlns:c16="http://schemas.microsoft.com/office/drawing/2014/chart" uri="{C3380CC4-5D6E-409C-BE32-E72D297353CC}">
              <c16:uniqueId val="{00000001-A677-4E8F-9685-E7F68CEC3BB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48.25</c:v>
                </c:pt>
                <c:pt idx="1">
                  <c:v>48.26</c:v>
                </c:pt>
                <c:pt idx="2">
                  <c:v>50.6</c:v>
                </c:pt>
                <c:pt idx="3">
                  <c:v>51.25</c:v>
                </c:pt>
                <c:pt idx="4">
                  <c:v>53.44</c:v>
                </c:pt>
              </c:numCache>
            </c:numRef>
          </c:val>
          <c:extLst>
            <c:ext xmlns:c16="http://schemas.microsoft.com/office/drawing/2014/chart" uri="{C3380CC4-5D6E-409C-BE32-E72D297353CC}">
              <c16:uniqueId val="{00000000-8FB9-4480-AC4F-B9AAF0963F3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48.49</c:v>
                </c:pt>
                <c:pt idx="1">
                  <c:v>48.05</c:v>
                </c:pt>
                <c:pt idx="2">
                  <c:v>48.87</c:v>
                </c:pt>
                <c:pt idx="3">
                  <c:v>49.92</c:v>
                </c:pt>
                <c:pt idx="4">
                  <c:v>50.63</c:v>
                </c:pt>
              </c:numCache>
            </c:numRef>
          </c:val>
          <c:smooth val="0"/>
          <c:extLst>
            <c:ext xmlns:c16="http://schemas.microsoft.com/office/drawing/2014/chart" uri="{C3380CC4-5D6E-409C-BE32-E72D297353CC}">
              <c16:uniqueId val="{00000001-8FB9-4480-AC4F-B9AAF0963F3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0</c:v>
                </c:pt>
                <c:pt idx="1">
                  <c:v>0</c:v>
                </c:pt>
                <c:pt idx="2">
                  <c:v>0</c:v>
                </c:pt>
                <c:pt idx="3">
                  <c:v>0</c:v>
                </c:pt>
                <c:pt idx="4" formatCode="#,##0.00;&quot;△&quot;#,##0.00;&quot;-&quot;">
                  <c:v>11.78</c:v>
                </c:pt>
              </c:numCache>
            </c:numRef>
          </c:val>
          <c:extLst>
            <c:ext xmlns:c16="http://schemas.microsoft.com/office/drawing/2014/chart" uri="{C3380CC4-5D6E-409C-BE32-E72D297353CC}">
              <c16:uniqueId val="{00000000-413E-4313-808D-DFC314A6C70F}"/>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12.79</c:v>
                </c:pt>
                <c:pt idx="1">
                  <c:v>13.39</c:v>
                </c:pt>
                <c:pt idx="2">
                  <c:v>14.85</c:v>
                </c:pt>
                <c:pt idx="3">
                  <c:v>16.88</c:v>
                </c:pt>
                <c:pt idx="4">
                  <c:v>18.28</c:v>
                </c:pt>
              </c:numCache>
            </c:numRef>
          </c:val>
          <c:smooth val="0"/>
          <c:extLst>
            <c:ext xmlns:c16="http://schemas.microsoft.com/office/drawing/2014/chart" uri="{C3380CC4-5D6E-409C-BE32-E72D297353CC}">
              <c16:uniqueId val="{00000001-413E-4313-808D-DFC314A6C70F}"/>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467-4D01-B4EB-4789D847AFD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1.72</c:v>
                </c:pt>
                <c:pt idx="1">
                  <c:v>2.64</c:v>
                </c:pt>
                <c:pt idx="2">
                  <c:v>3.16</c:v>
                </c:pt>
                <c:pt idx="3">
                  <c:v>3.59</c:v>
                </c:pt>
                <c:pt idx="4">
                  <c:v>3.98</c:v>
                </c:pt>
              </c:numCache>
            </c:numRef>
          </c:val>
          <c:smooth val="0"/>
          <c:extLst>
            <c:ext xmlns:c16="http://schemas.microsoft.com/office/drawing/2014/chart" uri="{C3380CC4-5D6E-409C-BE32-E72D297353CC}">
              <c16:uniqueId val="{00000001-E467-4D01-B4EB-4789D847AFD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168.68</c:v>
                </c:pt>
                <c:pt idx="1">
                  <c:v>153.65</c:v>
                </c:pt>
                <c:pt idx="2">
                  <c:v>178.11</c:v>
                </c:pt>
                <c:pt idx="3">
                  <c:v>187.39</c:v>
                </c:pt>
                <c:pt idx="4">
                  <c:v>197.09</c:v>
                </c:pt>
              </c:numCache>
            </c:numRef>
          </c:val>
          <c:extLst>
            <c:ext xmlns:c16="http://schemas.microsoft.com/office/drawing/2014/chart" uri="{C3380CC4-5D6E-409C-BE32-E72D297353CC}">
              <c16:uniqueId val="{00000000-E8DE-4BD3-8E28-7D53102039B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384.34</c:v>
                </c:pt>
                <c:pt idx="1">
                  <c:v>359.47</c:v>
                </c:pt>
                <c:pt idx="2">
                  <c:v>369.69</c:v>
                </c:pt>
                <c:pt idx="3">
                  <c:v>379.08</c:v>
                </c:pt>
                <c:pt idx="4">
                  <c:v>367.55</c:v>
                </c:pt>
              </c:numCache>
            </c:numRef>
          </c:val>
          <c:smooth val="0"/>
          <c:extLst>
            <c:ext xmlns:c16="http://schemas.microsoft.com/office/drawing/2014/chart" uri="{C3380CC4-5D6E-409C-BE32-E72D297353CC}">
              <c16:uniqueId val="{00000001-E8DE-4BD3-8E28-7D53102039B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310.61</c:v>
                </c:pt>
                <c:pt idx="1">
                  <c:v>314.29000000000002</c:v>
                </c:pt>
                <c:pt idx="2">
                  <c:v>303.66000000000003</c:v>
                </c:pt>
                <c:pt idx="3">
                  <c:v>315.27</c:v>
                </c:pt>
                <c:pt idx="4">
                  <c:v>290.42</c:v>
                </c:pt>
              </c:numCache>
            </c:numRef>
          </c:val>
          <c:extLst>
            <c:ext xmlns:c16="http://schemas.microsoft.com/office/drawing/2014/chart" uri="{C3380CC4-5D6E-409C-BE32-E72D297353CC}">
              <c16:uniqueId val="{00000000-AEB0-45A1-A657-8401F01C1B06}"/>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380.58</c:v>
                </c:pt>
                <c:pt idx="1">
                  <c:v>401.79</c:v>
                </c:pt>
                <c:pt idx="2">
                  <c:v>402.99</c:v>
                </c:pt>
                <c:pt idx="3">
                  <c:v>398.98</c:v>
                </c:pt>
                <c:pt idx="4">
                  <c:v>418.68</c:v>
                </c:pt>
              </c:numCache>
            </c:numRef>
          </c:val>
          <c:smooth val="0"/>
          <c:extLst>
            <c:ext xmlns:c16="http://schemas.microsoft.com/office/drawing/2014/chart" uri="{C3380CC4-5D6E-409C-BE32-E72D297353CC}">
              <c16:uniqueId val="{00000001-AEB0-45A1-A657-8401F01C1B06}"/>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99.58</c:v>
                </c:pt>
                <c:pt idx="1">
                  <c:v>99.33</c:v>
                </c:pt>
                <c:pt idx="2">
                  <c:v>107.04</c:v>
                </c:pt>
                <c:pt idx="3">
                  <c:v>105.33</c:v>
                </c:pt>
                <c:pt idx="4">
                  <c:v>103.56</c:v>
                </c:pt>
              </c:numCache>
            </c:numRef>
          </c:val>
          <c:extLst>
            <c:ext xmlns:c16="http://schemas.microsoft.com/office/drawing/2014/chart" uri="{C3380CC4-5D6E-409C-BE32-E72D297353CC}">
              <c16:uniqueId val="{00000000-545A-448D-BA53-8E8023643D50}"/>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102.38</c:v>
                </c:pt>
                <c:pt idx="1">
                  <c:v>100.12</c:v>
                </c:pt>
                <c:pt idx="2">
                  <c:v>98.66</c:v>
                </c:pt>
                <c:pt idx="3">
                  <c:v>98.64</c:v>
                </c:pt>
                <c:pt idx="4">
                  <c:v>94.78</c:v>
                </c:pt>
              </c:numCache>
            </c:numRef>
          </c:val>
          <c:smooth val="0"/>
          <c:extLst>
            <c:ext xmlns:c16="http://schemas.microsoft.com/office/drawing/2014/chart" uri="{C3380CC4-5D6E-409C-BE32-E72D297353CC}">
              <c16:uniqueId val="{00000001-545A-448D-BA53-8E8023643D50}"/>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203.92</c:v>
                </c:pt>
                <c:pt idx="1">
                  <c:v>204.25</c:v>
                </c:pt>
                <c:pt idx="2">
                  <c:v>189.61</c:v>
                </c:pt>
                <c:pt idx="3">
                  <c:v>192.35</c:v>
                </c:pt>
                <c:pt idx="4">
                  <c:v>195.23</c:v>
                </c:pt>
              </c:numCache>
            </c:numRef>
          </c:val>
          <c:extLst>
            <c:ext xmlns:c16="http://schemas.microsoft.com/office/drawing/2014/chart" uri="{C3380CC4-5D6E-409C-BE32-E72D297353CC}">
              <c16:uniqueId val="{00000000-16BC-4853-B5DD-DBAB65A8DAA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168.67</c:v>
                </c:pt>
                <c:pt idx="1">
                  <c:v>174.97</c:v>
                </c:pt>
                <c:pt idx="2">
                  <c:v>178.59</c:v>
                </c:pt>
                <c:pt idx="3">
                  <c:v>178.92</c:v>
                </c:pt>
                <c:pt idx="4">
                  <c:v>181.3</c:v>
                </c:pt>
              </c:numCache>
            </c:numRef>
          </c:val>
          <c:smooth val="0"/>
          <c:extLst>
            <c:ext xmlns:c16="http://schemas.microsoft.com/office/drawing/2014/chart" uri="{C3380CC4-5D6E-409C-BE32-E72D297353CC}">
              <c16:uniqueId val="{00000001-16BC-4853-B5DD-DBAB65A8DAA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46.43</c:v>
                </c:pt>
                <c:pt idx="1">
                  <c:v>42.66</c:v>
                </c:pt>
                <c:pt idx="2">
                  <c:v>42.13</c:v>
                </c:pt>
                <c:pt idx="3">
                  <c:v>40.99</c:v>
                </c:pt>
                <c:pt idx="4">
                  <c:v>41.37</c:v>
                </c:pt>
              </c:numCache>
            </c:numRef>
          </c:val>
          <c:extLst>
            <c:ext xmlns:c16="http://schemas.microsoft.com/office/drawing/2014/chart" uri="{C3380CC4-5D6E-409C-BE32-E72D297353CC}">
              <c16:uniqueId val="{00000000-ADAB-46E3-B456-A4EF29A23EF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54.92</c:v>
                </c:pt>
                <c:pt idx="1">
                  <c:v>55.63</c:v>
                </c:pt>
                <c:pt idx="2">
                  <c:v>55.03</c:v>
                </c:pt>
                <c:pt idx="3">
                  <c:v>55.14</c:v>
                </c:pt>
                <c:pt idx="4">
                  <c:v>55.89</c:v>
                </c:pt>
              </c:numCache>
            </c:numRef>
          </c:val>
          <c:smooth val="0"/>
          <c:extLst>
            <c:ext xmlns:c16="http://schemas.microsoft.com/office/drawing/2014/chart" uri="{C3380CC4-5D6E-409C-BE32-E72D297353CC}">
              <c16:uniqueId val="{00000001-ADAB-46E3-B456-A4EF29A23EF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94.41</c:v>
                </c:pt>
                <c:pt idx="1">
                  <c:v>94.76</c:v>
                </c:pt>
                <c:pt idx="2">
                  <c:v>94.87</c:v>
                </c:pt>
                <c:pt idx="3">
                  <c:v>95.35</c:v>
                </c:pt>
                <c:pt idx="4">
                  <c:v>95.39</c:v>
                </c:pt>
              </c:numCache>
            </c:numRef>
          </c:val>
          <c:extLst>
            <c:ext xmlns:c16="http://schemas.microsoft.com/office/drawing/2014/chart" uri="{C3380CC4-5D6E-409C-BE32-E72D297353CC}">
              <c16:uniqueId val="{00000000-104D-4847-A15F-3E1A9455CBD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82.66</c:v>
                </c:pt>
                <c:pt idx="1">
                  <c:v>82.04</c:v>
                </c:pt>
                <c:pt idx="2">
                  <c:v>81.900000000000006</c:v>
                </c:pt>
                <c:pt idx="3">
                  <c:v>81.39</c:v>
                </c:pt>
                <c:pt idx="4">
                  <c:v>81.27</c:v>
                </c:pt>
              </c:numCache>
            </c:numRef>
          </c:val>
          <c:smooth val="0"/>
          <c:extLst>
            <c:ext xmlns:c16="http://schemas.microsoft.com/office/drawing/2014/chart" uri="{C3380CC4-5D6E-409C-BE32-E72D297353CC}">
              <c16:uniqueId val="{00000001-104D-4847-A15F-3E1A9455CBD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J1" zoomScale="80" zoomScaleNormal="80" workbookViewId="0">
      <selection activeCell="BL47" sqref="BL47:BZ63"/>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2">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2">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88" t="str">
        <f>データ!H6</f>
        <v>山形県　庄内町</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2">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A6</v>
      </c>
      <c r="X8" s="86"/>
      <c r="Y8" s="86"/>
      <c r="Z8" s="86"/>
      <c r="AA8" s="86"/>
      <c r="AB8" s="86"/>
      <c r="AC8" s="86"/>
      <c r="AD8" s="86" t="str">
        <f>データ!$M$6</f>
        <v>非設置</v>
      </c>
      <c r="AE8" s="86"/>
      <c r="AF8" s="86"/>
      <c r="AG8" s="86"/>
      <c r="AH8" s="86"/>
      <c r="AI8" s="86"/>
      <c r="AJ8" s="86"/>
      <c r="AK8" s="4"/>
      <c r="AL8" s="74">
        <f>データ!$R$6</f>
        <v>20656</v>
      </c>
      <c r="AM8" s="74"/>
      <c r="AN8" s="74"/>
      <c r="AO8" s="74"/>
      <c r="AP8" s="74"/>
      <c r="AQ8" s="74"/>
      <c r="AR8" s="74"/>
      <c r="AS8" s="74"/>
      <c r="AT8" s="70">
        <f>データ!$S$6</f>
        <v>249.17</v>
      </c>
      <c r="AU8" s="71"/>
      <c r="AV8" s="71"/>
      <c r="AW8" s="71"/>
      <c r="AX8" s="71"/>
      <c r="AY8" s="71"/>
      <c r="AZ8" s="71"/>
      <c r="BA8" s="71"/>
      <c r="BB8" s="73">
        <f>データ!$T$6</f>
        <v>82.9</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2">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2">
      <c r="A10" s="2"/>
      <c r="B10" s="70" t="str">
        <f>データ!$N$6</f>
        <v>-</v>
      </c>
      <c r="C10" s="71"/>
      <c r="D10" s="71"/>
      <c r="E10" s="71"/>
      <c r="F10" s="71"/>
      <c r="G10" s="71"/>
      <c r="H10" s="71"/>
      <c r="I10" s="70">
        <f>データ!$O$6</f>
        <v>66.05</v>
      </c>
      <c r="J10" s="71"/>
      <c r="K10" s="71"/>
      <c r="L10" s="71"/>
      <c r="M10" s="71"/>
      <c r="N10" s="71"/>
      <c r="O10" s="72"/>
      <c r="P10" s="73">
        <f>データ!$P$6</f>
        <v>99.32</v>
      </c>
      <c r="Q10" s="73"/>
      <c r="R10" s="73"/>
      <c r="S10" s="73"/>
      <c r="T10" s="73"/>
      <c r="U10" s="73"/>
      <c r="V10" s="73"/>
      <c r="W10" s="74">
        <f>データ!$Q$6</f>
        <v>4444</v>
      </c>
      <c r="X10" s="74"/>
      <c r="Y10" s="74"/>
      <c r="Z10" s="74"/>
      <c r="AA10" s="74"/>
      <c r="AB10" s="74"/>
      <c r="AC10" s="74"/>
      <c r="AD10" s="2"/>
      <c r="AE10" s="2"/>
      <c r="AF10" s="2"/>
      <c r="AG10" s="2"/>
      <c r="AH10" s="4"/>
      <c r="AI10" s="4"/>
      <c r="AJ10" s="4"/>
      <c r="AK10" s="4"/>
      <c r="AL10" s="74">
        <f>データ!$U$6</f>
        <v>20364</v>
      </c>
      <c r="AM10" s="74"/>
      <c r="AN10" s="74"/>
      <c r="AO10" s="74"/>
      <c r="AP10" s="74"/>
      <c r="AQ10" s="74"/>
      <c r="AR10" s="74"/>
      <c r="AS10" s="74"/>
      <c r="AT10" s="70">
        <f>データ!$V$6</f>
        <v>249.17</v>
      </c>
      <c r="AU10" s="71"/>
      <c r="AV10" s="71"/>
      <c r="AW10" s="71"/>
      <c r="AX10" s="71"/>
      <c r="AY10" s="71"/>
      <c r="AZ10" s="71"/>
      <c r="BA10" s="71"/>
      <c r="BB10" s="73">
        <f>データ!$W$6</f>
        <v>81.73</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2">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2">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2">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5" t="s">
        <v>111</v>
      </c>
      <c r="BM16" s="66"/>
      <c r="BN16" s="66"/>
      <c r="BO16" s="66"/>
      <c r="BP16" s="66"/>
      <c r="BQ16" s="66"/>
      <c r="BR16" s="66"/>
      <c r="BS16" s="66"/>
      <c r="BT16" s="66"/>
      <c r="BU16" s="66"/>
      <c r="BV16" s="66"/>
      <c r="BW16" s="66"/>
      <c r="BX16" s="66"/>
      <c r="BY16" s="66"/>
      <c r="BZ16" s="67"/>
    </row>
    <row r="17" spans="1:78" ht="13.5" customHeight="1" x14ac:dyDescent="0.2">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5"/>
      <c r="BM17" s="66"/>
      <c r="BN17" s="66"/>
      <c r="BO17" s="66"/>
      <c r="BP17" s="66"/>
      <c r="BQ17" s="66"/>
      <c r="BR17" s="66"/>
      <c r="BS17" s="66"/>
      <c r="BT17" s="66"/>
      <c r="BU17" s="66"/>
      <c r="BV17" s="66"/>
      <c r="BW17" s="66"/>
      <c r="BX17" s="66"/>
      <c r="BY17" s="66"/>
      <c r="BZ17" s="67"/>
    </row>
    <row r="18" spans="1:78" ht="13.5" customHeight="1" x14ac:dyDescent="0.2">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5"/>
      <c r="BM18" s="66"/>
      <c r="BN18" s="66"/>
      <c r="BO18" s="66"/>
      <c r="BP18" s="66"/>
      <c r="BQ18" s="66"/>
      <c r="BR18" s="66"/>
      <c r="BS18" s="66"/>
      <c r="BT18" s="66"/>
      <c r="BU18" s="66"/>
      <c r="BV18" s="66"/>
      <c r="BW18" s="66"/>
      <c r="BX18" s="66"/>
      <c r="BY18" s="66"/>
      <c r="BZ18" s="67"/>
    </row>
    <row r="19" spans="1:78" ht="13.5" customHeight="1" x14ac:dyDescent="0.2">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5"/>
      <c r="BM19" s="66"/>
      <c r="BN19" s="66"/>
      <c r="BO19" s="66"/>
      <c r="BP19" s="66"/>
      <c r="BQ19" s="66"/>
      <c r="BR19" s="66"/>
      <c r="BS19" s="66"/>
      <c r="BT19" s="66"/>
      <c r="BU19" s="66"/>
      <c r="BV19" s="66"/>
      <c r="BW19" s="66"/>
      <c r="BX19" s="66"/>
      <c r="BY19" s="66"/>
      <c r="BZ19" s="67"/>
    </row>
    <row r="20" spans="1:78" ht="13.5" customHeight="1" x14ac:dyDescent="0.2">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5"/>
      <c r="BM20" s="66"/>
      <c r="BN20" s="66"/>
      <c r="BO20" s="66"/>
      <c r="BP20" s="66"/>
      <c r="BQ20" s="66"/>
      <c r="BR20" s="66"/>
      <c r="BS20" s="66"/>
      <c r="BT20" s="66"/>
      <c r="BU20" s="66"/>
      <c r="BV20" s="66"/>
      <c r="BW20" s="66"/>
      <c r="BX20" s="66"/>
      <c r="BY20" s="66"/>
      <c r="BZ20" s="67"/>
    </row>
    <row r="21" spans="1:78" ht="13.5" customHeight="1" x14ac:dyDescent="0.2">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5"/>
      <c r="BM21" s="66"/>
      <c r="BN21" s="66"/>
      <c r="BO21" s="66"/>
      <c r="BP21" s="66"/>
      <c r="BQ21" s="66"/>
      <c r="BR21" s="66"/>
      <c r="BS21" s="66"/>
      <c r="BT21" s="66"/>
      <c r="BU21" s="66"/>
      <c r="BV21" s="66"/>
      <c r="BW21" s="66"/>
      <c r="BX21" s="66"/>
      <c r="BY21" s="66"/>
      <c r="BZ21" s="67"/>
    </row>
    <row r="22" spans="1:78" ht="13.5" customHeight="1" x14ac:dyDescent="0.2">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5"/>
      <c r="BM22" s="66"/>
      <c r="BN22" s="66"/>
      <c r="BO22" s="66"/>
      <c r="BP22" s="66"/>
      <c r="BQ22" s="66"/>
      <c r="BR22" s="66"/>
      <c r="BS22" s="66"/>
      <c r="BT22" s="66"/>
      <c r="BU22" s="66"/>
      <c r="BV22" s="66"/>
      <c r="BW22" s="66"/>
      <c r="BX22" s="66"/>
      <c r="BY22" s="66"/>
      <c r="BZ22" s="67"/>
    </row>
    <row r="23" spans="1:78" ht="13.5" customHeight="1" x14ac:dyDescent="0.2">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5"/>
      <c r="BM23" s="66"/>
      <c r="BN23" s="66"/>
      <c r="BO23" s="66"/>
      <c r="BP23" s="66"/>
      <c r="BQ23" s="66"/>
      <c r="BR23" s="66"/>
      <c r="BS23" s="66"/>
      <c r="BT23" s="66"/>
      <c r="BU23" s="66"/>
      <c r="BV23" s="66"/>
      <c r="BW23" s="66"/>
      <c r="BX23" s="66"/>
      <c r="BY23" s="66"/>
      <c r="BZ23" s="67"/>
    </row>
    <row r="24" spans="1:78" ht="13.5" customHeight="1" x14ac:dyDescent="0.2">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5"/>
      <c r="BM24" s="66"/>
      <c r="BN24" s="66"/>
      <c r="BO24" s="66"/>
      <c r="BP24" s="66"/>
      <c r="BQ24" s="66"/>
      <c r="BR24" s="66"/>
      <c r="BS24" s="66"/>
      <c r="BT24" s="66"/>
      <c r="BU24" s="66"/>
      <c r="BV24" s="66"/>
      <c r="BW24" s="66"/>
      <c r="BX24" s="66"/>
      <c r="BY24" s="66"/>
      <c r="BZ24" s="67"/>
    </row>
    <row r="25" spans="1:78" ht="13.5" customHeight="1" x14ac:dyDescent="0.2">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5"/>
      <c r="BM25" s="66"/>
      <c r="BN25" s="66"/>
      <c r="BO25" s="66"/>
      <c r="BP25" s="66"/>
      <c r="BQ25" s="66"/>
      <c r="BR25" s="66"/>
      <c r="BS25" s="66"/>
      <c r="BT25" s="66"/>
      <c r="BU25" s="66"/>
      <c r="BV25" s="66"/>
      <c r="BW25" s="66"/>
      <c r="BX25" s="66"/>
      <c r="BY25" s="66"/>
      <c r="BZ25" s="67"/>
    </row>
    <row r="26" spans="1:78" ht="13.5" customHeight="1" x14ac:dyDescent="0.2">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5"/>
      <c r="BM26" s="66"/>
      <c r="BN26" s="66"/>
      <c r="BO26" s="66"/>
      <c r="BP26" s="66"/>
      <c r="BQ26" s="66"/>
      <c r="BR26" s="66"/>
      <c r="BS26" s="66"/>
      <c r="BT26" s="66"/>
      <c r="BU26" s="66"/>
      <c r="BV26" s="66"/>
      <c r="BW26" s="66"/>
      <c r="BX26" s="66"/>
      <c r="BY26" s="66"/>
      <c r="BZ26" s="67"/>
    </row>
    <row r="27" spans="1:78" ht="13.5" customHeight="1" x14ac:dyDescent="0.2">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5"/>
      <c r="BM27" s="66"/>
      <c r="BN27" s="66"/>
      <c r="BO27" s="66"/>
      <c r="BP27" s="66"/>
      <c r="BQ27" s="66"/>
      <c r="BR27" s="66"/>
      <c r="BS27" s="66"/>
      <c r="BT27" s="66"/>
      <c r="BU27" s="66"/>
      <c r="BV27" s="66"/>
      <c r="BW27" s="66"/>
      <c r="BX27" s="66"/>
      <c r="BY27" s="66"/>
      <c r="BZ27" s="67"/>
    </row>
    <row r="28" spans="1:78" ht="13.5" customHeight="1" x14ac:dyDescent="0.2">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5"/>
      <c r="BM28" s="66"/>
      <c r="BN28" s="66"/>
      <c r="BO28" s="66"/>
      <c r="BP28" s="66"/>
      <c r="BQ28" s="66"/>
      <c r="BR28" s="66"/>
      <c r="BS28" s="66"/>
      <c r="BT28" s="66"/>
      <c r="BU28" s="66"/>
      <c r="BV28" s="66"/>
      <c r="BW28" s="66"/>
      <c r="BX28" s="66"/>
      <c r="BY28" s="66"/>
      <c r="BZ28" s="67"/>
    </row>
    <row r="29" spans="1:78" ht="13.5" customHeight="1" x14ac:dyDescent="0.2">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5"/>
      <c r="BM29" s="66"/>
      <c r="BN29" s="66"/>
      <c r="BO29" s="66"/>
      <c r="BP29" s="66"/>
      <c r="BQ29" s="66"/>
      <c r="BR29" s="66"/>
      <c r="BS29" s="66"/>
      <c r="BT29" s="66"/>
      <c r="BU29" s="66"/>
      <c r="BV29" s="66"/>
      <c r="BW29" s="66"/>
      <c r="BX29" s="66"/>
      <c r="BY29" s="66"/>
      <c r="BZ29" s="67"/>
    </row>
    <row r="30" spans="1:78" ht="13.5" customHeight="1" x14ac:dyDescent="0.2">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5"/>
      <c r="BM30" s="66"/>
      <c r="BN30" s="66"/>
      <c r="BO30" s="66"/>
      <c r="BP30" s="66"/>
      <c r="BQ30" s="66"/>
      <c r="BR30" s="66"/>
      <c r="BS30" s="66"/>
      <c r="BT30" s="66"/>
      <c r="BU30" s="66"/>
      <c r="BV30" s="66"/>
      <c r="BW30" s="66"/>
      <c r="BX30" s="66"/>
      <c r="BY30" s="66"/>
      <c r="BZ30" s="67"/>
    </row>
    <row r="31" spans="1:78" ht="13.5" customHeight="1" x14ac:dyDescent="0.2">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5"/>
      <c r="BM31" s="66"/>
      <c r="BN31" s="66"/>
      <c r="BO31" s="66"/>
      <c r="BP31" s="66"/>
      <c r="BQ31" s="66"/>
      <c r="BR31" s="66"/>
      <c r="BS31" s="66"/>
      <c r="BT31" s="66"/>
      <c r="BU31" s="66"/>
      <c r="BV31" s="66"/>
      <c r="BW31" s="66"/>
      <c r="BX31" s="66"/>
      <c r="BY31" s="66"/>
      <c r="BZ31" s="67"/>
    </row>
    <row r="32" spans="1:78" ht="13.5" customHeight="1" x14ac:dyDescent="0.2">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5"/>
      <c r="BM32" s="66"/>
      <c r="BN32" s="66"/>
      <c r="BO32" s="66"/>
      <c r="BP32" s="66"/>
      <c r="BQ32" s="66"/>
      <c r="BR32" s="66"/>
      <c r="BS32" s="66"/>
      <c r="BT32" s="66"/>
      <c r="BU32" s="66"/>
      <c r="BV32" s="66"/>
      <c r="BW32" s="66"/>
      <c r="BX32" s="66"/>
      <c r="BY32" s="66"/>
      <c r="BZ32" s="67"/>
    </row>
    <row r="33" spans="1:78" ht="13.5" customHeight="1" x14ac:dyDescent="0.2">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5"/>
      <c r="BM33" s="66"/>
      <c r="BN33" s="66"/>
      <c r="BO33" s="66"/>
      <c r="BP33" s="66"/>
      <c r="BQ33" s="66"/>
      <c r="BR33" s="66"/>
      <c r="BS33" s="66"/>
      <c r="BT33" s="66"/>
      <c r="BU33" s="66"/>
      <c r="BV33" s="66"/>
      <c r="BW33" s="66"/>
      <c r="BX33" s="66"/>
      <c r="BY33" s="66"/>
      <c r="BZ33" s="67"/>
    </row>
    <row r="34" spans="1:78" ht="13.5" customHeight="1" x14ac:dyDescent="0.2">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65"/>
      <c r="BM34" s="66"/>
      <c r="BN34" s="66"/>
      <c r="BO34" s="66"/>
      <c r="BP34" s="66"/>
      <c r="BQ34" s="66"/>
      <c r="BR34" s="66"/>
      <c r="BS34" s="66"/>
      <c r="BT34" s="66"/>
      <c r="BU34" s="66"/>
      <c r="BV34" s="66"/>
      <c r="BW34" s="66"/>
      <c r="BX34" s="66"/>
      <c r="BY34" s="66"/>
      <c r="BZ34" s="67"/>
    </row>
    <row r="35" spans="1:78" ht="13.5" customHeight="1" x14ac:dyDescent="0.2">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65"/>
      <c r="BM35" s="66"/>
      <c r="BN35" s="66"/>
      <c r="BO35" s="66"/>
      <c r="BP35" s="66"/>
      <c r="BQ35" s="66"/>
      <c r="BR35" s="66"/>
      <c r="BS35" s="66"/>
      <c r="BT35" s="66"/>
      <c r="BU35" s="66"/>
      <c r="BV35" s="66"/>
      <c r="BW35" s="66"/>
      <c r="BX35" s="66"/>
      <c r="BY35" s="66"/>
      <c r="BZ35" s="67"/>
    </row>
    <row r="36" spans="1:78" ht="13.5" customHeight="1" x14ac:dyDescent="0.2">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5"/>
      <c r="BM36" s="66"/>
      <c r="BN36" s="66"/>
      <c r="BO36" s="66"/>
      <c r="BP36" s="66"/>
      <c r="BQ36" s="66"/>
      <c r="BR36" s="66"/>
      <c r="BS36" s="66"/>
      <c r="BT36" s="66"/>
      <c r="BU36" s="66"/>
      <c r="BV36" s="66"/>
      <c r="BW36" s="66"/>
      <c r="BX36" s="66"/>
      <c r="BY36" s="66"/>
      <c r="BZ36" s="67"/>
    </row>
    <row r="37" spans="1:78" ht="13.5" customHeight="1" x14ac:dyDescent="0.2">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5"/>
      <c r="BM37" s="66"/>
      <c r="BN37" s="66"/>
      <c r="BO37" s="66"/>
      <c r="BP37" s="66"/>
      <c r="BQ37" s="66"/>
      <c r="BR37" s="66"/>
      <c r="BS37" s="66"/>
      <c r="BT37" s="66"/>
      <c r="BU37" s="66"/>
      <c r="BV37" s="66"/>
      <c r="BW37" s="66"/>
      <c r="BX37" s="66"/>
      <c r="BY37" s="66"/>
      <c r="BZ37" s="67"/>
    </row>
    <row r="38" spans="1:78" ht="13.5" customHeight="1" x14ac:dyDescent="0.2">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5"/>
      <c r="BM38" s="66"/>
      <c r="BN38" s="66"/>
      <c r="BO38" s="66"/>
      <c r="BP38" s="66"/>
      <c r="BQ38" s="66"/>
      <c r="BR38" s="66"/>
      <c r="BS38" s="66"/>
      <c r="BT38" s="66"/>
      <c r="BU38" s="66"/>
      <c r="BV38" s="66"/>
      <c r="BW38" s="66"/>
      <c r="BX38" s="66"/>
      <c r="BY38" s="66"/>
      <c r="BZ38" s="67"/>
    </row>
    <row r="39" spans="1:78" ht="13.5" customHeight="1" x14ac:dyDescent="0.2">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5"/>
      <c r="BM39" s="66"/>
      <c r="BN39" s="66"/>
      <c r="BO39" s="66"/>
      <c r="BP39" s="66"/>
      <c r="BQ39" s="66"/>
      <c r="BR39" s="66"/>
      <c r="BS39" s="66"/>
      <c r="BT39" s="66"/>
      <c r="BU39" s="66"/>
      <c r="BV39" s="66"/>
      <c r="BW39" s="66"/>
      <c r="BX39" s="66"/>
      <c r="BY39" s="66"/>
      <c r="BZ39" s="67"/>
    </row>
    <row r="40" spans="1:78" ht="13.5" customHeight="1" x14ac:dyDescent="0.2">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5"/>
      <c r="BM40" s="66"/>
      <c r="BN40" s="66"/>
      <c r="BO40" s="66"/>
      <c r="BP40" s="66"/>
      <c r="BQ40" s="66"/>
      <c r="BR40" s="66"/>
      <c r="BS40" s="66"/>
      <c r="BT40" s="66"/>
      <c r="BU40" s="66"/>
      <c r="BV40" s="66"/>
      <c r="BW40" s="66"/>
      <c r="BX40" s="66"/>
      <c r="BY40" s="66"/>
      <c r="BZ40" s="67"/>
    </row>
    <row r="41" spans="1:78" ht="13.5" customHeight="1" x14ac:dyDescent="0.2">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5"/>
      <c r="BM41" s="66"/>
      <c r="BN41" s="66"/>
      <c r="BO41" s="66"/>
      <c r="BP41" s="66"/>
      <c r="BQ41" s="66"/>
      <c r="BR41" s="66"/>
      <c r="BS41" s="66"/>
      <c r="BT41" s="66"/>
      <c r="BU41" s="66"/>
      <c r="BV41" s="66"/>
      <c r="BW41" s="66"/>
      <c r="BX41" s="66"/>
      <c r="BY41" s="66"/>
      <c r="BZ41" s="67"/>
    </row>
    <row r="42" spans="1:78" ht="13.5" customHeight="1" x14ac:dyDescent="0.2">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5"/>
      <c r="BM42" s="66"/>
      <c r="BN42" s="66"/>
      <c r="BO42" s="66"/>
      <c r="BP42" s="66"/>
      <c r="BQ42" s="66"/>
      <c r="BR42" s="66"/>
      <c r="BS42" s="66"/>
      <c r="BT42" s="66"/>
      <c r="BU42" s="66"/>
      <c r="BV42" s="66"/>
      <c r="BW42" s="66"/>
      <c r="BX42" s="66"/>
      <c r="BY42" s="66"/>
      <c r="BZ42" s="67"/>
    </row>
    <row r="43" spans="1:78" ht="13.5" customHeight="1" x14ac:dyDescent="0.2">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5"/>
      <c r="BM43" s="66"/>
      <c r="BN43" s="66"/>
      <c r="BO43" s="66"/>
      <c r="BP43" s="66"/>
      <c r="BQ43" s="66"/>
      <c r="BR43" s="66"/>
      <c r="BS43" s="66"/>
      <c r="BT43" s="66"/>
      <c r="BU43" s="66"/>
      <c r="BV43" s="66"/>
      <c r="BW43" s="66"/>
      <c r="BX43" s="66"/>
      <c r="BY43" s="66"/>
      <c r="BZ43" s="67"/>
    </row>
    <row r="44" spans="1:78" ht="13.5" customHeight="1" x14ac:dyDescent="0.2">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5"/>
      <c r="BM44" s="66"/>
      <c r="BN44" s="66"/>
      <c r="BO44" s="66"/>
      <c r="BP44" s="66"/>
      <c r="BQ44" s="66"/>
      <c r="BR44" s="66"/>
      <c r="BS44" s="66"/>
      <c r="BT44" s="66"/>
      <c r="BU44" s="66"/>
      <c r="BV44" s="66"/>
      <c r="BW44" s="66"/>
      <c r="BX44" s="66"/>
      <c r="BY44" s="66"/>
      <c r="BZ44" s="67"/>
    </row>
    <row r="45" spans="1:78" ht="13.5" customHeight="1" x14ac:dyDescent="0.2">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2">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2">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112</v>
      </c>
      <c r="BM47" s="52"/>
      <c r="BN47" s="52"/>
      <c r="BO47" s="52"/>
      <c r="BP47" s="52"/>
      <c r="BQ47" s="52"/>
      <c r="BR47" s="52"/>
      <c r="BS47" s="52"/>
      <c r="BT47" s="52"/>
      <c r="BU47" s="52"/>
      <c r="BV47" s="52"/>
      <c r="BW47" s="52"/>
      <c r="BX47" s="52"/>
      <c r="BY47" s="52"/>
      <c r="BZ47" s="53"/>
    </row>
    <row r="48" spans="1:78" ht="13.5" customHeight="1" x14ac:dyDescent="0.2">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2">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2">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2">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2">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2">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2">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2">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2">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2">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2">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2">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2">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2">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2">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2">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2">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2">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2">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110</v>
      </c>
      <c r="BM66" s="52"/>
      <c r="BN66" s="52"/>
      <c r="BO66" s="52"/>
      <c r="BP66" s="52"/>
      <c r="BQ66" s="52"/>
      <c r="BR66" s="52"/>
      <c r="BS66" s="52"/>
      <c r="BT66" s="52"/>
      <c r="BU66" s="52"/>
      <c r="BV66" s="52"/>
      <c r="BW66" s="52"/>
      <c r="BX66" s="52"/>
      <c r="BY66" s="52"/>
      <c r="BZ66" s="53"/>
    </row>
    <row r="67" spans="1:78" ht="13.5" customHeight="1" x14ac:dyDescent="0.2">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2">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2">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2">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2">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2">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2">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2">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2">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2">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2">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2">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2">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2">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2">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2">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2">
      <c r="C83" s="26"/>
    </row>
    <row r="84" spans="1:78" hidden="1" x14ac:dyDescent="0.2">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2">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TWZxl0GXtAvNEU0qiTu8hLr0I9iU2INy2GLijgAhfMUwDb12fas4CWWmZRdkj7Y7w6GkvU07fJmWGwrOw4Ak8Q==" saltValue="62remaM0KftIq1VX7d8E2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2">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2">
      <c r="A3" s="29" t="s">
        <v>43</v>
      </c>
      <c r="B3" s="30" t="s">
        <v>44</v>
      </c>
      <c r="C3" s="30" t="s">
        <v>45</v>
      </c>
      <c r="D3" s="30" t="s">
        <v>46</v>
      </c>
      <c r="E3" s="30" t="s">
        <v>47</v>
      </c>
      <c r="F3" s="30" t="s">
        <v>48</v>
      </c>
      <c r="G3" s="30" t="s">
        <v>49</v>
      </c>
      <c r="H3" s="91" t="s">
        <v>50</v>
      </c>
      <c r="I3" s="92"/>
      <c r="J3" s="92"/>
      <c r="K3" s="92"/>
      <c r="L3" s="92"/>
      <c r="M3" s="92"/>
      <c r="N3" s="92"/>
      <c r="O3" s="92"/>
      <c r="P3" s="92"/>
      <c r="Q3" s="92"/>
      <c r="R3" s="92"/>
      <c r="S3" s="92"/>
      <c r="T3" s="92"/>
      <c r="U3" s="92"/>
      <c r="V3" s="92"/>
      <c r="W3" s="93"/>
      <c r="X3" s="97" t="s">
        <v>51</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52</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2">
      <c r="A4" s="29" t="s">
        <v>53</v>
      </c>
      <c r="B4" s="31"/>
      <c r="C4" s="31"/>
      <c r="D4" s="31"/>
      <c r="E4" s="31"/>
      <c r="F4" s="31"/>
      <c r="G4" s="31"/>
      <c r="H4" s="94"/>
      <c r="I4" s="95"/>
      <c r="J4" s="95"/>
      <c r="K4" s="95"/>
      <c r="L4" s="95"/>
      <c r="M4" s="95"/>
      <c r="N4" s="95"/>
      <c r="O4" s="95"/>
      <c r="P4" s="95"/>
      <c r="Q4" s="95"/>
      <c r="R4" s="95"/>
      <c r="S4" s="95"/>
      <c r="T4" s="95"/>
      <c r="U4" s="95"/>
      <c r="V4" s="95"/>
      <c r="W4" s="96"/>
      <c r="X4" s="90" t="s">
        <v>54</v>
      </c>
      <c r="Y4" s="90"/>
      <c r="Z4" s="90"/>
      <c r="AA4" s="90"/>
      <c r="AB4" s="90"/>
      <c r="AC4" s="90"/>
      <c r="AD4" s="90"/>
      <c r="AE4" s="90"/>
      <c r="AF4" s="90"/>
      <c r="AG4" s="90"/>
      <c r="AH4" s="90"/>
      <c r="AI4" s="90" t="s">
        <v>55</v>
      </c>
      <c r="AJ4" s="90"/>
      <c r="AK4" s="90"/>
      <c r="AL4" s="90"/>
      <c r="AM4" s="90"/>
      <c r="AN4" s="90"/>
      <c r="AO4" s="90"/>
      <c r="AP4" s="90"/>
      <c r="AQ4" s="90"/>
      <c r="AR4" s="90"/>
      <c r="AS4" s="90"/>
      <c r="AT4" s="90" t="s">
        <v>56</v>
      </c>
      <c r="AU4" s="90"/>
      <c r="AV4" s="90"/>
      <c r="AW4" s="90"/>
      <c r="AX4" s="90"/>
      <c r="AY4" s="90"/>
      <c r="AZ4" s="90"/>
      <c r="BA4" s="90"/>
      <c r="BB4" s="90"/>
      <c r="BC4" s="90"/>
      <c r="BD4" s="90"/>
      <c r="BE4" s="90" t="s">
        <v>57</v>
      </c>
      <c r="BF4" s="90"/>
      <c r="BG4" s="90"/>
      <c r="BH4" s="90"/>
      <c r="BI4" s="90"/>
      <c r="BJ4" s="90"/>
      <c r="BK4" s="90"/>
      <c r="BL4" s="90"/>
      <c r="BM4" s="90"/>
      <c r="BN4" s="90"/>
      <c r="BO4" s="90"/>
      <c r="BP4" s="90" t="s">
        <v>58</v>
      </c>
      <c r="BQ4" s="90"/>
      <c r="BR4" s="90"/>
      <c r="BS4" s="90"/>
      <c r="BT4" s="90"/>
      <c r="BU4" s="90"/>
      <c r="BV4" s="90"/>
      <c r="BW4" s="90"/>
      <c r="BX4" s="90"/>
      <c r="BY4" s="90"/>
      <c r="BZ4" s="90"/>
      <c r="CA4" s="90" t="s">
        <v>59</v>
      </c>
      <c r="CB4" s="90"/>
      <c r="CC4" s="90"/>
      <c r="CD4" s="90"/>
      <c r="CE4" s="90"/>
      <c r="CF4" s="90"/>
      <c r="CG4" s="90"/>
      <c r="CH4" s="90"/>
      <c r="CI4" s="90"/>
      <c r="CJ4" s="90"/>
      <c r="CK4" s="90"/>
      <c r="CL4" s="90" t="s">
        <v>60</v>
      </c>
      <c r="CM4" s="90"/>
      <c r="CN4" s="90"/>
      <c r="CO4" s="90"/>
      <c r="CP4" s="90"/>
      <c r="CQ4" s="90"/>
      <c r="CR4" s="90"/>
      <c r="CS4" s="90"/>
      <c r="CT4" s="90"/>
      <c r="CU4" s="90"/>
      <c r="CV4" s="90"/>
      <c r="CW4" s="90" t="s">
        <v>61</v>
      </c>
      <c r="CX4" s="90"/>
      <c r="CY4" s="90"/>
      <c r="CZ4" s="90"/>
      <c r="DA4" s="90"/>
      <c r="DB4" s="90"/>
      <c r="DC4" s="90"/>
      <c r="DD4" s="90"/>
      <c r="DE4" s="90"/>
      <c r="DF4" s="90"/>
      <c r="DG4" s="90"/>
      <c r="DH4" s="90" t="s">
        <v>62</v>
      </c>
      <c r="DI4" s="90"/>
      <c r="DJ4" s="90"/>
      <c r="DK4" s="90"/>
      <c r="DL4" s="90"/>
      <c r="DM4" s="90"/>
      <c r="DN4" s="90"/>
      <c r="DO4" s="90"/>
      <c r="DP4" s="90"/>
      <c r="DQ4" s="90"/>
      <c r="DR4" s="90"/>
      <c r="DS4" s="90" t="s">
        <v>63</v>
      </c>
      <c r="DT4" s="90"/>
      <c r="DU4" s="90"/>
      <c r="DV4" s="90"/>
      <c r="DW4" s="90"/>
      <c r="DX4" s="90"/>
      <c r="DY4" s="90"/>
      <c r="DZ4" s="90"/>
      <c r="EA4" s="90"/>
      <c r="EB4" s="90"/>
      <c r="EC4" s="90"/>
      <c r="ED4" s="90" t="s">
        <v>64</v>
      </c>
      <c r="EE4" s="90"/>
      <c r="EF4" s="90"/>
      <c r="EG4" s="90"/>
      <c r="EH4" s="90"/>
      <c r="EI4" s="90"/>
      <c r="EJ4" s="90"/>
      <c r="EK4" s="90"/>
      <c r="EL4" s="90"/>
      <c r="EM4" s="90"/>
      <c r="EN4" s="90"/>
    </row>
    <row r="5" spans="1:144" x14ac:dyDescent="0.2">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2">
      <c r="A6" s="29" t="s">
        <v>92</v>
      </c>
      <c r="B6" s="34">
        <f>B7</f>
        <v>2020</v>
      </c>
      <c r="C6" s="34">
        <f t="shared" ref="C6:W6" si="3">C7</f>
        <v>64289</v>
      </c>
      <c r="D6" s="34">
        <f t="shared" si="3"/>
        <v>46</v>
      </c>
      <c r="E6" s="34">
        <f t="shared" si="3"/>
        <v>1</v>
      </c>
      <c r="F6" s="34">
        <f t="shared" si="3"/>
        <v>0</v>
      </c>
      <c r="G6" s="34">
        <f t="shared" si="3"/>
        <v>1</v>
      </c>
      <c r="H6" s="34" t="str">
        <f t="shared" si="3"/>
        <v>山形県　庄内町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66.05</v>
      </c>
      <c r="P6" s="35">
        <f t="shared" si="3"/>
        <v>99.32</v>
      </c>
      <c r="Q6" s="35">
        <f t="shared" si="3"/>
        <v>4444</v>
      </c>
      <c r="R6" s="35">
        <f t="shared" si="3"/>
        <v>20656</v>
      </c>
      <c r="S6" s="35">
        <f t="shared" si="3"/>
        <v>249.17</v>
      </c>
      <c r="T6" s="35">
        <f t="shared" si="3"/>
        <v>82.9</v>
      </c>
      <c r="U6" s="35">
        <f t="shared" si="3"/>
        <v>20364</v>
      </c>
      <c r="V6" s="35">
        <f t="shared" si="3"/>
        <v>249.17</v>
      </c>
      <c r="W6" s="35">
        <f t="shared" si="3"/>
        <v>81.73</v>
      </c>
      <c r="X6" s="36">
        <f>IF(X7="",NA(),X7)</f>
        <v>101.57</v>
      </c>
      <c r="Y6" s="36">
        <f t="shared" ref="Y6:AG6" si="4">IF(Y7="",NA(),Y7)</f>
        <v>101.43</v>
      </c>
      <c r="Z6" s="36">
        <f t="shared" si="4"/>
        <v>108.51</v>
      </c>
      <c r="AA6" s="36">
        <f t="shared" si="4"/>
        <v>107.13</v>
      </c>
      <c r="AB6" s="36">
        <f t="shared" si="4"/>
        <v>105.97</v>
      </c>
      <c r="AC6" s="36">
        <f t="shared" si="4"/>
        <v>111.71</v>
      </c>
      <c r="AD6" s="36">
        <f t="shared" si="4"/>
        <v>110.05</v>
      </c>
      <c r="AE6" s="36">
        <f t="shared" si="4"/>
        <v>108.87</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1.72</v>
      </c>
      <c r="AO6" s="36">
        <f t="shared" si="5"/>
        <v>2.64</v>
      </c>
      <c r="AP6" s="36">
        <f t="shared" si="5"/>
        <v>3.16</v>
      </c>
      <c r="AQ6" s="36">
        <f t="shared" si="5"/>
        <v>3.59</v>
      </c>
      <c r="AR6" s="36">
        <f t="shared" si="5"/>
        <v>3.98</v>
      </c>
      <c r="AS6" s="35" t="str">
        <f>IF(AS7="","",IF(AS7="-","【-】","【"&amp;SUBSTITUTE(TEXT(AS7,"#,##0.00"),"-","△")&amp;"】"))</f>
        <v>【1.15】</v>
      </c>
      <c r="AT6" s="36">
        <f>IF(AT7="",NA(),AT7)</f>
        <v>168.68</v>
      </c>
      <c r="AU6" s="36">
        <f t="shared" ref="AU6:BC6" si="6">IF(AU7="",NA(),AU7)</f>
        <v>153.65</v>
      </c>
      <c r="AV6" s="36">
        <f t="shared" si="6"/>
        <v>178.11</v>
      </c>
      <c r="AW6" s="36">
        <f t="shared" si="6"/>
        <v>187.39</v>
      </c>
      <c r="AX6" s="36">
        <f t="shared" si="6"/>
        <v>197.09</v>
      </c>
      <c r="AY6" s="36">
        <f t="shared" si="6"/>
        <v>384.34</v>
      </c>
      <c r="AZ6" s="36">
        <f t="shared" si="6"/>
        <v>359.47</v>
      </c>
      <c r="BA6" s="36">
        <f t="shared" si="6"/>
        <v>369.69</v>
      </c>
      <c r="BB6" s="36">
        <f t="shared" si="6"/>
        <v>379.08</v>
      </c>
      <c r="BC6" s="36">
        <f t="shared" si="6"/>
        <v>367.55</v>
      </c>
      <c r="BD6" s="35" t="str">
        <f>IF(BD7="","",IF(BD7="-","【-】","【"&amp;SUBSTITUTE(TEXT(BD7,"#,##0.00"),"-","△")&amp;"】"))</f>
        <v>【260.31】</v>
      </c>
      <c r="BE6" s="36">
        <f>IF(BE7="",NA(),BE7)</f>
        <v>310.61</v>
      </c>
      <c r="BF6" s="36">
        <f t="shared" ref="BF6:BN6" si="7">IF(BF7="",NA(),BF7)</f>
        <v>314.29000000000002</v>
      </c>
      <c r="BG6" s="36">
        <f t="shared" si="7"/>
        <v>303.66000000000003</v>
      </c>
      <c r="BH6" s="36">
        <f t="shared" si="7"/>
        <v>315.27</v>
      </c>
      <c r="BI6" s="36">
        <f t="shared" si="7"/>
        <v>290.42</v>
      </c>
      <c r="BJ6" s="36">
        <f t="shared" si="7"/>
        <v>380.58</v>
      </c>
      <c r="BK6" s="36">
        <f t="shared" si="7"/>
        <v>401.79</v>
      </c>
      <c r="BL6" s="36">
        <f t="shared" si="7"/>
        <v>402.99</v>
      </c>
      <c r="BM6" s="36">
        <f t="shared" si="7"/>
        <v>398.98</v>
      </c>
      <c r="BN6" s="36">
        <f t="shared" si="7"/>
        <v>418.68</v>
      </c>
      <c r="BO6" s="35" t="str">
        <f>IF(BO7="","",IF(BO7="-","【-】","【"&amp;SUBSTITUTE(TEXT(BO7,"#,##0.00"),"-","△")&amp;"】"))</f>
        <v>【275.67】</v>
      </c>
      <c r="BP6" s="36">
        <f>IF(BP7="",NA(),BP7)</f>
        <v>99.58</v>
      </c>
      <c r="BQ6" s="36">
        <f t="shared" ref="BQ6:BY6" si="8">IF(BQ7="",NA(),BQ7)</f>
        <v>99.33</v>
      </c>
      <c r="BR6" s="36">
        <f t="shared" si="8"/>
        <v>107.04</v>
      </c>
      <c r="BS6" s="36">
        <f t="shared" si="8"/>
        <v>105.33</v>
      </c>
      <c r="BT6" s="36">
        <f t="shared" si="8"/>
        <v>103.56</v>
      </c>
      <c r="BU6" s="36">
        <f t="shared" si="8"/>
        <v>102.38</v>
      </c>
      <c r="BV6" s="36">
        <f t="shared" si="8"/>
        <v>100.12</v>
      </c>
      <c r="BW6" s="36">
        <f t="shared" si="8"/>
        <v>98.66</v>
      </c>
      <c r="BX6" s="36">
        <f t="shared" si="8"/>
        <v>98.64</v>
      </c>
      <c r="BY6" s="36">
        <f t="shared" si="8"/>
        <v>94.78</v>
      </c>
      <c r="BZ6" s="35" t="str">
        <f>IF(BZ7="","",IF(BZ7="-","【-】","【"&amp;SUBSTITUTE(TEXT(BZ7,"#,##0.00"),"-","△")&amp;"】"))</f>
        <v>【100.05】</v>
      </c>
      <c r="CA6" s="36">
        <f>IF(CA7="",NA(),CA7)</f>
        <v>203.92</v>
      </c>
      <c r="CB6" s="36">
        <f t="shared" ref="CB6:CJ6" si="9">IF(CB7="",NA(),CB7)</f>
        <v>204.25</v>
      </c>
      <c r="CC6" s="36">
        <f t="shared" si="9"/>
        <v>189.61</v>
      </c>
      <c r="CD6" s="36">
        <f t="shared" si="9"/>
        <v>192.35</v>
      </c>
      <c r="CE6" s="36">
        <f t="shared" si="9"/>
        <v>195.23</v>
      </c>
      <c r="CF6" s="36">
        <f t="shared" si="9"/>
        <v>168.67</v>
      </c>
      <c r="CG6" s="36">
        <f t="shared" si="9"/>
        <v>174.97</v>
      </c>
      <c r="CH6" s="36">
        <f t="shared" si="9"/>
        <v>178.59</v>
      </c>
      <c r="CI6" s="36">
        <f t="shared" si="9"/>
        <v>178.92</v>
      </c>
      <c r="CJ6" s="36">
        <f t="shared" si="9"/>
        <v>181.3</v>
      </c>
      <c r="CK6" s="35" t="str">
        <f>IF(CK7="","",IF(CK7="-","【-】","【"&amp;SUBSTITUTE(TEXT(CK7,"#,##0.00"),"-","△")&amp;"】"))</f>
        <v>【166.40】</v>
      </c>
      <c r="CL6" s="36">
        <f>IF(CL7="",NA(),CL7)</f>
        <v>46.43</v>
      </c>
      <c r="CM6" s="36">
        <f t="shared" ref="CM6:CU6" si="10">IF(CM7="",NA(),CM7)</f>
        <v>42.66</v>
      </c>
      <c r="CN6" s="36">
        <f t="shared" si="10"/>
        <v>42.13</v>
      </c>
      <c r="CO6" s="36">
        <f t="shared" si="10"/>
        <v>40.99</v>
      </c>
      <c r="CP6" s="36">
        <f t="shared" si="10"/>
        <v>41.37</v>
      </c>
      <c r="CQ6" s="36">
        <f t="shared" si="10"/>
        <v>54.92</v>
      </c>
      <c r="CR6" s="36">
        <f t="shared" si="10"/>
        <v>55.63</v>
      </c>
      <c r="CS6" s="36">
        <f t="shared" si="10"/>
        <v>55.03</v>
      </c>
      <c r="CT6" s="36">
        <f t="shared" si="10"/>
        <v>55.14</v>
      </c>
      <c r="CU6" s="36">
        <f t="shared" si="10"/>
        <v>55.89</v>
      </c>
      <c r="CV6" s="35" t="str">
        <f>IF(CV7="","",IF(CV7="-","【-】","【"&amp;SUBSTITUTE(TEXT(CV7,"#,##0.00"),"-","△")&amp;"】"))</f>
        <v>【60.69】</v>
      </c>
      <c r="CW6" s="36">
        <f>IF(CW7="",NA(),CW7)</f>
        <v>94.41</v>
      </c>
      <c r="CX6" s="36">
        <f t="shared" ref="CX6:DF6" si="11">IF(CX7="",NA(),CX7)</f>
        <v>94.76</v>
      </c>
      <c r="CY6" s="36">
        <f t="shared" si="11"/>
        <v>94.87</v>
      </c>
      <c r="CZ6" s="36">
        <f t="shared" si="11"/>
        <v>95.35</v>
      </c>
      <c r="DA6" s="36">
        <f t="shared" si="11"/>
        <v>95.39</v>
      </c>
      <c r="DB6" s="36">
        <f t="shared" si="11"/>
        <v>82.66</v>
      </c>
      <c r="DC6" s="36">
        <f t="shared" si="11"/>
        <v>82.04</v>
      </c>
      <c r="DD6" s="36">
        <f t="shared" si="11"/>
        <v>81.900000000000006</v>
      </c>
      <c r="DE6" s="36">
        <f t="shared" si="11"/>
        <v>81.39</v>
      </c>
      <c r="DF6" s="36">
        <f t="shared" si="11"/>
        <v>81.27</v>
      </c>
      <c r="DG6" s="35" t="str">
        <f>IF(DG7="","",IF(DG7="-","【-】","【"&amp;SUBSTITUTE(TEXT(DG7,"#,##0.00"),"-","△")&amp;"】"))</f>
        <v>【89.82】</v>
      </c>
      <c r="DH6" s="36">
        <f>IF(DH7="",NA(),DH7)</f>
        <v>48.25</v>
      </c>
      <c r="DI6" s="36">
        <f t="shared" ref="DI6:DQ6" si="12">IF(DI7="",NA(),DI7)</f>
        <v>48.26</v>
      </c>
      <c r="DJ6" s="36">
        <f t="shared" si="12"/>
        <v>50.6</v>
      </c>
      <c r="DK6" s="36">
        <f t="shared" si="12"/>
        <v>51.25</v>
      </c>
      <c r="DL6" s="36">
        <f t="shared" si="12"/>
        <v>53.44</v>
      </c>
      <c r="DM6" s="36">
        <f t="shared" si="12"/>
        <v>48.49</v>
      </c>
      <c r="DN6" s="36">
        <f t="shared" si="12"/>
        <v>48.05</v>
      </c>
      <c r="DO6" s="36">
        <f t="shared" si="12"/>
        <v>48.87</v>
      </c>
      <c r="DP6" s="36">
        <f t="shared" si="12"/>
        <v>49.92</v>
      </c>
      <c r="DQ6" s="36">
        <f t="shared" si="12"/>
        <v>50.63</v>
      </c>
      <c r="DR6" s="35" t="str">
        <f>IF(DR7="","",IF(DR7="-","【-】","【"&amp;SUBSTITUTE(TEXT(DR7,"#,##0.00"),"-","△")&amp;"】"))</f>
        <v>【50.19】</v>
      </c>
      <c r="DS6" s="35">
        <f>IF(DS7="",NA(),DS7)</f>
        <v>0</v>
      </c>
      <c r="DT6" s="35">
        <f t="shared" ref="DT6:EB6" si="13">IF(DT7="",NA(),DT7)</f>
        <v>0</v>
      </c>
      <c r="DU6" s="35">
        <f t="shared" si="13"/>
        <v>0</v>
      </c>
      <c r="DV6" s="35">
        <f t="shared" si="13"/>
        <v>0</v>
      </c>
      <c r="DW6" s="36">
        <f t="shared" si="13"/>
        <v>11.78</v>
      </c>
      <c r="DX6" s="36">
        <f t="shared" si="13"/>
        <v>12.79</v>
      </c>
      <c r="DY6" s="36">
        <f t="shared" si="13"/>
        <v>13.39</v>
      </c>
      <c r="DZ6" s="36">
        <f t="shared" si="13"/>
        <v>14.85</v>
      </c>
      <c r="EA6" s="36">
        <f t="shared" si="13"/>
        <v>16.88</v>
      </c>
      <c r="EB6" s="36">
        <f t="shared" si="13"/>
        <v>18.28</v>
      </c>
      <c r="EC6" s="35" t="str">
        <f>IF(EC7="","",IF(EC7="-","【-】","【"&amp;SUBSTITUTE(TEXT(EC7,"#,##0.00"),"-","△")&amp;"】"))</f>
        <v>【20.63】</v>
      </c>
      <c r="ED6" s="36">
        <f>IF(ED7="",NA(),ED7)</f>
        <v>1.07</v>
      </c>
      <c r="EE6" s="36">
        <f t="shared" ref="EE6:EM6" si="14">IF(EE7="",NA(),EE7)</f>
        <v>0.74</v>
      </c>
      <c r="EF6" s="36">
        <f t="shared" si="14"/>
        <v>0.09</v>
      </c>
      <c r="EG6" s="36">
        <f t="shared" si="14"/>
        <v>0.56999999999999995</v>
      </c>
      <c r="EH6" s="36">
        <f t="shared" si="14"/>
        <v>0.35</v>
      </c>
      <c r="EI6" s="36">
        <f t="shared" si="14"/>
        <v>0.71</v>
      </c>
      <c r="EJ6" s="36">
        <f t="shared" si="14"/>
        <v>0.54</v>
      </c>
      <c r="EK6" s="36">
        <f t="shared" si="14"/>
        <v>0.5</v>
      </c>
      <c r="EL6" s="36">
        <f t="shared" si="14"/>
        <v>0.52</v>
      </c>
      <c r="EM6" s="36">
        <f t="shared" si="14"/>
        <v>0.53</v>
      </c>
      <c r="EN6" s="35" t="str">
        <f>IF(EN7="","",IF(EN7="-","【-】","【"&amp;SUBSTITUTE(TEXT(EN7,"#,##0.00"),"-","△")&amp;"】"))</f>
        <v>【0.69】</v>
      </c>
    </row>
    <row r="7" spans="1:144" s="37" customFormat="1" x14ac:dyDescent="0.2">
      <c r="A7" s="29"/>
      <c r="B7" s="38">
        <v>2020</v>
      </c>
      <c r="C7" s="38">
        <v>64289</v>
      </c>
      <c r="D7" s="38">
        <v>46</v>
      </c>
      <c r="E7" s="38">
        <v>1</v>
      </c>
      <c r="F7" s="38">
        <v>0</v>
      </c>
      <c r="G7" s="38">
        <v>1</v>
      </c>
      <c r="H7" s="38" t="s">
        <v>93</v>
      </c>
      <c r="I7" s="38" t="s">
        <v>94</v>
      </c>
      <c r="J7" s="38" t="s">
        <v>95</v>
      </c>
      <c r="K7" s="38" t="s">
        <v>96</v>
      </c>
      <c r="L7" s="38" t="s">
        <v>97</v>
      </c>
      <c r="M7" s="38" t="s">
        <v>98</v>
      </c>
      <c r="N7" s="39" t="s">
        <v>99</v>
      </c>
      <c r="O7" s="39">
        <v>66.05</v>
      </c>
      <c r="P7" s="39">
        <v>99.32</v>
      </c>
      <c r="Q7" s="39">
        <v>4444</v>
      </c>
      <c r="R7" s="39">
        <v>20656</v>
      </c>
      <c r="S7" s="39">
        <v>249.17</v>
      </c>
      <c r="T7" s="39">
        <v>82.9</v>
      </c>
      <c r="U7" s="39">
        <v>20364</v>
      </c>
      <c r="V7" s="39">
        <v>249.17</v>
      </c>
      <c r="W7" s="39">
        <v>81.73</v>
      </c>
      <c r="X7" s="39">
        <v>101.57</v>
      </c>
      <c r="Y7" s="39">
        <v>101.43</v>
      </c>
      <c r="Z7" s="39">
        <v>108.51</v>
      </c>
      <c r="AA7" s="39">
        <v>107.13</v>
      </c>
      <c r="AB7" s="39">
        <v>105.97</v>
      </c>
      <c r="AC7" s="39">
        <v>111.71</v>
      </c>
      <c r="AD7" s="39">
        <v>110.05</v>
      </c>
      <c r="AE7" s="39">
        <v>108.87</v>
      </c>
      <c r="AF7" s="39">
        <v>108.61</v>
      </c>
      <c r="AG7" s="39">
        <v>108.35</v>
      </c>
      <c r="AH7" s="39">
        <v>110.27</v>
      </c>
      <c r="AI7" s="39">
        <v>0</v>
      </c>
      <c r="AJ7" s="39">
        <v>0</v>
      </c>
      <c r="AK7" s="39">
        <v>0</v>
      </c>
      <c r="AL7" s="39">
        <v>0</v>
      </c>
      <c r="AM7" s="39">
        <v>0</v>
      </c>
      <c r="AN7" s="39">
        <v>1.72</v>
      </c>
      <c r="AO7" s="39">
        <v>2.64</v>
      </c>
      <c r="AP7" s="39">
        <v>3.16</v>
      </c>
      <c r="AQ7" s="39">
        <v>3.59</v>
      </c>
      <c r="AR7" s="39">
        <v>3.98</v>
      </c>
      <c r="AS7" s="39">
        <v>1.1499999999999999</v>
      </c>
      <c r="AT7" s="39">
        <v>168.68</v>
      </c>
      <c r="AU7" s="39">
        <v>153.65</v>
      </c>
      <c r="AV7" s="39">
        <v>178.11</v>
      </c>
      <c r="AW7" s="39">
        <v>187.39</v>
      </c>
      <c r="AX7" s="39">
        <v>197.09</v>
      </c>
      <c r="AY7" s="39">
        <v>384.34</v>
      </c>
      <c r="AZ7" s="39">
        <v>359.47</v>
      </c>
      <c r="BA7" s="39">
        <v>369.69</v>
      </c>
      <c r="BB7" s="39">
        <v>379.08</v>
      </c>
      <c r="BC7" s="39">
        <v>367.55</v>
      </c>
      <c r="BD7" s="39">
        <v>260.31</v>
      </c>
      <c r="BE7" s="39">
        <v>310.61</v>
      </c>
      <c r="BF7" s="39">
        <v>314.29000000000002</v>
      </c>
      <c r="BG7" s="39">
        <v>303.66000000000003</v>
      </c>
      <c r="BH7" s="39">
        <v>315.27</v>
      </c>
      <c r="BI7" s="39">
        <v>290.42</v>
      </c>
      <c r="BJ7" s="39">
        <v>380.58</v>
      </c>
      <c r="BK7" s="39">
        <v>401.79</v>
      </c>
      <c r="BL7" s="39">
        <v>402.99</v>
      </c>
      <c r="BM7" s="39">
        <v>398.98</v>
      </c>
      <c r="BN7" s="39">
        <v>418.68</v>
      </c>
      <c r="BO7" s="39">
        <v>275.67</v>
      </c>
      <c r="BP7" s="39">
        <v>99.58</v>
      </c>
      <c r="BQ7" s="39">
        <v>99.33</v>
      </c>
      <c r="BR7" s="39">
        <v>107.04</v>
      </c>
      <c r="BS7" s="39">
        <v>105.33</v>
      </c>
      <c r="BT7" s="39">
        <v>103.56</v>
      </c>
      <c r="BU7" s="39">
        <v>102.38</v>
      </c>
      <c r="BV7" s="39">
        <v>100.12</v>
      </c>
      <c r="BW7" s="39">
        <v>98.66</v>
      </c>
      <c r="BX7" s="39">
        <v>98.64</v>
      </c>
      <c r="BY7" s="39">
        <v>94.78</v>
      </c>
      <c r="BZ7" s="39">
        <v>100.05</v>
      </c>
      <c r="CA7" s="39">
        <v>203.92</v>
      </c>
      <c r="CB7" s="39">
        <v>204.25</v>
      </c>
      <c r="CC7" s="39">
        <v>189.61</v>
      </c>
      <c r="CD7" s="39">
        <v>192.35</v>
      </c>
      <c r="CE7" s="39">
        <v>195.23</v>
      </c>
      <c r="CF7" s="39">
        <v>168.67</v>
      </c>
      <c r="CG7" s="39">
        <v>174.97</v>
      </c>
      <c r="CH7" s="39">
        <v>178.59</v>
      </c>
      <c r="CI7" s="39">
        <v>178.92</v>
      </c>
      <c r="CJ7" s="39">
        <v>181.3</v>
      </c>
      <c r="CK7" s="39">
        <v>166.4</v>
      </c>
      <c r="CL7" s="39">
        <v>46.43</v>
      </c>
      <c r="CM7" s="39">
        <v>42.66</v>
      </c>
      <c r="CN7" s="39">
        <v>42.13</v>
      </c>
      <c r="CO7" s="39">
        <v>40.99</v>
      </c>
      <c r="CP7" s="39">
        <v>41.37</v>
      </c>
      <c r="CQ7" s="39">
        <v>54.92</v>
      </c>
      <c r="CR7" s="39">
        <v>55.63</v>
      </c>
      <c r="CS7" s="39">
        <v>55.03</v>
      </c>
      <c r="CT7" s="39">
        <v>55.14</v>
      </c>
      <c r="CU7" s="39">
        <v>55.89</v>
      </c>
      <c r="CV7" s="39">
        <v>60.69</v>
      </c>
      <c r="CW7" s="39">
        <v>94.41</v>
      </c>
      <c r="CX7" s="39">
        <v>94.76</v>
      </c>
      <c r="CY7" s="39">
        <v>94.87</v>
      </c>
      <c r="CZ7" s="39">
        <v>95.35</v>
      </c>
      <c r="DA7" s="39">
        <v>95.39</v>
      </c>
      <c r="DB7" s="39">
        <v>82.66</v>
      </c>
      <c r="DC7" s="39">
        <v>82.04</v>
      </c>
      <c r="DD7" s="39">
        <v>81.900000000000006</v>
      </c>
      <c r="DE7" s="39">
        <v>81.39</v>
      </c>
      <c r="DF7" s="39">
        <v>81.27</v>
      </c>
      <c r="DG7" s="39">
        <v>89.82</v>
      </c>
      <c r="DH7" s="39">
        <v>48.25</v>
      </c>
      <c r="DI7" s="39">
        <v>48.26</v>
      </c>
      <c r="DJ7" s="39">
        <v>50.6</v>
      </c>
      <c r="DK7" s="39">
        <v>51.25</v>
      </c>
      <c r="DL7" s="39">
        <v>53.44</v>
      </c>
      <c r="DM7" s="39">
        <v>48.49</v>
      </c>
      <c r="DN7" s="39">
        <v>48.05</v>
      </c>
      <c r="DO7" s="39">
        <v>48.87</v>
      </c>
      <c r="DP7" s="39">
        <v>49.92</v>
      </c>
      <c r="DQ7" s="39">
        <v>50.63</v>
      </c>
      <c r="DR7" s="39">
        <v>50.19</v>
      </c>
      <c r="DS7" s="39">
        <v>0</v>
      </c>
      <c r="DT7" s="39">
        <v>0</v>
      </c>
      <c r="DU7" s="39">
        <v>0</v>
      </c>
      <c r="DV7" s="39">
        <v>0</v>
      </c>
      <c r="DW7" s="39">
        <v>11.78</v>
      </c>
      <c r="DX7" s="39">
        <v>12.79</v>
      </c>
      <c r="DY7" s="39">
        <v>13.39</v>
      </c>
      <c r="DZ7" s="39">
        <v>14.85</v>
      </c>
      <c r="EA7" s="39">
        <v>16.88</v>
      </c>
      <c r="EB7" s="39">
        <v>18.28</v>
      </c>
      <c r="EC7" s="39">
        <v>20.63</v>
      </c>
      <c r="ED7" s="39">
        <v>1.07</v>
      </c>
      <c r="EE7" s="39">
        <v>0.74</v>
      </c>
      <c r="EF7" s="39">
        <v>0.09</v>
      </c>
      <c r="EG7" s="39">
        <v>0.56999999999999995</v>
      </c>
      <c r="EH7" s="39">
        <v>0.35</v>
      </c>
      <c r="EI7" s="39">
        <v>0.71</v>
      </c>
      <c r="EJ7" s="39">
        <v>0.54</v>
      </c>
      <c r="EK7" s="39">
        <v>0.5</v>
      </c>
      <c r="EL7" s="39">
        <v>0.52</v>
      </c>
      <c r="EM7" s="39">
        <v>0.53</v>
      </c>
      <c r="EN7" s="39">
        <v>0.69</v>
      </c>
    </row>
    <row r="8" spans="1:144" x14ac:dyDescent="0.2">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2">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2">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2">
      <c r="B11">
        <v>4</v>
      </c>
      <c r="C11">
        <v>3</v>
      </c>
      <c r="D11">
        <v>2</v>
      </c>
      <c r="E11">
        <v>1</v>
      </c>
      <c r="F11">
        <v>0</v>
      </c>
      <c r="G11" t="s">
        <v>105</v>
      </c>
    </row>
    <row r="12" spans="1:144" x14ac:dyDescent="0.2">
      <c r="B12">
        <v>1</v>
      </c>
      <c r="C12">
        <v>1</v>
      </c>
      <c r="D12">
        <v>1</v>
      </c>
      <c r="E12">
        <v>1</v>
      </c>
      <c r="F12">
        <v>2</v>
      </c>
      <c r="G12" t="s">
        <v>106</v>
      </c>
    </row>
    <row r="13" spans="1:144" x14ac:dyDescent="0.2">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SHONAI-i02052</cp:lastModifiedBy>
  <cp:lastPrinted>2022-01-13T01:16:06Z</cp:lastPrinted>
  <dcterms:created xsi:type="dcterms:W3CDTF">2021-12-03T06:44:22Z</dcterms:created>
  <dcterms:modified xsi:type="dcterms:W3CDTF">2022-01-13T08:20:48Z</dcterms:modified>
  <cp:category/>
</cp:coreProperties>
</file>