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4101-sui-104\Desktop\【経営比較分析表】2020_062090_46_010\"/>
    </mc:Choice>
  </mc:AlternateContent>
  <workbookProtection workbookAlgorithmName="SHA-512" workbookHashValue="7J8B0ckin4AL7Cv61F8pATyuwZY+06qvyZut+QVLSPOZaZeuEdEarkQS8CNA9GPxCEtMkUZQnQ2kqoBHjcEfkQ==" workbookSaltValue="vsbOsrD9Lunh6PzwnRipAw==" workbookSpinCount="100000" lockStructure="1"/>
  <bookViews>
    <workbookView xWindow="0" yWindow="0" windowWidth="15360" windowHeight="7635"/>
  </bookViews>
  <sheets>
    <sheet name="法適用_水道事業" sheetId="4" r:id="rId1"/>
    <sheet name="データ" sheetId="5" state="hidden" r:id="rId2"/>
  </sheets>
  <calcPr calcId="162913" iterate="1" iterateCount="1" iterateDelta="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P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<sst xmlns="http://schemas.openxmlformats.org/spreadsheetml/2006/main" count="228" uniqueCount="113">
  <si>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</si>
  <si>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</si>
  <si>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</si>
  <si>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</si>
  <si>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</si>
  <si>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</si>
  <si>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</si>
  <si>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</si>
  <si>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</si>
  <si>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</si>
  <si>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</si>
  <si>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</si>
  <si>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</si>
  <si>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</si>
  <si>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</si>
  <si>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</si>
  <si>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</si>
  <si>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</si>
  <si>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</si>
  <si>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</si>
  <si>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</si>
  <si>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</si>
  <si>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</si>
  <si>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</si>
  <si>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</si>
  <si>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</si>
  <si>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</si>
  <si>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</si>
  <si>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</si>
  <si>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</si>
  <si>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</si>
  <si>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</si>
  <si>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</si>
  <si>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</si>
  <si>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</si>
  <si>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</si>
  <si>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</si>
  <si>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</si>
  <si>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</si>
  <si>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</si>
  <si>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</si>
  <si>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</si>
  <si>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</si>
  <si>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</si>
  <si>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</si>
  <si>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</si>
  <si>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</si>
  <si>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</si>
  <si>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</si>
  <si>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</si>
  <si>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</si>
  <si>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</si>
  <si>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</si>
  <si>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</si>
  <si>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</si>
  <si>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</si>
  <si>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</si>
  <si>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</si>
  <si>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</si>
  <si>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</si>
  <si>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</si>
  <si>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</si>
  <si>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</si>
  <si>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</si>
  <si>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</si>
  <si>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</si>
  <si>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</si>
  <si>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</si>
  <si>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</si>
  <si>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</si>
  <si>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</si>
  <si>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</si>
  <si>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</si>
  <si>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</si>
  <si>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</si>
  <si>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</si>
  <si>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</si>
  <si>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</si>
  <si>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</si>
  <si>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</si>
  <si>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</si>
  <si>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</si>
  <si>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</si>
  <si>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</si>
  <si>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</si>
  <si>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</si>
  <si>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</si>
  <si>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</si>
  <si>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</si>
  <si>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</si>
  <si>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</si>
  <si>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</si>
  <si>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</si>
  <si>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長井市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</si>
  <si>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</si>
  <si>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</si>
  <si>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</si>
  <si>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</si>
  <si>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</si>
  <si>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</si>
  <si>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</si>
  <si>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</si>
  <si>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</si>
  <si>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</si>
  <si>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</si>
  <si>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</si>
  <si>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</si>
  <si>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</si>
  <si>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</si>
  <si>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</si>
  <si>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xml:space="preserve">①令和２年度決算は、漏水等への対応のため修繕費が大きく増加したものの、給水戸数の増加により給水収益が増加し、会計システム等の負担金や減価償却費、支払利息等が減少したため、経常収支比率は上昇した。
②有収率については、漏水調査や早期の漏水事故対応等を行い、若干ではあるが上昇した。
③当市は、水道水源を地下水に求め自家で賄うための施設整備を行っている。そのため、施設工事費用財源としての企業債の借入が類似団体に比べ大きくなっている。
</t>
    <rPh sb="1" eb="3">
      <t>レイワ</t>
    </rPh>
    <rPh sb="10" eb="12">
      <t>ロウスイ</t>
    </rPh>
    <rPh sb="12" eb="13">
      <t>トウ</t>
    </rPh>
    <rPh sb="15" eb="17">
      <t>タイオウ</t>
    </rPh>
    <rPh sb="20" eb="23">
      <t>シュウゼンヒ</t>
    </rPh>
    <rPh sb="24" eb="25">
      <t>オオ</t>
    </rPh>
    <rPh sb="27" eb="29">
      <t>ゾウカ</t>
    </rPh>
    <rPh sb="35" eb="37">
      <t>キュウスイ</t>
    </rPh>
    <rPh sb="37" eb="39">
      <t>コスウ</t>
    </rPh>
    <rPh sb="40" eb="42">
      <t>ゾウカ</t>
    </rPh>
    <rPh sb="50" eb="52">
      <t>ゾウカ</t>
    </rPh>
    <rPh sb="78" eb="80">
      <t>ゲンショウ</t>
    </rPh>
    <rPh sb="100" eb="103">
      <t>ユウシュウリツ</t>
    </rPh>
    <rPh sb="125" eb="126">
      <t>オコナ</t>
    </rPh>
    <rPh sb="128" eb="130">
      <t>ジャッカン</t>
    </rPh>
    <rPh sb="135" eb="137">
      <t>ジョウショウ</t>
    </rPh>
    <phoneticPr fontId="4"/>
  </si>
  <si>
    <t>①主要な管路及び水源施設等については順次更新を行ってきているが、財源確保に苦慮している状況である。
②簡易水道から引き継いだ配水管路は、ＴＳ継ぎ手のビニル管など脆弱な管が多く、管路更新が急務となっている。
③ポンプ設備、電源設備等についても耐用年数を経過した設備があるが、限られた財源の中で計画的な更新を行っている。</t>
    <rPh sb="127" eb="129">
      <t>ケイカ</t>
    </rPh>
    <rPh sb="138" eb="139">
      <t>カギ</t>
    </rPh>
    <rPh sb="142" eb="144">
      <t>ザイゲン</t>
    </rPh>
    <rPh sb="145" eb="146">
      <t>ナカ</t>
    </rPh>
    <rPh sb="154" eb="155">
      <t>オコナ</t>
    </rPh>
    <phoneticPr fontId="4"/>
  </si>
  <si>
    <t>　料金によって費用は回収しているものの、過去の整備に充てた企業債の償還が影響し、給水原価は同じ人口規模団体より高くなっている。
　また、計画的に整備を行ってきたが、給水量の減少等に伴い、施設利用率は低いレベルにある。今後の更新は、施設の統廃合やダウンサイジングを実施し、費用を抑制する必要がある。
　将来にわたり安全で持続可能な事業の実現に向けて、効率的な事業の実施に注力していく。</t>
    <rPh sb="82" eb="84">
      <t>キュウスイ</t>
    </rPh>
    <rPh sb="84" eb="85">
      <t>リョウ</t>
    </rPh>
    <rPh sb="86" eb="88">
      <t>ゲンショウ</t>
    </rPh>
    <rPh sb="88" eb="89">
      <t>トウ</t>
    </rPh>
    <rPh sb="90" eb="91">
      <t>トモナ</t>
    </rPh>
    <rPh sb="150" eb="152">
      <t>ショウライ</t>
    </rPh>
    <rPh sb="156" eb="158">
      <t>アンゼン</t>
    </rPh>
    <rPh sb="159" eb="161">
      <t>ジゾク</t>
    </rPh>
    <rPh sb="161" eb="163">
      <t>カノウ</t>
    </rPh>
    <rPh sb="164" eb="166">
      <t>ジギョウ</t>
    </rPh>
    <rPh sb="167" eb="169">
      <t>ジツゲン</t>
    </rPh>
    <rPh sb="170" eb="171">
      <t>ム</t>
    </rPh>
    <rPh sb="174" eb="177">
      <t>コウリツテキ</t>
    </rPh>
    <rPh sb="178" eb="180">
      <t>ジギョウ</t>
    </rPh>
    <rPh sb="181" eb="183">
      <t>ジッシ</t>
    </rPh>
    <rPh sb="184" eb="186">
      <t>チュウリョク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</si>
</sst>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0.37</c:v>
                </c:pt>
                <c:pt idx="1">
                  <c:v>0.17</c:v>
                </c:pt>
                <c:pt idx="2">
                  <c:v>0.14000000000000001</c:v>
                </c:pt>
                <c:pt idx="3">
                  <c:v>0.7</c:v>
                </c:pt>
                <c:pt idx="4">
                  <c:v>0.64</c:v>
                </c:pt>
              </c:numCache>
            </c:numRef>
          </c:val>
          <c:extLst>
            <c:ext xmlns:c16="http://schemas.microsoft.com/office/drawing/2014/chart" uri="{C3380CC4-5D6E-409C-BE32-E72D297353CC}">
              <c16:uniqueId val="{00000000-8C11-454C-BCCC-65297EAAA204}"/>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0.71</c:v>
                </c:pt>
                <c:pt idx="1">
                  <c:v>0.54</c:v>
                </c:pt>
                <c:pt idx="2">
                  <c:v>0.5</c:v>
                </c:pt>
                <c:pt idx="3">
                  <c:v>0.52</c:v>
                </c:pt>
                <c:pt idx="4">
                  <c:v>0.53</c:v>
                </c:pt>
              </c:numCache>
            </c:numRef>
          </c:val>
          <c:smooth val="0"/>
          <c:extLst>
            <c:ext xmlns:c16="http://schemas.microsoft.com/office/drawing/2014/chart" uri="{C3380CC4-5D6E-409C-BE32-E72D297353CC}">
              <c16:uniqueId val="{00000001-8C11-454C-BCCC-65297EAAA204}"/>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107.82</c:v>
                </c:pt>
                <c:pt idx="1">
                  <c:v>116.09</c:v>
                </c:pt>
                <c:pt idx="2">
                  <c:v>117.14</c:v>
                </c:pt>
                <c:pt idx="3">
                  <c:v>120.14</c:v>
                </c:pt>
                <c:pt idx="4">
                  <c:v>121.42</c:v>
                </c:pt>
              </c:numCache>
            </c:numRef>
          </c:val>
          <c:extLst>
            <c:ext xmlns:c16="http://schemas.microsoft.com/office/drawing/2014/chart" uri="{C3380CC4-5D6E-409C-BE32-E72D297353CC}">
              <c16:uniqueId val="{00000000-7D2B-45D4-BFD0-B126FC0FA4AA}"/>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111.71</c:v>
                </c:pt>
                <c:pt idx="1">
                  <c:v>110.05</c:v>
                </c:pt>
                <c:pt idx="2">
                  <c:v>108.87</c:v>
                </c:pt>
                <c:pt idx="3">
                  <c:v>108.61</c:v>
                </c:pt>
                <c:pt idx="4">
                  <c:v>108.35</c:v>
                </c:pt>
              </c:numCache>
            </c:numRef>
          </c:val>
          <c:smooth val="0"/>
          <c:extLst>
            <c:ext xmlns:c16="http://schemas.microsoft.com/office/drawing/2014/chart" uri="{C3380CC4-5D6E-409C-BE32-E72D297353CC}">
              <c16:uniqueId val="{00000001-7D2B-45D4-BFD0-B126FC0FA4AA}"/>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50.78</c:v>
                </c:pt>
                <c:pt idx="1">
                  <c:v>53.01</c:v>
                </c:pt>
                <c:pt idx="2">
                  <c:v>54.25</c:v>
                </c:pt>
                <c:pt idx="3">
                  <c:v>54.97</c:v>
                </c:pt>
                <c:pt idx="4">
                  <c:v>55.99</c:v>
                </c:pt>
              </c:numCache>
            </c:numRef>
          </c:val>
          <c:extLst>
            <c:ext xmlns:c16="http://schemas.microsoft.com/office/drawing/2014/chart" uri="{C3380CC4-5D6E-409C-BE32-E72D297353CC}">
              <c16:uniqueId val="{00000000-5C13-49F0-AB6D-FEFCBE0C02C4}"/>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48.49</c:v>
                </c:pt>
                <c:pt idx="1">
                  <c:v>48.05</c:v>
                </c:pt>
                <c:pt idx="2">
                  <c:v>48.87</c:v>
                </c:pt>
                <c:pt idx="3">
                  <c:v>49.92</c:v>
                </c:pt>
                <c:pt idx="4">
                  <c:v>50.63</c:v>
                </c:pt>
              </c:numCache>
            </c:numRef>
          </c:val>
          <c:smooth val="0"/>
          <c:extLst>
            <c:ext xmlns:c16="http://schemas.microsoft.com/office/drawing/2014/chart" uri="{C3380CC4-5D6E-409C-BE32-E72D297353CC}">
              <c16:uniqueId val="{00000001-5C13-49F0-AB6D-FEFCBE0C02C4}"/>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1.42</c:v>
                </c:pt>
                <c:pt idx="1">
                  <c:v>0.79</c:v>
                </c:pt>
                <c:pt idx="2">
                  <c:v>0.64</c:v>
                </c:pt>
                <c:pt idx="3">
                  <c:v>0.64</c:v>
                </c:pt>
                <c:pt idx="4">
                  <c:v>1.26</c:v>
                </c:pt>
              </c:numCache>
            </c:numRef>
          </c:val>
          <c:extLst>
            <c:ext xmlns:c16="http://schemas.microsoft.com/office/drawing/2014/chart" uri="{C3380CC4-5D6E-409C-BE32-E72D297353CC}">
              <c16:uniqueId val="{00000000-4048-4838-8083-A5360DB8954F}"/>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12.79</c:v>
                </c:pt>
                <c:pt idx="1">
                  <c:v>13.39</c:v>
                </c:pt>
                <c:pt idx="2">
                  <c:v>14.85</c:v>
                </c:pt>
                <c:pt idx="3">
                  <c:v>16.88</c:v>
                </c:pt>
                <c:pt idx="4">
                  <c:v>18.28</c:v>
                </c:pt>
              </c:numCache>
            </c:numRef>
          </c:val>
          <c:smooth val="0"/>
          <c:extLst>
            <c:ext xmlns:c16="http://schemas.microsoft.com/office/drawing/2014/chart" uri="{C3380CC4-5D6E-409C-BE32-E72D297353CC}">
              <c16:uniqueId val="{00000001-4048-4838-8083-A5360DB8954F}"/>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319-4A35-B2E5-AE974990F071}"/>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1.72</c:v>
                </c:pt>
                <c:pt idx="1">
                  <c:v>2.64</c:v>
                </c:pt>
                <c:pt idx="2">
                  <c:v>3.16</c:v>
                </c:pt>
                <c:pt idx="3">
                  <c:v>3.59</c:v>
                </c:pt>
                <c:pt idx="4">
                  <c:v>3.98</c:v>
                </c:pt>
              </c:numCache>
            </c:numRef>
          </c:val>
          <c:smooth val="0"/>
          <c:extLst>
            <c:ext xmlns:c16="http://schemas.microsoft.com/office/drawing/2014/chart" uri="{C3380CC4-5D6E-409C-BE32-E72D297353CC}">
              <c16:uniqueId val="{00000001-8319-4A35-B2E5-AE974990F071}"/>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191.51</c:v>
                </c:pt>
                <c:pt idx="1">
                  <c:v>213</c:v>
                </c:pt>
                <c:pt idx="2">
                  <c:v>214.12</c:v>
                </c:pt>
                <c:pt idx="3">
                  <c:v>225.05</c:v>
                </c:pt>
                <c:pt idx="4">
                  <c:v>223.67</c:v>
                </c:pt>
              </c:numCache>
            </c:numRef>
          </c:val>
          <c:extLst>
            <c:ext xmlns:c16="http://schemas.microsoft.com/office/drawing/2014/chart" uri="{C3380CC4-5D6E-409C-BE32-E72D297353CC}">
              <c16:uniqueId val="{00000000-C827-4ECB-AE96-DAF838C04E69}"/>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384.34</c:v>
                </c:pt>
                <c:pt idx="1">
                  <c:v>359.47</c:v>
                </c:pt>
                <c:pt idx="2">
                  <c:v>369.69</c:v>
                </c:pt>
                <c:pt idx="3">
                  <c:v>379.08</c:v>
                </c:pt>
                <c:pt idx="4">
                  <c:v>367.55</c:v>
                </c:pt>
              </c:numCache>
            </c:numRef>
          </c:val>
          <c:smooth val="0"/>
          <c:extLst>
            <c:ext xmlns:c16="http://schemas.microsoft.com/office/drawing/2014/chart" uri="{C3380CC4-5D6E-409C-BE32-E72D297353CC}">
              <c16:uniqueId val="{00000001-C827-4ECB-AE96-DAF838C04E69}"/>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664.73</c:v>
                </c:pt>
                <c:pt idx="1">
                  <c:v>623.55999999999995</c:v>
                </c:pt>
                <c:pt idx="2">
                  <c:v>584.57000000000005</c:v>
                </c:pt>
                <c:pt idx="3">
                  <c:v>600.57000000000005</c:v>
                </c:pt>
                <c:pt idx="4">
                  <c:v>573.73</c:v>
                </c:pt>
              </c:numCache>
            </c:numRef>
          </c:val>
          <c:extLst>
            <c:ext xmlns:c16="http://schemas.microsoft.com/office/drawing/2014/chart" uri="{C3380CC4-5D6E-409C-BE32-E72D297353CC}">
              <c16:uniqueId val="{00000000-A9D7-4605-8519-82E53569C822}"/>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380.58</c:v>
                </c:pt>
                <c:pt idx="1">
                  <c:v>401.79</c:v>
                </c:pt>
                <c:pt idx="2">
                  <c:v>402.99</c:v>
                </c:pt>
                <c:pt idx="3">
                  <c:v>398.98</c:v>
                </c:pt>
                <c:pt idx="4">
                  <c:v>418.68</c:v>
                </c:pt>
              </c:numCache>
            </c:numRef>
          </c:val>
          <c:smooth val="0"/>
          <c:extLst>
            <c:ext xmlns:c16="http://schemas.microsoft.com/office/drawing/2014/chart" uri="{C3380CC4-5D6E-409C-BE32-E72D297353CC}">
              <c16:uniqueId val="{00000001-A9D7-4605-8519-82E53569C822}"/>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103.98</c:v>
                </c:pt>
                <c:pt idx="1">
                  <c:v>112.12</c:v>
                </c:pt>
                <c:pt idx="2">
                  <c:v>114.16</c:v>
                </c:pt>
                <c:pt idx="3">
                  <c:v>115.66</c:v>
                </c:pt>
                <c:pt idx="4">
                  <c:v>117.96</c:v>
                </c:pt>
              </c:numCache>
            </c:numRef>
          </c:val>
          <c:extLst>
            <c:ext xmlns:c16="http://schemas.microsoft.com/office/drawing/2014/chart" uri="{C3380CC4-5D6E-409C-BE32-E72D297353CC}">
              <c16:uniqueId val="{00000000-52D4-487C-BE53-95272C23505B}"/>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102.38</c:v>
                </c:pt>
                <c:pt idx="1">
                  <c:v>100.12</c:v>
                </c:pt>
                <c:pt idx="2">
                  <c:v>98.66</c:v>
                </c:pt>
                <c:pt idx="3">
                  <c:v>98.64</c:v>
                </c:pt>
                <c:pt idx="4">
                  <c:v>94.78</c:v>
                </c:pt>
              </c:numCache>
            </c:numRef>
          </c:val>
          <c:smooth val="0"/>
          <c:extLst>
            <c:ext xmlns:c16="http://schemas.microsoft.com/office/drawing/2014/chart" uri="{C3380CC4-5D6E-409C-BE32-E72D297353CC}">
              <c16:uniqueId val="{00000001-52D4-487C-BE53-95272C23505B}"/>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222.44</c:v>
                </c:pt>
                <c:pt idx="1">
                  <c:v>207.3</c:v>
                </c:pt>
                <c:pt idx="2">
                  <c:v>203.17</c:v>
                </c:pt>
                <c:pt idx="3">
                  <c:v>202.36</c:v>
                </c:pt>
                <c:pt idx="4">
                  <c:v>198.14</c:v>
                </c:pt>
              </c:numCache>
            </c:numRef>
          </c:val>
          <c:extLst>
            <c:ext xmlns:c16="http://schemas.microsoft.com/office/drawing/2014/chart" uri="{C3380CC4-5D6E-409C-BE32-E72D297353CC}">
              <c16:uniqueId val="{00000000-91F4-4D3E-8FD1-F6C28EBE4016}"/>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168.67</c:v>
                </c:pt>
                <c:pt idx="1">
                  <c:v>174.97</c:v>
                </c:pt>
                <c:pt idx="2">
                  <c:v>178.59</c:v>
                </c:pt>
                <c:pt idx="3">
                  <c:v>178.92</c:v>
                </c:pt>
                <c:pt idx="4">
                  <c:v>181.3</c:v>
                </c:pt>
              </c:numCache>
            </c:numRef>
          </c:val>
          <c:smooth val="0"/>
          <c:extLst>
            <c:ext xmlns:c16="http://schemas.microsoft.com/office/drawing/2014/chart" uri="{C3380CC4-5D6E-409C-BE32-E72D297353CC}">
              <c16:uniqueId val="{00000001-91F4-4D3E-8FD1-F6C28EBE4016}"/>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55</c:v>
                </c:pt>
                <c:pt idx="1">
                  <c:v>54.32</c:v>
                </c:pt>
                <c:pt idx="2">
                  <c:v>54.02</c:v>
                </c:pt>
                <c:pt idx="3">
                  <c:v>52.32</c:v>
                </c:pt>
                <c:pt idx="4">
                  <c:v>52.35</c:v>
                </c:pt>
              </c:numCache>
            </c:numRef>
          </c:val>
          <c:extLst>
            <c:ext xmlns:c16="http://schemas.microsoft.com/office/drawing/2014/chart" uri="{C3380CC4-5D6E-409C-BE32-E72D297353CC}">
              <c16:uniqueId val="{00000000-68DB-40B6-A984-6E40916FC7D1}"/>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54.92</c:v>
                </c:pt>
                <c:pt idx="1">
                  <c:v>55.63</c:v>
                </c:pt>
                <c:pt idx="2">
                  <c:v>55.03</c:v>
                </c:pt>
                <c:pt idx="3">
                  <c:v>55.14</c:v>
                </c:pt>
                <c:pt idx="4">
                  <c:v>55.89</c:v>
                </c:pt>
              </c:numCache>
            </c:numRef>
          </c:val>
          <c:smooth val="0"/>
          <c:extLst>
            <c:ext xmlns:c16="http://schemas.microsoft.com/office/drawing/2014/chart" uri="{C3380CC4-5D6E-409C-BE32-E72D297353CC}">
              <c16:uniqueId val="{00000001-68DB-40B6-A984-6E40916FC7D1}"/>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80.819999999999993</c:v>
                </c:pt>
                <c:pt idx="1">
                  <c:v>81.41</c:v>
                </c:pt>
                <c:pt idx="2">
                  <c:v>84.29</c:v>
                </c:pt>
                <c:pt idx="3">
                  <c:v>83.59</c:v>
                </c:pt>
                <c:pt idx="4">
                  <c:v>85.02</c:v>
                </c:pt>
              </c:numCache>
            </c:numRef>
          </c:val>
          <c:extLst>
            <c:ext xmlns:c16="http://schemas.microsoft.com/office/drawing/2014/chart" uri="{C3380CC4-5D6E-409C-BE32-E72D297353CC}">
              <c16:uniqueId val="{00000000-5CF9-4406-8E8F-5579EA418D54}"/>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82.66</c:v>
                </c:pt>
                <c:pt idx="1">
                  <c:v>82.04</c:v>
                </c:pt>
                <c:pt idx="2">
                  <c:v>81.900000000000006</c:v>
                </c:pt>
                <c:pt idx="3">
                  <c:v>81.39</c:v>
                </c:pt>
                <c:pt idx="4">
                  <c:v>81.27</c:v>
                </c:pt>
              </c:numCache>
            </c:numRef>
          </c:val>
          <c:smooth val="0"/>
          <c:extLst>
            <c:ext xmlns:c16="http://schemas.microsoft.com/office/drawing/2014/chart" uri="{C3380CC4-5D6E-409C-BE32-E72D297353CC}">
              <c16:uniqueId val="{00000001-5CF9-4406-8E8F-5579EA418D54}"/>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N4" zoomScaleNormal="100" workbookViewId="0">
      <selection activeCell="W9" sqref="W9:AC9"/>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山形県　長井市</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A6</v>
      </c>
      <c r="X8" s="60"/>
      <c r="Y8" s="60"/>
      <c r="Z8" s="60"/>
      <c r="AA8" s="60"/>
      <c r="AB8" s="60"/>
      <c r="AC8" s="60"/>
      <c r="AD8" s="60" t="str">
        <f>データ!$M$6</f>
        <v>非設置</v>
      </c>
      <c r="AE8" s="60"/>
      <c r="AF8" s="60"/>
      <c r="AG8" s="60"/>
      <c r="AH8" s="60"/>
      <c r="AI8" s="60"/>
      <c r="AJ8" s="60"/>
      <c r="AK8" s="4"/>
      <c r="AL8" s="61">
        <f>データ!$R$6</f>
        <v>26159</v>
      </c>
      <c r="AM8" s="61"/>
      <c r="AN8" s="61"/>
      <c r="AO8" s="61"/>
      <c r="AP8" s="61"/>
      <c r="AQ8" s="61"/>
      <c r="AR8" s="61"/>
      <c r="AS8" s="61"/>
      <c r="AT8" s="52">
        <f>データ!$S$6</f>
        <v>214.67</v>
      </c>
      <c r="AU8" s="53"/>
      <c r="AV8" s="53"/>
      <c r="AW8" s="53"/>
      <c r="AX8" s="53"/>
      <c r="AY8" s="53"/>
      <c r="AZ8" s="53"/>
      <c r="BA8" s="53"/>
      <c r="BB8" s="54">
        <f>データ!$T$6</f>
        <v>121.86</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51.15</v>
      </c>
      <c r="J10" s="53"/>
      <c r="K10" s="53"/>
      <c r="L10" s="53"/>
      <c r="M10" s="53"/>
      <c r="N10" s="53"/>
      <c r="O10" s="64"/>
      <c r="P10" s="54">
        <f>データ!$P$6</f>
        <v>97.19</v>
      </c>
      <c r="Q10" s="54"/>
      <c r="R10" s="54"/>
      <c r="S10" s="54"/>
      <c r="T10" s="54"/>
      <c r="U10" s="54"/>
      <c r="V10" s="54"/>
      <c r="W10" s="61">
        <f>データ!$Q$6</f>
        <v>4290</v>
      </c>
      <c r="X10" s="61"/>
      <c r="Y10" s="61"/>
      <c r="Z10" s="61"/>
      <c r="AA10" s="61"/>
      <c r="AB10" s="61"/>
      <c r="AC10" s="61"/>
      <c r="AD10" s="2"/>
      <c r="AE10" s="2"/>
      <c r="AF10" s="2"/>
      <c r="AG10" s="2"/>
      <c r="AH10" s="4"/>
      <c r="AI10" s="4"/>
      <c r="AJ10" s="4"/>
      <c r="AK10" s="4"/>
      <c r="AL10" s="61">
        <f>データ!$U$6</f>
        <v>25357</v>
      </c>
      <c r="AM10" s="61"/>
      <c r="AN10" s="61"/>
      <c r="AO10" s="61"/>
      <c r="AP10" s="61"/>
      <c r="AQ10" s="61"/>
      <c r="AR10" s="61"/>
      <c r="AS10" s="61"/>
      <c r="AT10" s="52">
        <f>データ!$V$6</f>
        <v>61</v>
      </c>
      <c r="AU10" s="53"/>
      <c r="AV10" s="53"/>
      <c r="AW10" s="53"/>
      <c r="AX10" s="53"/>
      <c r="AY10" s="53"/>
      <c r="AZ10" s="53"/>
      <c r="BA10" s="53"/>
      <c r="BB10" s="54">
        <f>データ!$W$6</f>
        <v>415.69</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3" t="s">
        <v>110</v>
      </c>
      <c r="BM16" s="74"/>
      <c r="BN16" s="74"/>
      <c r="BO16" s="74"/>
      <c r="BP16" s="74"/>
      <c r="BQ16" s="74"/>
      <c r="BR16" s="74"/>
      <c r="BS16" s="74"/>
      <c r="BT16" s="74"/>
      <c r="BU16" s="74"/>
      <c r="BV16" s="74"/>
      <c r="BW16" s="74"/>
      <c r="BX16" s="74"/>
      <c r="BY16" s="74"/>
      <c r="BZ16" s="75"/>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3"/>
      <c r="BM17" s="74"/>
      <c r="BN17" s="74"/>
      <c r="BO17" s="74"/>
      <c r="BP17" s="74"/>
      <c r="BQ17" s="74"/>
      <c r="BR17" s="74"/>
      <c r="BS17" s="74"/>
      <c r="BT17" s="74"/>
      <c r="BU17" s="74"/>
      <c r="BV17" s="74"/>
      <c r="BW17" s="74"/>
      <c r="BX17" s="74"/>
      <c r="BY17" s="74"/>
      <c r="BZ17" s="75"/>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3"/>
      <c r="BM18" s="74"/>
      <c r="BN18" s="74"/>
      <c r="BO18" s="74"/>
      <c r="BP18" s="74"/>
      <c r="BQ18" s="74"/>
      <c r="BR18" s="74"/>
      <c r="BS18" s="74"/>
      <c r="BT18" s="74"/>
      <c r="BU18" s="74"/>
      <c r="BV18" s="74"/>
      <c r="BW18" s="74"/>
      <c r="BX18" s="74"/>
      <c r="BY18" s="74"/>
      <c r="BZ18" s="75"/>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3"/>
      <c r="BM19" s="74"/>
      <c r="BN19" s="74"/>
      <c r="BO19" s="74"/>
      <c r="BP19" s="74"/>
      <c r="BQ19" s="74"/>
      <c r="BR19" s="74"/>
      <c r="BS19" s="74"/>
      <c r="BT19" s="74"/>
      <c r="BU19" s="74"/>
      <c r="BV19" s="74"/>
      <c r="BW19" s="74"/>
      <c r="BX19" s="74"/>
      <c r="BY19" s="74"/>
      <c r="BZ19" s="75"/>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3"/>
      <c r="BM20" s="74"/>
      <c r="BN20" s="74"/>
      <c r="BO20" s="74"/>
      <c r="BP20" s="74"/>
      <c r="BQ20" s="74"/>
      <c r="BR20" s="74"/>
      <c r="BS20" s="74"/>
      <c r="BT20" s="74"/>
      <c r="BU20" s="74"/>
      <c r="BV20" s="74"/>
      <c r="BW20" s="74"/>
      <c r="BX20" s="74"/>
      <c r="BY20" s="74"/>
      <c r="BZ20" s="75"/>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3"/>
      <c r="BM21" s="74"/>
      <c r="BN21" s="74"/>
      <c r="BO21" s="74"/>
      <c r="BP21" s="74"/>
      <c r="BQ21" s="74"/>
      <c r="BR21" s="74"/>
      <c r="BS21" s="74"/>
      <c r="BT21" s="74"/>
      <c r="BU21" s="74"/>
      <c r="BV21" s="74"/>
      <c r="BW21" s="74"/>
      <c r="BX21" s="74"/>
      <c r="BY21" s="74"/>
      <c r="BZ21" s="75"/>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3"/>
      <c r="BM22" s="74"/>
      <c r="BN22" s="74"/>
      <c r="BO22" s="74"/>
      <c r="BP22" s="74"/>
      <c r="BQ22" s="74"/>
      <c r="BR22" s="74"/>
      <c r="BS22" s="74"/>
      <c r="BT22" s="74"/>
      <c r="BU22" s="74"/>
      <c r="BV22" s="74"/>
      <c r="BW22" s="74"/>
      <c r="BX22" s="74"/>
      <c r="BY22" s="74"/>
      <c r="BZ22" s="75"/>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3"/>
      <c r="BM23" s="74"/>
      <c r="BN23" s="74"/>
      <c r="BO23" s="74"/>
      <c r="BP23" s="74"/>
      <c r="BQ23" s="74"/>
      <c r="BR23" s="74"/>
      <c r="BS23" s="74"/>
      <c r="BT23" s="74"/>
      <c r="BU23" s="74"/>
      <c r="BV23" s="74"/>
      <c r="BW23" s="74"/>
      <c r="BX23" s="74"/>
      <c r="BY23" s="74"/>
      <c r="BZ23" s="75"/>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3"/>
      <c r="BM24" s="74"/>
      <c r="BN24" s="74"/>
      <c r="BO24" s="74"/>
      <c r="BP24" s="74"/>
      <c r="BQ24" s="74"/>
      <c r="BR24" s="74"/>
      <c r="BS24" s="74"/>
      <c r="BT24" s="74"/>
      <c r="BU24" s="74"/>
      <c r="BV24" s="74"/>
      <c r="BW24" s="74"/>
      <c r="BX24" s="74"/>
      <c r="BY24" s="74"/>
      <c r="BZ24" s="75"/>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3"/>
      <c r="BM25" s="74"/>
      <c r="BN25" s="74"/>
      <c r="BO25" s="74"/>
      <c r="BP25" s="74"/>
      <c r="BQ25" s="74"/>
      <c r="BR25" s="74"/>
      <c r="BS25" s="74"/>
      <c r="BT25" s="74"/>
      <c r="BU25" s="74"/>
      <c r="BV25" s="74"/>
      <c r="BW25" s="74"/>
      <c r="BX25" s="74"/>
      <c r="BY25" s="74"/>
      <c r="BZ25" s="75"/>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3"/>
      <c r="BM26" s="74"/>
      <c r="BN26" s="74"/>
      <c r="BO26" s="74"/>
      <c r="BP26" s="74"/>
      <c r="BQ26" s="74"/>
      <c r="BR26" s="74"/>
      <c r="BS26" s="74"/>
      <c r="BT26" s="74"/>
      <c r="BU26" s="74"/>
      <c r="BV26" s="74"/>
      <c r="BW26" s="74"/>
      <c r="BX26" s="74"/>
      <c r="BY26" s="74"/>
      <c r="BZ26" s="75"/>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3"/>
      <c r="BM27" s="74"/>
      <c r="BN27" s="74"/>
      <c r="BO27" s="74"/>
      <c r="BP27" s="74"/>
      <c r="BQ27" s="74"/>
      <c r="BR27" s="74"/>
      <c r="BS27" s="74"/>
      <c r="BT27" s="74"/>
      <c r="BU27" s="74"/>
      <c r="BV27" s="74"/>
      <c r="BW27" s="74"/>
      <c r="BX27" s="74"/>
      <c r="BY27" s="74"/>
      <c r="BZ27" s="75"/>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3"/>
      <c r="BM28" s="74"/>
      <c r="BN28" s="74"/>
      <c r="BO28" s="74"/>
      <c r="BP28" s="74"/>
      <c r="BQ28" s="74"/>
      <c r="BR28" s="74"/>
      <c r="BS28" s="74"/>
      <c r="BT28" s="74"/>
      <c r="BU28" s="74"/>
      <c r="BV28" s="74"/>
      <c r="BW28" s="74"/>
      <c r="BX28" s="74"/>
      <c r="BY28" s="74"/>
      <c r="BZ28" s="75"/>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3"/>
      <c r="BM29" s="74"/>
      <c r="BN29" s="74"/>
      <c r="BO29" s="74"/>
      <c r="BP29" s="74"/>
      <c r="BQ29" s="74"/>
      <c r="BR29" s="74"/>
      <c r="BS29" s="74"/>
      <c r="BT29" s="74"/>
      <c r="BU29" s="74"/>
      <c r="BV29" s="74"/>
      <c r="BW29" s="74"/>
      <c r="BX29" s="74"/>
      <c r="BY29" s="74"/>
      <c r="BZ29" s="75"/>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3"/>
      <c r="BM30" s="74"/>
      <c r="BN30" s="74"/>
      <c r="BO30" s="74"/>
      <c r="BP30" s="74"/>
      <c r="BQ30" s="74"/>
      <c r="BR30" s="74"/>
      <c r="BS30" s="74"/>
      <c r="BT30" s="74"/>
      <c r="BU30" s="74"/>
      <c r="BV30" s="74"/>
      <c r="BW30" s="74"/>
      <c r="BX30" s="74"/>
      <c r="BY30" s="74"/>
      <c r="BZ30" s="75"/>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3"/>
      <c r="BM31" s="74"/>
      <c r="BN31" s="74"/>
      <c r="BO31" s="74"/>
      <c r="BP31" s="74"/>
      <c r="BQ31" s="74"/>
      <c r="BR31" s="74"/>
      <c r="BS31" s="74"/>
      <c r="BT31" s="74"/>
      <c r="BU31" s="74"/>
      <c r="BV31" s="74"/>
      <c r="BW31" s="74"/>
      <c r="BX31" s="74"/>
      <c r="BY31" s="74"/>
      <c r="BZ31" s="75"/>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3"/>
      <c r="BM32" s="74"/>
      <c r="BN32" s="74"/>
      <c r="BO32" s="74"/>
      <c r="BP32" s="74"/>
      <c r="BQ32" s="74"/>
      <c r="BR32" s="74"/>
      <c r="BS32" s="74"/>
      <c r="BT32" s="74"/>
      <c r="BU32" s="74"/>
      <c r="BV32" s="74"/>
      <c r="BW32" s="74"/>
      <c r="BX32" s="74"/>
      <c r="BY32" s="74"/>
      <c r="BZ32" s="75"/>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3"/>
      <c r="BM33" s="74"/>
      <c r="BN33" s="74"/>
      <c r="BO33" s="74"/>
      <c r="BP33" s="74"/>
      <c r="BQ33" s="74"/>
      <c r="BR33" s="74"/>
      <c r="BS33" s="74"/>
      <c r="BT33" s="74"/>
      <c r="BU33" s="74"/>
      <c r="BV33" s="74"/>
      <c r="BW33" s="74"/>
      <c r="BX33" s="74"/>
      <c r="BY33" s="74"/>
      <c r="BZ33" s="75"/>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3"/>
      <c r="BM34" s="74"/>
      <c r="BN34" s="74"/>
      <c r="BO34" s="74"/>
      <c r="BP34" s="74"/>
      <c r="BQ34" s="74"/>
      <c r="BR34" s="74"/>
      <c r="BS34" s="74"/>
      <c r="BT34" s="74"/>
      <c r="BU34" s="74"/>
      <c r="BV34" s="74"/>
      <c r="BW34" s="74"/>
      <c r="BX34" s="74"/>
      <c r="BY34" s="74"/>
      <c r="BZ34" s="75"/>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3"/>
      <c r="BM35" s="74"/>
      <c r="BN35" s="74"/>
      <c r="BO35" s="74"/>
      <c r="BP35" s="74"/>
      <c r="BQ35" s="74"/>
      <c r="BR35" s="74"/>
      <c r="BS35" s="74"/>
      <c r="BT35" s="74"/>
      <c r="BU35" s="74"/>
      <c r="BV35" s="74"/>
      <c r="BW35" s="74"/>
      <c r="BX35" s="74"/>
      <c r="BY35" s="74"/>
      <c r="BZ35" s="75"/>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3"/>
      <c r="BM36" s="74"/>
      <c r="BN36" s="74"/>
      <c r="BO36" s="74"/>
      <c r="BP36" s="74"/>
      <c r="BQ36" s="74"/>
      <c r="BR36" s="74"/>
      <c r="BS36" s="74"/>
      <c r="BT36" s="74"/>
      <c r="BU36" s="74"/>
      <c r="BV36" s="74"/>
      <c r="BW36" s="74"/>
      <c r="BX36" s="74"/>
      <c r="BY36" s="74"/>
      <c r="BZ36" s="75"/>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3"/>
      <c r="BM37" s="74"/>
      <c r="BN37" s="74"/>
      <c r="BO37" s="74"/>
      <c r="BP37" s="74"/>
      <c r="BQ37" s="74"/>
      <c r="BR37" s="74"/>
      <c r="BS37" s="74"/>
      <c r="BT37" s="74"/>
      <c r="BU37" s="74"/>
      <c r="BV37" s="74"/>
      <c r="BW37" s="74"/>
      <c r="BX37" s="74"/>
      <c r="BY37" s="74"/>
      <c r="BZ37" s="75"/>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3"/>
      <c r="BM38" s="74"/>
      <c r="BN38" s="74"/>
      <c r="BO38" s="74"/>
      <c r="BP38" s="74"/>
      <c r="BQ38" s="74"/>
      <c r="BR38" s="74"/>
      <c r="BS38" s="74"/>
      <c r="BT38" s="74"/>
      <c r="BU38" s="74"/>
      <c r="BV38" s="74"/>
      <c r="BW38" s="74"/>
      <c r="BX38" s="74"/>
      <c r="BY38" s="74"/>
      <c r="BZ38" s="75"/>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3"/>
      <c r="BM39" s="74"/>
      <c r="BN39" s="74"/>
      <c r="BO39" s="74"/>
      <c r="BP39" s="74"/>
      <c r="BQ39" s="74"/>
      <c r="BR39" s="74"/>
      <c r="BS39" s="74"/>
      <c r="BT39" s="74"/>
      <c r="BU39" s="74"/>
      <c r="BV39" s="74"/>
      <c r="BW39" s="74"/>
      <c r="BX39" s="74"/>
      <c r="BY39" s="74"/>
      <c r="BZ39" s="75"/>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3"/>
      <c r="BM40" s="74"/>
      <c r="BN40" s="74"/>
      <c r="BO40" s="74"/>
      <c r="BP40" s="74"/>
      <c r="BQ40" s="74"/>
      <c r="BR40" s="74"/>
      <c r="BS40" s="74"/>
      <c r="BT40" s="74"/>
      <c r="BU40" s="74"/>
      <c r="BV40" s="74"/>
      <c r="BW40" s="74"/>
      <c r="BX40" s="74"/>
      <c r="BY40" s="74"/>
      <c r="BZ40" s="75"/>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3"/>
      <c r="BM41" s="74"/>
      <c r="BN41" s="74"/>
      <c r="BO41" s="74"/>
      <c r="BP41" s="74"/>
      <c r="BQ41" s="74"/>
      <c r="BR41" s="74"/>
      <c r="BS41" s="74"/>
      <c r="BT41" s="74"/>
      <c r="BU41" s="74"/>
      <c r="BV41" s="74"/>
      <c r="BW41" s="74"/>
      <c r="BX41" s="74"/>
      <c r="BY41" s="74"/>
      <c r="BZ41" s="75"/>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3"/>
      <c r="BM42" s="74"/>
      <c r="BN42" s="74"/>
      <c r="BO42" s="74"/>
      <c r="BP42" s="74"/>
      <c r="BQ42" s="74"/>
      <c r="BR42" s="74"/>
      <c r="BS42" s="74"/>
      <c r="BT42" s="74"/>
      <c r="BU42" s="74"/>
      <c r="BV42" s="74"/>
      <c r="BW42" s="74"/>
      <c r="BX42" s="74"/>
      <c r="BY42" s="74"/>
      <c r="BZ42" s="75"/>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3"/>
      <c r="BM43" s="74"/>
      <c r="BN43" s="74"/>
      <c r="BO43" s="74"/>
      <c r="BP43" s="74"/>
      <c r="BQ43" s="74"/>
      <c r="BR43" s="74"/>
      <c r="BS43" s="74"/>
      <c r="BT43" s="74"/>
      <c r="BU43" s="74"/>
      <c r="BV43" s="74"/>
      <c r="BW43" s="74"/>
      <c r="BX43" s="74"/>
      <c r="BY43" s="74"/>
      <c r="BZ43" s="75"/>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111</v>
      </c>
      <c r="BM47" s="74"/>
      <c r="BN47" s="74"/>
      <c r="BO47" s="74"/>
      <c r="BP47" s="74"/>
      <c r="BQ47" s="74"/>
      <c r="BR47" s="74"/>
      <c r="BS47" s="74"/>
      <c r="BT47" s="74"/>
      <c r="BU47" s="74"/>
      <c r="BV47" s="74"/>
      <c r="BW47" s="74"/>
      <c r="BX47" s="74"/>
      <c r="BY47" s="74"/>
      <c r="BZ47" s="7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112</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YBRV3c/wD0KIFevS2k/2c1KFonIo8PIqCWnn3Goaz02/ffpoU9Lmrr29e396WVV+uFI8ato6dm4I5S5KfH/gbg==" saltValue="mA1phpyOaatKe1LwFygP/Q=="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62090</v>
      </c>
      <c r="D6" s="34">
        <f t="shared" si="3"/>
        <v>46</v>
      </c>
      <c r="E6" s="34">
        <f t="shared" si="3"/>
        <v>1</v>
      </c>
      <c r="F6" s="34">
        <f t="shared" si="3"/>
        <v>0</v>
      </c>
      <c r="G6" s="34">
        <f t="shared" si="3"/>
        <v>1</v>
      </c>
      <c r="H6" s="34" t="str">
        <f t="shared" si="3"/>
        <v>山形県　長井市</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51.15</v>
      </c>
      <c r="P6" s="35">
        <f t="shared" si="3"/>
        <v>97.19</v>
      </c>
      <c r="Q6" s="35">
        <f t="shared" si="3"/>
        <v>4290</v>
      </c>
      <c r="R6" s="35">
        <f t="shared" si="3"/>
        <v>26159</v>
      </c>
      <c r="S6" s="35">
        <f t="shared" si="3"/>
        <v>214.67</v>
      </c>
      <c r="T6" s="35">
        <f t="shared" si="3"/>
        <v>121.86</v>
      </c>
      <c r="U6" s="35">
        <f t="shared" si="3"/>
        <v>25357</v>
      </c>
      <c r="V6" s="35">
        <f t="shared" si="3"/>
        <v>61</v>
      </c>
      <c r="W6" s="35">
        <f t="shared" si="3"/>
        <v>415.69</v>
      </c>
      <c r="X6" s="36">
        <f>IF(X7="",NA(),X7)</f>
        <v>107.82</v>
      </c>
      <c r="Y6" s="36">
        <f t="shared" ref="Y6:AG6" si="4">IF(Y7="",NA(),Y7)</f>
        <v>116.09</v>
      </c>
      <c r="Z6" s="36">
        <f t="shared" si="4"/>
        <v>117.14</v>
      </c>
      <c r="AA6" s="36">
        <f t="shared" si="4"/>
        <v>120.14</v>
      </c>
      <c r="AB6" s="36">
        <f t="shared" si="4"/>
        <v>121.42</v>
      </c>
      <c r="AC6" s="36">
        <f t="shared" si="4"/>
        <v>111.71</v>
      </c>
      <c r="AD6" s="36">
        <f t="shared" si="4"/>
        <v>110.05</v>
      </c>
      <c r="AE6" s="36">
        <f t="shared" si="4"/>
        <v>108.87</v>
      </c>
      <c r="AF6" s="36">
        <f t="shared" si="4"/>
        <v>108.61</v>
      </c>
      <c r="AG6" s="36">
        <f t="shared" si="4"/>
        <v>108.35</v>
      </c>
      <c r="AH6" s="35" t="str">
        <f>IF(AH7="","",IF(AH7="-","【-】","【"&amp;SUBSTITUTE(TEXT(AH7,"#,##0.00"),"-","△")&amp;"】"))</f>
        <v>【110.27】</v>
      </c>
      <c r="AI6" s="35">
        <f>IF(AI7="",NA(),AI7)</f>
        <v>0</v>
      </c>
      <c r="AJ6" s="35">
        <f t="shared" ref="AJ6:AR6" si="5">IF(AJ7="",NA(),AJ7)</f>
        <v>0</v>
      </c>
      <c r="AK6" s="35">
        <f t="shared" si="5"/>
        <v>0</v>
      </c>
      <c r="AL6" s="35">
        <f t="shared" si="5"/>
        <v>0</v>
      </c>
      <c r="AM6" s="35">
        <f t="shared" si="5"/>
        <v>0</v>
      </c>
      <c r="AN6" s="36">
        <f t="shared" si="5"/>
        <v>1.72</v>
      </c>
      <c r="AO6" s="36">
        <f t="shared" si="5"/>
        <v>2.64</v>
      </c>
      <c r="AP6" s="36">
        <f t="shared" si="5"/>
        <v>3.16</v>
      </c>
      <c r="AQ6" s="36">
        <f t="shared" si="5"/>
        <v>3.59</v>
      </c>
      <c r="AR6" s="36">
        <f t="shared" si="5"/>
        <v>3.98</v>
      </c>
      <c r="AS6" s="35" t="str">
        <f>IF(AS7="","",IF(AS7="-","【-】","【"&amp;SUBSTITUTE(TEXT(AS7,"#,##0.00"),"-","△")&amp;"】"))</f>
        <v>【1.15】</v>
      </c>
      <c r="AT6" s="36">
        <f>IF(AT7="",NA(),AT7)</f>
        <v>191.51</v>
      </c>
      <c r="AU6" s="36">
        <f t="shared" ref="AU6:BC6" si="6">IF(AU7="",NA(),AU7)</f>
        <v>213</v>
      </c>
      <c r="AV6" s="36">
        <f t="shared" si="6"/>
        <v>214.12</v>
      </c>
      <c r="AW6" s="36">
        <f t="shared" si="6"/>
        <v>225.05</v>
      </c>
      <c r="AX6" s="36">
        <f t="shared" si="6"/>
        <v>223.67</v>
      </c>
      <c r="AY6" s="36">
        <f t="shared" si="6"/>
        <v>384.34</v>
      </c>
      <c r="AZ6" s="36">
        <f t="shared" si="6"/>
        <v>359.47</v>
      </c>
      <c r="BA6" s="36">
        <f t="shared" si="6"/>
        <v>369.69</v>
      </c>
      <c r="BB6" s="36">
        <f t="shared" si="6"/>
        <v>379.08</v>
      </c>
      <c r="BC6" s="36">
        <f t="shared" si="6"/>
        <v>367.55</v>
      </c>
      <c r="BD6" s="35" t="str">
        <f>IF(BD7="","",IF(BD7="-","【-】","【"&amp;SUBSTITUTE(TEXT(BD7,"#,##0.00"),"-","△")&amp;"】"))</f>
        <v>【260.31】</v>
      </c>
      <c r="BE6" s="36">
        <f>IF(BE7="",NA(),BE7)</f>
        <v>664.73</v>
      </c>
      <c r="BF6" s="36">
        <f t="shared" ref="BF6:BN6" si="7">IF(BF7="",NA(),BF7)</f>
        <v>623.55999999999995</v>
      </c>
      <c r="BG6" s="36">
        <f t="shared" si="7"/>
        <v>584.57000000000005</v>
      </c>
      <c r="BH6" s="36">
        <f t="shared" si="7"/>
        <v>600.57000000000005</v>
      </c>
      <c r="BI6" s="36">
        <f t="shared" si="7"/>
        <v>573.73</v>
      </c>
      <c r="BJ6" s="36">
        <f t="shared" si="7"/>
        <v>380.58</v>
      </c>
      <c r="BK6" s="36">
        <f t="shared" si="7"/>
        <v>401.79</v>
      </c>
      <c r="BL6" s="36">
        <f t="shared" si="7"/>
        <v>402.99</v>
      </c>
      <c r="BM6" s="36">
        <f t="shared" si="7"/>
        <v>398.98</v>
      </c>
      <c r="BN6" s="36">
        <f t="shared" si="7"/>
        <v>418.68</v>
      </c>
      <c r="BO6" s="35" t="str">
        <f>IF(BO7="","",IF(BO7="-","【-】","【"&amp;SUBSTITUTE(TEXT(BO7,"#,##0.00"),"-","△")&amp;"】"))</f>
        <v>【275.67】</v>
      </c>
      <c r="BP6" s="36">
        <f>IF(BP7="",NA(),BP7)</f>
        <v>103.98</v>
      </c>
      <c r="BQ6" s="36">
        <f t="shared" ref="BQ6:BY6" si="8">IF(BQ7="",NA(),BQ7)</f>
        <v>112.12</v>
      </c>
      <c r="BR6" s="36">
        <f t="shared" si="8"/>
        <v>114.16</v>
      </c>
      <c r="BS6" s="36">
        <f t="shared" si="8"/>
        <v>115.66</v>
      </c>
      <c r="BT6" s="36">
        <f t="shared" si="8"/>
        <v>117.96</v>
      </c>
      <c r="BU6" s="36">
        <f t="shared" si="8"/>
        <v>102.38</v>
      </c>
      <c r="BV6" s="36">
        <f t="shared" si="8"/>
        <v>100.12</v>
      </c>
      <c r="BW6" s="36">
        <f t="shared" si="8"/>
        <v>98.66</v>
      </c>
      <c r="BX6" s="36">
        <f t="shared" si="8"/>
        <v>98.64</v>
      </c>
      <c r="BY6" s="36">
        <f t="shared" si="8"/>
        <v>94.78</v>
      </c>
      <c r="BZ6" s="35" t="str">
        <f>IF(BZ7="","",IF(BZ7="-","【-】","【"&amp;SUBSTITUTE(TEXT(BZ7,"#,##0.00"),"-","△")&amp;"】"))</f>
        <v>【100.05】</v>
      </c>
      <c r="CA6" s="36">
        <f>IF(CA7="",NA(),CA7)</f>
        <v>222.44</v>
      </c>
      <c r="CB6" s="36">
        <f t="shared" ref="CB6:CJ6" si="9">IF(CB7="",NA(),CB7)</f>
        <v>207.3</v>
      </c>
      <c r="CC6" s="36">
        <f t="shared" si="9"/>
        <v>203.17</v>
      </c>
      <c r="CD6" s="36">
        <f t="shared" si="9"/>
        <v>202.36</v>
      </c>
      <c r="CE6" s="36">
        <f t="shared" si="9"/>
        <v>198.14</v>
      </c>
      <c r="CF6" s="36">
        <f t="shared" si="9"/>
        <v>168.67</v>
      </c>
      <c r="CG6" s="36">
        <f t="shared" si="9"/>
        <v>174.97</v>
      </c>
      <c r="CH6" s="36">
        <f t="shared" si="9"/>
        <v>178.59</v>
      </c>
      <c r="CI6" s="36">
        <f t="shared" si="9"/>
        <v>178.92</v>
      </c>
      <c r="CJ6" s="36">
        <f t="shared" si="9"/>
        <v>181.3</v>
      </c>
      <c r="CK6" s="35" t="str">
        <f>IF(CK7="","",IF(CK7="-","【-】","【"&amp;SUBSTITUTE(TEXT(CK7,"#,##0.00"),"-","△")&amp;"】"))</f>
        <v>【166.40】</v>
      </c>
      <c r="CL6" s="36">
        <f>IF(CL7="",NA(),CL7)</f>
        <v>55</v>
      </c>
      <c r="CM6" s="36">
        <f t="shared" ref="CM6:CU6" si="10">IF(CM7="",NA(),CM7)</f>
        <v>54.32</v>
      </c>
      <c r="CN6" s="36">
        <f t="shared" si="10"/>
        <v>54.02</v>
      </c>
      <c r="CO6" s="36">
        <f t="shared" si="10"/>
        <v>52.32</v>
      </c>
      <c r="CP6" s="36">
        <f t="shared" si="10"/>
        <v>52.35</v>
      </c>
      <c r="CQ6" s="36">
        <f t="shared" si="10"/>
        <v>54.92</v>
      </c>
      <c r="CR6" s="36">
        <f t="shared" si="10"/>
        <v>55.63</v>
      </c>
      <c r="CS6" s="36">
        <f t="shared" si="10"/>
        <v>55.03</v>
      </c>
      <c r="CT6" s="36">
        <f t="shared" si="10"/>
        <v>55.14</v>
      </c>
      <c r="CU6" s="36">
        <f t="shared" si="10"/>
        <v>55.89</v>
      </c>
      <c r="CV6" s="35" t="str">
        <f>IF(CV7="","",IF(CV7="-","【-】","【"&amp;SUBSTITUTE(TEXT(CV7,"#,##0.00"),"-","△")&amp;"】"))</f>
        <v>【60.69】</v>
      </c>
      <c r="CW6" s="36">
        <f>IF(CW7="",NA(),CW7)</f>
        <v>80.819999999999993</v>
      </c>
      <c r="CX6" s="36">
        <f t="shared" ref="CX6:DF6" si="11">IF(CX7="",NA(),CX7)</f>
        <v>81.41</v>
      </c>
      <c r="CY6" s="36">
        <f t="shared" si="11"/>
        <v>84.29</v>
      </c>
      <c r="CZ6" s="36">
        <f t="shared" si="11"/>
        <v>83.59</v>
      </c>
      <c r="DA6" s="36">
        <f t="shared" si="11"/>
        <v>85.02</v>
      </c>
      <c r="DB6" s="36">
        <f t="shared" si="11"/>
        <v>82.66</v>
      </c>
      <c r="DC6" s="36">
        <f t="shared" si="11"/>
        <v>82.04</v>
      </c>
      <c r="DD6" s="36">
        <f t="shared" si="11"/>
        <v>81.900000000000006</v>
      </c>
      <c r="DE6" s="36">
        <f t="shared" si="11"/>
        <v>81.39</v>
      </c>
      <c r="DF6" s="36">
        <f t="shared" si="11"/>
        <v>81.27</v>
      </c>
      <c r="DG6" s="35" t="str">
        <f>IF(DG7="","",IF(DG7="-","【-】","【"&amp;SUBSTITUTE(TEXT(DG7,"#,##0.00"),"-","△")&amp;"】"))</f>
        <v>【89.82】</v>
      </c>
      <c r="DH6" s="36">
        <f>IF(DH7="",NA(),DH7)</f>
        <v>50.78</v>
      </c>
      <c r="DI6" s="36">
        <f t="shared" ref="DI6:DQ6" si="12">IF(DI7="",NA(),DI7)</f>
        <v>53.01</v>
      </c>
      <c r="DJ6" s="36">
        <f t="shared" si="12"/>
        <v>54.25</v>
      </c>
      <c r="DK6" s="36">
        <f t="shared" si="12"/>
        <v>54.97</v>
      </c>
      <c r="DL6" s="36">
        <f t="shared" si="12"/>
        <v>55.99</v>
      </c>
      <c r="DM6" s="36">
        <f t="shared" si="12"/>
        <v>48.49</v>
      </c>
      <c r="DN6" s="36">
        <f t="shared" si="12"/>
        <v>48.05</v>
      </c>
      <c r="DO6" s="36">
        <f t="shared" si="12"/>
        <v>48.87</v>
      </c>
      <c r="DP6" s="36">
        <f t="shared" si="12"/>
        <v>49.92</v>
      </c>
      <c r="DQ6" s="36">
        <f t="shared" si="12"/>
        <v>50.63</v>
      </c>
      <c r="DR6" s="35" t="str">
        <f>IF(DR7="","",IF(DR7="-","【-】","【"&amp;SUBSTITUTE(TEXT(DR7,"#,##0.00"),"-","△")&amp;"】"))</f>
        <v>【50.19】</v>
      </c>
      <c r="DS6" s="36">
        <f>IF(DS7="",NA(),DS7)</f>
        <v>1.42</v>
      </c>
      <c r="DT6" s="36">
        <f t="shared" ref="DT6:EB6" si="13">IF(DT7="",NA(),DT7)</f>
        <v>0.79</v>
      </c>
      <c r="DU6" s="36">
        <f t="shared" si="13"/>
        <v>0.64</v>
      </c>
      <c r="DV6" s="36">
        <f t="shared" si="13"/>
        <v>0.64</v>
      </c>
      <c r="DW6" s="36">
        <f t="shared" si="13"/>
        <v>1.26</v>
      </c>
      <c r="DX6" s="36">
        <f t="shared" si="13"/>
        <v>12.79</v>
      </c>
      <c r="DY6" s="36">
        <f t="shared" si="13"/>
        <v>13.39</v>
      </c>
      <c r="DZ6" s="36">
        <f t="shared" si="13"/>
        <v>14.85</v>
      </c>
      <c r="EA6" s="36">
        <f t="shared" si="13"/>
        <v>16.88</v>
      </c>
      <c r="EB6" s="36">
        <f t="shared" si="13"/>
        <v>18.28</v>
      </c>
      <c r="EC6" s="35" t="str">
        <f>IF(EC7="","",IF(EC7="-","【-】","【"&amp;SUBSTITUTE(TEXT(EC7,"#,##0.00"),"-","△")&amp;"】"))</f>
        <v>【20.63】</v>
      </c>
      <c r="ED6" s="36">
        <f>IF(ED7="",NA(),ED7)</f>
        <v>0.37</v>
      </c>
      <c r="EE6" s="36">
        <f t="shared" ref="EE6:EM6" si="14">IF(EE7="",NA(),EE7)</f>
        <v>0.17</v>
      </c>
      <c r="EF6" s="36">
        <f t="shared" si="14"/>
        <v>0.14000000000000001</v>
      </c>
      <c r="EG6" s="36">
        <f t="shared" si="14"/>
        <v>0.7</v>
      </c>
      <c r="EH6" s="36">
        <f t="shared" si="14"/>
        <v>0.64</v>
      </c>
      <c r="EI6" s="36">
        <f t="shared" si="14"/>
        <v>0.71</v>
      </c>
      <c r="EJ6" s="36">
        <f t="shared" si="14"/>
        <v>0.54</v>
      </c>
      <c r="EK6" s="36">
        <f t="shared" si="14"/>
        <v>0.5</v>
      </c>
      <c r="EL6" s="36">
        <f t="shared" si="14"/>
        <v>0.52</v>
      </c>
      <c r="EM6" s="36">
        <f t="shared" si="14"/>
        <v>0.53</v>
      </c>
      <c r="EN6" s="35" t="str">
        <f>IF(EN7="","",IF(EN7="-","【-】","【"&amp;SUBSTITUTE(TEXT(EN7,"#,##0.00"),"-","△")&amp;"】"))</f>
        <v>【0.69】</v>
      </c>
    </row>
    <row r="7" spans="1:144" s="37" customFormat="1" x14ac:dyDescent="0.15">
      <c r="A7" s="29"/>
      <c r="B7" s="38">
        <v>2020</v>
      </c>
      <c r="C7" s="38">
        <v>62090</v>
      </c>
      <c r="D7" s="38">
        <v>46</v>
      </c>
      <c r="E7" s="38">
        <v>1</v>
      </c>
      <c r="F7" s="38">
        <v>0</v>
      </c>
      <c r="G7" s="38">
        <v>1</v>
      </c>
      <c r="H7" s="38" t="s">
        <v>93</v>
      </c>
      <c r="I7" s="38" t="s">
        <v>94</v>
      </c>
      <c r="J7" s="38" t="s">
        <v>95</v>
      </c>
      <c r="K7" s="38" t="s">
        <v>96</v>
      </c>
      <c r="L7" s="38" t="s">
        <v>97</v>
      </c>
      <c r="M7" s="38" t="s">
        <v>98</v>
      </c>
      <c r="N7" s="39" t="s">
        <v>99</v>
      </c>
      <c r="O7" s="39">
        <v>51.15</v>
      </c>
      <c r="P7" s="39">
        <v>97.19</v>
      </c>
      <c r="Q7" s="39">
        <v>4290</v>
      </c>
      <c r="R7" s="39">
        <v>26159</v>
      </c>
      <c r="S7" s="39">
        <v>214.67</v>
      </c>
      <c r="T7" s="39">
        <v>121.86</v>
      </c>
      <c r="U7" s="39">
        <v>25357</v>
      </c>
      <c r="V7" s="39">
        <v>61</v>
      </c>
      <c r="W7" s="39">
        <v>415.69</v>
      </c>
      <c r="X7" s="39">
        <v>107.82</v>
      </c>
      <c r="Y7" s="39">
        <v>116.09</v>
      </c>
      <c r="Z7" s="39">
        <v>117.14</v>
      </c>
      <c r="AA7" s="39">
        <v>120.14</v>
      </c>
      <c r="AB7" s="39">
        <v>121.42</v>
      </c>
      <c r="AC7" s="39">
        <v>111.71</v>
      </c>
      <c r="AD7" s="39">
        <v>110.05</v>
      </c>
      <c r="AE7" s="39">
        <v>108.87</v>
      </c>
      <c r="AF7" s="39">
        <v>108.61</v>
      </c>
      <c r="AG7" s="39">
        <v>108.35</v>
      </c>
      <c r="AH7" s="39">
        <v>110.27</v>
      </c>
      <c r="AI7" s="39">
        <v>0</v>
      </c>
      <c r="AJ7" s="39">
        <v>0</v>
      </c>
      <c r="AK7" s="39">
        <v>0</v>
      </c>
      <c r="AL7" s="39">
        <v>0</v>
      </c>
      <c r="AM7" s="39">
        <v>0</v>
      </c>
      <c r="AN7" s="39">
        <v>1.72</v>
      </c>
      <c r="AO7" s="39">
        <v>2.64</v>
      </c>
      <c r="AP7" s="39">
        <v>3.16</v>
      </c>
      <c r="AQ7" s="39">
        <v>3.59</v>
      </c>
      <c r="AR7" s="39">
        <v>3.98</v>
      </c>
      <c r="AS7" s="39">
        <v>1.1499999999999999</v>
      </c>
      <c r="AT7" s="39">
        <v>191.51</v>
      </c>
      <c r="AU7" s="39">
        <v>213</v>
      </c>
      <c r="AV7" s="39">
        <v>214.12</v>
      </c>
      <c r="AW7" s="39">
        <v>225.05</v>
      </c>
      <c r="AX7" s="39">
        <v>223.67</v>
      </c>
      <c r="AY7" s="39">
        <v>384.34</v>
      </c>
      <c r="AZ7" s="39">
        <v>359.47</v>
      </c>
      <c r="BA7" s="39">
        <v>369.69</v>
      </c>
      <c r="BB7" s="39">
        <v>379.08</v>
      </c>
      <c r="BC7" s="39">
        <v>367.55</v>
      </c>
      <c r="BD7" s="39">
        <v>260.31</v>
      </c>
      <c r="BE7" s="39">
        <v>664.73</v>
      </c>
      <c r="BF7" s="39">
        <v>623.55999999999995</v>
      </c>
      <c r="BG7" s="39">
        <v>584.57000000000005</v>
      </c>
      <c r="BH7" s="39">
        <v>600.57000000000005</v>
      </c>
      <c r="BI7" s="39">
        <v>573.73</v>
      </c>
      <c r="BJ7" s="39">
        <v>380.58</v>
      </c>
      <c r="BK7" s="39">
        <v>401.79</v>
      </c>
      <c r="BL7" s="39">
        <v>402.99</v>
      </c>
      <c r="BM7" s="39">
        <v>398.98</v>
      </c>
      <c r="BN7" s="39">
        <v>418.68</v>
      </c>
      <c r="BO7" s="39">
        <v>275.67</v>
      </c>
      <c r="BP7" s="39">
        <v>103.98</v>
      </c>
      <c r="BQ7" s="39">
        <v>112.12</v>
      </c>
      <c r="BR7" s="39">
        <v>114.16</v>
      </c>
      <c r="BS7" s="39">
        <v>115.66</v>
      </c>
      <c r="BT7" s="39">
        <v>117.96</v>
      </c>
      <c r="BU7" s="39">
        <v>102.38</v>
      </c>
      <c r="BV7" s="39">
        <v>100.12</v>
      </c>
      <c r="BW7" s="39">
        <v>98.66</v>
      </c>
      <c r="BX7" s="39">
        <v>98.64</v>
      </c>
      <c r="BY7" s="39">
        <v>94.78</v>
      </c>
      <c r="BZ7" s="39">
        <v>100.05</v>
      </c>
      <c r="CA7" s="39">
        <v>222.44</v>
      </c>
      <c r="CB7" s="39">
        <v>207.3</v>
      </c>
      <c r="CC7" s="39">
        <v>203.17</v>
      </c>
      <c r="CD7" s="39">
        <v>202.36</v>
      </c>
      <c r="CE7" s="39">
        <v>198.14</v>
      </c>
      <c r="CF7" s="39">
        <v>168.67</v>
      </c>
      <c r="CG7" s="39">
        <v>174.97</v>
      </c>
      <c r="CH7" s="39">
        <v>178.59</v>
      </c>
      <c r="CI7" s="39">
        <v>178.92</v>
      </c>
      <c r="CJ7" s="39">
        <v>181.3</v>
      </c>
      <c r="CK7" s="39">
        <v>166.4</v>
      </c>
      <c r="CL7" s="39">
        <v>55</v>
      </c>
      <c r="CM7" s="39">
        <v>54.32</v>
      </c>
      <c r="CN7" s="39">
        <v>54.02</v>
      </c>
      <c r="CO7" s="39">
        <v>52.32</v>
      </c>
      <c r="CP7" s="39">
        <v>52.35</v>
      </c>
      <c r="CQ7" s="39">
        <v>54.92</v>
      </c>
      <c r="CR7" s="39">
        <v>55.63</v>
      </c>
      <c r="CS7" s="39">
        <v>55.03</v>
      </c>
      <c r="CT7" s="39">
        <v>55.14</v>
      </c>
      <c r="CU7" s="39">
        <v>55.89</v>
      </c>
      <c r="CV7" s="39">
        <v>60.69</v>
      </c>
      <c r="CW7" s="39">
        <v>80.819999999999993</v>
      </c>
      <c r="CX7" s="39">
        <v>81.41</v>
      </c>
      <c r="CY7" s="39">
        <v>84.29</v>
      </c>
      <c r="CZ7" s="39">
        <v>83.59</v>
      </c>
      <c r="DA7" s="39">
        <v>85.02</v>
      </c>
      <c r="DB7" s="39">
        <v>82.66</v>
      </c>
      <c r="DC7" s="39">
        <v>82.04</v>
      </c>
      <c r="DD7" s="39">
        <v>81.900000000000006</v>
      </c>
      <c r="DE7" s="39">
        <v>81.39</v>
      </c>
      <c r="DF7" s="39">
        <v>81.27</v>
      </c>
      <c r="DG7" s="39">
        <v>89.82</v>
      </c>
      <c r="DH7" s="39">
        <v>50.78</v>
      </c>
      <c r="DI7" s="39">
        <v>53.01</v>
      </c>
      <c r="DJ7" s="39">
        <v>54.25</v>
      </c>
      <c r="DK7" s="39">
        <v>54.97</v>
      </c>
      <c r="DL7" s="39">
        <v>55.99</v>
      </c>
      <c r="DM7" s="39">
        <v>48.49</v>
      </c>
      <c r="DN7" s="39">
        <v>48.05</v>
      </c>
      <c r="DO7" s="39">
        <v>48.87</v>
      </c>
      <c r="DP7" s="39">
        <v>49.92</v>
      </c>
      <c r="DQ7" s="39">
        <v>50.63</v>
      </c>
      <c r="DR7" s="39">
        <v>50.19</v>
      </c>
      <c r="DS7" s="39">
        <v>1.42</v>
      </c>
      <c r="DT7" s="39">
        <v>0.79</v>
      </c>
      <c r="DU7" s="39">
        <v>0.64</v>
      </c>
      <c r="DV7" s="39">
        <v>0.64</v>
      </c>
      <c r="DW7" s="39">
        <v>1.26</v>
      </c>
      <c r="DX7" s="39">
        <v>12.79</v>
      </c>
      <c r="DY7" s="39">
        <v>13.39</v>
      </c>
      <c r="DZ7" s="39">
        <v>14.85</v>
      </c>
      <c r="EA7" s="39">
        <v>16.88</v>
      </c>
      <c r="EB7" s="39">
        <v>18.28</v>
      </c>
      <c r="EC7" s="39">
        <v>20.63</v>
      </c>
      <c r="ED7" s="39">
        <v>0.37</v>
      </c>
      <c r="EE7" s="39">
        <v>0.17</v>
      </c>
      <c r="EF7" s="39">
        <v>0.14000000000000001</v>
      </c>
      <c r="EG7" s="39">
        <v>0.7</v>
      </c>
      <c r="EH7" s="39">
        <v>0.64</v>
      </c>
      <c r="EI7" s="39">
        <v>0.71</v>
      </c>
      <c r="EJ7" s="39">
        <v>0.54</v>
      </c>
      <c r="EK7" s="39">
        <v>0.5</v>
      </c>
      <c r="EL7" s="39">
        <v>0.52</v>
      </c>
      <c r="EM7" s="39">
        <v>0.53</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107</v>
      </c>
      <c r="D13" t="s">
        <v>107</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L4101-sui-104 </cp:lastModifiedBy>
  <cp:lastPrinted>2022-01-11T05:31:02Z</cp:lastPrinted>
  <dcterms:created xsi:type="dcterms:W3CDTF">2021-12-03T06:44:08Z</dcterms:created>
  <dcterms:modified xsi:type="dcterms:W3CDTF">2022-01-17T23:36:58Z</dcterms:modified>
  <cp:category/>
</cp:coreProperties>
</file>