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YG132PC021U\Desktop\通知等\【経営比較分析表】2019_062014_47_140\"/>
    </mc:Choice>
  </mc:AlternateContent>
  <xr:revisionPtr revIDLastSave="0" documentId="13_ncr:1_{A94D7F68-A8C2-46F6-834D-34867DCF2AA4}" xr6:coauthVersionLast="36" xr6:coauthVersionMax="36" xr10:uidLastSave="{00000000-0000-0000-0000-000000000000}"/>
  <workbookProtection workbookAlgorithmName="SHA-512" workbookHashValue="R3TSJaNQPN+NcMIoAVVrKTus+Xrbe3v2BakuxTzogvKeVYQ/Z8KH8ngKfCNBI3lo/rzcNM5IhIhUX5i2YxI4Lg==" workbookSaltValue="sAsSOZd1Z1m5sMNNq1Ck9A==" workbookSpinCount="100000" lockStructure="1"/>
  <bookViews>
    <workbookView xWindow="0" yWindow="0" windowWidth="15360" windowHeight="7632" xr2:uid="{00000000-000D-0000-FFFF-FFFF00000000}"/>
  </bookViews>
  <sheets>
    <sheet name="法非適用_駐車場整備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GQ53" i="4" s="1"/>
  <c r="BM7" i="5"/>
  <c r="BL7" i="5"/>
  <c r="FE53" i="4" s="1"/>
  <c r="BK7" i="5"/>
  <c r="BJ7" i="5"/>
  <c r="HJ52" i="4" s="1"/>
  <c r="BI7" i="5"/>
  <c r="BH7" i="5"/>
  <c r="FX52" i="4" s="1"/>
  <c r="BG7" i="5"/>
  <c r="BF7" i="5"/>
  <c r="EL52" i="4" s="1"/>
  <c r="BD7" i="5"/>
  <c r="BC7" i="5"/>
  <c r="BB7" i="5"/>
  <c r="BA7" i="5"/>
  <c r="AZ7" i="5"/>
  <c r="AY7" i="5"/>
  <c r="AX7" i="5"/>
  <c r="AW7" i="5"/>
  <c r="AV7" i="5"/>
  <c r="AU7" i="5"/>
  <c r="AS7" i="5"/>
  <c r="AR7" i="5"/>
  <c r="GQ32" i="4" s="1"/>
  <c r="AQ7" i="5"/>
  <c r="AP7" i="5"/>
  <c r="FE32" i="4" s="1"/>
  <c r="AO7" i="5"/>
  <c r="AN7" i="5"/>
  <c r="HJ31" i="4" s="1"/>
  <c r="AM7" i="5"/>
  <c r="AL7" i="5"/>
  <c r="FX31" i="4" s="1"/>
  <c r="AK7" i="5"/>
  <c r="AJ7" i="5"/>
  <c r="EL31" i="4" s="1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LJ8" i="4" s="1"/>
  <c r="T7" i="5"/>
  <c r="S7" i="5"/>
  <c r="HX8" i="4" s="1"/>
  <c r="R7" i="5"/>
  <c r="Q7" i="5"/>
  <c r="CF10" i="4" s="1"/>
  <c r="P7" i="5"/>
  <c r="O7" i="5"/>
  <c r="N7" i="5"/>
  <c r="M7" i="5"/>
  <c r="DU8" i="4" s="1"/>
  <c r="L7" i="5"/>
  <c r="K7" i="5"/>
  <c r="AQ8" i="4" s="1"/>
  <c r="J7" i="5"/>
  <c r="I7" i="5"/>
  <c r="H7" i="5"/>
  <c r="G7" i="5"/>
  <c r="F7" i="5"/>
  <c r="E7" i="5"/>
  <c r="D7" i="5"/>
  <c r="C7" i="5"/>
  <c r="B7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D88" i="4" s="1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B6" i="4" s="1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F88" i="4"/>
  <c r="E88" i="4"/>
  <c r="C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FX53" i="4"/>
  <c r="EL53" i="4"/>
  <c r="CS53" i="4"/>
  <c r="BZ53" i="4"/>
  <c r="BG53" i="4"/>
  <c r="AN53" i="4"/>
  <c r="U53" i="4"/>
  <c r="MA52" i="4"/>
  <c r="LH52" i="4"/>
  <c r="KO52" i="4"/>
  <c r="JV52" i="4"/>
  <c r="JC52" i="4"/>
  <c r="GQ52" i="4"/>
  <c r="FE52" i="4"/>
  <c r="CS52" i="4"/>
  <c r="BZ52" i="4"/>
  <c r="BG52" i="4"/>
  <c r="AN52" i="4"/>
  <c r="U52" i="4"/>
  <c r="MA32" i="4"/>
  <c r="LH32" i="4"/>
  <c r="KO32" i="4"/>
  <c r="JV32" i="4"/>
  <c r="JC32" i="4"/>
  <c r="HJ32" i="4"/>
  <c r="FX32" i="4"/>
  <c r="EL32" i="4"/>
  <c r="CS32" i="4"/>
  <c r="BZ32" i="4"/>
  <c r="BG32" i="4"/>
  <c r="AN32" i="4"/>
  <c r="U32" i="4"/>
  <c r="MA31" i="4"/>
  <c r="LH31" i="4"/>
  <c r="KO31" i="4"/>
  <c r="JV31" i="4"/>
  <c r="JC31" i="4"/>
  <c r="GQ31" i="4"/>
  <c r="FE31" i="4"/>
  <c r="CS31" i="4"/>
  <c r="BZ31" i="4"/>
  <c r="BG31" i="4"/>
  <c r="AN31" i="4"/>
  <c r="U31" i="4"/>
  <c r="LJ10" i="4"/>
  <c r="JQ10" i="4"/>
  <c r="HX10" i="4"/>
  <c r="DU10" i="4"/>
  <c r="B10" i="4"/>
  <c r="JQ8" i="4"/>
  <c r="FJ8" i="4"/>
  <c r="CF8" i="4"/>
  <c r="B8" i="4"/>
  <c r="MI76" i="4" l="1"/>
  <c r="HJ51" i="4"/>
  <c r="MA30" i="4"/>
  <c r="IT76" i="4"/>
  <c r="CS51" i="4"/>
  <c r="HJ30" i="4"/>
  <c r="CS30" i="4"/>
  <c r="BZ76" i="4"/>
  <c r="MA51" i="4"/>
  <c r="C11" i="5"/>
  <c r="D11" i="5"/>
  <c r="E11" i="5"/>
  <c r="B11" i="5"/>
  <c r="BK76" i="4" l="1"/>
  <c r="LH51" i="4"/>
  <c r="LT76" i="4"/>
  <c r="BZ30" i="4"/>
  <c r="GQ51" i="4"/>
  <c r="LH30" i="4"/>
  <c r="GQ30" i="4"/>
  <c r="IE76" i="4"/>
  <c r="BZ51" i="4"/>
  <c r="BG51" i="4"/>
  <c r="BG30" i="4"/>
  <c r="AV76" i="4"/>
  <c r="KO51" i="4"/>
  <c r="KO30" i="4"/>
  <c r="HP76" i="4"/>
  <c r="FX30" i="4"/>
  <c r="LE76" i="4"/>
  <c r="FX51" i="4"/>
  <c r="JV30" i="4"/>
  <c r="HA76" i="4"/>
  <c r="AN51" i="4"/>
  <c r="FE30" i="4"/>
  <c r="AN30" i="4"/>
  <c r="KP76" i="4"/>
  <c r="FE51" i="4"/>
  <c r="AG76" i="4"/>
  <c r="JV51" i="4"/>
  <c r="KA76" i="4"/>
  <c r="EL51" i="4"/>
  <c r="JC30" i="4"/>
  <c r="R76" i="4"/>
  <c r="GL76" i="4"/>
  <c r="U51" i="4"/>
  <c r="EL30" i="4"/>
  <c r="JC51" i="4"/>
  <c r="U30" i="4"/>
</calcChain>
</file>

<file path=xl/sharedStrings.xml><?xml version="1.0" encoding="utf-8"?>
<sst xmlns="http://schemas.openxmlformats.org/spreadsheetml/2006/main" count="278" uniqueCount="127">
  <si>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</si>
  <si>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</si>
  <si>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</si>
  <si>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</si>
  <si>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</si>
  <si>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</si>
  <si>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</si>
  <si>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</si>
  <si>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</si>
  <si>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</si>
  <si>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</si>
  <si>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</si>
  <si>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</si>
  <si>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</si>
  <si>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</si>
  <si>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</si>
  <si>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</si>
  <si>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</si>
  <si>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</si>
  <si>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</si>
  <si>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</si>
  <si>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</si>
  <si>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</si>
  <si>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</si>
  <si>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</si>
  <si>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</si>
  <si>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</si>
  <si>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</si>
  <si>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</si>
  <si>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</si>
  <si>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</si>
  <si>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</si>
  <si>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</si>
  <si>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</si>
  <si>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</si>
  <si>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</si>
  <si>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</si>
  <si>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</si>
  <si>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</si>
  <si>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</si>
  <si>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</si>
  <si>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</si>
  <si>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</si>
  <si>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</si>
  <si>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</si>
  <si>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</si>
  <si>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</si>
  <si>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</si>
  <si>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</si>
  <si>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</si>
  <si>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</si>
  <si>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</si>
  <si>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</si>
  <si>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</si>
  <si>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</si>
  <si>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</si>
  <si>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</si>
  <si>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</si>
  <si>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</si>
  <si>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</si>
  <si>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</si>
  <si>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</si>
  <si>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</si>
  <si>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</si>
  <si>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</si>
  <si>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</si>
  <si>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</si>
  <si>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</si>
  <si>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</si>
  <si>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</si>
  <si>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</si>
  <si>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</si>
  <si>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</si>
  <si>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</si>
  <si>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</si>
  <si>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</si>
  <si>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</si>
  <si>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</si>
  <si>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</si>
  <si>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</si>
  <si>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</si>
  <si>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</si>
  <si>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</si>
  <si>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</si>
  <si>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</si>
  <si>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</si>
  <si>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</si>
  <si>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</si>
  <si>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</si>
  <si>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</si>
  <si>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</si>
  <si>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</si>
  <si>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</si>
  <si>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</si>
  <si>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</si>
  <si>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</si>
  <si>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</si>
  <si>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</si>
  <si>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</si>
  <si>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</si>
  <si>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当該値(N-4)</t>
    <phoneticPr fontId="5"/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</si>
  <si>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</si>
  <si>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</si>
  <si>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</si>
  <si>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</si>
  <si>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山形県　山形市</t>
  </si>
  <si>
    <t>山形市山形駅西口駅前広場駐車場</t>
  </si>
  <si>
    <t>法非適用</t>
  </si>
  <si>
    <t>駐車場整備事業</t>
  </si>
  <si>
    <t>-</t>
  </si>
  <si>
    <t>Ａ３Ｂ１</t>
  </si>
  <si>
    <t>非設置</t>
  </si>
  <si>
    <t>該当数値なし</t>
  </si>
  <si>
    <t>その他駐車場</t>
  </si>
  <si>
    <t>広場式</t>
  </si>
  <si>
    <t>駅</t>
  </si>
  <si>
    <t>無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</si>
  <si>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</si>
  <si>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</si>
  <si>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</si>
  <si>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</si>
  <si>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</si>
  <si>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</si>
  <si>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①収益的収支比率は、類似施設平均値を下回って
推移しているものの、100％を超えていることか
ら健全な水準であるといえる。
④売上高GOP比率において、類似施設平均値及び
全国平均値と比較して低い水準で推移している。
⑤EBITDAにおいて、類似施設平均値及び全国平均
値と比較して低い水準で推移している。</t>
    <phoneticPr fontId="5"/>
  </si>
  <si>
    <t>今後、施設の老朽化対策工事にあたっては駐車場
事業債の活用を検討しながら進めていく予定であ
る。</t>
    <phoneticPr fontId="5"/>
  </si>
  <si>
    <t>稼動率は、類似施設平均値及び全国平均値と比較
して高い水準で推移している。
当駐車場は、最初の３０分まで無料という料金設
定をしており、この３０分以内の利用率がほとん
どであり、また稼働率も高い状況である。</t>
    <phoneticPr fontId="5"/>
  </si>
  <si>
    <t>収益等の状況や利用状況から良好な経営状況を維
持している。また、駅前広場に立地していること
から駐車需要が高く、稼働率も非常に高い水準に
ある。
今後は、継続して良好な水準を維持していくとと
もに、より一層の経営効率化に取り組んでいくこ
とが必要である。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</si>
</sst>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118.9</c:v>
                </c:pt>
                <c:pt idx="1">
                  <c:v>124.2</c:v>
                </c:pt>
                <c:pt idx="2">
                  <c:v>139.6</c:v>
                </c:pt>
                <c:pt idx="3">
                  <c:v>152.19999999999999</c:v>
                </c:pt>
                <c:pt idx="4">
                  <c:v>136.5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2-4DAB-909F-993421612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419.4</c:v>
                </c:pt>
                <c:pt idx="1">
                  <c:v>371</c:v>
                </c:pt>
                <c:pt idx="2">
                  <c:v>509.2</c:v>
                </c:pt>
                <c:pt idx="3">
                  <c:v>378.1</c:v>
                </c:pt>
                <c:pt idx="4">
                  <c:v>756.6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12-4DAB-909F-993421612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0F-4C18-8441-16A53007F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70.5</c:v>
                </c:pt>
                <c:pt idx="1">
                  <c:v>59.2</c:v>
                </c:pt>
                <c:pt idx="2">
                  <c:v>62.4</c:v>
                </c:pt>
                <c:pt idx="3">
                  <c:v>83.1</c:v>
                </c:pt>
                <c:pt idx="4">
                  <c:v>54.7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0F-4C18-8441-16A53007F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5E99-4136-B72A-3F5ADE196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9-4136-B72A-3F5ADE196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4F42-4E5E-92FA-8D24641DB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42-4E5E-92FA-8D24641DB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49-47EA-8E96-1D629488A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3.2</c:v>
                </c:pt>
                <c:pt idx="1">
                  <c:v>2.9</c:v>
                </c:pt>
                <c:pt idx="2">
                  <c:v>6</c:v>
                </c:pt>
                <c:pt idx="3">
                  <c:v>3.8</c:v>
                </c:pt>
                <c:pt idx="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49-47EA-8E96-1D629488A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DE2-8A69-83E73A9A3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22</c:v>
                </c:pt>
                <c:pt idx="1">
                  <c:v>16</c:v>
                </c:pt>
                <c:pt idx="2">
                  <c:v>21</c:v>
                </c:pt>
                <c:pt idx="3">
                  <c:v>17</c:v>
                </c:pt>
                <c:pt idx="4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0-4DE2-8A69-83E73A9A3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2683.3</c:v>
                </c:pt>
                <c:pt idx="1">
                  <c:v>2516.6999999999998</c:v>
                </c:pt>
                <c:pt idx="2">
                  <c:v>2500</c:v>
                </c:pt>
                <c:pt idx="3">
                  <c:v>2516.6999999999998</c:v>
                </c:pt>
                <c:pt idx="4">
                  <c:v>2508.3000000000002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98-4E35-BF6A-3BA110B46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269</c:v>
                </c:pt>
                <c:pt idx="1">
                  <c:v>276.60000000000002</c:v>
                </c:pt>
                <c:pt idx="2">
                  <c:v>274.8</c:v>
                </c:pt>
                <c:pt idx="3">
                  <c:v>275.5</c:v>
                </c:pt>
                <c:pt idx="4">
                  <c:v>289.2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8-4E35-BF6A-3BA110B46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15.9</c:v>
                </c:pt>
                <c:pt idx="1">
                  <c:v>19.5</c:v>
                </c:pt>
                <c:pt idx="2">
                  <c:v>28.4</c:v>
                </c:pt>
                <c:pt idx="3">
                  <c:v>34.299999999999997</c:v>
                </c:pt>
                <c:pt idx="4">
                  <c:v>26.7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6-4159-8C72-D747D1A69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38.200000000000003</c:v>
                </c:pt>
                <c:pt idx="1">
                  <c:v>34.6</c:v>
                </c:pt>
                <c:pt idx="2">
                  <c:v>37.6</c:v>
                </c:pt>
                <c:pt idx="3">
                  <c:v>30.2</c:v>
                </c:pt>
                <c:pt idx="4">
                  <c:v>33.9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96-4159-8C72-D747D1A69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783</c:v>
                </c:pt>
                <c:pt idx="1">
                  <c:v>1006</c:v>
                </c:pt>
                <c:pt idx="2">
                  <c:v>1648</c:v>
                </c:pt>
                <c:pt idx="3">
                  <c:v>2139</c:v>
                </c:pt>
                <c:pt idx="4">
                  <c:v>1515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0F-4242-A454-E30F6BDBC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6967</c:v>
                </c:pt>
                <c:pt idx="1">
                  <c:v>7138</c:v>
                </c:pt>
                <c:pt idx="2">
                  <c:v>8131</c:v>
                </c:pt>
                <c:pt idx="3">
                  <c:v>8076</c:v>
                </c:pt>
                <c:pt idx="4">
                  <c:v>8265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0F-4242-A454-E30F6BDBC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R88"/>
  <sheetViews>
    <sheetView showGridLines="0" tabSelected="1" topLeftCell="HH26" zoomScaleNormal="100" zoomScaleSheetLayoutView="70" workbookViewId="0">
      <selection activeCell="NY76" sqref="NY76"/>
    </sheetView>
  </sheetViews>
  <sheetFormatPr defaultColWidth="2.6640625" defaultRowHeight="13.2" x14ac:dyDescent="0.2"/>
  <cols>
    <col min="1" max="1" width="2.6640625" customWidth="1"/>
    <col min="2" max="2" width="0.88671875" customWidth="1"/>
    <col min="3" max="244" width="0.6640625" customWidth="1"/>
    <col min="245" max="245" width="0.88671875" customWidth="1"/>
    <col min="246" max="366" width="0.6640625" customWidth="1"/>
    <col min="368" max="382" width="3.109375" customWidth="1"/>
  </cols>
  <sheetData>
    <row r="1" spans="1:382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2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2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2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2">
      <c r="A6" s="2"/>
      <c r="B6" s="138" t="str">
        <f>データ!H6&amp;"　"&amp;データ!I6</f>
        <v>山形県山形市　山形市山形駅西口駅前広場駐車場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2">
      <c r="A7" s="2"/>
      <c r="B7" s="133" t="s">
        <v>1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5"/>
      <c r="AQ7" s="133" t="s">
        <v>2</v>
      </c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5"/>
      <c r="CF7" s="133" t="s">
        <v>3</v>
      </c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5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6" t="s">
        <v>5</v>
      </c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6" t="s">
        <v>6</v>
      </c>
      <c r="HY7" s="136"/>
      <c r="HZ7" s="136"/>
      <c r="IA7" s="136"/>
      <c r="IB7" s="136"/>
      <c r="IC7" s="136"/>
      <c r="ID7" s="136"/>
      <c r="IE7" s="136"/>
      <c r="IF7" s="136"/>
      <c r="IG7" s="136"/>
      <c r="IH7" s="136"/>
      <c r="II7" s="136"/>
      <c r="IJ7" s="136"/>
      <c r="IK7" s="136"/>
      <c r="IL7" s="136"/>
      <c r="IM7" s="136"/>
      <c r="IN7" s="136"/>
      <c r="IO7" s="136"/>
      <c r="IP7" s="136"/>
      <c r="IQ7" s="136"/>
      <c r="IR7" s="136"/>
      <c r="IS7" s="136"/>
      <c r="IT7" s="136"/>
      <c r="IU7" s="136"/>
      <c r="IV7" s="136"/>
      <c r="IW7" s="136"/>
      <c r="IX7" s="136"/>
      <c r="IY7" s="136"/>
      <c r="IZ7" s="136"/>
      <c r="JA7" s="136"/>
      <c r="JB7" s="136"/>
      <c r="JC7" s="136"/>
      <c r="JD7" s="136"/>
      <c r="JE7" s="136"/>
      <c r="JF7" s="136"/>
      <c r="JG7" s="136"/>
      <c r="JH7" s="136"/>
      <c r="JI7" s="136"/>
      <c r="JJ7" s="136"/>
      <c r="JK7" s="136"/>
      <c r="JL7" s="136"/>
      <c r="JM7" s="136"/>
      <c r="JN7" s="136"/>
      <c r="JO7" s="136"/>
      <c r="JP7" s="136"/>
      <c r="JQ7" s="136" t="s">
        <v>7</v>
      </c>
      <c r="JR7" s="136"/>
      <c r="JS7" s="136"/>
      <c r="JT7" s="136"/>
      <c r="JU7" s="136"/>
      <c r="JV7" s="136"/>
      <c r="JW7" s="136"/>
      <c r="JX7" s="136"/>
      <c r="JY7" s="136"/>
      <c r="JZ7" s="136"/>
      <c r="KA7" s="136"/>
      <c r="KB7" s="136"/>
      <c r="KC7" s="136"/>
      <c r="KD7" s="136"/>
      <c r="KE7" s="136"/>
      <c r="KF7" s="136"/>
      <c r="KG7" s="136"/>
      <c r="KH7" s="136"/>
      <c r="KI7" s="136"/>
      <c r="KJ7" s="136"/>
      <c r="KK7" s="136"/>
      <c r="KL7" s="136"/>
      <c r="KM7" s="136"/>
      <c r="KN7" s="136"/>
      <c r="KO7" s="136"/>
      <c r="KP7" s="136"/>
      <c r="KQ7" s="136"/>
      <c r="KR7" s="136"/>
      <c r="KS7" s="136"/>
      <c r="KT7" s="136"/>
      <c r="KU7" s="136"/>
      <c r="KV7" s="136"/>
      <c r="KW7" s="136"/>
      <c r="KX7" s="136"/>
      <c r="KY7" s="136"/>
      <c r="KZ7" s="136"/>
      <c r="LA7" s="136"/>
      <c r="LB7" s="136"/>
      <c r="LC7" s="136"/>
      <c r="LD7" s="136"/>
      <c r="LE7" s="136"/>
      <c r="LF7" s="136"/>
      <c r="LG7" s="136"/>
      <c r="LH7" s="136"/>
      <c r="LI7" s="136"/>
      <c r="LJ7" s="136" t="s">
        <v>8</v>
      </c>
      <c r="LK7" s="136"/>
      <c r="LL7" s="136"/>
      <c r="LM7" s="136"/>
      <c r="LN7" s="136"/>
      <c r="LO7" s="136"/>
      <c r="LP7" s="136"/>
      <c r="LQ7" s="136"/>
      <c r="LR7" s="136"/>
      <c r="LS7" s="136"/>
      <c r="LT7" s="136"/>
      <c r="LU7" s="136"/>
      <c r="LV7" s="136"/>
      <c r="LW7" s="136"/>
      <c r="LX7" s="136"/>
      <c r="LY7" s="136"/>
      <c r="LZ7" s="136"/>
      <c r="MA7" s="136"/>
      <c r="MB7" s="136"/>
      <c r="MC7" s="136"/>
      <c r="MD7" s="136"/>
      <c r="ME7" s="136"/>
      <c r="MF7" s="136"/>
      <c r="MG7" s="136"/>
      <c r="MH7" s="136"/>
      <c r="MI7" s="136"/>
      <c r="MJ7" s="136"/>
      <c r="MK7" s="136"/>
      <c r="ML7" s="136"/>
      <c r="MM7" s="136"/>
      <c r="MN7" s="136"/>
      <c r="MO7" s="136"/>
      <c r="MP7" s="136"/>
      <c r="MQ7" s="136"/>
      <c r="MR7" s="136"/>
      <c r="MS7" s="136"/>
      <c r="MT7" s="136"/>
      <c r="MU7" s="136"/>
      <c r="MV7" s="136"/>
      <c r="MW7" s="136"/>
      <c r="MX7" s="136"/>
      <c r="MY7" s="136"/>
      <c r="MZ7" s="136"/>
      <c r="NA7" s="136"/>
      <c r="NB7" s="136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2">
      <c r="A8" s="2"/>
      <c r="B8" s="124" t="str">
        <f>データ!J7</f>
        <v>法非適用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6"/>
      <c r="AQ8" s="124" t="str">
        <f>データ!K7</f>
        <v>駐車場整備事業</v>
      </c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6"/>
      <c r="CF8" s="124" t="str">
        <f>データ!L7</f>
        <v>-</v>
      </c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6"/>
      <c r="DU8" s="128" t="str">
        <f>データ!M7</f>
        <v>Ａ３Ｂ１</v>
      </c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 t="str">
        <f>データ!N7</f>
        <v>非設置</v>
      </c>
      <c r="FK8" s="128"/>
      <c r="FL8" s="128"/>
      <c r="FM8" s="128"/>
      <c r="FN8" s="128"/>
      <c r="FO8" s="128"/>
      <c r="FP8" s="128"/>
      <c r="FQ8" s="128"/>
      <c r="FR8" s="128"/>
      <c r="FS8" s="128"/>
      <c r="FT8" s="128"/>
      <c r="FU8" s="128"/>
      <c r="FV8" s="128"/>
      <c r="FW8" s="128"/>
      <c r="FX8" s="128"/>
      <c r="FY8" s="128"/>
      <c r="FZ8" s="128"/>
      <c r="GA8" s="128"/>
      <c r="GB8" s="128"/>
      <c r="GC8" s="128"/>
      <c r="GD8" s="128"/>
      <c r="GE8" s="128"/>
      <c r="GF8" s="128"/>
      <c r="GG8" s="128"/>
      <c r="GH8" s="128"/>
      <c r="GI8" s="128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8" t="str">
        <f>データ!S7</f>
        <v>駅</v>
      </c>
      <c r="HY8" s="128"/>
      <c r="HZ8" s="128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8"/>
      <c r="IU8" s="128"/>
      <c r="IV8" s="128"/>
      <c r="IW8" s="128"/>
      <c r="IX8" s="128"/>
      <c r="IY8" s="128"/>
      <c r="IZ8" s="128"/>
      <c r="JA8" s="128"/>
      <c r="JB8" s="128"/>
      <c r="JC8" s="128"/>
      <c r="JD8" s="128"/>
      <c r="JE8" s="128"/>
      <c r="JF8" s="128"/>
      <c r="JG8" s="128"/>
      <c r="JH8" s="128"/>
      <c r="JI8" s="128"/>
      <c r="JJ8" s="128"/>
      <c r="JK8" s="128"/>
      <c r="JL8" s="128"/>
      <c r="JM8" s="128"/>
      <c r="JN8" s="128"/>
      <c r="JO8" s="128"/>
      <c r="JP8" s="128"/>
      <c r="JQ8" s="128" t="str">
        <f>データ!T7</f>
        <v>無</v>
      </c>
      <c r="JR8" s="128"/>
      <c r="JS8" s="128"/>
      <c r="JT8" s="128"/>
      <c r="JU8" s="128"/>
      <c r="JV8" s="128"/>
      <c r="JW8" s="128"/>
      <c r="JX8" s="128"/>
      <c r="JY8" s="128"/>
      <c r="JZ8" s="128"/>
      <c r="KA8" s="128"/>
      <c r="KB8" s="128"/>
      <c r="KC8" s="128"/>
      <c r="KD8" s="128"/>
      <c r="KE8" s="128"/>
      <c r="KF8" s="128"/>
      <c r="KG8" s="128"/>
      <c r="KH8" s="128"/>
      <c r="KI8" s="128"/>
      <c r="KJ8" s="128"/>
      <c r="KK8" s="128"/>
      <c r="KL8" s="128"/>
      <c r="KM8" s="128"/>
      <c r="KN8" s="128"/>
      <c r="KO8" s="128"/>
      <c r="KP8" s="128"/>
      <c r="KQ8" s="128"/>
      <c r="KR8" s="128"/>
      <c r="KS8" s="128"/>
      <c r="KT8" s="128"/>
      <c r="KU8" s="128"/>
      <c r="KV8" s="128"/>
      <c r="KW8" s="128"/>
      <c r="KX8" s="128"/>
      <c r="KY8" s="128"/>
      <c r="KZ8" s="128"/>
      <c r="LA8" s="128"/>
      <c r="LB8" s="128"/>
      <c r="LC8" s="128"/>
      <c r="LD8" s="128"/>
      <c r="LE8" s="128"/>
      <c r="LF8" s="128"/>
      <c r="LG8" s="128"/>
      <c r="LH8" s="128"/>
      <c r="LI8" s="128"/>
      <c r="LJ8" s="127">
        <f>データ!U7</f>
        <v>386</v>
      </c>
      <c r="LK8" s="127"/>
      <c r="LL8" s="127"/>
      <c r="LM8" s="127"/>
      <c r="LN8" s="127"/>
      <c r="LO8" s="127"/>
      <c r="LP8" s="127"/>
      <c r="LQ8" s="127"/>
      <c r="LR8" s="127"/>
      <c r="LS8" s="127"/>
      <c r="LT8" s="127"/>
      <c r="LU8" s="127"/>
      <c r="LV8" s="127"/>
      <c r="LW8" s="127"/>
      <c r="LX8" s="127"/>
      <c r="LY8" s="127"/>
      <c r="LZ8" s="127"/>
      <c r="MA8" s="127"/>
      <c r="MB8" s="127"/>
      <c r="MC8" s="127"/>
      <c r="MD8" s="127"/>
      <c r="ME8" s="127"/>
      <c r="MF8" s="127"/>
      <c r="MG8" s="127"/>
      <c r="MH8" s="127"/>
      <c r="MI8" s="127"/>
      <c r="MJ8" s="127"/>
      <c r="MK8" s="127"/>
      <c r="ML8" s="127"/>
      <c r="MM8" s="127"/>
      <c r="MN8" s="127"/>
      <c r="MO8" s="127"/>
      <c r="MP8" s="127"/>
      <c r="MQ8" s="127"/>
      <c r="MR8" s="127"/>
      <c r="MS8" s="127"/>
      <c r="MT8" s="127"/>
      <c r="MU8" s="127"/>
      <c r="MV8" s="127"/>
      <c r="MW8" s="127"/>
      <c r="MX8" s="127"/>
      <c r="MY8" s="127"/>
      <c r="MZ8" s="127"/>
      <c r="NA8" s="127"/>
      <c r="NB8" s="127"/>
      <c r="NC8" s="3"/>
      <c r="ND8" s="131" t="s">
        <v>10</v>
      </c>
      <c r="NE8" s="132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2">
      <c r="A9" s="2"/>
      <c r="B9" s="133" t="s">
        <v>12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5"/>
      <c r="AQ9" s="133" t="s">
        <v>13</v>
      </c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5"/>
      <c r="CF9" s="133" t="s">
        <v>14</v>
      </c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134"/>
      <c r="DN9" s="134"/>
      <c r="DO9" s="134"/>
      <c r="DP9" s="134"/>
      <c r="DQ9" s="134"/>
      <c r="DR9" s="134"/>
      <c r="DS9" s="134"/>
      <c r="DT9" s="135"/>
      <c r="DU9" s="136" t="s">
        <v>15</v>
      </c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6" t="s">
        <v>16</v>
      </c>
      <c r="HY9" s="136"/>
      <c r="HZ9" s="136"/>
      <c r="IA9" s="136"/>
      <c r="IB9" s="136"/>
      <c r="IC9" s="136"/>
      <c r="ID9" s="136"/>
      <c r="IE9" s="136"/>
      <c r="IF9" s="136"/>
      <c r="IG9" s="136"/>
      <c r="IH9" s="136"/>
      <c r="II9" s="136"/>
      <c r="IJ9" s="136"/>
      <c r="IK9" s="136"/>
      <c r="IL9" s="136"/>
      <c r="IM9" s="136"/>
      <c r="IN9" s="136"/>
      <c r="IO9" s="136"/>
      <c r="IP9" s="136"/>
      <c r="IQ9" s="136"/>
      <c r="IR9" s="136"/>
      <c r="IS9" s="136"/>
      <c r="IT9" s="136"/>
      <c r="IU9" s="136"/>
      <c r="IV9" s="136"/>
      <c r="IW9" s="136"/>
      <c r="IX9" s="136"/>
      <c r="IY9" s="136"/>
      <c r="IZ9" s="136"/>
      <c r="JA9" s="136"/>
      <c r="JB9" s="136"/>
      <c r="JC9" s="136"/>
      <c r="JD9" s="136"/>
      <c r="JE9" s="136"/>
      <c r="JF9" s="136"/>
      <c r="JG9" s="136"/>
      <c r="JH9" s="136"/>
      <c r="JI9" s="136"/>
      <c r="JJ9" s="136"/>
      <c r="JK9" s="136"/>
      <c r="JL9" s="136"/>
      <c r="JM9" s="136"/>
      <c r="JN9" s="136"/>
      <c r="JO9" s="136"/>
      <c r="JP9" s="136"/>
      <c r="JQ9" s="136" t="s">
        <v>17</v>
      </c>
      <c r="JR9" s="136"/>
      <c r="JS9" s="136"/>
      <c r="JT9" s="136"/>
      <c r="JU9" s="136"/>
      <c r="JV9" s="136"/>
      <c r="JW9" s="136"/>
      <c r="JX9" s="136"/>
      <c r="JY9" s="136"/>
      <c r="JZ9" s="136"/>
      <c r="KA9" s="136"/>
      <c r="KB9" s="136"/>
      <c r="KC9" s="136"/>
      <c r="KD9" s="136"/>
      <c r="KE9" s="136"/>
      <c r="KF9" s="136"/>
      <c r="KG9" s="136"/>
      <c r="KH9" s="136"/>
      <c r="KI9" s="136"/>
      <c r="KJ9" s="136"/>
      <c r="KK9" s="136"/>
      <c r="KL9" s="136"/>
      <c r="KM9" s="136"/>
      <c r="KN9" s="136"/>
      <c r="KO9" s="136"/>
      <c r="KP9" s="136"/>
      <c r="KQ9" s="136"/>
      <c r="KR9" s="136"/>
      <c r="KS9" s="136"/>
      <c r="KT9" s="136"/>
      <c r="KU9" s="136"/>
      <c r="KV9" s="136"/>
      <c r="KW9" s="136"/>
      <c r="KX9" s="136"/>
      <c r="KY9" s="136"/>
      <c r="KZ9" s="136"/>
      <c r="LA9" s="136"/>
      <c r="LB9" s="136"/>
      <c r="LC9" s="136"/>
      <c r="LD9" s="136"/>
      <c r="LE9" s="136"/>
      <c r="LF9" s="136"/>
      <c r="LG9" s="136"/>
      <c r="LH9" s="136"/>
      <c r="LI9" s="136"/>
      <c r="LJ9" s="136" t="s">
        <v>18</v>
      </c>
      <c r="LK9" s="136"/>
      <c r="LL9" s="136"/>
      <c r="LM9" s="136"/>
      <c r="LN9" s="136"/>
      <c r="LO9" s="136"/>
      <c r="LP9" s="136"/>
      <c r="LQ9" s="136"/>
      <c r="LR9" s="136"/>
      <c r="LS9" s="136"/>
      <c r="LT9" s="136"/>
      <c r="LU9" s="136"/>
      <c r="LV9" s="136"/>
      <c r="LW9" s="136"/>
      <c r="LX9" s="136"/>
      <c r="LY9" s="136"/>
      <c r="LZ9" s="136"/>
      <c r="MA9" s="136"/>
      <c r="MB9" s="136"/>
      <c r="MC9" s="136"/>
      <c r="MD9" s="136"/>
      <c r="ME9" s="136"/>
      <c r="MF9" s="136"/>
      <c r="MG9" s="136"/>
      <c r="MH9" s="136"/>
      <c r="MI9" s="136"/>
      <c r="MJ9" s="136"/>
      <c r="MK9" s="136"/>
      <c r="ML9" s="136"/>
      <c r="MM9" s="136"/>
      <c r="MN9" s="136"/>
      <c r="MO9" s="136"/>
      <c r="MP9" s="136"/>
      <c r="MQ9" s="136"/>
      <c r="MR9" s="136"/>
      <c r="MS9" s="136"/>
      <c r="MT9" s="136"/>
      <c r="MU9" s="136"/>
      <c r="MV9" s="136"/>
      <c r="MW9" s="136"/>
      <c r="MX9" s="136"/>
      <c r="MY9" s="136"/>
      <c r="MZ9" s="136"/>
      <c r="NA9" s="136"/>
      <c r="NB9" s="136"/>
      <c r="NC9" s="3"/>
      <c r="ND9" s="116" t="s">
        <v>19</v>
      </c>
      <c r="NE9" s="117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2">
      <c r="A10" s="2"/>
      <c r="B10" s="118" t="str">
        <f>データ!O7</f>
        <v>該当数値なし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20"/>
      <c r="AQ10" s="121" t="s">
        <v>113</v>
      </c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3"/>
      <c r="CF10" s="124" t="str">
        <f>データ!Q7</f>
        <v>広場式</v>
      </c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6"/>
      <c r="DU10" s="127">
        <f>データ!R7</f>
        <v>19</v>
      </c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7">
        <f>データ!V7</f>
        <v>12</v>
      </c>
      <c r="HY10" s="127"/>
      <c r="HZ10" s="127"/>
      <c r="IA10" s="127"/>
      <c r="IB10" s="127"/>
      <c r="IC10" s="127"/>
      <c r="ID10" s="127"/>
      <c r="IE10" s="127"/>
      <c r="IF10" s="127"/>
      <c r="IG10" s="127"/>
      <c r="IH10" s="127"/>
      <c r="II10" s="127"/>
      <c r="IJ10" s="127"/>
      <c r="IK10" s="127"/>
      <c r="IL10" s="127"/>
      <c r="IM10" s="127"/>
      <c r="IN10" s="127"/>
      <c r="IO10" s="127"/>
      <c r="IP10" s="127"/>
      <c r="IQ10" s="127"/>
      <c r="IR10" s="127"/>
      <c r="IS10" s="127"/>
      <c r="IT10" s="127"/>
      <c r="IU10" s="127"/>
      <c r="IV10" s="127"/>
      <c r="IW10" s="127"/>
      <c r="IX10" s="127"/>
      <c r="IY10" s="127"/>
      <c r="IZ10" s="127"/>
      <c r="JA10" s="127"/>
      <c r="JB10" s="127"/>
      <c r="JC10" s="127"/>
      <c r="JD10" s="127"/>
      <c r="JE10" s="127"/>
      <c r="JF10" s="127"/>
      <c r="JG10" s="127"/>
      <c r="JH10" s="127"/>
      <c r="JI10" s="127"/>
      <c r="JJ10" s="127"/>
      <c r="JK10" s="127"/>
      <c r="JL10" s="127"/>
      <c r="JM10" s="127"/>
      <c r="JN10" s="127"/>
      <c r="JO10" s="127"/>
      <c r="JP10" s="127"/>
      <c r="JQ10" s="127">
        <f>データ!W7</f>
        <v>400</v>
      </c>
      <c r="JR10" s="127"/>
      <c r="JS10" s="127"/>
      <c r="JT10" s="127"/>
      <c r="JU10" s="127"/>
      <c r="JV10" s="127"/>
      <c r="JW10" s="127"/>
      <c r="JX10" s="127"/>
      <c r="JY10" s="127"/>
      <c r="JZ10" s="127"/>
      <c r="KA10" s="127"/>
      <c r="KB10" s="127"/>
      <c r="KC10" s="127"/>
      <c r="KD10" s="127"/>
      <c r="KE10" s="127"/>
      <c r="KF10" s="127"/>
      <c r="KG10" s="127"/>
      <c r="KH10" s="127"/>
      <c r="KI10" s="127"/>
      <c r="KJ10" s="127"/>
      <c r="KK10" s="127"/>
      <c r="KL10" s="127"/>
      <c r="KM10" s="127"/>
      <c r="KN10" s="127"/>
      <c r="KO10" s="127"/>
      <c r="KP10" s="127"/>
      <c r="KQ10" s="127"/>
      <c r="KR10" s="127"/>
      <c r="KS10" s="127"/>
      <c r="KT10" s="127"/>
      <c r="KU10" s="127"/>
      <c r="KV10" s="127"/>
      <c r="KW10" s="127"/>
      <c r="KX10" s="127"/>
      <c r="KY10" s="127"/>
      <c r="KZ10" s="127"/>
      <c r="LA10" s="127"/>
      <c r="LB10" s="127"/>
      <c r="LC10" s="127"/>
      <c r="LD10" s="127"/>
      <c r="LE10" s="127"/>
      <c r="LF10" s="127"/>
      <c r="LG10" s="127"/>
      <c r="LH10" s="127"/>
      <c r="LI10" s="127"/>
      <c r="LJ10" s="128" t="str">
        <f>データ!X7</f>
        <v>代行制</v>
      </c>
      <c r="LK10" s="128"/>
      <c r="LL10" s="128"/>
      <c r="LM10" s="128"/>
      <c r="LN10" s="128"/>
      <c r="LO10" s="128"/>
      <c r="LP10" s="128"/>
      <c r="LQ10" s="128"/>
      <c r="LR10" s="128"/>
      <c r="LS10" s="128"/>
      <c r="LT10" s="128"/>
      <c r="LU10" s="128"/>
      <c r="LV10" s="128"/>
      <c r="LW10" s="128"/>
      <c r="LX10" s="128"/>
      <c r="LY10" s="128"/>
      <c r="LZ10" s="128"/>
      <c r="MA10" s="128"/>
      <c r="MB10" s="128"/>
      <c r="MC10" s="128"/>
      <c r="MD10" s="128"/>
      <c r="ME10" s="128"/>
      <c r="MF10" s="128"/>
      <c r="MG10" s="128"/>
      <c r="MH10" s="128"/>
      <c r="MI10" s="128"/>
      <c r="MJ10" s="128"/>
      <c r="MK10" s="128"/>
      <c r="ML10" s="128"/>
      <c r="MM10" s="128"/>
      <c r="MN10" s="128"/>
      <c r="MO10" s="128"/>
      <c r="MP10" s="128"/>
      <c r="MQ10" s="128"/>
      <c r="MR10" s="128"/>
      <c r="MS10" s="128"/>
      <c r="MT10" s="128"/>
      <c r="MU10" s="128"/>
      <c r="MV10" s="128"/>
      <c r="MW10" s="128"/>
      <c r="MX10" s="128"/>
      <c r="MY10" s="128"/>
      <c r="MZ10" s="128"/>
      <c r="NA10" s="128"/>
      <c r="NB10" s="128"/>
      <c r="NC10" s="2"/>
      <c r="ND10" s="129" t="s">
        <v>21</v>
      </c>
      <c r="NE10" s="130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2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14" t="s">
        <v>23</v>
      </c>
      <c r="NE11" s="114"/>
      <c r="NF11" s="114"/>
      <c r="NG11" s="114"/>
      <c r="NH11" s="114"/>
      <c r="NI11" s="114"/>
      <c r="NJ11" s="114"/>
      <c r="NK11" s="114"/>
      <c r="NL11" s="114"/>
      <c r="NM11" s="114"/>
      <c r="NN11" s="114"/>
      <c r="NO11" s="114"/>
      <c r="NP11" s="114"/>
      <c r="NQ11" s="114"/>
      <c r="NR11" s="114"/>
    </row>
    <row r="12" spans="1:382" ht="9.75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14"/>
      <c r="NE12" s="114"/>
      <c r="NF12" s="114"/>
      <c r="NG12" s="114"/>
      <c r="NH12" s="114"/>
      <c r="NI12" s="114"/>
      <c r="NJ12" s="114"/>
      <c r="NK12" s="114"/>
      <c r="NL12" s="114"/>
      <c r="NM12" s="114"/>
      <c r="NN12" s="114"/>
      <c r="NO12" s="114"/>
      <c r="NP12" s="114"/>
      <c r="NQ12" s="114"/>
      <c r="NR12" s="114"/>
    </row>
    <row r="13" spans="1:382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15"/>
      <c r="NE13" s="115"/>
      <c r="NF13" s="115"/>
      <c r="NG13" s="115"/>
      <c r="NH13" s="115"/>
      <c r="NI13" s="115"/>
      <c r="NJ13" s="115"/>
      <c r="NK13" s="115"/>
      <c r="NL13" s="115"/>
      <c r="NM13" s="115"/>
      <c r="NN13" s="115"/>
      <c r="NO13" s="115"/>
      <c r="NP13" s="115"/>
      <c r="NQ13" s="115"/>
      <c r="NR13" s="115"/>
    </row>
    <row r="14" spans="1:382" ht="13.5" customHeight="1" x14ac:dyDescent="0.2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2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123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2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2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2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2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2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2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2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2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2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2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2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2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2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2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2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 t="str">
        <f>データ!$B$11</f>
        <v>H27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 t="str">
        <f>データ!$C$11</f>
        <v>H28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 t="str">
        <f>データ!$D$11</f>
        <v>H29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 t="str">
        <f>データ!$E$11</f>
        <v>H30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 t="str">
        <f>データ!$F$11</f>
        <v>R01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 t="str">
        <f>データ!$B$11</f>
        <v>H27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 t="str">
        <f>データ!$C$11</f>
        <v>H28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 t="str">
        <f>データ!$D$11</f>
        <v>H29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 t="str">
        <f>データ!$E$11</f>
        <v>H30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 t="str">
        <f>データ!$F$11</f>
        <v>R01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 t="str">
        <f>データ!$B$11</f>
        <v>H27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 t="str">
        <f>データ!$C$11</f>
        <v>H28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 t="str">
        <f>データ!$D$11</f>
        <v>H29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 t="str">
        <f>データ!$E$11</f>
        <v>H30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 t="str">
        <f>データ!$F$11</f>
        <v>R01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2">
      <c r="A31" s="2"/>
      <c r="B31" s="22"/>
      <c r="C31" s="4"/>
      <c r="D31" s="4"/>
      <c r="E31" s="4"/>
      <c r="F31" s="4"/>
      <c r="I31" s="28"/>
      <c r="J31" s="106" t="s">
        <v>27</v>
      </c>
      <c r="K31" s="107"/>
      <c r="L31" s="107"/>
      <c r="M31" s="107"/>
      <c r="N31" s="107"/>
      <c r="O31" s="107"/>
      <c r="P31" s="107"/>
      <c r="Q31" s="107"/>
      <c r="R31" s="107"/>
      <c r="S31" s="107"/>
      <c r="T31" s="108"/>
      <c r="U31" s="110">
        <f>データ!Y7</f>
        <v>118.9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124.2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139.6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152.19999999999999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136.5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6" t="s">
        <v>27</v>
      </c>
      <c r="EB31" s="107"/>
      <c r="EC31" s="107"/>
      <c r="ED31" s="107"/>
      <c r="EE31" s="107"/>
      <c r="EF31" s="107"/>
      <c r="EG31" s="107"/>
      <c r="EH31" s="107"/>
      <c r="EI31" s="107"/>
      <c r="EJ31" s="107"/>
      <c r="EK31" s="108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6" t="s">
        <v>27</v>
      </c>
      <c r="IS31" s="107"/>
      <c r="IT31" s="107"/>
      <c r="IU31" s="107"/>
      <c r="IV31" s="107"/>
      <c r="IW31" s="107"/>
      <c r="IX31" s="107"/>
      <c r="IY31" s="107"/>
      <c r="IZ31" s="107"/>
      <c r="JA31" s="107"/>
      <c r="JB31" s="108"/>
      <c r="JC31" s="80">
        <f>データ!DK7</f>
        <v>2683.3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2516.6999999999998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2500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2516.6999999999998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2508.3000000000002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2">
      <c r="A32" s="2"/>
      <c r="B32" s="22"/>
      <c r="C32" s="4"/>
      <c r="D32" s="4"/>
      <c r="E32" s="4"/>
      <c r="F32" s="4"/>
      <c r="G32" s="4"/>
      <c r="H32" s="4"/>
      <c r="I32" s="28"/>
      <c r="J32" s="106" t="s">
        <v>29</v>
      </c>
      <c r="K32" s="107"/>
      <c r="L32" s="107"/>
      <c r="M32" s="107"/>
      <c r="N32" s="107"/>
      <c r="O32" s="107"/>
      <c r="P32" s="107"/>
      <c r="Q32" s="107"/>
      <c r="R32" s="107"/>
      <c r="S32" s="107"/>
      <c r="T32" s="108"/>
      <c r="U32" s="110">
        <f>データ!AD7</f>
        <v>419.4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371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509.2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378.1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756.6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6" t="s">
        <v>29</v>
      </c>
      <c r="EB32" s="107"/>
      <c r="EC32" s="107"/>
      <c r="ED32" s="107"/>
      <c r="EE32" s="107"/>
      <c r="EF32" s="107"/>
      <c r="EG32" s="107"/>
      <c r="EH32" s="107"/>
      <c r="EI32" s="107"/>
      <c r="EJ32" s="107"/>
      <c r="EK32" s="108"/>
      <c r="EL32" s="110">
        <f>データ!AO7</f>
        <v>3.2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2.9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6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3.8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2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6" t="s">
        <v>29</v>
      </c>
      <c r="IS32" s="107"/>
      <c r="IT32" s="107"/>
      <c r="IU32" s="107"/>
      <c r="IV32" s="107"/>
      <c r="IW32" s="107"/>
      <c r="IX32" s="107"/>
      <c r="IY32" s="107"/>
      <c r="IZ32" s="107"/>
      <c r="JA32" s="107"/>
      <c r="JB32" s="108"/>
      <c r="JC32" s="80">
        <f>データ!DP7</f>
        <v>269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276.60000000000002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274.8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275.5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289.2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124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2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2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2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2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2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2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2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2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2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2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2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2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2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2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2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2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2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125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2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2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 t="str">
        <f>データ!$B$11</f>
        <v>H27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 t="str">
        <f>データ!$C$11</f>
        <v>H28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 t="str">
        <f>データ!$D$11</f>
        <v>H29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 t="str">
        <f>データ!$E$11</f>
        <v>H30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 t="str">
        <f>データ!$F$11</f>
        <v>R01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 t="str">
        <f>データ!$B$11</f>
        <v>H27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 t="str">
        <f>データ!$C$11</f>
        <v>H28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 t="str">
        <f>データ!$D$11</f>
        <v>H29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 t="str">
        <f>データ!$E$11</f>
        <v>H30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 t="str">
        <f>データ!$F$11</f>
        <v>R01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 t="str">
        <f>データ!$B$11</f>
        <v>H27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 t="str">
        <f>データ!$C$11</f>
        <v>H28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 t="str">
        <f>データ!$D$11</f>
        <v>H29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 t="str">
        <f>データ!$E$11</f>
        <v>H30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 t="str">
        <f>データ!$F$11</f>
        <v>R01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2">
      <c r="A52" s="2"/>
      <c r="B52" s="22"/>
      <c r="C52" s="4"/>
      <c r="D52" s="4"/>
      <c r="E52" s="4"/>
      <c r="F52" s="4"/>
      <c r="G52" s="34"/>
      <c r="H52" s="34"/>
      <c r="I52" s="28"/>
      <c r="J52" s="106" t="s">
        <v>27</v>
      </c>
      <c r="K52" s="107"/>
      <c r="L52" s="107"/>
      <c r="M52" s="107"/>
      <c r="N52" s="107"/>
      <c r="O52" s="107"/>
      <c r="P52" s="107"/>
      <c r="Q52" s="107"/>
      <c r="R52" s="107"/>
      <c r="S52" s="107"/>
      <c r="T52" s="108"/>
      <c r="U52" s="109">
        <f>データ!AU7</f>
        <v>0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>
        <f>データ!AV7</f>
        <v>0</v>
      </c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>
        <f>データ!AW7</f>
        <v>0</v>
      </c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>
        <f>データ!AX7</f>
        <v>0</v>
      </c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>
        <f>データ!AY7</f>
        <v>0</v>
      </c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  <c r="DK52" s="10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6" t="s">
        <v>27</v>
      </c>
      <c r="EB52" s="107"/>
      <c r="EC52" s="107"/>
      <c r="ED52" s="107"/>
      <c r="EE52" s="107"/>
      <c r="EF52" s="107"/>
      <c r="EG52" s="107"/>
      <c r="EH52" s="107"/>
      <c r="EI52" s="107"/>
      <c r="EJ52" s="107"/>
      <c r="EK52" s="108"/>
      <c r="EL52" s="110">
        <f>データ!BF7</f>
        <v>15.9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19.5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28.4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34.299999999999997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26.7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6" t="s">
        <v>27</v>
      </c>
      <c r="IS52" s="107"/>
      <c r="IT52" s="107"/>
      <c r="IU52" s="107"/>
      <c r="IV52" s="107"/>
      <c r="IW52" s="107"/>
      <c r="IX52" s="107"/>
      <c r="IY52" s="107"/>
      <c r="IZ52" s="107"/>
      <c r="JA52" s="107"/>
      <c r="JB52" s="108"/>
      <c r="JC52" s="109">
        <f>データ!BQ7</f>
        <v>783</v>
      </c>
      <c r="JD52" s="109"/>
      <c r="JE52" s="109"/>
      <c r="JF52" s="109"/>
      <c r="JG52" s="109"/>
      <c r="JH52" s="109"/>
      <c r="JI52" s="109"/>
      <c r="JJ52" s="109"/>
      <c r="JK52" s="109"/>
      <c r="JL52" s="109"/>
      <c r="JM52" s="109"/>
      <c r="JN52" s="109"/>
      <c r="JO52" s="109"/>
      <c r="JP52" s="109"/>
      <c r="JQ52" s="109"/>
      <c r="JR52" s="109"/>
      <c r="JS52" s="109"/>
      <c r="JT52" s="109"/>
      <c r="JU52" s="109"/>
      <c r="JV52" s="109">
        <f>データ!BR7</f>
        <v>1006</v>
      </c>
      <c r="JW52" s="109"/>
      <c r="JX52" s="109"/>
      <c r="JY52" s="109"/>
      <c r="JZ52" s="109"/>
      <c r="KA52" s="109"/>
      <c r="KB52" s="109"/>
      <c r="KC52" s="109"/>
      <c r="KD52" s="109"/>
      <c r="KE52" s="109"/>
      <c r="KF52" s="109"/>
      <c r="KG52" s="109"/>
      <c r="KH52" s="109"/>
      <c r="KI52" s="109"/>
      <c r="KJ52" s="109"/>
      <c r="KK52" s="109"/>
      <c r="KL52" s="109"/>
      <c r="KM52" s="109"/>
      <c r="KN52" s="109"/>
      <c r="KO52" s="109">
        <f>データ!BS7</f>
        <v>1648</v>
      </c>
      <c r="KP52" s="109"/>
      <c r="KQ52" s="109"/>
      <c r="KR52" s="109"/>
      <c r="KS52" s="109"/>
      <c r="KT52" s="109"/>
      <c r="KU52" s="109"/>
      <c r="KV52" s="109"/>
      <c r="KW52" s="109"/>
      <c r="KX52" s="109"/>
      <c r="KY52" s="109"/>
      <c r="KZ52" s="109"/>
      <c r="LA52" s="109"/>
      <c r="LB52" s="109"/>
      <c r="LC52" s="109"/>
      <c r="LD52" s="109"/>
      <c r="LE52" s="109"/>
      <c r="LF52" s="109"/>
      <c r="LG52" s="109"/>
      <c r="LH52" s="109">
        <f>データ!BT7</f>
        <v>2139</v>
      </c>
      <c r="LI52" s="109"/>
      <c r="LJ52" s="109"/>
      <c r="LK52" s="109"/>
      <c r="LL52" s="109"/>
      <c r="LM52" s="109"/>
      <c r="LN52" s="109"/>
      <c r="LO52" s="109"/>
      <c r="LP52" s="109"/>
      <c r="LQ52" s="109"/>
      <c r="LR52" s="109"/>
      <c r="LS52" s="109"/>
      <c r="LT52" s="109"/>
      <c r="LU52" s="109"/>
      <c r="LV52" s="109"/>
      <c r="LW52" s="109"/>
      <c r="LX52" s="109"/>
      <c r="LY52" s="109"/>
      <c r="LZ52" s="109"/>
      <c r="MA52" s="109">
        <f>データ!BU7</f>
        <v>1515</v>
      </c>
      <c r="MB52" s="109"/>
      <c r="MC52" s="109"/>
      <c r="MD52" s="109"/>
      <c r="ME52" s="109"/>
      <c r="MF52" s="109"/>
      <c r="MG52" s="109"/>
      <c r="MH52" s="109"/>
      <c r="MI52" s="109"/>
      <c r="MJ52" s="109"/>
      <c r="MK52" s="109"/>
      <c r="ML52" s="109"/>
      <c r="MM52" s="109"/>
      <c r="MN52" s="109"/>
      <c r="MO52" s="109"/>
      <c r="MP52" s="109"/>
      <c r="MQ52" s="109"/>
      <c r="MR52" s="109"/>
      <c r="MS52" s="109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2">
      <c r="A53" s="2"/>
      <c r="B53" s="22"/>
      <c r="C53" s="4"/>
      <c r="D53" s="4"/>
      <c r="E53" s="4"/>
      <c r="F53" s="4"/>
      <c r="G53" s="4"/>
      <c r="H53" s="4"/>
      <c r="I53" s="28"/>
      <c r="J53" s="106" t="s">
        <v>29</v>
      </c>
      <c r="K53" s="107"/>
      <c r="L53" s="107"/>
      <c r="M53" s="107"/>
      <c r="N53" s="107"/>
      <c r="O53" s="107"/>
      <c r="P53" s="107"/>
      <c r="Q53" s="107"/>
      <c r="R53" s="107"/>
      <c r="S53" s="107"/>
      <c r="T53" s="108"/>
      <c r="U53" s="109">
        <f>データ!AZ7</f>
        <v>22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>
        <f>データ!BA7</f>
        <v>16</v>
      </c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>
        <f>データ!BB7</f>
        <v>21</v>
      </c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>
        <f>データ!BC7</f>
        <v>17</v>
      </c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>
        <f>データ!BD7</f>
        <v>15</v>
      </c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  <c r="DK53" s="10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6" t="s">
        <v>29</v>
      </c>
      <c r="EB53" s="107"/>
      <c r="EC53" s="107"/>
      <c r="ED53" s="107"/>
      <c r="EE53" s="107"/>
      <c r="EF53" s="107"/>
      <c r="EG53" s="107"/>
      <c r="EH53" s="107"/>
      <c r="EI53" s="107"/>
      <c r="EJ53" s="107"/>
      <c r="EK53" s="108"/>
      <c r="EL53" s="110">
        <f>データ!BK7</f>
        <v>38.200000000000003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34.6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37.6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30.2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33.9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6" t="s">
        <v>29</v>
      </c>
      <c r="IS53" s="107"/>
      <c r="IT53" s="107"/>
      <c r="IU53" s="107"/>
      <c r="IV53" s="107"/>
      <c r="IW53" s="107"/>
      <c r="IX53" s="107"/>
      <c r="IY53" s="107"/>
      <c r="IZ53" s="107"/>
      <c r="JA53" s="107"/>
      <c r="JB53" s="108"/>
      <c r="JC53" s="109">
        <f>データ!BV7</f>
        <v>6967</v>
      </c>
      <c r="JD53" s="109"/>
      <c r="JE53" s="109"/>
      <c r="JF53" s="109"/>
      <c r="JG53" s="109"/>
      <c r="JH53" s="109"/>
      <c r="JI53" s="109"/>
      <c r="JJ53" s="109"/>
      <c r="JK53" s="109"/>
      <c r="JL53" s="109"/>
      <c r="JM53" s="109"/>
      <c r="JN53" s="109"/>
      <c r="JO53" s="109"/>
      <c r="JP53" s="109"/>
      <c r="JQ53" s="109"/>
      <c r="JR53" s="109"/>
      <c r="JS53" s="109"/>
      <c r="JT53" s="109"/>
      <c r="JU53" s="109"/>
      <c r="JV53" s="109">
        <f>データ!BW7</f>
        <v>7138</v>
      </c>
      <c r="JW53" s="109"/>
      <c r="JX53" s="109"/>
      <c r="JY53" s="109"/>
      <c r="JZ53" s="109"/>
      <c r="KA53" s="109"/>
      <c r="KB53" s="109"/>
      <c r="KC53" s="109"/>
      <c r="KD53" s="109"/>
      <c r="KE53" s="109"/>
      <c r="KF53" s="109"/>
      <c r="KG53" s="109"/>
      <c r="KH53" s="109"/>
      <c r="KI53" s="109"/>
      <c r="KJ53" s="109"/>
      <c r="KK53" s="109"/>
      <c r="KL53" s="109"/>
      <c r="KM53" s="109"/>
      <c r="KN53" s="109"/>
      <c r="KO53" s="109">
        <f>データ!BX7</f>
        <v>8131</v>
      </c>
      <c r="KP53" s="109"/>
      <c r="KQ53" s="109"/>
      <c r="KR53" s="109"/>
      <c r="KS53" s="109"/>
      <c r="KT53" s="109"/>
      <c r="KU53" s="109"/>
      <c r="KV53" s="109"/>
      <c r="KW53" s="109"/>
      <c r="KX53" s="109"/>
      <c r="KY53" s="109"/>
      <c r="KZ53" s="109"/>
      <c r="LA53" s="109"/>
      <c r="LB53" s="109"/>
      <c r="LC53" s="109"/>
      <c r="LD53" s="109"/>
      <c r="LE53" s="109"/>
      <c r="LF53" s="109"/>
      <c r="LG53" s="109"/>
      <c r="LH53" s="109">
        <f>データ!BY7</f>
        <v>8076</v>
      </c>
      <c r="LI53" s="109"/>
      <c r="LJ53" s="109"/>
      <c r="LK53" s="109"/>
      <c r="LL53" s="109"/>
      <c r="LM53" s="109"/>
      <c r="LN53" s="109"/>
      <c r="LO53" s="109"/>
      <c r="LP53" s="109"/>
      <c r="LQ53" s="109"/>
      <c r="LR53" s="109"/>
      <c r="LS53" s="109"/>
      <c r="LT53" s="109"/>
      <c r="LU53" s="109"/>
      <c r="LV53" s="109"/>
      <c r="LW53" s="109"/>
      <c r="LX53" s="109"/>
      <c r="LY53" s="109"/>
      <c r="LZ53" s="109"/>
      <c r="MA53" s="109">
        <f>データ!BZ7</f>
        <v>8265</v>
      </c>
      <c r="MB53" s="109"/>
      <c r="MC53" s="109"/>
      <c r="MD53" s="109"/>
      <c r="ME53" s="109"/>
      <c r="MF53" s="109"/>
      <c r="MG53" s="109"/>
      <c r="MH53" s="109"/>
      <c r="MI53" s="109"/>
      <c r="MJ53" s="109"/>
      <c r="MK53" s="109"/>
      <c r="ML53" s="109"/>
      <c r="MM53" s="109"/>
      <c r="MN53" s="109"/>
      <c r="MO53" s="109"/>
      <c r="MP53" s="109"/>
      <c r="MQ53" s="109"/>
      <c r="MR53" s="109"/>
      <c r="MS53" s="109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2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2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2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2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2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2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2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2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2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2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2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2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2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126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2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7">
        <f>データ!CM7</f>
        <v>0</v>
      </c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88"/>
      <c r="DR67" s="88"/>
      <c r="DS67" s="88"/>
      <c r="DT67" s="88"/>
      <c r="DU67" s="88"/>
      <c r="DV67" s="88"/>
      <c r="DW67" s="88"/>
      <c r="DX67" s="88"/>
      <c r="DY67" s="88"/>
      <c r="DZ67" s="88"/>
      <c r="EA67" s="88"/>
      <c r="EB67" s="88"/>
      <c r="EC67" s="88"/>
      <c r="ED67" s="88"/>
      <c r="EE67" s="88"/>
      <c r="EF67" s="88"/>
      <c r="EG67" s="88"/>
      <c r="EH67" s="88"/>
      <c r="EI67" s="88"/>
      <c r="EJ67" s="88"/>
      <c r="EK67" s="88"/>
      <c r="EL67" s="88"/>
      <c r="EM67" s="88"/>
      <c r="EN67" s="88"/>
      <c r="EO67" s="88"/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88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88"/>
      <c r="FQ67" s="88"/>
      <c r="FR67" s="88"/>
      <c r="FS67" s="88"/>
      <c r="FT67" s="88"/>
      <c r="FU67" s="88"/>
      <c r="FV67" s="88"/>
      <c r="FW67" s="89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2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90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2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2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90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  <c r="FF69" s="91"/>
      <c r="FG69" s="91"/>
      <c r="FH69" s="91"/>
      <c r="FI69" s="91"/>
      <c r="FJ69" s="91"/>
      <c r="FK69" s="91"/>
      <c r="FL69" s="91"/>
      <c r="FM69" s="91"/>
      <c r="FN69" s="91"/>
      <c r="FO69" s="91"/>
      <c r="FP69" s="91"/>
      <c r="FQ69" s="91"/>
      <c r="FR69" s="91"/>
      <c r="FS69" s="91"/>
      <c r="FT69" s="91"/>
      <c r="FU69" s="91"/>
      <c r="FV69" s="91"/>
      <c r="FW69" s="92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2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3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  <c r="FL70" s="94"/>
      <c r="FM70" s="94"/>
      <c r="FN70" s="94"/>
      <c r="FO70" s="94"/>
      <c r="FP70" s="94"/>
      <c r="FQ70" s="94"/>
      <c r="FR70" s="94"/>
      <c r="FS70" s="94"/>
      <c r="FT70" s="94"/>
      <c r="FU70" s="94"/>
      <c r="FV70" s="94"/>
      <c r="FW70" s="95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2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2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2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2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2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2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84" t="str">
        <f>データ!$B$11</f>
        <v>H27</v>
      </c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6"/>
      <c r="AG76" s="84" t="str">
        <f>データ!$C$11</f>
        <v>H28</v>
      </c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6"/>
      <c r="AV76" s="84" t="str">
        <f>データ!$D$11</f>
        <v>H29</v>
      </c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6"/>
      <c r="BK76" s="84" t="str">
        <f>データ!$E$11</f>
        <v>H30</v>
      </c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6"/>
      <c r="BZ76" s="84" t="str">
        <f>データ!$F$11</f>
        <v>R01</v>
      </c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6"/>
      <c r="CO76" s="4"/>
      <c r="CP76" s="4"/>
      <c r="CQ76" s="4"/>
      <c r="CR76" s="4"/>
      <c r="CS76" s="4"/>
      <c r="CT76" s="4"/>
      <c r="CU76" s="4"/>
      <c r="CV76" s="87">
        <f>データ!CN7</f>
        <v>0</v>
      </c>
      <c r="CW76" s="88"/>
      <c r="CX76" s="88"/>
      <c r="CY76" s="88"/>
      <c r="CZ76" s="88"/>
      <c r="DA76" s="88"/>
      <c r="DB76" s="88"/>
      <c r="DC76" s="88"/>
      <c r="DD76" s="88"/>
      <c r="DE76" s="88"/>
      <c r="DF76" s="88"/>
      <c r="DG76" s="88"/>
      <c r="DH76" s="88"/>
      <c r="DI76" s="88"/>
      <c r="DJ76" s="88"/>
      <c r="DK76" s="88"/>
      <c r="DL76" s="88"/>
      <c r="DM76" s="88"/>
      <c r="DN76" s="88"/>
      <c r="DO76" s="88"/>
      <c r="DP76" s="88"/>
      <c r="DQ76" s="88"/>
      <c r="DR76" s="88"/>
      <c r="DS76" s="88"/>
      <c r="DT76" s="88"/>
      <c r="DU76" s="88"/>
      <c r="DV76" s="88"/>
      <c r="DW76" s="88"/>
      <c r="DX76" s="88"/>
      <c r="DY76" s="88"/>
      <c r="DZ76" s="88"/>
      <c r="EA76" s="88"/>
      <c r="EB76" s="88"/>
      <c r="EC76" s="88"/>
      <c r="ED76" s="88"/>
      <c r="EE76" s="88"/>
      <c r="EF76" s="88"/>
      <c r="EG76" s="88"/>
      <c r="EH76" s="88"/>
      <c r="EI76" s="88"/>
      <c r="EJ76" s="88"/>
      <c r="EK76" s="88"/>
      <c r="EL76" s="88"/>
      <c r="EM76" s="88"/>
      <c r="EN76" s="88"/>
      <c r="EO76" s="88"/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88"/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88"/>
      <c r="FQ76" s="88"/>
      <c r="FR76" s="88"/>
      <c r="FS76" s="88"/>
      <c r="FT76" s="88"/>
      <c r="FU76" s="88"/>
      <c r="FV76" s="88"/>
      <c r="FW76" s="89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84" t="str">
        <f>データ!$B$11</f>
        <v>H27</v>
      </c>
      <c r="GM76" s="85"/>
      <c r="GN76" s="85"/>
      <c r="GO76" s="85"/>
      <c r="GP76" s="85"/>
      <c r="GQ76" s="85"/>
      <c r="GR76" s="85"/>
      <c r="GS76" s="85"/>
      <c r="GT76" s="85"/>
      <c r="GU76" s="85"/>
      <c r="GV76" s="85"/>
      <c r="GW76" s="85"/>
      <c r="GX76" s="85"/>
      <c r="GY76" s="85"/>
      <c r="GZ76" s="86"/>
      <c r="HA76" s="84" t="str">
        <f>データ!$C$11</f>
        <v>H28</v>
      </c>
      <c r="HB76" s="85"/>
      <c r="HC76" s="85"/>
      <c r="HD76" s="85"/>
      <c r="HE76" s="85"/>
      <c r="HF76" s="85"/>
      <c r="HG76" s="85"/>
      <c r="HH76" s="85"/>
      <c r="HI76" s="85"/>
      <c r="HJ76" s="85"/>
      <c r="HK76" s="85"/>
      <c r="HL76" s="85"/>
      <c r="HM76" s="85"/>
      <c r="HN76" s="85"/>
      <c r="HO76" s="86"/>
      <c r="HP76" s="84" t="str">
        <f>データ!$D$11</f>
        <v>H29</v>
      </c>
      <c r="HQ76" s="85"/>
      <c r="HR76" s="85"/>
      <c r="HS76" s="85"/>
      <c r="HT76" s="85"/>
      <c r="HU76" s="85"/>
      <c r="HV76" s="85"/>
      <c r="HW76" s="85"/>
      <c r="HX76" s="85"/>
      <c r="HY76" s="85"/>
      <c r="HZ76" s="85"/>
      <c r="IA76" s="85"/>
      <c r="IB76" s="85"/>
      <c r="IC76" s="85"/>
      <c r="ID76" s="86"/>
      <c r="IE76" s="84" t="str">
        <f>データ!$E$11</f>
        <v>H30</v>
      </c>
      <c r="IF76" s="85"/>
      <c r="IG76" s="85"/>
      <c r="IH76" s="85"/>
      <c r="II76" s="85"/>
      <c r="IJ76" s="85"/>
      <c r="IK76" s="85"/>
      <c r="IL76" s="85"/>
      <c r="IM76" s="85"/>
      <c r="IN76" s="85"/>
      <c r="IO76" s="85"/>
      <c r="IP76" s="85"/>
      <c r="IQ76" s="85"/>
      <c r="IR76" s="85"/>
      <c r="IS76" s="86"/>
      <c r="IT76" s="84" t="str">
        <f>データ!$F$11</f>
        <v>R01</v>
      </c>
      <c r="IU76" s="85"/>
      <c r="IV76" s="85"/>
      <c r="IW76" s="85"/>
      <c r="IX76" s="85"/>
      <c r="IY76" s="85"/>
      <c r="IZ76" s="85"/>
      <c r="JA76" s="85"/>
      <c r="JB76" s="85"/>
      <c r="JC76" s="85"/>
      <c r="JD76" s="85"/>
      <c r="JE76" s="85"/>
      <c r="JF76" s="85"/>
      <c r="JG76" s="85"/>
      <c r="JH76" s="86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84" t="str">
        <f>データ!$B$11</f>
        <v>H27</v>
      </c>
      <c r="KB76" s="85"/>
      <c r="KC76" s="85"/>
      <c r="KD76" s="85"/>
      <c r="KE76" s="85"/>
      <c r="KF76" s="85"/>
      <c r="KG76" s="85"/>
      <c r="KH76" s="85"/>
      <c r="KI76" s="85"/>
      <c r="KJ76" s="85"/>
      <c r="KK76" s="85"/>
      <c r="KL76" s="85"/>
      <c r="KM76" s="85"/>
      <c r="KN76" s="85"/>
      <c r="KO76" s="86"/>
      <c r="KP76" s="84" t="str">
        <f>データ!$C$11</f>
        <v>H28</v>
      </c>
      <c r="KQ76" s="85"/>
      <c r="KR76" s="85"/>
      <c r="KS76" s="85"/>
      <c r="KT76" s="85"/>
      <c r="KU76" s="85"/>
      <c r="KV76" s="85"/>
      <c r="KW76" s="85"/>
      <c r="KX76" s="85"/>
      <c r="KY76" s="85"/>
      <c r="KZ76" s="85"/>
      <c r="LA76" s="85"/>
      <c r="LB76" s="85"/>
      <c r="LC76" s="85"/>
      <c r="LD76" s="86"/>
      <c r="LE76" s="84" t="str">
        <f>データ!$D$11</f>
        <v>H29</v>
      </c>
      <c r="LF76" s="85"/>
      <c r="LG76" s="85"/>
      <c r="LH76" s="85"/>
      <c r="LI76" s="85"/>
      <c r="LJ76" s="85"/>
      <c r="LK76" s="85"/>
      <c r="LL76" s="85"/>
      <c r="LM76" s="85"/>
      <c r="LN76" s="85"/>
      <c r="LO76" s="85"/>
      <c r="LP76" s="85"/>
      <c r="LQ76" s="85"/>
      <c r="LR76" s="85"/>
      <c r="LS76" s="86"/>
      <c r="LT76" s="84" t="str">
        <f>データ!$E$11</f>
        <v>H30</v>
      </c>
      <c r="LU76" s="85"/>
      <c r="LV76" s="85"/>
      <c r="LW76" s="85"/>
      <c r="LX76" s="85"/>
      <c r="LY76" s="85"/>
      <c r="LZ76" s="85"/>
      <c r="MA76" s="85"/>
      <c r="MB76" s="85"/>
      <c r="MC76" s="85"/>
      <c r="MD76" s="85"/>
      <c r="ME76" s="85"/>
      <c r="MF76" s="85"/>
      <c r="MG76" s="85"/>
      <c r="MH76" s="86"/>
      <c r="MI76" s="84" t="str">
        <f>データ!$F$11</f>
        <v>R01</v>
      </c>
      <c r="MJ76" s="85"/>
      <c r="MK76" s="85"/>
      <c r="ML76" s="85"/>
      <c r="MM76" s="85"/>
      <c r="MN76" s="85"/>
      <c r="MO76" s="85"/>
      <c r="MP76" s="85"/>
      <c r="MQ76" s="85"/>
      <c r="MR76" s="85"/>
      <c r="MS76" s="85"/>
      <c r="MT76" s="85"/>
      <c r="MU76" s="85"/>
      <c r="MV76" s="85"/>
      <c r="MW76" s="86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2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90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  <c r="FF77" s="91"/>
      <c r="FG77" s="91"/>
      <c r="FH77" s="91"/>
      <c r="FI77" s="91"/>
      <c r="FJ77" s="91"/>
      <c r="FK77" s="91"/>
      <c r="FL77" s="91"/>
      <c r="FM77" s="91"/>
      <c r="FN77" s="91"/>
      <c r="FO77" s="91"/>
      <c r="FP77" s="91"/>
      <c r="FQ77" s="91"/>
      <c r="FR77" s="91"/>
      <c r="FS77" s="91"/>
      <c r="FT77" s="91"/>
      <c r="FU77" s="91"/>
      <c r="FV77" s="91"/>
      <c r="FW77" s="92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0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0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2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90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2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70.5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59.2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62.4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83.1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54.7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2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3"/>
      <c r="CW79" s="94"/>
      <c r="CX79" s="94"/>
      <c r="CY79" s="94"/>
      <c r="CZ79" s="94"/>
      <c r="DA79" s="94"/>
      <c r="DB79" s="94"/>
      <c r="DC79" s="94"/>
      <c r="DD79" s="94"/>
      <c r="DE79" s="94"/>
      <c r="DF79" s="94"/>
      <c r="DG79" s="94"/>
      <c r="DH79" s="94"/>
      <c r="DI79" s="94"/>
      <c r="DJ79" s="94"/>
      <c r="DK79" s="94"/>
      <c r="DL79" s="94"/>
      <c r="DM79" s="94"/>
      <c r="DN79" s="94"/>
      <c r="DO79" s="94"/>
      <c r="DP79" s="94"/>
      <c r="DQ79" s="94"/>
      <c r="DR79" s="94"/>
      <c r="DS79" s="94"/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/>
      <c r="EE79" s="94"/>
      <c r="EF79" s="94"/>
      <c r="EG79" s="94"/>
      <c r="EH79" s="94"/>
      <c r="EI79" s="94"/>
      <c r="EJ79" s="94"/>
      <c r="EK79" s="94"/>
      <c r="EL79" s="94"/>
      <c r="EM79" s="94"/>
      <c r="EN79" s="94"/>
      <c r="EO79" s="94"/>
      <c r="EP79" s="94"/>
      <c r="EQ79" s="94"/>
      <c r="ER79" s="94"/>
      <c r="ES79" s="94"/>
      <c r="ET79" s="94"/>
      <c r="EU79" s="94"/>
      <c r="EV79" s="94"/>
      <c r="EW79" s="94"/>
      <c r="EX79" s="94"/>
      <c r="EY79" s="94"/>
      <c r="EZ79" s="94"/>
      <c r="FA79" s="94"/>
      <c r="FB79" s="94"/>
      <c r="FC79" s="94"/>
      <c r="FD79" s="94"/>
      <c r="FE79" s="94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  <c r="FV79" s="94"/>
      <c r="FW79" s="95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2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2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2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2">
      <c r="C83" s="2"/>
      <c r="BH83" s="2"/>
      <c r="GN83" s="2"/>
      <c r="IT83" s="2"/>
      <c r="KY83" s="2"/>
    </row>
    <row r="84" spans="1:382" x14ac:dyDescent="0.2">
      <c r="C84" s="2"/>
      <c r="BH84" s="2"/>
      <c r="GN84" s="2"/>
      <c r="IT84" s="2"/>
      <c r="KY84" s="2"/>
    </row>
    <row r="86" spans="1:382" hidden="1" x14ac:dyDescent="0.2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2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2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qQpZ4v4VQv3rDCWfd3Qt+wpSPMUqr5gXPovmkPiRM+3R1DaGZ19BZ6dmxR7UtItrY2rPAxXLcFde2LtCx0sMgw==" saltValue="OUkNa9PuC2ZmG1n26xNSSQ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GQ30:HI30"/>
    <mergeCell ref="HJ30:IB30"/>
    <mergeCell ref="JC30:JU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IE76:IS76"/>
    <mergeCell ref="IT76:JH76"/>
    <mergeCell ref="IT77:JH77"/>
    <mergeCell ref="GC78:GK78"/>
    <mergeCell ref="GL78:GZ78"/>
    <mergeCell ref="HA78:HO78"/>
    <mergeCell ref="LE77:LS77"/>
    <mergeCell ref="LT77:MH77"/>
    <mergeCell ref="MI77:MW77"/>
    <mergeCell ref="BZ77:CN77"/>
    <mergeCell ref="GC77:GK77"/>
    <mergeCell ref="GL77:GZ77"/>
    <mergeCell ref="HA77:HO77"/>
    <mergeCell ref="HP77:ID77"/>
    <mergeCell ref="IE77:IS77"/>
    <mergeCell ref="I78:Q78"/>
    <mergeCell ref="R78:AF78"/>
    <mergeCell ref="AG78:AU78"/>
    <mergeCell ref="AV78:BJ78"/>
    <mergeCell ref="BK78:BY78"/>
    <mergeCell ref="BZ78:CN78"/>
    <mergeCell ref="JR77:JZ77"/>
    <mergeCell ref="KA77:KO77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U20"/>
  <sheetViews>
    <sheetView showGridLines="0" workbookViewId="0"/>
  </sheetViews>
  <sheetFormatPr defaultRowHeight="13.2" x14ac:dyDescent="0.2"/>
  <cols>
    <col min="1" max="1" width="14.6640625" customWidth="1"/>
    <col min="2" max="90" width="11.88671875" customWidth="1"/>
    <col min="91" max="92" width="15.44140625" customWidth="1"/>
    <col min="93" max="125" width="11.88671875" customWidth="1"/>
  </cols>
  <sheetData>
    <row r="1" spans="1:125" x14ac:dyDescent="0.2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2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2" customHeight="1" x14ac:dyDescent="0.2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6" t="s">
        <v>58</v>
      </c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2">
      <c r="A4" s="49" t="s">
        <v>62</v>
      </c>
      <c r="B4" s="57"/>
      <c r="C4" s="57"/>
      <c r="D4" s="57"/>
      <c r="E4" s="57"/>
      <c r="F4" s="57"/>
      <c r="G4" s="57"/>
      <c r="H4" s="148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3" t="s">
        <v>63</v>
      </c>
      <c r="Z4" s="144"/>
      <c r="AA4" s="144"/>
      <c r="AB4" s="144"/>
      <c r="AC4" s="144"/>
      <c r="AD4" s="144"/>
      <c r="AE4" s="144"/>
      <c r="AF4" s="144"/>
      <c r="AG4" s="144"/>
      <c r="AH4" s="144"/>
      <c r="AI4" s="145"/>
      <c r="AJ4" s="140" t="s">
        <v>64</v>
      </c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50" t="s">
        <v>65</v>
      </c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 t="s">
        <v>66</v>
      </c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50" t="s">
        <v>67</v>
      </c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 t="s">
        <v>68</v>
      </c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1" t="s">
        <v>69</v>
      </c>
      <c r="CN4" s="141" t="s">
        <v>70</v>
      </c>
      <c r="CO4" s="143" t="s">
        <v>71</v>
      </c>
      <c r="CP4" s="144"/>
      <c r="CQ4" s="144"/>
      <c r="CR4" s="144"/>
      <c r="CS4" s="144"/>
      <c r="CT4" s="144"/>
      <c r="CU4" s="144"/>
      <c r="CV4" s="144"/>
      <c r="CW4" s="144"/>
      <c r="CX4" s="144"/>
      <c r="CY4" s="145"/>
      <c r="CZ4" s="140" t="s">
        <v>72</v>
      </c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3" t="s">
        <v>73</v>
      </c>
      <c r="DL4" s="144"/>
      <c r="DM4" s="144"/>
      <c r="DN4" s="144"/>
      <c r="DO4" s="144"/>
      <c r="DP4" s="144"/>
      <c r="DQ4" s="144"/>
      <c r="DR4" s="144"/>
      <c r="DS4" s="144"/>
      <c r="DT4" s="144"/>
      <c r="DU4" s="145"/>
    </row>
    <row r="5" spans="1:125" x14ac:dyDescent="0.2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90</v>
      </c>
      <c r="AL5" s="59" t="s">
        <v>91</v>
      </c>
      <c r="AM5" s="59" t="s">
        <v>92</v>
      </c>
      <c r="AN5" s="59" t="s">
        <v>93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89</v>
      </c>
      <c r="AV5" s="59" t="s">
        <v>90</v>
      </c>
      <c r="AW5" s="59" t="s">
        <v>91</v>
      </c>
      <c r="AX5" s="59" t="s">
        <v>92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89</v>
      </c>
      <c r="BG5" s="59" t="s">
        <v>90</v>
      </c>
      <c r="BH5" s="59" t="s">
        <v>91</v>
      </c>
      <c r="BI5" s="59" t="s">
        <v>92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100</v>
      </c>
      <c r="BR5" s="59" t="s">
        <v>90</v>
      </c>
      <c r="BS5" s="59" t="s">
        <v>91</v>
      </c>
      <c r="BT5" s="59" t="s">
        <v>92</v>
      </c>
      <c r="BU5" s="59" t="s">
        <v>93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89</v>
      </c>
      <c r="CC5" s="59" t="s">
        <v>90</v>
      </c>
      <c r="CD5" s="59" t="s">
        <v>91</v>
      </c>
      <c r="CE5" s="59" t="s">
        <v>92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42"/>
      <c r="CN5" s="142"/>
      <c r="CO5" s="59" t="s">
        <v>89</v>
      </c>
      <c r="CP5" s="59" t="s">
        <v>90</v>
      </c>
      <c r="CQ5" s="59" t="s">
        <v>91</v>
      </c>
      <c r="CR5" s="59" t="s">
        <v>92</v>
      </c>
      <c r="CS5" s="59" t="s">
        <v>93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89</v>
      </c>
      <c r="DA5" s="59" t="s">
        <v>90</v>
      </c>
      <c r="DB5" s="59" t="s">
        <v>91</v>
      </c>
      <c r="DC5" s="59" t="s">
        <v>92</v>
      </c>
      <c r="DD5" s="59" t="s">
        <v>93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89</v>
      </c>
      <c r="DL5" s="59" t="s">
        <v>90</v>
      </c>
      <c r="DM5" s="59" t="s">
        <v>91</v>
      </c>
      <c r="DN5" s="59" t="s">
        <v>92</v>
      </c>
      <c r="DO5" s="59" t="s">
        <v>93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2">
      <c r="A6" s="49" t="s">
        <v>101</v>
      </c>
      <c r="B6" s="60">
        <f>B8</f>
        <v>2019</v>
      </c>
      <c r="C6" s="60">
        <f t="shared" ref="C6:X6" si="1">C8</f>
        <v>62014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6</v>
      </c>
      <c r="H6" s="60" t="str">
        <f>SUBSTITUTE(H8,"　","")</f>
        <v>山形県山形市</v>
      </c>
      <c r="I6" s="60" t="str">
        <f t="shared" si="1"/>
        <v>山形市山形駅西口駅前広場駐車場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Ａ３Ｂ１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その他駐車場</v>
      </c>
      <c r="Q6" s="62" t="str">
        <f t="shared" si="1"/>
        <v>広場式</v>
      </c>
      <c r="R6" s="63">
        <f t="shared" si="1"/>
        <v>19</v>
      </c>
      <c r="S6" s="62" t="str">
        <f t="shared" si="1"/>
        <v>駅</v>
      </c>
      <c r="T6" s="62" t="str">
        <f t="shared" si="1"/>
        <v>無</v>
      </c>
      <c r="U6" s="63">
        <f t="shared" si="1"/>
        <v>386</v>
      </c>
      <c r="V6" s="63">
        <f t="shared" si="1"/>
        <v>12</v>
      </c>
      <c r="W6" s="63">
        <f t="shared" si="1"/>
        <v>400</v>
      </c>
      <c r="X6" s="62" t="str">
        <f t="shared" si="1"/>
        <v>代行制</v>
      </c>
      <c r="Y6" s="64">
        <f>IF(Y8="-",NA(),Y8)</f>
        <v>118.9</v>
      </c>
      <c r="Z6" s="64">
        <f t="shared" ref="Z6:AH6" si="2">IF(Z8="-",NA(),Z8)</f>
        <v>124.2</v>
      </c>
      <c r="AA6" s="64">
        <f t="shared" si="2"/>
        <v>139.6</v>
      </c>
      <c r="AB6" s="64">
        <f t="shared" si="2"/>
        <v>152.19999999999999</v>
      </c>
      <c r="AC6" s="64">
        <f t="shared" si="2"/>
        <v>136.5</v>
      </c>
      <c r="AD6" s="64">
        <f t="shared" si="2"/>
        <v>419.4</v>
      </c>
      <c r="AE6" s="64">
        <f t="shared" si="2"/>
        <v>371</v>
      </c>
      <c r="AF6" s="64">
        <f t="shared" si="2"/>
        <v>509.2</v>
      </c>
      <c r="AG6" s="64">
        <f t="shared" si="2"/>
        <v>378.1</v>
      </c>
      <c r="AH6" s="64">
        <f t="shared" si="2"/>
        <v>756.6</v>
      </c>
      <c r="AI6" s="61" t="str">
        <f>IF(AI8="-","",IF(AI8="-","【-】","【"&amp;SUBSTITUTE(TEXT(AI8,"#,##0.0"),"-","△")&amp;"】"))</f>
        <v>【619.1】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3.2</v>
      </c>
      <c r="AP6" s="64">
        <f t="shared" si="3"/>
        <v>2.9</v>
      </c>
      <c r="AQ6" s="64">
        <f t="shared" si="3"/>
        <v>6</v>
      </c>
      <c r="AR6" s="64">
        <f t="shared" si="3"/>
        <v>3.8</v>
      </c>
      <c r="AS6" s="64">
        <f t="shared" si="3"/>
        <v>2</v>
      </c>
      <c r="AT6" s="61" t="str">
        <f>IF(AT8="-","",IF(AT8="-","【-】","【"&amp;SUBSTITUTE(TEXT(AT8,"#,##0.0"),"-","△")&amp;"】"))</f>
        <v>【2.3】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22</v>
      </c>
      <c r="BA6" s="65">
        <f t="shared" si="4"/>
        <v>16</v>
      </c>
      <c r="BB6" s="65">
        <f t="shared" si="4"/>
        <v>21</v>
      </c>
      <c r="BC6" s="65">
        <f t="shared" si="4"/>
        <v>17</v>
      </c>
      <c r="BD6" s="65">
        <f t="shared" si="4"/>
        <v>15</v>
      </c>
      <c r="BE6" s="63" t="str">
        <f>IF(BE8="-","",IF(BE8="-","【-】","【"&amp;SUBSTITUTE(TEXT(BE8,"#,##0"),"-","△")&amp;"】"))</f>
        <v>【17】</v>
      </c>
      <c r="BF6" s="64">
        <f>IF(BF8="-",NA(),BF8)</f>
        <v>15.9</v>
      </c>
      <c r="BG6" s="64">
        <f t="shared" ref="BG6:BO6" si="5">IF(BG8="-",NA(),BG8)</f>
        <v>19.5</v>
      </c>
      <c r="BH6" s="64">
        <f t="shared" si="5"/>
        <v>28.4</v>
      </c>
      <c r="BI6" s="64">
        <f t="shared" si="5"/>
        <v>34.299999999999997</v>
      </c>
      <c r="BJ6" s="64">
        <f t="shared" si="5"/>
        <v>26.7</v>
      </c>
      <c r="BK6" s="64">
        <f t="shared" si="5"/>
        <v>38.200000000000003</v>
      </c>
      <c r="BL6" s="64">
        <f t="shared" si="5"/>
        <v>34.6</v>
      </c>
      <c r="BM6" s="64">
        <f t="shared" si="5"/>
        <v>37.6</v>
      </c>
      <c r="BN6" s="64">
        <f t="shared" si="5"/>
        <v>30.2</v>
      </c>
      <c r="BO6" s="64">
        <f t="shared" si="5"/>
        <v>33.9</v>
      </c>
      <c r="BP6" s="61" t="str">
        <f>IF(BP8="-","",IF(BP8="-","【-】","【"&amp;SUBSTITUTE(TEXT(BP8,"#,##0.0"),"-","△")&amp;"】"))</f>
        <v>【20.8】</v>
      </c>
      <c r="BQ6" s="65">
        <f>IF(BQ8="-",NA(),BQ8)</f>
        <v>783</v>
      </c>
      <c r="BR6" s="65">
        <f t="shared" ref="BR6:BZ6" si="6">IF(BR8="-",NA(),BR8)</f>
        <v>1006</v>
      </c>
      <c r="BS6" s="65">
        <f t="shared" si="6"/>
        <v>1648</v>
      </c>
      <c r="BT6" s="65">
        <f t="shared" si="6"/>
        <v>2139</v>
      </c>
      <c r="BU6" s="65">
        <f t="shared" si="6"/>
        <v>1515</v>
      </c>
      <c r="BV6" s="65">
        <f t="shared" si="6"/>
        <v>6967</v>
      </c>
      <c r="BW6" s="65">
        <f t="shared" si="6"/>
        <v>7138</v>
      </c>
      <c r="BX6" s="65">
        <f t="shared" si="6"/>
        <v>8131</v>
      </c>
      <c r="BY6" s="65">
        <f t="shared" si="6"/>
        <v>8076</v>
      </c>
      <c r="BZ6" s="65">
        <f t="shared" si="6"/>
        <v>8265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102</v>
      </c>
      <c r="CM6" s="63">
        <f t="shared" ref="CM6:CN6" si="7">CM8</f>
        <v>0</v>
      </c>
      <c r="CN6" s="63">
        <f t="shared" si="7"/>
        <v>0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102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70.5</v>
      </c>
      <c r="DF6" s="64">
        <f t="shared" si="8"/>
        <v>59.2</v>
      </c>
      <c r="DG6" s="64">
        <f t="shared" si="8"/>
        <v>62.4</v>
      </c>
      <c r="DH6" s="64">
        <f t="shared" si="8"/>
        <v>83.1</v>
      </c>
      <c r="DI6" s="64">
        <f t="shared" si="8"/>
        <v>54.7</v>
      </c>
      <c r="DJ6" s="61" t="str">
        <f>IF(DJ8="-","",IF(DJ8="-","【-】","【"&amp;SUBSTITUTE(TEXT(DJ8,"#,##0.0"),"-","△")&amp;"】"))</f>
        <v>【425.4】</v>
      </c>
      <c r="DK6" s="64">
        <f>IF(DK8="-",NA(),DK8)</f>
        <v>2683.3</v>
      </c>
      <c r="DL6" s="64">
        <f t="shared" ref="DL6:DT6" si="9">IF(DL8="-",NA(),DL8)</f>
        <v>2516.6999999999998</v>
      </c>
      <c r="DM6" s="64">
        <f t="shared" si="9"/>
        <v>2500</v>
      </c>
      <c r="DN6" s="64">
        <f t="shared" si="9"/>
        <v>2516.6999999999998</v>
      </c>
      <c r="DO6" s="64">
        <f t="shared" si="9"/>
        <v>2508.3000000000002</v>
      </c>
      <c r="DP6" s="64">
        <f t="shared" si="9"/>
        <v>269</v>
      </c>
      <c r="DQ6" s="64">
        <f t="shared" si="9"/>
        <v>276.60000000000002</v>
      </c>
      <c r="DR6" s="64">
        <f t="shared" si="9"/>
        <v>274.8</v>
      </c>
      <c r="DS6" s="64">
        <f t="shared" si="9"/>
        <v>275.5</v>
      </c>
      <c r="DT6" s="64">
        <f t="shared" si="9"/>
        <v>289.2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2">
      <c r="A7" s="49" t="s">
        <v>103</v>
      </c>
      <c r="B7" s="60">
        <f t="shared" ref="B7:X7" si="10">B8</f>
        <v>2019</v>
      </c>
      <c r="C7" s="60">
        <f t="shared" si="10"/>
        <v>62014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6</v>
      </c>
      <c r="H7" s="60" t="str">
        <f t="shared" si="10"/>
        <v>山形県　山形市</v>
      </c>
      <c r="I7" s="60" t="str">
        <f t="shared" si="10"/>
        <v>山形市山形駅西口駅前広場駐車場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Ａ３Ｂ１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その他駐車場</v>
      </c>
      <c r="Q7" s="62" t="str">
        <f t="shared" si="10"/>
        <v>広場式</v>
      </c>
      <c r="R7" s="63">
        <f t="shared" si="10"/>
        <v>19</v>
      </c>
      <c r="S7" s="62" t="str">
        <f t="shared" si="10"/>
        <v>駅</v>
      </c>
      <c r="T7" s="62" t="str">
        <f t="shared" si="10"/>
        <v>無</v>
      </c>
      <c r="U7" s="63">
        <f t="shared" si="10"/>
        <v>386</v>
      </c>
      <c r="V7" s="63">
        <f t="shared" si="10"/>
        <v>12</v>
      </c>
      <c r="W7" s="63">
        <f t="shared" si="10"/>
        <v>400</v>
      </c>
      <c r="X7" s="62" t="str">
        <f t="shared" si="10"/>
        <v>代行制</v>
      </c>
      <c r="Y7" s="64">
        <f>Y8</f>
        <v>118.9</v>
      </c>
      <c r="Z7" s="64">
        <f t="shared" ref="Z7:AH7" si="11">Z8</f>
        <v>124.2</v>
      </c>
      <c r="AA7" s="64">
        <f t="shared" si="11"/>
        <v>139.6</v>
      </c>
      <c r="AB7" s="64">
        <f t="shared" si="11"/>
        <v>152.19999999999999</v>
      </c>
      <c r="AC7" s="64">
        <f t="shared" si="11"/>
        <v>136.5</v>
      </c>
      <c r="AD7" s="64">
        <f t="shared" si="11"/>
        <v>419.4</v>
      </c>
      <c r="AE7" s="64">
        <f t="shared" si="11"/>
        <v>371</v>
      </c>
      <c r="AF7" s="64">
        <f t="shared" si="11"/>
        <v>509.2</v>
      </c>
      <c r="AG7" s="64">
        <f t="shared" si="11"/>
        <v>378.1</v>
      </c>
      <c r="AH7" s="64">
        <f t="shared" si="11"/>
        <v>756.6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3.2</v>
      </c>
      <c r="AP7" s="64">
        <f t="shared" si="12"/>
        <v>2.9</v>
      </c>
      <c r="AQ7" s="64">
        <f t="shared" si="12"/>
        <v>6</v>
      </c>
      <c r="AR7" s="64">
        <f t="shared" si="12"/>
        <v>3.8</v>
      </c>
      <c r="AS7" s="64">
        <f t="shared" si="12"/>
        <v>2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22</v>
      </c>
      <c r="BA7" s="65">
        <f t="shared" si="13"/>
        <v>16</v>
      </c>
      <c r="BB7" s="65">
        <f t="shared" si="13"/>
        <v>21</v>
      </c>
      <c r="BC7" s="65">
        <f t="shared" si="13"/>
        <v>17</v>
      </c>
      <c r="BD7" s="65">
        <f t="shared" si="13"/>
        <v>15</v>
      </c>
      <c r="BE7" s="63"/>
      <c r="BF7" s="64">
        <f>BF8</f>
        <v>15.9</v>
      </c>
      <c r="BG7" s="64">
        <f t="shared" ref="BG7:BO7" si="14">BG8</f>
        <v>19.5</v>
      </c>
      <c r="BH7" s="64">
        <f t="shared" si="14"/>
        <v>28.4</v>
      </c>
      <c r="BI7" s="64">
        <f t="shared" si="14"/>
        <v>34.299999999999997</v>
      </c>
      <c r="BJ7" s="64">
        <f t="shared" si="14"/>
        <v>26.7</v>
      </c>
      <c r="BK7" s="64">
        <f t="shared" si="14"/>
        <v>38.200000000000003</v>
      </c>
      <c r="BL7" s="64">
        <f t="shared" si="14"/>
        <v>34.6</v>
      </c>
      <c r="BM7" s="64">
        <f t="shared" si="14"/>
        <v>37.6</v>
      </c>
      <c r="BN7" s="64">
        <f t="shared" si="14"/>
        <v>30.2</v>
      </c>
      <c r="BO7" s="64">
        <f t="shared" si="14"/>
        <v>33.9</v>
      </c>
      <c r="BP7" s="61"/>
      <c r="BQ7" s="65">
        <f>BQ8</f>
        <v>783</v>
      </c>
      <c r="BR7" s="65">
        <f t="shared" ref="BR7:BZ7" si="15">BR8</f>
        <v>1006</v>
      </c>
      <c r="BS7" s="65">
        <f t="shared" si="15"/>
        <v>1648</v>
      </c>
      <c r="BT7" s="65">
        <f t="shared" si="15"/>
        <v>2139</v>
      </c>
      <c r="BU7" s="65">
        <f t="shared" si="15"/>
        <v>1515</v>
      </c>
      <c r="BV7" s="65">
        <f t="shared" si="15"/>
        <v>6967</v>
      </c>
      <c r="BW7" s="65">
        <f t="shared" si="15"/>
        <v>7138</v>
      </c>
      <c r="BX7" s="65">
        <f t="shared" si="15"/>
        <v>8131</v>
      </c>
      <c r="BY7" s="65">
        <f t="shared" si="15"/>
        <v>8076</v>
      </c>
      <c r="BZ7" s="65">
        <f t="shared" si="15"/>
        <v>8265</v>
      </c>
      <c r="CA7" s="63"/>
      <c r="CB7" s="64" t="s">
        <v>104</v>
      </c>
      <c r="CC7" s="64" t="s">
        <v>104</v>
      </c>
      <c r="CD7" s="64" t="s">
        <v>104</v>
      </c>
      <c r="CE7" s="64" t="s">
        <v>104</v>
      </c>
      <c r="CF7" s="64" t="s">
        <v>104</v>
      </c>
      <c r="CG7" s="64" t="s">
        <v>104</v>
      </c>
      <c r="CH7" s="64" t="s">
        <v>104</v>
      </c>
      <c r="CI7" s="64" t="s">
        <v>104</v>
      </c>
      <c r="CJ7" s="64" t="s">
        <v>104</v>
      </c>
      <c r="CK7" s="64" t="s">
        <v>102</v>
      </c>
      <c r="CL7" s="61"/>
      <c r="CM7" s="63">
        <f>CM8</f>
        <v>0</v>
      </c>
      <c r="CN7" s="63">
        <f>CN8</f>
        <v>0</v>
      </c>
      <c r="CO7" s="64" t="s">
        <v>104</v>
      </c>
      <c r="CP7" s="64" t="s">
        <v>104</v>
      </c>
      <c r="CQ7" s="64" t="s">
        <v>104</v>
      </c>
      <c r="CR7" s="64" t="s">
        <v>104</v>
      </c>
      <c r="CS7" s="64" t="s">
        <v>104</v>
      </c>
      <c r="CT7" s="64" t="s">
        <v>104</v>
      </c>
      <c r="CU7" s="64" t="s">
        <v>104</v>
      </c>
      <c r="CV7" s="64" t="s">
        <v>104</v>
      </c>
      <c r="CW7" s="64" t="s">
        <v>104</v>
      </c>
      <c r="CX7" s="64" t="s">
        <v>102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70.5</v>
      </c>
      <c r="DF7" s="64">
        <f t="shared" si="16"/>
        <v>59.2</v>
      </c>
      <c r="DG7" s="64">
        <f t="shared" si="16"/>
        <v>62.4</v>
      </c>
      <c r="DH7" s="64">
        <f t="shared" si="16"/>
        <v>83.1</v>
      </c>
      <c r="DI7" s="64">
        <f t="shared" si="16"/>
        <v>54.7</v>
      </c>
      <c r="DJ7" s="61"/>
      <c r="DK7" s="64">
        <f>DK8</f>
        <v>2683.3</v>
      </c>
      <c r="DL7" s="64">
        <f t="shared" ref="DL7:DT7" si="17">DL8</f>
        <v>2516.6999999999998</v>
      </c>
      <c r="DM7" s="64">
        <f t="shared" si="17"/>
        <v>2500</v>
      </c>
      <c r="DN7" s="64">
        <f t="shared" si="17"/>
        <v>2516.6999999999998</v>
      </c>
      <c r="DO7" s="64">
        <f t="shared" si="17"/>
        <v>2508.3000000000002</v>
      </c>
      <c r="DP7" s="64">
        <f t="shared" si="17"/>
        <v>269</v>
      </c>
      <c r="DQ7" s="64">
        <f t="shared" si="17"/>
        <v>276.60000000000002</v>
      </c>
      <c r="DR7" s="64">
        <f t="shared" si="17"/>
        <v>274.8</v>
      </c>
      <c r="DS7" s="64">
        <f t="shared" si="17"/>
        <v>275.5</v>
      </c>
      <c r="DT7" s="64">
        <f t="shared" si="17"/>
        <v>289.2</v>
      </c>
      <c r="DU7" s="61"/>
    </row>
    <row r="8" spans="1:125" s="66" customFormat="1" x14ac:dyDescent="0.2">
      <c r="A8" s="49"/>
      <c r="B8" s="67">
        <v>2019</v>
      </c>
      <c r="C8" s="67">
        <v>62014</v>
      </c>
      <c r="D8" s="67">
        <v>47</v>
      </c>
      <c r="E8" s="67">
        <v>14</v>
      </c>
      <c r="F8" s="67">
        <v>0</v>
      </c>
      <c r="G8" s="67">
        <v>6</v>
      </c>
      <c r="H8" s="67" t="s">
        <v>105</v>
      </c>
      <c r="I8" s="67" t="s">
        <v>106</v>
      </c>
      <c r="J8" s="67" t="s">
        <v>107</v>
      </c>
      <c r="K8" s="67" t="s">
        <v>108</v>
      </c>
      <c r="L8" s="67" t="s">
        <v>109</v>
      </c>
      <c r="M8" s="67" t="s">
        <v>110</v>
      </c>
      <c r="N8" s="67" t="s">
        <v>111</v>
      </c>
      <c r="O8" s="68" t="s">
        <v>112</v>
      </c>
      <c r="P8" s="69" t="s">
        <v>113</v>
      </c>
      <c r="Q8" s="69" t="s">
        <v>114</v>
      </c>
      <c r="R8" s="70">
        <v>19</v>
      </c>
      <c r="S8" s="69" t="s">
        <v>115</v>
      </c>
      <c r="T8" s="69" t="s">
        <v>116</v>
      </c>
      <c r="U8" s="70">
        <v>386</v>
      </c>
      <c r="V8" s="70">
        <v>12</v>
      </c>
      <c r="W8" s="70">
        <v>400</v>
      </c>
      <c r="X8" s="69" t="s">
        <v>117</v>
      </c>
      <c r="Y8" s="71">
        <v>118.9</v>
      </c>
      <c r="Z8" s="71">
        <v>124.2</v>
      </c>
      <c r="AA8" s="71">
        <v>139.6</v>
      </c>
      <c r="AB8" s="71">
        <v>152.19999999999999</v>
      </c>
      <c r="AC8" s="71">
        <v>136.5</v>
      </c>
      <c r="AD8" s="71">
        <v>419.4</v>
      </c>
      <c r="AE8" s="71">
        <v>371</v>
      </c>
      <c r="AF8" s="71">
        <v>509.2</v>
      </c>
      <c r="AG8" s="71">
        <v>378.1</v>
      </c>
      <c r="AH8" s="71">
        <v>756.6</v>
      </c>
      <c r="AI8" s="68">
        <v>619.1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3.2</v>
      </c>
      <c r="AP8" s="71">
        <v>2.9</v>
      </c>
      <c r="AQ8" s="71">
        <v>6</v>
      </c>
      <c r="AR8" s="71">
        <v>3.8</v>
      </c>
      <c r="AS8" s="71">
        <v>2</v>
      </c>
      <c r="AT8" s="68">
        <v>2.2999999999999998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22</v>
      </c>
      <c r="BA8" s="72">
        <v>16</v>
      </c>
      <c r="BB8" s="72">
        <v>21</v>
      </c>
      <c r="BC8" s="72">
        <v>17</v>
      </c>
      <c r="BD8" s="72">
        <v>15</v>
      </c>
      <c r="BE8" s="72">
        <v>17</v>
      </c>
      <c r="BF8" s="71">
        <v>15.9</v>
      </c>
      <c r="BG8" s="71">
        <v>19.5</v>
      </c>
      <c r="BH8" s="71">
        <v>28.4</v>
      </c>
      <c r="BI8" s="71">
        <v>34.299999999999997</v>
      </c>
      <c r="BJ8" s="71">
        <v>26.7</v>
      </c>
      <c r="BK8" s="71">
        <v>38.200000000000003</v>
      </c>
      <c r="BL8" s="71">
        <v>34.6</v>
      </c>
      <c r="BM8" s="71">
        <v>37.6</v>
      </c>
      <c r="BN8" s="71">
        <v>30.2</v>
      </c>
      <c r="BO8" s="71">
        <v>33.9</v>
      </c>
      <c r="BP8" s="68">
        <v>20.8</v>
      </c>
      <c r="BQ8" s="72">
        <v>783</v>
      </c>
      <c r="BR8" s="72">
        <v>1006</v>
      </c>
      <c r="BS8" s="72">
        <v>1648</v>
      </c>
      <c r="BT8" s="73">
        <v>2139</v>
      </c>
      <c r="BU8" s="73">
        <v>1515</v>
      </c>
      <c r="BV8" s="72">
        <v>6967</v>
      </c>
      <c r="BW8" s="72">
        <v>7138</v>
      </c>
      <c r="BX8" s="72">
        <v>8131</v>
      </c>
      <c r="BY8" s="72">
        <v>8076</v>
      </c>
      <c r="BZ8" s="72">
        <v>8265</v>
      </c>
      <c r="CA8" s="70">
        <v>14290</v>
      </c>
      <c r="CB8" s="71" t="s">
        <v>109</v>
      </c>
      <c r="CC8" s="71" t="s">
        <v>109</v>
      </c>
      <c r="CD8" s="71" t="s">
        <v>109</v>
      </c>
      <c r="CE8" s="71" t="s">
        <v>109</v>
      </c>
      <c r="CF8" s="71" t="s">
        <v>109</v>
      </c>
      <c r="CG8" s="71" t="s">
        <v>109</v>
      </c>
      <c r="CH8" s="71" t="s">
        <v>109</v>
      </c>
      <c r="CI8" s="71" t="s">
        <v>109</v>
      </c>
      <c r="CJ8" s="71" t="s">
        <v>109</v>
      </c>
      <c r="CK8" s="71" t="s">
        <v>109</v>
      </c>
      <c r="CL8" s="68" t="s">
        <v>109</v>
      </c>
      <c r="CM8" s="70">
        <v>0</v>
      </c>
      <c r="CN8" s="70">
        <v>0</v>
      </c>
      <c r="CO8" s="71" t="s">
        <v>109</v>
      </c>
      <c r="CP8" s="71" t="s">
        <v>109</v>
      </c>
      <c r="CQ8" s="71" t="s">
        <v>109</v>
      </c>
      <c r="CR8" s="71" t="s">
        <v>109</v>
      </c>
      <c r="CS8" s="71" t="s">
        <v>109</v>
      </c>
      <c r="CT8" s="71" t="s">
        <v>109</v>
      </c>
      <c r="CU8" s="71" t="s">
        <v>109</v>
      </c>
      <c r="CV8" s="71" t="s">
        <v>109</v>
      </c>
      <c r="CW8" s="71" t="s">
        <v>109</v>
      </c>
      <c r="CX8" s="71" t="s">
        <v>109</v>
      </c>
      <c r="CY8" s="68" t="s">
        <v>109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70.5</v>
      </c>
      <c r="DF8" s="71">
        <v>59.2</v>
      </c>
      <c r="DG8" s="71">
        <v>62.4</v>
      </c>
      <c r="DH8" s="71">
        <v>83.1</v>
      </c>
      <c r="DI8" s="71">
        <v>54.7</v>
      </c>
      <c r="DJ8" s="68">
        <v>425.4</v>
      </c>
      <c r="DK8" s="71">
        <v>2683.3</v>
      </c>
      <c r="DL8" s="71">
        <v>2516.6999999999998</v>
      </c>
      <c r="DM8" s="71">
        <v>2500</v>
      </c>
      <c r="DN8" s="71">
        <v>2516.6999999999998</v>
      </c>
      <c r="DO8" s="71">
        <v>2508.3000000000002</v>
      </c>
      <c r="DP8" s="71">
        <v>269</v>
      </c>
      <c r="DQ8" s="71">
        <v>276.60000000000002</v>
      </c>
      <c r="DR8" s="71">
        <v>274.8</v>
      </c>
      <c r="DS8" s="71">
        <v>275.5</v>
      </c>
      <c r="DT8" s="71">
        <v>289.2</v>
      </c>
      <c r="DU8" s="68">
        <v>205.9</v>
      </c>
    </row>
    <row r="9" spans="1:125" x14ac:dyDescent="0.2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2">
      <c r="A10" s="78"/>
      <c r="B10" s="78" t="s">
        <v>118</v>
      </c>
      <c r="C10" s="78" t="s">
        <v>119</v>
      </c>
      <c r="D10" s="78" t="s">
        <v>120</v>
      </c>
      <c r="E10" s="78" t="s">
        <v>121</v>
      </c>
      <c r="F10" s="78" t="s">
        <v>122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2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2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2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2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2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2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2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2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2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2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Administrator</cp:lastModifiedBy>
  <dcterms:created xsi:type="dcterms:W3CDTF">2020-12-04T03:27:05Z</dcterms:created>
  <dcterms:modified xsi:type="dcterms:W3CDTF">2021-01-27T00:18:10Z</dcterms:modified>
  <cp:category/>
</cp:coreProperties>
</file>