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iidebook\共有\600_地域整備課\300_上下水道室\310_経営比較分析表（H26~）\R元_公営企業に係る「経営比較分析表」について\町提出\"/>
    </mc:Choice>
  </mc:AlternateContent>
  <xr:revisionPtr revIDLastSave="0" documentId="13_ncr:1_{CC6EC36F-2D96-439C-BAF4-9416CBF4E911}" xr6:coauthVersionLast="36" xr6:coauthVersionMax="36" xr10:uidLastSave="{00000000-0000-0000-0000-000000000000}"/>
  <workbookProtection workbookAlgorithmName="SHA-512" workbookHashValue="7jsFcxlz9+m0L2omN2Zgiqh2125qGHWtDVN+5kwxh4wtapCRpYWNAlvZpdQr7tgGRXuwYKXpojfi4M80j+ACdw==" workbookSaltValue="iuxxF8cDnwu0ph6+pk4LZA=="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62913"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<sst xmlns="http://schemas.openxmlformats.org/spreadsheetml/2006/main" count="228" uniqueCount="114">
  <si>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</si>
  <si>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</si>
  <si>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</si>
  <si>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</si>
  <si>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</si>
  <si>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</si>
  <si>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</si>
  <si>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</si>
  <si>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</si>
  <si>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</si>
  <si>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</si>
  <si>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</si>
  <si>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</si>
  <si>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</si>
  <si>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</si>
  <si>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</si>
  <si>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</si>
  <si>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</si>
  <si>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</si>
  <si>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</si>
  <si>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</si>
  <si>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</si>
  <si>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</si>
  <si>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</si>
  <si>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</si>
  <si>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</si>
  <si>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</si>
  <si>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</si>
  <si>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</si>
  <si>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</si>
  <si>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</si>
  <si>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</si>
  <si>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</si>
  <si>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</si>
  <si>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</si>
  <si>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</si>
  <si>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</si>
  <si>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</si>
  <si>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</si>
  <si>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</si>
  <si>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</si>
  <si>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</si>
  <si>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</si>
  <si>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</si>
  <si>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</si>
  <si>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</si>
  <si>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</si>
  <si>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</si>
  <si>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</si>
  <si>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</si>
  <si>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</si>
  <si>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</si>
  <si>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</si>
  <si>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</si>
  <si>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</si>
  <si>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</si>
  <si>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</si>
  <si>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</si>
  <si>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</si>
  <si>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</si>
  <si>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</si>
  <si>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</si>
  <si>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</si>
  <si>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</si>
  <si>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</si>
  <si>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</si>
  <si>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</si>
  <si>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</si>
  <si>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</si>
  <si>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</si>
  <si>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</si>
  <si>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</si>
  <si>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</si>
  <si>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</si>
  <si>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</si>
  <si>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</si>
  <si>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</si>
  <si>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</si>
  <si>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</si>
  <si>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</si>
  <si>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</si>
  <si>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</si>
  <si>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</si>
  <si>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</si>
  <si>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</si>
  <si>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</si>
  <si>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</si>
  <si>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</si>
  <si>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</si>
  <si>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</si>
  <si>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</si>
  <si>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</si>
  <si>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</si>
  <si>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飯豊町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</si>
  <si>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</si>
  <si>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</si>
  <si>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</si>
  <si>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</si>
  <si>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</si>
  <si>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</si>
  <si>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</si>
  <si>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</si>
  <si>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</si>
  <si>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</si>
  <si>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</si>
  <si>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</si>
  <si>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</si>
  <si>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</si>
  <si>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</si>
  <si>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</si>
  <si>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</si>
  <si>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全体から、財務の安全性については引き続き良好な状態を維持していると考える。しかし、施設の老朽化には十分な対応ができていない。この老朽化対策には多額の資金が必要となる。人口減少社会に突入し、現在保有する施設を今後どのように維持管理していくか、しっかりとした見通しの下、効率的な実施に努めていかなければならない。
利用者満足度と公営企業として安定経営をしっかりと果たしていかなければならない。</t>
    <phoneticPr fontId="4"/>
  </si>
  <si>
    <t>飯豊町の水道施設は、昭和４２年に各地区の簡易水道を統合し現在の上水道に至っており、中津川地区については、簡易水道が昭和３９年及び昭和４６年に創設され現在に至っている。途中、普及率の増加に伴い給水人口が増え、第一次から第四次拡張事業を経て、特に第三次拡張事業では地下水源の導入、第四次拡張事業では、萩生水源を導入するなど数々の水道施設整備を実施してきた。このような中で、飯豊町では、法定耐用年数を経過した管路を全国平均値や類似団体平均値よりもはるかに多く保有している状況にあり、浄水及び配水施設などの主要な基幹施設においても経年劣化が進んでいく。新規整備した取水施設を中心に、既存施設の更新、耐震化について長期的視点に立ち実施していかなければならない。</t>
    <phoneticPr fontId="4"/>
  </si>
  <si>
    <t>　①②⑤から、経常収支比率は１００％以上を保持し、類似団体平均を約２０ポイント上回っている。料金回収率も直近５年間１００％以上を確保し、前年度より１１ポイント上回っている。給水費用は水道料金によって賄われており、累積欠損金も発生していないことから、飯豊町水道事業は健全な経営状態にあると考える。
　③④から、流動比率は昨年度よりやや減少しているが１００％を超え、理想とされる２００％も超えていることから、短期債務に対する支払い能力は十分担保されている。企業債残高対給水収益比率については、近年実施した大型投資もあって３００％を超えている。順次老朽化する施設更新のため多額の資金が必要となるが、企業債残高に留意しつつより効果的な事業推進を図り、経営の健全性の維持に努めていく。
　⑥⑦⑧から、給水原価は前年度より約２０ポイント、類似団体平均よりも約２７ポイントも下回ることができた。施設利用率は前年度よりやや減少しているが、有収率は前年度より１．３６ポイント上回っている。費用を極力抑えられたことと、有収率が向上したことが要因と考える。引き続き有収率向上対策に注力していく。　　　　</t>
    <rPh sb="68" eb="71">
      <t>ゼンネンド</t>
    </rPh>
    <rPh sb="79" eb="81">
      <t>ウワマワ</t>
    </rPh>
    <rPh sb="159" eb="162">
      <t>サクネンド</t>
    </rPh>
    <rPh sb="345" eb="347">
      <t>キュウスイ</t>
    </rPh>
    <rPh sb="347" eb="349">
      <t>ゲンカ</t>
    </rPh>
    <rPh sb="350" eb="353">
      <t>ゼンネンド</t>
    </rPh>
    <rPh sb="372" eb="373">
      <t>ヤク</t>
    </rPh>
    <rPh sb="380" eb="382">
      <t>シタマワ</t>
    </rPh>
    <rPh sb="396" eb="399">
      <t>ゼンネンド</t>
    </rPh>
    <rPh sb="403" eb="405">
      <t>ゲンショウ</t>
    </rPh>
    <rPh sb="415" eb="418">
      <t>ゼンネンド</t>
    </rPh>
    <rPh sb="428" eb="430">
      <t>ウワマワ</t>
    </rPh>
    <rPh sb="435" eb="437">
      <t>ヒヨウ</t>
    </rPh>
    <rPh sb="438" eb="440">
      <t>キョクリョク</t>
    </rPh>
    <rPh sb="440" eb="441">
      <t>オサ</t>
    </rPh>
    <rPh sb="449" eb="452">
      <t>ユウシュウリツ</t>
    </rPh>
    <rPh sb="453" eb="455">
      <t>コウジョウ</t>
    </rPh>
    <rPh sb="460" eb="462">
      <t>ヨウイン</t>
    </rPh>
    <rPh sb="463" eb="464">
      <t>カンガ</t>
    </rPh>
    <rPh sb="467" eb="468">
      <t>ヒ</t>
    </rPh>
    <rPh sb="469" eb="470">
      <t>ツヅ</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</si>
</sst>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0.67</c:v>
                </c:pt>
                <c:pt idx="1">
                  <c:v>3.42</c:v>
                </c:pt>
                <c:pt idx="2" formatCode="#,##0.00;&quot;△&quot;#,##0.00">
                  <c:v>0</c:v>
                </c:pt>
                <c:pt idx="3" formatCode="#,##0.00;&quot;△&quot;#,##0.00">
                  <c:v>0</c:v>
                </c:pt>
                <c:pt idx="4">
                  <c:v>0.65</c:v>
                </c:pt>
              </c:numCache>
            </c:numRef>
          </c:val>
          <c:extLst>
            <c:ext xmlns:c16="http://schemas.microsoft.com/office/drawing/2014/chart" uri="{C3380CC4-5D6E-409C-BE32-E72D297353CC}">
              <c16:uniqueId val="{00000000-A675-4AD2-9975-72FF2AFB4E06}"/>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0.46</c:v>
                </c:pt>
                <c:pt idx="2">
                  <c:v>0.44</c:v>
                </c:pt>
                <c:pt idx="3">
                  <c:v>0.52</c:v>
                </c:pt>
                <c:pt idx="4">
                  <c:v>0.47</c:v>
                </c:pt>
              </c:numCache>
            </c:numRef>
          </c:val>
          <c:smooth val="0"/>
          <c:extLst>
            <c:ext xmlns:c16="http://schemas.microsoft.com/office/drawing/2014/chart" uri="{C3380CC4-5D6E-409C-BE32-E72D297353CC}">
              <c16:uniqueId val="{00000001-A675-4AD2-9975-72FF2AFB4E06}"/>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125.99</c:v>
                </c:pt>
                <c:pt idx="1">
                  <c:v>136.74</c:v>
                </c:pt>
                <c:pt idx="2">
                  <c:v>124.39</c:v>
                </c:pt>
                <c:pt idx="3">
                  <c:v>115.03</c:v>
                </c:pt>
                <c:pt idx="4">
                  <c:v>125.44</c:v>
                </c:pt>
              </c:numCache>
            </c:numRef>
          </c:val>
          <c:extLst>
            <c:ext xmlns:c16="http://schemas.microsoft.com/office/drawing/2014/chart" uri="{C3380CC4-5D6E-409C-BE32-E72D297353CC}">
              <c16:uniqueId val="{00000000-E02B-440F-9D70-851179FF5C2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106.62</c:v>
                </c:pt>
                <c:pt idx="1">
                  <c:v>107.95</c:v>
                </c:pt>
                <c:pt idx="2">
                  <c:v>104.47</c:v>
                </c:pt>
                <c:pt idx="3">
                  <c:v>103.81</c:v>
                </c:pt>
                <c:pt idx="4">
                  <c:v>104.35</c:v>
                </c:pt>
              </c:numCache>
            </c:numRef>
          </c:val>
          <c:smooth val="0"/>
          <c:extLst>
            <c:ext xmlns:c16="http://schemas.microsoft.com/office/drawing/2014/chart" uri="{C3380CC4-5D6E-409C-BE32-E72D297353CC}">
              <c16:uniqueId val="{00000001-E02B-440F-9D70-851179FF5C2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40.53</c:v>
                </c:pt>
                <c:pt idx="1">
                  <c:v>35.450000000000003</c:v>
                </c:pt>
                <c:pt idx="2">
                  <c:v>36.94</c:v>
                </c:pt>
                <c:pt idx="3">
                  <c:v>38.86</c:v>
                </c:pt>
                <c:pt idx="4">
                  <c:v>40.270000000000003</c:v>
                </c:pt>
              </c:numCache>
            </c:numRef>
          </c:val>
          <c:extLst>
            <c:ext xmlns:c16="http://schemas.microsoft.com/office/drawing/2014/chart" uri="{C3380CC4-5D6E-409C-BE32-E72D297353CC}">
              <c16:uniqueId val="{00000000-DF3A-45FF-A6B1-EEA0EAD3A31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47.44</c:v>
                </c:pt>
                <c:pt idx="1">
                  <c:v>48.3</c:v>
                </c:pt>
                <c:pt idx="2">
                  <c:v>45.14</c:v>
                </c:pt>
                <c:pt idx="3">
                  <c:v>45.85</c:v>
                </c:pt>
                <c:pt idx="4">
                  <c:v>47.31</c:v>
                </c:pt>
              </c:numCache>
            </c:numRef>
          </c:val>
          <c:smooth val="0"/>
          <c:extLst>
            <c:ext xmlns:c16="http://schemas.microsoft.com/office/drawing/2014/chart" uri="{C3380CC4-5D6E-409C-BE32-E72D297353CC}">
              <c16:uniqueId val="{00000001-DF3A-45FF-A6B1-EEA0EAD3A31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25.56</c:v>
                </c:pt>
                <c:pt idx="1">
                  <c:v>24.66</c:v>
                </c:pt>
                <c:pt idx="2">
                  <c:v>24.78</c:v>
                </c:pt>
                <c:pt idx="3">
                  <c:v>23.94</c:v>
                </c:pt>
                <c:pt idx="4">
                  <c:v>20.079999999999998</c:v>
                </c:pt>
              </c:numCache>
            </c:numRef>
          </c:val>
          <c:extLst>
            <c:ext xmlns:c16="http://schemas.microsoft.com/office/drawing/2014/chart" uri="{C3380CC4-5D6E-409C-BE32-E72D297353CC}">
              <c16:uniqueId val="{00000000-D4EA-4CD3-ABCE-F8EF683C570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11.16</c:v>
                </c:pt>
                <c:pt idx="1">
                  <c:v>12.43</c:v>
                </c:pt>
                <c:pt idx="2">
                  <c:v>13.58</c:v>
                </c:pt>
                <c:pt idx="3">
                  <c:v>14.13</c:v>
                </c:pt>
                <c:pt idx="4">
                  <c:v>16.77</c:v>
                </c:pt>
              </c:numCache>
            </c:numRef>
          </c:val>
          <c:smooth val="0"/>
          <c:extLst>
            <c:ext xmlns:c16="http://schemas.microsoft.com/office/drawing/2014/chart" uri="{C3380CC4-5D6E-409C-BE32-E72D297353CC}">
              <c16:uniqueId val="{00000001-D4EA-4CD3-ABCE-F8EF683C570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DC-47F1-97D0-49FD5CE0CB2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12.59</c:v>
                </c:pt>
                <c:pt idx="1">
                  <c:v>12.44</c:v>
                </c:pt>
                <c:pt idx="2">
                  <c:v>16.399999999999999</c:v>
                </c:pt>
                <c:pt idx="3">
                  <c:v>25.66</c:v>
                </c:pt>
                <c:pt idx="4">
                  <c:v>21.69</c:v>
                </c:pt>
              </c:numCache>
            </c:numRef>
          </c:val>
          <c:smooth val="0"/>
          <c:extLst>
            <c:ext xmlns:c16="http://schemas.microsoft.com/office/drawing/2014/chart" uri="{C3380CC4-5D6E-409C-BE32-E72D297353CC}">
              <c16:uniqueId val="{00000001-29DC-47F1-97D0-49FD5CE0CB2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1375.22</c:v>
                </c:pt>
                <c:pt idx="1">
                  <c:v>467.14</c:v>
                </c:pt>
                <c:pt idx="2">
                  <c:v>425.25</c:v>
                </c:pt>
                <c:pt idx="3">
                  <c:v>869.97</c:v>
                </c:pt>
                <c:pt idx="4">
                  <c:v>817.48</c:v>
                </c:pt>
              </c:numCache>
            </c:numRef>
          </c:val>
          <c:extLst>
            <c:ext xmlns:c16="http://schemas.microsoft.com/office/drawing/2014/chart" uri="{C3380CC4-5D6E-409C-BE32-E72D297353CC}">
              <c16:uniqueId val="{00000000-7BCB-41CE-9BE6-6EF0E7AEE00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416.14</c:v>
                </c:pt>
                <c:pt idx="1">
                  <c:v>371.89</c:v>
                </c:pt>
                <c:pt idx="2">
                  <c:v>293.23</c:v>
                </c:pt>
                <c:pt idx="3">
                  <c:v>300.14</c:v>
                </c:pt>
                <c:pt idx="4">
                  <c:v>301.04000000000002</c:v>
                </c:pt>
              </c:numCache>
            </c:numRef>
          </c:val>
          <c:smooth val="0"/>
          <c:extLst>
            <c:ext xmlns:c16="http://schemas.microsoft.com/office/drawing/2014/chart" uri="{C3380CC4-5D6E-409C-BE32-E72D297353CC}">
              <c16:uniqueId val="{00000001-7BCB-41CE-9BE6-6EF0E7AEE00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272.64</c:v>
                </c:pt>
                <c:pt idx="1">
                  <c:v>345.18</c:v>
                </c:pt>
                <c:pt idx="2">
                  <c:v>320.95999999999998</c:v>
                </c:pt>
                <c:pt idx="3">
                  <c:v>300.20999999999998</c:v>
                </c:pt>
                <c:pt idx="4">
                  <c:v>304.49</c:v>
                </c:pt>
              </c:numCache>
            </c:numRef>
          </c:val>
          <c:extLst>
            <c:ext xmlns:c16="http://schemas.microsoft.com/office/drawing/2014/chart" uri="{C3380CC4-5D6E-409C-BE32-E72D297353CC}">
              <c16:uniqueId val="{00000000-6148-4318-8E55-3001180017D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487.22</c:v>
                </c:pt>
                <c:pt idx="1">
                  <c:v>483.11</c:v>
                </c:pt>
                <c:pt idx="2">
                  <c:v>542.29999999999995</c:v>
                </c:pt>
                <c:pt idx="3">
                  <c:v>566.65</c:v>
                </c:pt>
                <c:pt idx="4">
                  <c:v>551.62</c:v>
                </c:pt>
              </c:numCache>
            </c:numRef>
          </c:val>
          <c:smooth val="0"/>
          <c:extLst>
            <c:ext xmlns:c16="http://schemas.microsoft.com/office/drawing/2014/chart" uri="{C3380CC4-5D6E-409C-BE32-E72D297353CC}">
              <c16:uniqueId val="{00000001-6148-4318-8E55-3001180017D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118.93</c:v>
                </c:pt>
                <c:pt idx="1">
                  <c:v>132.4</c:v>
                </c:pt>
                <c:pt idx="2">
                  <c:v>119.53</c:v>
                </c:pt>
                <c:pt idx="3">
                  <c:v>108.59</c:v>
                </c:pt>
                <c:pt idx="4">
                  <c:v>120.45</c:v>
                </c:pt>
              </c:numCache>
            </c:numRef>
          </c:val>
          <c:extLst>
            <c:ext xmlns:c16="http://schemas.microsoft.com/office/drawing/2014/chart" uri="{C3380CC4-5D6E-409C-BE32-E72D297353CC}">
              <c16:uniqueId val="{00000000-7E33-458A-AF6B-156EFC36EEF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92.76</c:v>
                </c:pt>
                <c:pt idx="1">
                  <c:v>93.28</c:v>
                </c:pt>
                <c:pt idx="2">
                  <c:v>87.51</c:v>
                </c:pt>
                <c:pt idx="3">
                  <c:v>84.77</c:v>
                </c:pt>
                <c:pt idx="4">
                  <c:v>87.11</c:v>
                </c:pt>
              </c:numCache>
            </c:numRef>
          </c:val>
          <c:smooth val="0"/>
          <c:extLst>
            <c:ext xmlns:c16="http://schemas.microsoft.com/office/drawing/2014/chart" uri="{C3380CC4-5D6E-409C-BE32-E72D297353CC}">
              <c16:uniqueId val="{00000001-7E33-458A-AF6B-156EFC36EEF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189.51</c:v>
                </c:pt>
                <c:pt idx="1">
                  <c:v>170.84</c:v>
                </c:pt>
                <c:pt idx="2">
                  <c:v>198.44</c:v>
                </c:pt>
                <c:pt idx="3">
                  <c:v>216.92</c:v>
                </c:pt>
                <c:pt idx="4">
                  <c:v>196.34</c:v>
                </c:pt>
              </c:numCache>
            </c:numRef>
          </c:val>
          <c:extLst>
            <c:ext xmlns:c16="http://schemas.microsoft.com/office/drawing/2014/chart" uri="{C3380CC4-5D6E-409C-BE32-E72D297353CC}">
              <c16:uniqueId val="{00000000-271A-4ECE-82A5-3199302EB98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208.67</c:v>
                </c:pt>
                <c:pt idx="1">
                  <c:v>208.29</c:v>
                </c:pt>
                <c:pt idx="2">
                  <c:v>218.42</c:v>
                </c:pt>
                <c:pt idx="3">
                  <c:v>227.27</c:v>
                </c:pt>
                <c:pt idx="4">
                  <c:v>223.98</c:v>
                </c:pt>
              </c:numCache>
            </c:numRef>
          </c:val>
          <c:smooth val="0"/>
          <c:extLst>
            <c:ext xmlns:c16="http://schemas.microsoft.com/office/drawing/2014/chart" uri="{C3380CC4-5D6E-409C-BE32-E72D297353CC}">
              <c16:uniqueId val="{00000001-271A-4ECE-82A5-3199302EB98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76.66</c:v>
                </c:pt>
                <c:pt idx="1">
                  <c:v>83.5</c:v>
                </c:pt>
                <c:pt idx="2">
                  <c:v>84.74</c:v>
                </c:pt>
                <c:pt idx="3">
                  <c:v>72.400000000000006</c:v>
                </c:pt>
                <c:pt idx="4">
                  <c:v>67.12</c:v>
                </c:pt>
              </c:numCache>
            </c:numRef>
          </c:val>
          <c:extLst>
            <c:ext xmlns:c16="http://schemas.microsoft.com/office/drawing/2014/chart" uri="{C3380CC4-5D6E-409C-BE32-E72D297353CC}">
              <c16:uniqueId val="{00000000-FC8E-4FD5-96F6-E34FA0BE615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49.08</c:v>
                </c:pt>
                <c:pt idx="1">
                  <c:v>49.32</c:v>
                </c:pt>
                <c:pt idx="2">
                  <c:v>50.24</c:v>
                </c:pt>
                <c:pt idx="3">
                  <c:v>50.29</c:v>
                </c:pt>
                <c:pt idx="4">
                  <c:v>49.64</c:v>
                </c:pt>
              </c:numCache>
            </c:numRef>
          </c:val>
          <c:smooth val="0"/>
          <c:extLst>
            <c:ext xmlns:c16="http://schemas.microsoft.com/office/drawing/2014/chart" uri="{C3380CC4-5D6E-409C-BE32-E72D297353CC}">
              <c16:uniqueId val="{00000001-FC8E-4FD5-96F6-E34FA0BE615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69.13</c:v>
                </c:pt>
                <c:pt idx="1">
                  <c:v>63.09</c:v>
                </c:pt>
                <c:pt idx="2">
                  <c:v>61.51</c:v>
                </c:pt>
                <c:pt idx="3">
                  <c:v>74.59</c:v>
                </c:pt>
                <c:pt idx="4">
                  <c:v>75.95</c:v>
                </c:pt>
              </c:numCache>
            </c:numRef>
          </c:val>
          <c:extLst>
            <c:ext xmlns:c16="http://schemas.microsoft.com/office/drawing/2014/chart" uri="{C3380CC4-5D6E-409C-BE32-E72D297353CC}">
              <c16:uniqueId val="{00000000-64A0-450F-A5E8-73CCC4F4A65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79.3</c:v>
                </c:pt>
                <c:pt idx="1">
                  <c:v>79.34</c:v>
                </c:pt>
                <c:pt idx="2">
                  <c:v>78.650000000000006</c:v>
                </c:pt>
                <c:pt idx="3">
                  <c:v>77.73</c:v>
                </c:pt>
                <c:pt idx="4">
                  <c:v>78.09</c:v>
                </c:pt>
              </c:numCache>
            </c:numRef>
          </c:val>
          <c:smooth val="0"/>
          <c:extLst>
            <c:ext xmlns:c16="http://schemas.microsoft.com/office/drawing/2014/chart" uri="{C3380CC4-5D6E-409C-BE32-E72D297353CC}">
              <c16:uniqueId val="{00000001-64A0-450F-A5E8-73CCC4F4A65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BE37" sqref="BE3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飯豊町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A8</v>
      </c>
      <c r="X8" s="60"/>
      <c r="Y8" s="60"/>
      <c r="Z8" s="60"/>
      <c r="AA8" s="60"/>
      <c r="AB8" s="60"/>
      <c r="AC8" s="60"/>
      <c r="AD8" s="60" t="str">
        <f>データ!$M$6</f>
        <v>非設置</v>
      </c>
      <c r="AE8" s="60"/>
      <c r="AF8" s="60"/>
      <c r="AG8" s="60"/>
      <c r="AH8" s="60"/>
      <c r="AI8" s="60"/>
      <c r="AJ8" s="60"/>
      <c r="AK8" s="4"/>
      <c r="AL8" s="61">
        <f>データ!$R$6</f>
        <v>6987</v>
      </c>
      <c r="AM8" s="61"/>
      <c r="AN8" s="61"/>
      <c r="AO8" s="61"/>
      <c r="AP8" s="61"/>
      <c r="AQ8" s="61"/>
      <c r="AR8" s="61"/>
      <c r="AS8" s="61"/>
      <c r="AT8" s="52">
        <f>データ!$S$6</f>
        <v>329.41</v>
      </c>
      <c r="AU8" s="53"/>
      <c r="AV8" s="53"/>
      <c r="AW8" s="53"/>
      <c r="AX8" s="53"/>
      <c r="AY8" s="53"/>
      <c r="AZ8" s="53"/>
      <c r="BA8" s="53"/>
      <c r="BB8" s="54">
        <f>データ!$T$6</f>
        <v>21.21</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79.17</v>
      </c>
      <c r="J10" s="53"/>
      <c r="K10" s="53"/>
      <c r="L10" s="53"/>
      <c r="M10" s="53"/>
      <c r="N10" s="53"/>
      <c r="O10" s="64"/>
      <c r="P10" s="54">
        <f>データ!$P$6</f>
        <v>98.45</v>
      </c>
      <c r="Q10" s="54"/>
      <c r="R10" s="54"/>
      <c r="S10" s="54"/>
      <c r="T10" s="54"/>
      <c r="U10" s="54"/>
      <c r="V10" s="54"/>
      <c r="W10" s="61">
        <f>データ!$Q$6</f>
        <v>4620</v>
      </c>
      <c r="X10" s="61"/>
      <c r="Y10" s="61"/>
      <c r="Z10" s="61"/>
      <c r="AA10" s="61"/>
      <c r="AB10" s="61"/>
      <c r="AC10" s="61"/>
      <c r="AD10" s="2"/>
      <c r="AE10" s="2"/>
      <c r="AF10" s="2"/>
      <c r="AG10" s="2"/>
      <c r="AH10" s="4"/>
      <c r="AI10" s="4"/>
      <c r="AJ10" s="4"/>
      <c r="AK10" s="4"/>
      <c r="AL10" s="61">
        <f>データ!$U$6</f>
        <v>6805</v>
      </c>
      <c r="AM10" s="61"/>
      <c r="AN10" s="61"/>
      <c r="AO10" s="61"/>
      <c r="AP10" s="61"/>
      <c r="AQ10" s="61"/>
      <c r="AR10" s="61"/>
      <c r="AS10" s="61"/>
      <c r="AT10" s="52">
        <f>データ!$V$6</f>
        <v>41</v>
      </c>
      <c r="AU10" s="53"/>
      <c r="AV10" s="53"/>
      <c r="AW10" s="53"/>
      <c r="AX10" s="53"/>
      <c r="AY10" s="53"/>
      <c r="AZ10" s="53"/>
      <c r="BA10" s="53"/>
      <c r="BB10" s="54">
        <f>データ!$W$6</f>
        <v>165.98</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7" t="s">
        <v>113</v>
      </c>
      <c r="BM16" s="88"/>
      <c r="BN16" s="88"/>
      <c r="BO16" s="88"/>
      <c r="BP16" s="88"/>
      <c r="BQ16" s="88"/>
      <c r="BR16" s="88"/>
      <c r="BS16" s="88"/>
      <c r="BT16" s="88"/>
      <c r="BU16" s="88"/>
      <c r="BV16" s="88"/>
      <c r="BW16" s="88"/>
      <c r="BX16" s="88"/>
      <c r="BY16" s="88"/>
      <c r="BZ16" s="89"/>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7"/>
      <c r="BM17" s="88"/>
      <c r="BN17" s="88"/>
      <c r="BO17" s="88"/>
      <c r="BP17" s="88"/>
      <c r="BQ17" s="88"/>
      <c r="BR17" s="88"/>
      <c r="BS17" s="88"/>
      <c r="BT17" s="88"/>
      <c r="BU17" s="88"/>
      <c r="BV17" s="88"/>
      <c r="BW17" s="88"/>
      <c r="BX17" s="88"/>
      <c r="BY17" s="88"/>
      <c r="BZ17" s="89"/>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7"/>
      <c r="BM18" s="88"/>
      <c r="BN18" s="88"/>
      <c r="BO18" s="88"/>
      <c r="BP18" s="88"/>
      <c r="BQ18" s="88"/>
      <c r="BR18" s="88"/>
      <c r="BS18" s="88"/>
      <c r="BT18" s="88"/>
      <c r="BU18" s="88"/>
      <c r="BV18" s="88"/>
      <c r="BW18" s="88"/>
      <c r="BX18" s="88"/>
      <c r="BY18" s="88"/>
      <c r="BZ18" s="89"/>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7"/>
      <c r="BM19" s="88"/>
      <c r="BN19" s="88"/>
      <c r="BO19" s="88"/>
      <c r="BP19" s="88"/>
      <c r="BQ19" s="88"/>
      <c r="BR19" s="88"/>
      <c r="BS19" s="88"/>
      <c r="BT19" s="88"/>
      <c r="BU19" s="88"/>
      <c r="BV19" s="88"/>
      <c r="BW19" s="88"/>
      <c r="BX19" s="88"/>
      <c r="BY19" s="88"/>
      <c r="BZ19" s="89"/>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7"/>
      <c r="BM20" s="88"/>
      <c r="BN20" s="88"/>
      <c r="BO20" s="88"/>
      <c r="BP20" s="88"/>
      <c r="BQ20" s="88"/>
      <c r="BR20" s="88"/>
      <c r="BS20" s="88"/>
      <c r="BT20" s="88"/>
      <c r="BU20" s="88"/>
      <c r="BV20" s="88"/>
      <c r="BW20" s="88"/>
      <c r="BX20" s="88"/>
      <c r="BY20" s="88"/>
      <c r="BZ20" s="89"/>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7"/>
      <c r="BM21" s="88"/>
      <c r="BN21" s="88"/>
      <c r="BO21" s="88"/>
      <c r="BP21" s="88"/>
      <c r="BQ21" s="88"/>
      <c r="BR21" s="88"/>
      <c r="BS21" s="88"/>
      <c r="BT21" s="88"/>
      <c r="BU21" s="88"/>
      <c r="BV21" s="88"/>
      <c r="BW21" s="88"/>
      <c r="BX21" s="88"/>
      <c r="BY21" s="88"/>
      <c r="BZ21" s="89"/>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7"/>
      <c r="BM22" s="88"/>
      <c r="BN22" s="88"/>
      <c r="BO22" s="88"/>
      <c r="BP22" s="88"/>
      <c r="BQ22" s="88"/>
      <c r="BR22" s="88"/>
      <c r="BS22" s="88"/>
      <c r="BT22" s="88"/>
      <c r="BU22" s="88"/>
      <c r="BV22" s="88"/>
      <c r="BW22" s="88"/>
      <c r="BX22" s="88"/>
      <c r="BY22" s="88"/>
      <c r="BZ22" s="89"/>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7"/>
      <c r="BM23" s="88"/>
      <c r="BN23" s="88"/>
      <c r="BO23" s="88"/>
      <c r="BP23" s="88"/>
      <c r="BQ23" s="88"/>
      <c r="BR23" s="88"/>
      <c r="BS23" s="88"/>
      <c r="BT23" s="88"/>
      <c r="BU23" s="88"/>
      <c r="BV23" s="88"/>
      <c r="BW23" s="88"/>
      <c r="BX23" s="88"/>
      <c r="BY23" s="88"/>
      <c r="BZ23" s="89"/>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7"/>
      <c r="BM24" s="88"/>
      <c r="BN24" s="88"/>
      <c r="BO24" s="88"/>
      <c r="BP24" s="88"/>
      <c r="BQ24" s="88"/>
      <c r="BR24" s="88"/>
      <c r="BS24" s="88"/>
      <c r="BT24" s="88"/>
      <c r="BU24" s="88"/>
      <c r="BV24" s="88"/>
      <c r="BW24" s="88"/>
      <c r="BX24" s="88"/>
      <c r="BY24" s="88"/>
      <c r="BZ24" s="89"/>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7"/>
      <c r="BM25" s="88"/>
      <c r="BN25" s="88"/>
      <c r="BO25" s="88"/>
      <c r="BP25" s="88"/>
      <c r="BQ25" s="88"/>
      <c r="BR25" s="88"/>
      <c r="BS25" s="88"/>
      <c r="BT25" s="88"/>
      <c r="BU25" s="88"/>
      <c r="BV25" s="88"/>
      <c r="BW25" s="88"/>
      <c r="BX25" s="88"/>
      <c r="BY25" s="88"/>
      <c r="BZ25" s="89"/>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7"/>
      <c r="BM26" s="88"/>
      <c r="BN26" s="88"/>
      <c r="BO26" s="88"/>
      <c r="BP26" s="88"/>
      <c r="BQ26" s="88"/>
      <c r="BR26" s="88"/>
      <c r="BS26" s="88"/>
      <c r="BT26" s="88"/>
      <c r="BU26" s="88"/>
      <c r="BV26" s="88"/>
      <c r="BW26" s="88"/>
      <c r="BX26" s="88"/>
      <c r="BY26" s="88"/>
      <c r="BZ26" s="89"/>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7"/>
      <c r="BM27" s="88"/>
      <c r="BN27" s="88"/>
      <c r="BO27" s="88"/>
      <c r="BP27" s="88"/>
      <c r="BQ27" s="88"/>
      <c r="BR27" s="88"/>
      <c r="BS27" s="88"/>
      <c r="BT27" s="88"/>
      <c r="BU27" s="88"/>
      <c r="BV27" s="88"/>
      <c r="BW27" s="88"/>
      <c r="BX27" s="88"/>
      <c r="BY27" s="88"/>
      <c r="BZ27" s="89"/>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7"/>
      <c r="BM28" s="88"/>
      <c r="BN28" s="88"/>
      <c r="BO28" s="88"/>
      <c r="BP28" s="88"/>
      <c r="BQ28" s="88"/>
      <c r="BR28" s="88"/>
      <c r="BS28" s="88"/>
      <c r="BT28" s="88"/>
      <c r="BU28" s="88"/>
      <c r="BV28" s="88"/>
      <c r="BW28" s="88"/>
      <c r="BX28" s="88"/>
      <c r="BY28" s="88"/>
      <c r="BZ28" s="89"/>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7"/>
      <c r="BM29" s="88"/>
      <c r="BN29" s="88"/>
      <c r="BO29" s="88"/>
      <c r="BP29" s="88"/>
      <c r="BQ29" s="88"/>
      <c r="BR29" s="88"/>
      <c r="BS29" s="88"/>
      <c r="BT29" s="88"/>
      <c r="BU29" s="88"/>
      <c r="BV29" s="88"/>
      <c r="BW29" s="88"/>
      <c r="BX29" s="88"/>
      <c r="BY29" s="88"/>
      <c r="BZ29" s="89"/>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7"/>
      <c r="BM30" s="88"/>
      <c r="BN30" s="88"/>
      <c r="BO30" s="88"/>
      <c r="BP30" s="88"/>
      <c r="BQ30" s="88"/>
      <c r="BR30" s="88"/>
      <c r="BS30" s="88"/>
      <c r="BT30" s="88"/>
      <c r="BU30" s="88"/>
      <c r="BV30" s="88"/>
      <c r="BW30" s="88"/>
      <c r="BX30" s="88"/>
      <c r="BY30" s="88"/>
      <c r="BZ30" s="89"/>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7"/>
      <c r="BM31" s="88"/>
      <c r="BN31" s="88"/>
      <c r="BO31" s="88"/>
      <c r="BP31" s="88"/>
      <c r="BQ31" s="88"/>
      <c r="BR31" s="88"/>
      <c r="BS31" s="88"/>
      <c r="BT31" s="88"/>
      <c r="BU31" s="88"/>
      <c r="BV31" s="88"/>
      <c r="BW31" s="88"/>
      <c r="BX31" s="88"/>
      <c r="BY31" s="88"/>
      <c r="BZ31" s="89"/>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7"/>
      <c r="BM32" s="88"/>
      <c r="BN32" s="88"/>
      <c r="BO32" s="88"/>
      <c r="BP32" s="88"/>
      <c r="BQ32" s="88"/>
      <c r="BR32" s="88"/>
      <c r="BS32" s="88"/>
      <c r="BT32" s="88"/>
      <c r="BU32" s="88"/>
      <c r="BV32" s="88"/>
      <c r="BW32" s="88"/>
      <c r="BX32" s="88"/>
      <c r="BY32" s="88"/>
      <c r="BZ32" s="89"/>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7"/>
      <c r="BM33" s="88"/>
      <c r="BN33" s="88"/>
      <c r="BO33" s="88"/>
      <c r="BP33" s="88"/>
      <c r="BQ33" s="88"/>
      <c r="BR33" s="88"/>
      <c r="BS33" s="88"/>
      <c r="BT33" s="88"/>
      <c r="BU33" s="88"/>
      <c r="BV33" s="88"/>
      <c r="BW33" s="88"/>
      <c r="BX33" s="88"/>
      <c r="BY33" s="88"/>
      <c r="BZ33" s="89"/>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7"/>
      <c r="BM34" s="88"/>
      <c r="BN34" s="88"/>
      <c r="BO34" s="88"/>
      <c r="BP34" s="88"/>
      <c r="BQ34" s="88"/>
      <c r="BR34" s="88"/>
      <c r="BS34" s="88"/>
      <c r="BT34" s="88"/>
      <c r="BU34" s="88"/>
      <c r="BV34" s="88"/>
      <c r="BW34" s="88"/>
      <c r="BX34" s="88"/>
      <c r="BY34" s="88"/>
      <c r="BZ34" s="89"/>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7"/>
      <c r="BM35" s="88"/>
      <c r="BN35" s="88"/>
      <c r="BO35" s="88"/>
      <c r="BP35" s="88"/>
      <c r="BQ35" s="88"/>
      <c r="BR35" s="88"/>
      <c r="BS35" s="88"/>
      <c r="BT35" s="88"/>
      <c r="BU35" s="88"/>
      <c r="BV35" s="88"/>
      <c r="BW35" s="88"/>
      <c r="BX35" s="88"/>
      <c r="BY35" s="88"/>
      <c r="BZ35" s="89"/>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7"/>
      <c r="BM36" s="88"/>
      <c r="BN36" s="88"/>
      <c r="BO36" s="88"/>
      <c r="BP36" s="88"/>
      <c r="BQ36" s="88"/>
      <c r="BR36" s="88"/>
      <c r="BS36" s="88"/>
      <c r="BT36" s="88"/>
      <c r="BU36" s="88"/>
      <c r="BV36" s="88"/>
      <c r="BW36" s="88"/>
      <c r="BX36" s="88"/>
      <c r="BY36" s="88"/>
      <c r="BZ36" s="89"/>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7"/>
      <c r="BM37" s="88"/>
      <c r="BN37" s="88"/>
      <c r="BO37" s="88"/>
      <c r="BP37" s="88"/>
      <c r="BQ37" s="88"/>
      <c r="BR37" s="88"/>
      <c r="BS37" s="88"/>
      <c r="BT37" s="88"/>
      <c r="BU37" s="88"/>
      <c r="BV37" s="88"/>
      <c r="BW37" s="88"/>
      <c r="BX37" s="88"/>
      <c r="BY37" s="88"/>
      <c r="BZ37" s="89"/>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7"/>
      <c r="BM38" s="88"/>
      <c r="BN38" s="88"/>
      <c r="BO38" s="88"/>
      <c r="BP38" s="88"/>
      <c r="BQ38" s="88"/>
      <c r="BR38" s="88"/>
      <c r="BS38" s="88"/>
      <c r="BT38" s="88"/>
      <c r="BU38" s="88"/>
      <c r="BV38" s="88"/>
      <c r="BW38" s="88"/>
      <c r="BX38" s="88"/>
      <c r="BY38" s="88"/>
      <c r="BZ38" s="89"/>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7"/>
      <c r="BM39" s="88"/>
      <c r="BN39" s="88"/>
      <c r="BO39" s="88"/>
      <c r="BP39" s="88"/>
      <c r="BQ39" s="88"/>
      <c r="BR39" s="88"/>
      <c r="BS39" s="88"/>
      <c r="BT39" s="88"/>
      <c r="BU39" s="88"/>
      <c r="BV39" s="88"/>
      <c r="BW39" s="88"/>
      <c r="BX39" s="88"/>
      <c r="BY39" s="88"/>
      <c r="BZ39" s="89"/>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7"/>
      <c r="BM40" s="88"/>
      <c r="BN40" s="88"/>
      <c r="BO40" s="88"/>
      <c r="BP40" s="88"/>
      <c r="BQ40" s="88"/>
      <c r="BR40" s="88"/>
      <c r="BS40" s="88"/>
      <c r="BT40" s="88"/>
      <c r="BU40" s="88"/>
      <c r="BV40" s="88"/>
      <c r="BW40" s="88"/>
      <c r="BX40" s="88"/>
      <c r="BY40" s="88"/>
      <c r="BZ40" s="89"/>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7"/>
      <c r="BM41" s="88"/>
      <c r="BN41" s="88"/>
      <c r="BO41" s="88"/>
      <c r="BP41" s="88"/>
      <c r="BQ41" s="88"/>
      <c r="BR41" s="88"/>
      <c r="BS41" s="88"/>
      <c r="BT41" s="88"/>
      <c r="BU41" s="88"/>
      <c r="BV41" s="88"/>
      <c r="BW41" s="88"/>
      <c r="BX41" s="88"/>
      <c r="BY41" s="88"/>
      <c r="BZ41" s="89"/>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7"/>
      <c r="BM42" s="88"/>
      <c r="BN42" s="88"/>
      <c r="BO42" s="88"/>
      <c r="BP42" s="88"/>
      <c r="BQ42" s="88"/>
      <c r="BR42" s="88"/>
      <c r="BS42" s="88"/>
      <c r="BT42" s="88"/>
      <c r="BU42" s="88"/>
      <c r="BV42" s="88"/>
      <c r="BW42" s="88"/>
      <c r="BX42" s="88"/>
      <c r="BY42" s="88"/>
      <c r="BZ42" s="89"/>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7"/>
      <c r="BM43" s="88"/>
      <c r="BN43" s="88"/>
      <c r="BO43" s="88"/>
      <c r="BP43" s="88"/>
      <c r="BQ43" s="88"/>
      <c r="BR43" s="88"/>
      <c r="BS43" s="88"/>
      <c r="BT43" s="88"/>
      <c r="BU43" s="88"/>
      <c r="BV43" s="88"/>
      <c r="BW43" s="88"/>
      <c r="BX43" s="88"/>
      <c r="BY43" s="88"/>
      <c r="BZ43" s="89"/>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111</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oFpj5i8u2I93jclXowo8dUQkt13NSsKwXDjf5oKFvXWeT6xsEXyIwf2+k8lzaCGCSRqctBCgdsLLZhNblpgpwg==" saltValue="FCaMxTzbGXBoEnlwYWT8A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64033</v>
      </c>
      <c r="D6" s="34">
        <f t="shared" si="3"/>
        <v>46</v>
      </c>
      <c r="E6" s="34">
        <f t="shared" si="3"/>
        <v>1</v>
      </c>
      <c r="F6" s="34">
        <f t="shared" si="3"/>
        <v>0</v>
      </c>
      <c r="G6" s="34">
        <f t="shared" si="3"/>
        <v>1</v>
      </c>
      <c r="H6" s="34" t="str">
        <f t="shared" si="3"/>
        <v>山形県　飯豊町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79.17</v>
      </c>
      <c r="P6" s="35">
        <f t="shared" si="3"/>
        <v>98.45</v>
      </c>
      <c r="Q6" s="35">
        <f t="shared" si="3"/>
        <v>4620</v>
      </c>
      <c r="R6" s="35">
        <f t="shared" si="3"/>
        <v>6987</v>
      </c>
      <c r="S6" s="35">
        <f t="shared" si="3"/>
        <v>329.41</v>
      </c>
      <c r="T6" s="35">
        <f t="shared" si="3"/>
        <v>21.21</v>
      </c>
      <c r="U6" s="35">
        <f t="shared" si="3"/>
        <v>6805</v>
      </c>
      <c r="V6" s="35">
        <f t="shared" si="3"/>
        <v>41</v>
      </c>
      <c r="W6" s="35">
        <f t="shared" si="3"/>
        <v>165.98</v>
      </c>
      <c r="X6" s="36">
        <f>IF(X7="",NA(),X7)</f>
        <v>125.99</v>
      </c>
      <c r="Y6" s="36">
        <f t="shared" ref="Y6:AG6" si="4">IF(Y7="",NA(),Y7)</f>
        <v>136.74</v>
      </c>
      <c r="Z6" s="36">
        <f t="shared" si="4"/>
        <v>124.39</v>
      </c>
      <c r="AA6" s="36">
        <f t="shared" si="4"/>
        <v>115.03</v>
      </c>
      <c r="AB6" s="36">
        <f t="shared" si="4"/>
        <v>125.44</v>
      </c>
      <c r="AC6" s="36">
        <f t="shared" si="4"/>
        <v>106.62</v>
      </c>
      <c r="AD6" s="36">
        <f t="shared" si="4"/>
        <v>107.95</v>
      </c>
      <c r="AE6" s="36">
        <f t="shared" si="4"/>
        <v>104.47</v>
      </c>
      <c r="AF6" s="36">
        <f t="shared" si="4"/>
        <v>103.81</v>
      </c>
      <c r="AG6" s="36">
        <f t="shared" si="4"/>
        <v>104.35</v>
      </c>
      <c r="AH6" s="35" t="str">
        <f>IF(AH7="","",IF(AH7="-","【-】","【"&amp;SUBSTITUTE(TEXT(AH7,"#,##0.00"),"-","△")&amp;"】"))</f>
        <v>【112.01】</v>
      </c>
      <c r="AI6" s="35">
        <f>IF(AI7="",NA(),AI7)</f>
        <v>0</v>
      </c>
      <c r="AJ6" s="35">
        <f t="shared" ref="AJ6:AR6" si="5">IF(AJ7="",NA(),AJ7)</f>
        <v>0</v>
      </c>
      <c r="AK6" s="35">
        <f t="shared" si="5"/>
        <v>0</v>
      </c>
      <c r="AL6" s="35">
        <f t="shared" si="5"/>
        <v>0</v>
      </c>
      <c r="AM6" s="35">
        <f t="shared" si="5"/>
        <v>0</v>
      </c>
      <c r="AN6" s="36">
        <f t="shared" si="5"/>
        <v>12.59</v>
      </c>
      <c r="AO6" s="36">
        <f t="shared" si="5"/>
        <v>12.44</v>
      </c>
      <c r="AP6" s="36">
        <f t="shared" si="5"/>
        <v>16.399999999999999</v>
      </c>
      <c r="AQ6" s="36">
        <f t="shared" si="5"/>
        <v>25.66</v>
      </c>
      <c r="AR6" s="36">
        <f t="shared" si="5"/>
        <v>21.69</v>
      </c>
      <c r="AS6" s="35" t="str">
        <f>IF(AS7="","",IF(AS7="-","【-】","【"&amp;SUBSTITUTE(TEXT(AS7,"#,##0.00"),"-","△")&amp;"】"))</f>
        <v>【1.08】</v>
      </c>
      <c r="AT6" s="36">
        <f>IF(AT7="",NA(),AT7)</f>
        <v>1375.22</v>
      </c>
      <c r="AU6" s="36">
        <f t="shared" ref="AU6:BC6" si="6">IF(AU7="",NA(),AU7)</f>
        <v>467.14</v>
      </c>
      <c r="AV6" s="36">
        <f t="shared" si="6"/>
        <v>425.25</v>
      </c>
      <c r="AW6" s="36">
        <f t="shared" si="6"/>
        <v>869.97</v>
      </c>
      <c r="AX6" s="36">
        <f t="shared" si="6"/>
        <v>817.48</v>
      </c>
      <c r="AY6" s="36">
        <f t="shared" si="6"/>
        <v>416.14</v>
      </c>
      <c r="AZ6" s="36">
        <f t="shared" si="6"/>
        <v>371.89</v>
      </c>
      <c r="BA6" s="36">
        <f t="shared" si="6"/>
        <v>293.23</v>
      </c>
      <c r="BB6" s="36">
        <f t="shared" si="6"/>
        <v>300.14</v>
      </c>
      <c r="BC6" s="36">
        <f t="shared" si="6"/>
        <v>301.04000000000002</v>
      </c>
      <c r="BD6" s="35" t="str">
        <f>IF(BD7="","",IF(BD7="-","【-】","【"&amp;SUBSTITUTE(TEXT(BD7,"#,##0.00"),"-","△")&amp;"】"))</f>
        <v>【264.97】</v>
      </c>
      <c r="BE6" s="36">
        <f>IF(BE7="",NA(),BE7)</f>
        <v>272.64</v>
      </c>
      <c r="BF6" s="36">
        <f t="shared" ref="BF6:BN6" si="7">IF(BF7="",NA(),BF7)</f>
        <v>345.18</v>
      </c>
      <c r="BG6" s="36">
        <f t="shared" si="7"/>
        <v>320.95999999999998</v>
      </c>
      <c r="BH6" s="36">
        <f t="shared" si="7"/>
        <v>300.20999999999998</v>
      </c>
      <c r="BI6" s="36">
        <f t="shared" si="7"/>
        <v>304.49</v>
      </c>
      <c r="BJ6" s="36">
        <f t="shared" si="7"/>
        <v>487.22</v>
      </c>
      <c r="BK6" s="36">
        <f t="shared" si="7"/>
        <v>483.11</v>
      </c>
      <c r="BL6" s="36">
        <f t="shared" si="7"/>
        <v>542.29999999999995</v>
      </c>
      <c r="BM6" s="36">
        <f t="shared" si="7"/>
        <v>566.65</v>
      </c>
      <c r="BN6" s="36">
        <f t="shared" si="7"/>
        <v>551.62</v>
      </c>
      <c r="BO6" s="35" t="str">
        <f>IF(BO7="","",IF(BO7="-","【-】","【"&amp;SUBSTITUTE(TEXT(BO7,"#,##0.00"),"-","△")&amp;"】"))</f>
        <v>【266.61】</v>
      </c>
      <c r="BP6" s="36">
        <f>IF(BP7="",NA(),BP7)</f>
        <v>118.93</v>
      </c>
      <c r="BQ6" s="36">
        <f t="shared" ref="BQ6:BY6" si="8">IF(BQ7="",NA(),BQ7)</f>
        <v>132.4</v>
      </c>
      <c r="BR6" s="36">
        <f t="shared" si="8"/>
        <v>119.53</v>
      </c>
      <c r="BS6" s="36">
        <f t="shared" si="8"/>
        <v>108.59</v>
      </c>
      <c r="BT6" s="36">
        <f t="shared" si="8"/>
        <v>120.45</v>
      </c>
      <c r="BU6" s="36">
        <f t="shared" si="8"/>
        <v>92.76</v>
      </c>
      <c r="BV6" s="36">
        <f t="shared" si="8"/>
        <v>93.28</v>
      </c>
      <c r="BW6" s="36">
        <f t="shared" si="8"/>
        <v>87.51</v>
      </c>
      <c r="BX6" s="36">
        <f t="shared" si="8"/>
        <v>84.77</v>
      </c>
      <c r="BY6" s="36">
        <f t="shared" si="8"/>
        <v>87.11</v>
      </c>
      <c r="BZ6" s="35" t="str">
        <f>IF(BZ7="","",IF(BZ7="-","【-】","【"&amp;SUBSTITUTE(TEXT(BZ7,"#,##0.00"),"-","△")&amp;"】"))</f>
        <v>【103.24】</v>
      </c>
      <c r="CA6" s="36">
        <f>IF(CA7="",NA(),CA7)</f>
        <v>189.51</v>
      </c>
      <c r="CB6" s="36">
        <f t="shared" ref="CB6:CJ6" si="9">IF(CB7="",NA(),CB7)</f>
        <v>170.84</v>
      </c>
      <c r="CC6" s="36">
        <f t="shared" si="9"/>
        <v>198.44</v>
      </c>
      <c r="CD6" s="36">
        <f t="shared" si="9"/>
        <v>216.92</v>
      </c>
      <c r="CE6" s="36">
        <f t="shared" si="9"/>
        <v>196.34</v>
      </c>
      <c r="CF6" s="36">
        <f t="shared" si="9"/>
        <v>208.67</v>
      </c>
      <c r="CG6" s="36">
        <f t="shared" si="9"/>
        <v>208.29</v>
      </c>
      <c r="CH6" s="36">
        <f t="shared" si="9"/>
        <v>218.42</v>
      </c>
      <c r="CI6" s="36">
        <f t="shared" si="9"/>
        <v>227.27</v>
      </c>
      <c r="CJ6" s="36">
        <f t="shared" si="9"/>
        <v>223.98</v>
      </c>
      <c r="CK6" s="35" t="str">
        <f>IF(CK7="","",IF(CK7="-","【-】","【"&amp;SUBSTITUTE(TEXT(CK7,"#,##0.00"),"-","△")&amp;"】"))</f>
        <v>【168.38】</v>
      </c>
      <c r="CL6" s="36">
        <f>IF(CL7="",NA(),CL7)</f>
        <v>76.66</v>
      </c>
      <c r="CM6" s="36">
        <f t="shared" ref="CM6:CU6" si="10">IF(CM7="",NA(),CM7)</f>
        <v>83.5</v>
      </c>
      <c r="CN6" s="36">
        <f t="shared" si="10"/>
        <v>84.74</v>
      </c>
      <c r="CO6" s="36">
        <f t="shared" si="10"/>
        <v>72.400000000000006</v>
      </c>
      <c r="CP6" s="36">
        <f t="shared" si="10"/>
        <v>67.12</v>
      </c>
      <c r="CQ6" s="36">
        <f t="shared" si="10"/>
        <v>49.08</v>
      </c>
      <c r="CR6" s="36">
        <f t="shared" si="10"/>
        <v>49.32</v>
      </c>
      <c r="CS6" s="36">
        <f t="shared" si="10"/>
        <v>50.24</v>
      </c>
      <c r="CT6" s="36">
        <f t="shared" si="10"/>
        <v>50.29</v>
      </c>
      <c r="CU6" s="36">
        <f t="shared" si="10"/>
        <v>49.64</v>
      </c>
      <c r="CV6" s="35" t="str">
        <f>IF(CV7="","",IF(CV7="-","【-】","【"&amp;SUBSTITUTE(TEXT(CV7,"#,##0.00"),"-","△")&amp;"】"))</f>
        <v>【60.00】</v>
      </c>
      <c r="CW6" s="36">
        <f>IF(CW7="",NA(),CW7)</f>
        <v>69.13</v>
      </c>
      <c r="CX6" s="36">
        <f t="shared" ref="CX6:DF6" si="11">IF(CX7="",NA(),CX7)</f>
        <v>63.09</v>
      </c>
      <c r="CY6" s="36">
        <f t="shared" si="11"/>
        <v>61.51</v>
      </c>
      <c r="CZ6" s="36">
        <f t="shared" si="11"/>
        <v>74.59</v>
      </c>
      <c r="DA6" s="36">
        <f t="shared" si="11"/>
        <v>75.95</v>
      </c>
      <c r="DB6" s="36">
        <f t="shared" si="11"/>
        <v>79.3</v>
      </c>
      <c r="DC6" s="36">
        <f t="shared" si="11"/>
        <v>79.34</v>
      </c>
      <c r="DD6" s="36">
        <f t="shared" si="11"/>
        <v>78.650000000000006</v>
      </c>
      <c r="DE6" s="36">
        <f t="shared" si="11"/>
        <v>77.73</v>
      </c>
      <c r="DF6" s="36">
        <f t="shared" si="11"/>
        <v>78.09</v>
      </c>
      <c r="DG6" s="35" t="str">
        <f>IF(DG7="","",IF(DG7="-","【-】","【"&amp;SUBSTITUTE(TEXT(DG7,"#,##0.00"),"-","△")&amp;"】"))</f>
        <v>【89.80】</v>
      </c>
      <c r="DH6" s="36">
        <f>IF(DH7="",NA(),DH7)</f>
        <v>40.53</v>
      </c>
      <c r="DI6" s="36">
        <f t="shared" ref="DI6:DQ6" si="12">IF(DI7="",NA(),DI7)</f>
        <v>35.450000000000003</v>
      </c>
      <c r="DJ6" s="36">
        <f t="shared" si="12"/>
        <v>36.94</v>
      </c>
      <c r="DK6" s="36">
        <f t="shared" si="12"/>
        <v>38.86</v>
      </c>
      <c r="DL6" s="36">
        <f t="shared" si="12"/>
        <v>40.270000000000003</v>
      </c>
      <c r="DM6" s="36">
        <f t="shared" si="12"/>
        <v>47.44</v>
      </c>
      <c r="DN6" s="36">
        <f t="shared" si="12"/>
        <v>48.3</v>
      </c>
      <c r="DO6" s="36">
        <f t="shared" si="12"/>
        <v>45.14</v>
      </c>
      <c r="DP6" s="36">
        <f t="shared" si="12"/>
        <v>45.85</v>
      </c>
      <c r="DQ6" s="36">
        <f t="shared" si="12"/>
        <v>47.31</v>
      </c>
      <c r="DR6" s="35" t="str">
        <f>IF(DR7="","",IF(DR7="-","【-】","【"&amp;SUBSTITUTE(TEXT(DR7,"#,##0.00"),"-","△")&amp;"】"))</f>
        <v>【49.59】</v>
      </c>
      <c r="DS6" s="36">
        <f>IF(DS7="",NA(),DS7)</f>
        <v>25.56</v>
      </c>
      <c r="DT6" s="36">
        <f t="shared" ref="DT6:EB6" si="13">IF(DT7="",NA(),DT7)</f>
        <v>24.66</v>
      </c>
      <c r="DU6" s="36">
        <f t="shared" si="13"/>
        <v>24.78</v>
      </c>
      <c r="DV6" s="36">
        <f t="shared" si="13"/>
        <v>23.94</v>
      </c>
      <c r="DW6" s="36">
        <f t="shared" si="13"/>
        <v>20.079999999999998</v>
      </c>
      <c r="DX6" s="36">
        <f t="shared" si="13"/>
        <v>11.16</v>
      </c>
      <c r="DY6" s="36">
        <f t="shared" si="13"/>
        <v>12.43</v>
      </c>
      <c r="DZ6" s="36">
        <f t="shared" si="13"/>
        <v>13.58</v>
      </c>
      <c r="EA6" s="36">
        <f t="shared" si="13"/>
        <v>14.13</v>
      </c>
      <c r="EB6" s="36">
        <f t="shared" si="13"/>
        <v>16.77</v>
      </c>
      <c r="EC6" s="35" t="str">
        <f>IF(EC7="","",IF(EC7="-","【-】","【"&amp;SUBSTITUTE(TEXT(EC7,"#,##0.00"),"-","△")&amp;"】"))</f>
        <v>【19.44】</v>
      </c>
      <c r="ED6" s="36">
        <f>IF(ED7="",NA(),ED7)</f>
        <v>0.67</v>
      </c>
      <c r="EE6" s="36">
        <f t="shared" ref="EE6:EM6" si="14">IF(EE7="",NA(),EE7)</f>
        <v>3.42</v>
      </c>
      <c r="EF6" s="35">
        <f t="shared" si="14"/>
        <v>0</v>
      </c>
      <c r="EG6" s="35">
        <f t="shared" si="14"/>
        <v>0</v>
      </c>
      <c r="EH6" s="36">
        <f t="shared" si="14"/>
        <v>0.65</v>
      </c>
      <c r="EI6" s="36">
        <f t="shared" si="14"/>
        <v>0.65</v>
      </c>
      <c r="EJ6" s="36">
        <f t="shared" si="14"/>
        <v>0.46</v>
      </c>
      <c r="EK6" s="36">
        <f t="shared" si="14"/>
        <v>0.44</v>
      </c>
      <c r="EL6" s="36">
        <f t="shared" si="14"/>
        <v>0.52</v>
      </c>
      <c r="EM6" s="36">
        <f t="shared" si="14"/>
        <v>0.47</v>
      </c>
      <c r="EN6" s="35" t="str">
        <f>IF(EN7="","",IF(EN7="-","【-】","【"&amp;SUBSTITUTE(TEXT(EN7,"#,##0.00"),"-","△")&amp;"】"))</f>
        <v>【0.68】</v>
      </c>
    </row>
    <row r="7" spans="1:144" s="37" customFormat="1" x14ac:dyDescent="0.15">
      <c r="A7" s="29"/>
      <c r="B7" s="38">
        <v>2019</v>
      </c>
      <c r="C7" s="38">
        <v>64033</v>
      </c>
      <c r="D7" s="38">
        <v>46</v>
      </c>
      <c r="E7" s="38">
        <v>1</v>
      </c>
      <c r="F7" s="38">
        <v>0</v>
      </c>
      <c r="G7" s="38">
        <v>1</v>
      </c>
      <c r="H7" s="38" t="s">
        <v>93</v>
      </c>
      <c r="I7" s="38" t="s">
        <v>94</v>
      </c>
      <c r="J7" s="38" t="s">
        <v>95</v>
      </c>
      <c r="K7" s="38" t="s">
        <v>96</v>
      </c>
      <c r="L7" s="38" t="s">
        <v>97</v>
      </c>
      <c r="M7" s="38" t="s">
        <v>98</v>
      </c>
      <c r="N7" s="39" t="s">
        <v>99</v>
      </c>
      <c r="O7" s="39">
        <v>79.17</v>
      </c>
      <c r="P7" s="39">
        <v>98.45</v>
      </c>
      <c r="Q7" s="39">
        <v>4620</v>
      </c>
      <c r="R7" s="39">
        <v>6987</v>
      </c>
      <c r="S7" s="39">
        <v>329.41</v>
      </c>
      <c r="T7" s="39">
        <v>21.21</v>
      </c>
      <c r="U7" s="39">
        <v>6805</v>
      </c>
      <c r="V7" s="39">
        <v>41</v>
      </c>
      <c r="W7" s="39">
        <v>165.98</v>
      </c>
      <c r="X7" s="39">
        <v>125.99</v>
      </c>
      <c r="Y7" s="39">
        <v>136.74</v>
      </c>
      <c r="Z7" s="39">
        <v>124.39</v>
      </c>
      <c r="AA7" s="39">
        <v>115.03</v>
      </c>
      <c r="AB7" s="39">
        <v>125.44</v>
      </c>
      <c r="AC7" s="39">
        <v>106.62</v>
      </c>
      <c r="AD7" s="39">
        <v>107.95</v>
      </c>
      <c r="AE7" s="39">
        <v>104.47</v>
      </c>
      <c r="AF7" s="39">
        <v>103.81</v>
      </c>
      <c r="AG7" s="39">
        <v>104.35</v>
      </c>
      <c r="AH7" s="39">
        <v>112.01</v>
      </c>
      <c r="AI7" s="39">
        <v>0</v>
      </c>
      <c r="AJ7" s="39">
        <v>0</v>
      </c>
      <c r="AK7" s="39">
        <v>0</v>
      </c>
      <c r="AL7" s="39">
        <v>0</v>
      </c>
      <c r="AM7" s="39">
        <v>0</v>
      </c>
      <c r="AN7" s="39">
        <v>12.59</v>
      </c>
      <c r="AO7" s="39">
        <v>12.44</v>
      </c>
      <c r="AP7" s="39">
        <v>16.399999999999999</v>
      </c>
      <c r="AQ7" s="39">
        <v>25.66</v>
      </c>
      <c r="AR7" s="39">
        <v>21.69</v>
      </c>
      <c r="AS7" s="39">
        <v>1.08</v>
      </c>
      <c r="AT7" s="39">
        <v>1375.22</v>
      </c>
      <c r="AU7" s="39">
        <v>467.14</v>
      </c>
      <c r="AV7" s="39">
        <v>425.25</v>
      </c>
      <c r="AW7" s="39">
        <v>869.97</v>
      </c>
      <c r="AX7" s="39">
        <v>817.48</v>
      </c>
      <c r="AY7" s="39">
        <v>416.14</v>
      </c>
      <c r="AZ7" s="39">
        <v>371.89</v>
      </c>
      <c r="BA7" s="39">
        <v>293.23</v>
      </c>
      <c r="BB7" s="39">
        <v>300.14</v>
      </c>
      <c r="BC7" s="39">
        <v>301.04000000000002</v>
      </c>
      <c r="BD7" s="39">
        <v>264.97000000000003</v>
      </c>
      <c r="BE7" s="39">
        <v>272.64</v>
      </c>
      <c r="BF7" s="39">
        <v>345.18</v>
      </c>
      <c r="BG7" s="39">
        <v>320.95999999999998</v>
      </c>
      <c r="BH7" s="39">
        <v>300.20999999999998</v>
      </c>
      <c r="BI7" s="39">
        <v>304.49</v>
      </c>
      <c r="BJ7" s="39">
        <v>487.22</v>
      </c>
      <c r="BK7" s="39">
        <v>483.11</v>
      </c>
      <c r="BL7" s="39">
        <v>542.29999999999995</v>
      </c>
      <c r="BM7" s="39">
        <v>566.65</v>
      </c>
      <c r="BN7" s="39">
        <v>551.62</v>
      </c>
      <c r="BO7" s="39">
        <v>266.61</v>
      </c>
      <c r="BP7" s="39">
        <v>118.93</v>
      </c>
      <c r="BQ7" s="39">
        <v>132.4</v>
      </c>
      <c r="BR7" s="39">
        <v>119.53</v>
      </c>
      <c r="BS7" s="39">
        <v>108.59</v>
      </c>
      <c r="BT7" s="39">
        <v>120.45</v>
      </c>
      <c r="BU7" s="39">
        <v>92.76</v>
      </c>
      <c r="BV7" s="39">
        <v>93.28</v>
      </c>
      <c r="BW7" s="39">
        <v>87.51</v>
      </c>
      <c r="BX7" s="39">
        <v>84.77</v>
      </c>
      <c r="BY7" s="39">
        <v>87.11</v>
      </c>
      <c r="BZ7" s="39">
        <v>103.24</v>
      </c>
      <c r="CA7" s="39">
        <v>189.51</v>
      </c>
      <c r="CB7" s="39">
        <v>170.84</v>
      </c>
      <c r="CC7" s="39">
        <v>198.44</v>
      </c>
      <c r="CD7" s="39">
        <v>216.92</v>
      </c>
      <c r="CE7" s="39">
        <v>196.34</v>
      </c>
      <c r="CF7" s="39">
        <v>208.67</v>
      </c>
      <c r="CG7" s="39">
        <v>208.29</v>
      </c>
      <c r="CH7" s="39">
        <v>218.42</v>
      </c>
      <c r="CI7" s="39">
        <v>227.27</v>
      </c>
      <c r="CJ7" s="39">
        <v>223.98</v>
      </c>
      <c r="CK7" s="39">
        <v>168.38</v>
      </c>
      <c r="CL7" s="39">
        <v>76.66</v>
      </c>
      <c r="CM7" s="39">
        <v>83.5</v>
      </c>
      <c r="CN7" s="39">
        <v>84.74</v>
      </c>
      <c r="CO7" s="39">
        <v>72.400000000000006</v>
      </c>
      <c r="CP7" s="39">
        <v>67.12</v>
      </c>
      <c r="CQ7" s="39">
        <v>49.08</v>
      </c>
      <c r="CR7" s="39">
        <v>49.32</v>
      </c>
      <c r="CS7" s="39">
        <v>50.24</v>
      </c>
      <c r="CT7" s="39">
        <v>50.29</v>
      </c>
      <c r="CU7" s="39">
        <v>49.64</v>
      </c>
      <c r="CV7" s="39">
        <v>60</v>
      </c>
      <c r="CW7" s="39">
        <v>69.13</v>
      </c>
      <c r="CX7" s="39">
        <v>63.09</v>
      </c>
      <c r="CY7" s="39">
        <v>61.51</v>
      </c>
      <c r="CZ7" s="39">
        <v>74.59</v>
      </c>
      <c r="DA7" s="39">
        <v>75.95</v>
      </c>
      <c r="DB7" s="39">
        <v>79.3</v>
      </c>
      <c r="DC7" s="39">
        <v>79.34</v>
      </c>
      <c r="DD7" s="39">
        <v>78.650000000000006</v>
      </c>
      <c r="DE7" s="39">
        <v>77.73</v>
      </c>
      <c r="DF7" s="39">
        <v>78.09</v>
      </c>
      <c r="DG7" s="39">
        <v>89.8</v>
      </c>
      <c r="DH7" s="39">
        <v>40.53</v>
      </c>
      <c r="DI7" s="39">
        <v>35.450000000000003</v>
      </c>
      <c r="DJ7" s="39">
        <v>36.94</v>
      </c>
      <c r="DK7" s="39">
        <v>38.86</v>
      </c>
      <c r="DL7" s="39">
        <v>40.270000000000003</v>
      </c>
      <c r="DM7" s="39">
        <v>47.44</v>
      </c>
      <c r="DN7" s="39">
        <v>48.3</v>
      </c>
      <c r="DO7" s="39">
        <v>45.14</v>
      </c>
      <c r="DP7" s="39">
        <v>45.85</v>
      </c>
      <c r="DQ7" s="39">
        <v>47.31</v>
      </c>
      <c r="DR7" s="39">
        <v>49.59</v>
      </c>
      <c r="DS7" s="39">
        <v>25.56</v>
      </c>
      <c r="DT7" s="39">
        <v>24.66</v>
      </c>
      <c r="DU7" s="39">
        <v>24.78</v>
      </c>
      <c r="DV7" s="39">
        <v>23.94</v>
      </c>
      <c r="DW7" s="39">
        <v>20.079999999999998</v>
      </c>
      <c r="DX7" s="39">
        <v>11.16</v>
      </c>
      <c r="DY7" s="39">
        <v>12.43</v>
      </c>
      <c r="DZ7" s="39">
        <v>13.58</v>
      </c>
      <c r="EA7" s="39">
        <v>14.13</v>
      </c>
      <c r="EB7" s="39">
        <v>16.77</v>
      </c>
      <c r="EC7" s="39">
        <v>19.440000000000001</v>
      </c>
      <c r="ED7" s="39">
        <v>0.67</v>
      </c>
      <c r="EE7" s="39">
        <v>3.42</v>
      </c>
      <c r="EF7" s="39">
        <v>0</v>
      </c>
      <c r="EG7" s="39">
        <v>0</v>
      </c>
      <c r="EH7" s="39">
        <v>0.65</v>
      </c>
      <c r="EI7" s="39">
        <v>0.65</v>
      </c>
      <c r="EJ7" s="39">
        <v>0.46</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108</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