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192.168.10.251\農村整備課\上下水道係\経営比較分析表\R1\【経営比較分析表】2019_063665_47_010\"/>
    </mc:Choice>
  </mc:AlternateContent>
  <xr:revisionPtr revIDLastSave="0" documentId="13_ncr:1_{92E1DD14-5F5D-482E-9520-83BA8A05648E}" xr6:coauthVersionLast="43" xr6:coauthVersionMax="43" xr10:uidLastSave="{00000000-0000-0000-0000-000000000000}"/>
  <workbookProtection workbookAlgorithmName="SHA-512" workbookHashValue="7YSHgyxaXbFXAVNa+gkat78+ZCLv7f07wf5nLfwD+XSyxu39CAuYKX+/4B/WIAoad2TGqZzc5imlORBHlOaLoA==" workbookSaltValue="+7HnF1T6JCT3Kimfc22MsA==" workbookSpinCount="100000" lockStructure="1"/>
  <bookViews>
    <workbookView xWindow="-108" yWindow="-108" windowWidth="23256" windowHeight="12576" xr2:uid="{00000000-000D-0000-FFFF-FFFF00000000}"/>
  </bookViews>
  <sheets>
    <sheet name="法非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BB10" i="4"/>
  <c r="AT10" i="4"/>
  <c r="AL10" i="4"/>
  <c r="W10" i="4"/>
  <c r="P10" i="4"/>
  <c r="I10" i="4"/>
  <c r="BB8" i="4"/>
  <c r="AT8" i="4"/>
  <c r="AL8" i="4"/>
  <c r="AD8" i="4"/>
  <c r="W8" i="4"/>
  <c r="P8" i="4"/>
  <c r="I8" i="4"/>
  <c r="B8" i="4"/>
  <c r="B6" i="4"/>
</calcChain>
</file>

<file path=xl/sharedStrings.xml><?xml version="1.0" encoding="utf-8"?>
<sst xmlns="http://schemas.openxmlformats.org/spreadsheetml/2006/main" count="233" uniqueCount="117">
  <si>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</si>
  <si>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</si>
  <si>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</si>
  <si>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</si>
  <si>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</si>
  <si>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</si>
  <si>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</si>
  <si>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</si>
  <si>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</si>
  <si>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</si>
  <si>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</si>
  <si>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</si>
  <si>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</si>
  <si>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</si>
  <si>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</si>
  <si>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</si>
  <si>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</si>
  <si>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</si>
  <si>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</si>
  <si>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</si>
  <si>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</si>
  <si>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</si>
  <si>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</si>
  <si>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</si>
  <si>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</si>
  <si>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</si>
  <si>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</si>
  <si>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</si>
  <si>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</si>
  <si>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</si>
  <si>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</si>
  <si>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</si>
  <si>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</si>
  <si>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</si>
  <si>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</si>
  <si>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</si>
  <si>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</si>
  <si>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</si>
  <si>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</si>
  <si>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</si>
  <si>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</si>
  <si>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</si>
  <si>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</si>
  <si>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</si>
  <si>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</si>
  <si>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</si>
  <si>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</si>
  <si>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</si>
  <si>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</si>
  <si>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</si>
  <si>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</si>
  <si>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</si>
  <si>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</si>
  <si>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</si>
  <si>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</si>
  <si>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</si>
  <si>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</si>
  <si>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</si>
  <si>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</si>
  <si>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</si>
  <si>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</si>
  <si>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</si>
  <si>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</si>
  <si>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</si>
  <si>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</si>
  <si>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</si>
  <si>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</si>
  <si>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</si>
  <si>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</si>
  <si>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</si>
  <si>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</si>
  <si>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</si>
  <si>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</si>
  <si>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</si>
  <si>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</si>
  <si>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</si>
  <si>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</si>
  <si>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</si>
  <si>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</si>
  <si>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</si>
  <si>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</si>
  <si>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</si>
  <si>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</si>
  <si>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</si>
  <si>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</si>
  <si>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</si>
  <si>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</si>
  <si>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</si>
  <si>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</si>
  <si>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</si>
  <si>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</si>
  <si>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</si>
  <si>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</si>
  <si>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</si>
  <si>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</si>
  <si>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</si>
  <si>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鮭川村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</si>
  <si>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</si>
  <si>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</si>
  <si>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</si>
  <si>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</si>
  <si>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</si>
  <si>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</si>
  <si>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</si>
  <si>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</si>
  <si>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</si>
  <si>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</si>
  <si>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</si>
  <si>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</si>
  <si>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</si>
  <si>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</si>
  <si>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</si>
  <si>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</si>
  <si>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</si>
  <si>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鮭川村水道管布設当初の管路・施設が老朽化を向かえ、平成26年度から平成28年度に更新事業を実施した。特に石綿管については、この事業により耐震管への更新が進み、より漏水の少ない安定した供給ができるようになっている。また、ポンプ等の施設についても更新を行い、安全な水道水の供給を図ることができる。石綿管以外の老朽管については、今後の水道会計の償還金等の推移を考慮しながら、更新計画を立てていく。</t>
    <phoneticPr fontId="4"/>
  </si>
  <si>
    <t>　今後も計画的に施設の更新を行いながら、経常経費の削減に取り組んでいく。
　また、収納対策、料金改定の検討、漏水の早期発見・解消等で安定して継続可能な経営を目指して事業に取り組んでいく。</t>
    <phoneticPr fontId="4"/>
  </si>
  <si>
    <t>　経営については、水道会計の職員数を最小限抑え、検針徴収事務については業務の一部を外部に委託し経費を抑制している。
　年々人口減少や節水器具の普及などにより料金収入が減少傾向にある。令和2年度から料金を改定し、水道会計の安定運営を図っていく。また、収納率の向上に向けて取り組んでいく。
　計画的に老朽管の更新事業を行い、有収率の向上を図り、経費の節減に取り組んでいく。
①については、平成26年度から実施した補助事業の元金償還が始まり比率が低下している。また、償還金については、一般会計より基準内の繰入を実施している。
④については、平均を若干下回っているが、水道会計の規模自体が小さいため、今後も料金改定を検討しながら安定経営を目指していく。
⑤については、収納対策を強化しやや上昇したが、今後も公平性の観点から、収納対策に取り組んでいく。
⑥については、経費を抑えているため、変動が少なく推移している。
⑦については、漏水を抑制したことにより若干低下したと考えられる。
⑧については、平成29年度は冬期間の気温の低下による漏水が頻発したため低下ししたが、漏水対策を強化したことにより改善している。</t>
    <rPh sb="272" eb="273">
      <t>シタ</t>
    </rPh>
    <rPh sb="330" eb="332">
      <t>シュウノウ</t>
    </rPh>
    <rPh sb="332" eb="334">
      <t>タイサク</t>
    </rPh>
    <rPh sb="335" eb="337">
      <t>キョウカ</t>
    </rPh>
    <rPh sb="340" eb="342">
      <t>ジョウショウ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</si>
</sst>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4.12</c:v>
                </c:pt>
                <c:pt idx="1">
                  <c:v>0.83</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B77B-4609-9EF7-3EC0EDF522C4}"/>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0.53</c:v>
                </c:pt>
                <c:pt idx="2">
                  <c:v>0.72</c:v>
                </c:pt>
                <c:pt idx="3">
                  <c:v>0.53</c:v>
                </c:pt>
                <c:pt idx="4">
                  <c:v>0.71</c:v>
                </c:pt>
              </c:numCache>
            </c:numRef>
          </c:val>
          <c:smooth val="0"/>
          <c:extLst>
            <c:ext xmlns:c16="http://schemas.microsoft.com/office/drawing/2014/chart" uri="{C3380CC4-5D6E-409C-BE32-E72D297353CC}">
              <c16:uniqueId val="{00000001-B77B-4609-9EF7-3EC0EDF522C4}"/>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71.52</c:v>
                </c:pt>
                <c:pt idx="1">
                  <c:v>90.4</c:v>
                </c:pt>
                <c:pt idx="2">
                  <c:v>88.87</c:v>
                </c:pt>
                <c:pt idx="3">
                  <c:v>78.819999999999993</c:v>
                </c:pt>
                <c:pt idx="4">
                  <c:v>84.37</c:v>
                </c:pt>
              </c:numCache>
            </c:numRef>
          </c:val>
          <c:extLst>
            <c:ext xmlns:c16="http://schemas.microsoft.com/office/drawing/2014/chart" uri="{C3380CC4-5D6E-409C-BE32-E72D297353CC}">
              <c16:uniqueId val="{00000000-261D-4019-9395-04BC3F11DF89}"/>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76.27</c:v>
                </c:pt>
                <c:pt idx="1">
                  <c:v>77.56</c:v>
                </c:pt>
                <c:pt idx="2">
                  <c:v>78.510000000000005</c:v>
                </c:pt>
                <c:pt idx="3">
                  <c:v>77.91</c:v>
                </c:pt>
                <c:pt idx="4">
                  <c:v>79.099999999999994</c:v>
                </c:pt>
              </c:numCache>
            </c:numRef>
          </c:val>
          <c:smooth val="0"/>
          <c:extLst>
            <c:ext xmlns:c16="http://schemas.microsoft.com/office/drawing/2014/chart" uri="{C3380CC4-5D6E-409C-BE32-E72D297353CC}">
              <c16:uniqueId val="{00000001-261D-4019-9395-04BC3F11DF89}"/>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A49-4E61-9094-1B3C718D2597}"/>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A49-4E61-9094-1B3C718D2597}"/>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3D8-4A43-9839-D4B8AFC42D0F}"/>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3D8-4A43-9839-D4B8AFC42D0F}"/>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513-48E8-9965-E9A952C483D6}"/>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513-48E8-9965-E9A952C483D6}"/>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578-4774-907A-4987AC782B20}"/>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578-4774-907A-4987AC782B20}"/>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896.63</c:v>
                </c:pt>
                <c:pt idx="1">
                  <c:v>1118.05</c:v>
                </c:pt>
                <c:pt idx="2">
                  <c:v>1111.5899999999999</c:v>
                </c:pt>
                <c:pt idx="3">
                  <c:v>1033.78</c:v>
                </c:pt>
                <c:pt idx="4">
                  <c:v>954.11</c:v>
                </c:pt>
              </c:numCache>
            </c:numRef>
          </c:val>
          <c:extLst>
            <c:ext xmlns:c16="http://schemas.microsoft.com/office/drawing/2014/chart" uri="{C3380CC4-5D6E-409C-BE32-E72D297353CC}">
              <c16:uniqueId val="{00000000-45BA-4581-A00D-04A75C51BB87}"/>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1134.67</c:v>
                </c:pt>
                <c:pt idx="1">
                  <c:v>1144.79</c:v>
                </c:pt>
                <c:pt idx="2">
                  <c:v>1061.58</c:v>
                </c:pt>
                <c:pt idx="3">
                  <c:v>1007.7</c:v>
                </c:pt>
                <c:pt idx="4">
                  <c:v>1018.52</c:v>
                </c:pt>
              </c:numCache>
            </c:numRef>
          </c:val>
          <c:smooth val="0"/>
          <c:extLst>
            <c:ext xmlns:c16="http://schemas.microsoft.com/office/drawing/2014/chart" uri="{C3380CC4-5D6E-409C-BE32-E72D297353CC}">
              <c16:uniqueId val="{00000001-45BA-4581-A00D-04A75C51BB87}"/>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64.48</c:v>
                </c:pt>
                <c:pt idx="1">
                  <c:v>83.68</c:v>
                </c:pt>
                <c:pt idx="2">
                  <c:v>81.739999999999995</c:v>
                </c:pt>
                <c:pt idx="3">
                  <c:v>72.97</c:v>
                </c:pt>
                <c:pt idx="4">
                  <c:v>78.7</c:v>
                </c:pt>
              </c:numCache>
            </c:numRef>
          </c:val>
          <c:extLst>
            <c:ext xmlns:c16="http://schemas.microsoft.com/office/drawing/2014/chart" uri="{C3380CC4-5D6E-409C-BE32-E72D297353CC}">
              <c16:uniqueId val="{00000000-AC1F-4F94-9D71-A1D8E125FF0E}"/>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40.6</c:v>
                </c:pt>
                <c:pt idx="1">
                  <c:v>56.04</c:v>
                </c:pt>
                <c:pt idx="2">
                  <c:v>58.52</c:v>
                </c:pt>
                <c:pt idx="3">
                  <c:v>59.22</c:v>
                </c:pt>
                <c:pt idx="4">
                  <c:v>58.79</c:v>
                </c:pt>
              </c:numCache>
            </c:numRef>
          </c:val>
          <c:smooth val="0"/>
          <c:extLst>
            <c:ext xmlns:c16="http://schemas.microsoft.com/office/drawing/2014/chart" uri="{C3380CC4-5D6E-409C-BE32-E72D297353CC}">
              <c16:uniqueId val="{00000001-AC1F-4F94-9D71-A1D8E125FF0E}"/>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347.15</c:v>
                </c:pt>
                <c:pt idx="1">
                  <c:v>270.02</c:v>
                </c:pt>
                <c:pt idx="2">
                  <c:v>273.39999999999998</c:v>
                </c:pt>
                <c:pt idx="3">
                  <c:v>298.45999999999998</c:v>
                </c:pt>
                <c:pt idx="4">
                  <c:v>283.58999999999997</c:v>
                </c:pt>
              </c:numCache>
            </c:numRef>
          </c:val>
          <c:extLst>
            <c:ext xmlns:c16="http://schemas.microsoft.com/office/drawing/2014/chart" uri="{C3380CC4-5D6E-409C-BE32-E72D297353CC}">
              <c16:uniqueId val="{00000000-5AB2-497D-B1C8-555D5E26390A}"/>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440.03</c:v>
                </c:pt>
                <c:pt idx="1">
                  <c:v>304.35000000000002</c:v>
                </c:pt>
                <c:pt idx="2">
                  <c:v>296.3</c:v>
                </c:pt>
                <c:pt idx="3">
                  <c:v>292.89999999999998</c:v>
                </c:pt>
                <c:pt idx="4">
                  <c:v>298.25</c:v>
                </c:pt>
              </c:numCache>
            </c:numRef>
          </c:val>
          <c:smooth val="0"/>
          <c:extLst>
            <c:ext xmlns:c16="http://schemas.microsoft.com/office/drawing/2014/chart" uri="{C3380CC4-5D6E-409C-BE32-E72D297353CC}">
              <c16:uniqueId val="{00000001-5AB2-497D-B1C8-555D5E26390A}"/>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79.91</c:v>
                </c:pt>
                <c:pt idx="1">
                  <c:v>81.510000000000005</c:v>
                </c:pt>
                <c:pt idx="2">
                  <c:v>94.1</c:v>
                </c:pt>
                <c:pt idx="3">
                  <c:v>75.77</c:v>
                </c:pt>
                <c:pt idx="4">
                  <c:v>83.25</c:v>
                </c:pt>
              </c:numCache>
            </c:numRef>
          </c:val>
          <c:extLst>
            <c:ext xmlns:c16="http://schemas.microsoft.com/office/drawing/2014/chart" uri="{C3380CC4-5D6E-409C-BE32-E72D297353CC}">
              <c16:uniqueId val="{00000000-5BB6-4DFE-87B4-5F4666BD20DF}"/>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57.29</c:v>
                </c:pt>
                <c:pt idx="1">
                  <c:v>55.9</c:v>
                </c:pt>
                <c:pt idx="2">
                  <c:v>57.3</c:v>
                </c:pt>
                <c:pt idx="3">
                  <c:v>56.76</c:v>
                </c:pt>
                <c:pt idx="4">
                  <c:v>56.04</c:v>
                </c:pt>
              </c:numCache>
            </c:numRef>
          </c:val>
          <c:smooth val="0"/>
          <c:extLst>
            <c:ext xmlns:c16="http://schemas.microsoft.com/office/drawing/2014/chart" uri="{C3380CC4-5D6E-409C-BE32-E72D297353CC}">
              <c16:uniqueId val="{00000001-5BB6-4DFE-87B4-5F4666BD20DF}"/>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80.36</c:v>
                </c:pt>
                <c:pt idx="1">
                  <c:v>76.89</c:v>
                </c:pt>
                <c:pt idx="2">
                  <c:v>64.89</c:v>
                </c:pt>
                <c:pt idx="3">
                  <c:v>84.33</c:v>
                </c:pt>
                <c:pt idx="4">
                  <c:v>76.27</c:v>
                </c:pt>
              </c:numCache>
            </c:numRef>
          </c:val>
          <c:extLst>
            <c:ext xmlns:c16="http://schemas.microsoft.com/office/drawing/2014/chart" uri="{C3380CC4-5D6E-409C-BE32-E72D297353CC}">
              <c16:uniqueId val="{00000000-C17C-4FAE-ABCA-CB22F99BC3E7}"/>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73.69</c:v>
                </c:pt>
                <c:pt idx="1">
                  <c:v>73.28</c:v>
                </c:pt>
                <c:pt idx="2">
                  <c:v>72.42</c:v>
                </c:pt>
                <c:pt idx="3">
                  <c:v>73.069999999999993</c:v>
                </c:pt>
                <c:pt idx="4">
                  <c:v>72.78</c:v>
                </c:pt>
              </c:numCache>
            </c:numRef>
          </c:val>
          <c:smooth val="0"/>
          <c:extLst>
            <c:ext xmlns:c16="http://schemas.microsoft.com/office/drawing/2014/chart" uri="{C3380CC4-5D6E-409C-BE32-E72D297353CC}">
              <c16:uniqueId val="{00000001-C17C-4FAE-ABCA-CB22F99BC3E7}"/>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【1,084.05】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【300.47】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【53.46】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G1" zoomScale="80" zoomScaleNormal="80"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2">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2">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5" t="str">
        <f>データ!H6</f>
        <v>山形県　鮭川村</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3"/>
      <c r="BK7" s="3"/>
      <c r="BL7" s="4" t="s">
        <v>9</v>
      </c>
      <c r="BM7" s="5"/>
      <c r="BN7" s="5"/>
      <c r="BO7" s="5"/>
      <c r="BP7" s="5"/>
      <c r="BQ7" s="5"/>
      <c r="BR7" s="5"/>
      <c r="BS7" s="5"/>
      <c r="BT7" s="5"/>
      <c r="BU7" s="5"/>
      <c r="BV7" s="5"/>
      <c r="BW7" s="5"/>
      <c r="BX7" s="5"/>
      <c r="BY7" s="6"/>
    </row>
    <row r="8" spans="1:78" ht="18.75" customHeight="1" x14ac:dyDescent="0.2">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D3</v>
      </c>
      <c r="X8" s="73"/>
      <c r="Y8" s="73"/>
      <c r="Z8" s="73"/>
      <c r="AA8" s="73"/>
      <c r="AB8" s="73"/>
      <c r="AC8" s="73"/>
      <c r="AD8" s="73" t="str">
        <f>データ!$M$6</f>
        <v>非設置</v>
      </c>
      <c r="AE8" s="73"/>
      <c r="AF8" s="73"/>
      <c r="AG8" s="73"/>
      <c r="AH8" s="73"/>
      <c r="AI8" s="73"/>
      <c r="AJ8" s="73"/>
      <c r="AK8" s="2"/>
      <c r="AL8" s="67">
        <f>データ!$R$6</f>
        <v>4150</v>
      </c>
      <c r="AM8" s="67"/>
      <c r="AN8" s="67"/>
      <c r="AO8" s="67"/>
      <c r="AP8" s="67"/>
      <c r="AQ8" s="67"/>
      <c r="AR8" s="67"/>
      <c r="AS8" s="67"/>
      <c r="AT8" s="66">
        <f>データ!$S$6</f>
        <v>122.14</v>
      </c>
      <c r="AU8" s="66"/>
      <c r="AV8" s="66"/>
      <c r="AW8" s="66"/>
      <c r="AX8" s="66"/>
      <c r="AY8" s="66"/>
      <c r="AZ8" s="66"/>
      <c r="BA8" s="66"/>
      <c r="BB8" s="66">
        <f>データ!$T$6</f>
        <v>33.979999999999997</v>
      </c>
      <c r="BC8" s="66"/>
      <c r="BD8" s="66"/>
      <c r="BE8" s="66"/>
      <c r="BF8" s="66"/>
      <c r="BG8" s="66"/>
      <c r="BH8" s="66"/>
      <c r="BI8" s="66"/>
      <c r="BJ8" s="3"/>
      <c r="BK8" s="3"/>
      <c r="BL8" s="70" t="s">
        <v>10</v>
      </c>
      <c r="BM8" s="71"/>
      <c r="BN8" s="7" t="s">
        <v>11</v>
      </c>
      <c r="BO8" s="8"/>
      <c r="BP8" s="8"/>
      <c r="BQ8" s="8"/>
      <c r="BR8" s="8"/>
      <c r="BS8" s="8"/>
      <c r="BT8" s="8"/>
      <c r="BU8" s="8"/>
      <c r="BV8" s="8"/>
      <c r="BW8" s="8"/>
      <c r="BX8" s="8"/>
      <c r="BY8" s="9"/>
    </row>
    <row r="9" spans="1:78" ht="18.75" customHeight="1" x14ac:dyDescent="0.2">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3"/>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3"/>
      <c r="BK9" s="3"/>
      <c r="BL9" s="64" t="s">
        <v>19</v>
      </c>
      <c r="BM9" s="65"/>
      <c r="BN9" s="10" t="s">
        <v>20</v>
      </c>
      <c r="BO9" s="11"/>
      <c r="BP9" s="11"/>
      <c r="BQ9" s="11"/>
      <c r="BR9" s="11"/>
      <c r="BS9" s="11"/>
      <c r="BT9" s="11"/>
      <c r="BU9" s="11"/>
      <c r="BV9" s="11"/>
      <c r="BW9" s="11"/>
      <c r="BX9" s="11"/>
      <c r="BY9" s="12"/>
    </row>
    <row r="10" spans="1:78" ht="18.75" customHeight="1" x14ac:dyDescent="0.2">
      <c r="A10" s="2"/>
      <c r="B10" s="66" t="str">
        <f>データ!$N$6</f>
        <v>-</v>
      </c>
      <c r="C10" s="66"/>
      <c r="D10" s="66"/>
      <c r="E10" s="66"/>
      <c r="F10" s="66"/>
      <c r="G10" s="66"/>
      <c r="H10" s="66"/>
      <c r="I10" s="66" t="str">
        <f>データ!$O$6</f>
        <v>該当数値なし</v>
      </c>
      <c r="J10" s="66"/>
      <c r="K10" s="66"/>
      <c r="L10" s="66"/>
      <c r="M10" s="66"/>
      <c r="N10" s="66"/>
      <c r="O10" s="66"/>
      <c r="P10" s="66">
        <f>データ!$P$6</f>
        <v>96.71</v>
      </c>
      <c r="Q10" s="66"/>
      <c r="R10" s="66"/>
      <c r="S10" s="66"/>
      <c r="T10" s="66"/>
      <c r="U10" s="66"/>
      <c r="V10" s="66"/>
      <c r="W10" s="67">
        <f>データ!$Q$6</f>
        <v>4200</v>
      </c>
      <c r="X10" s="67"/>
      <c r="Y10" s="67"/>
      <c r="Z10" s="67"/>
      <c r="AA10" s="67"/>
      <c r="AB10" s="67"/>
      <c r="AC10" s="67"/>
      <c r="AD10" s="2"/>
      <c r="AE10" s="2"/>
      <c r="AF10" s="2"/>
      <c r="AG10" s="2"/>
      <c r="AH10" s="2"/>
      <c r="AI10" s="2"/>
      <c r="AJ10" s="2"/>
      <c r="AK10" s="2"/>
      <c r="AL10" s="67">
        <f>データ!$U$6</f>
        <v>3970</v>
      </c>
      <c r="AM10" s="67"/>
      <c r="AN10" s="67"/>
      <c r="AO10" s="67"/>
      <c r="AP10" s="67"/>
      <c r="AQ10" s="67"/>
      <c r="AR10" s="67"/>
      <c r="AS10" s="67"/>
      <c r="AT10" s="66">
        <f>データ!$V$6</f>
        <v>36.799999999999997</v>
      </c>
      <c r="AU10" s="66"/>
      <c r="AV10" s="66"/>
      <c r="AW10" s="66"/>
      <c r="AX10" s="66"/>
      <c r="AY10" s="66"/>
      <c r="AZ10" s="66"/>
      <c r="BA10" s="66"/>
      <c r="BB10" s="66">
        <f>データ!$W$6</f>
        <v>107.88</v>
      </c>
      <c r="BC10" s="66"/>
      <c r="BD10" s="66"/>
      <c r="BE10" s="66"/>
      <c r="BF10" s="66"/>
      <c r="BG10" s="66"/>
      <c r="BH10" s="66"/>
      <c r="BI10" s="66"/>
      <c r="BJ10" s="2"/>
      <c r="BK10" s="2"/>
      <c r="BL10" s="68" t="s">
        <v>21</v>
      </c>
      <c r="BM10" s="69"/>
      <c r="BN10" s="13" t="s">
        <v>22</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2">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0" t="s">
        <v>116</v>
      </c>
      <c r="BM16" s="51"/>
      <c r="BN16" s="51"/>
      <c r="BO16" s="51"/>
      <c r="BP16" s="51"/>
      <c r="BQ16" s="51"/>
      <c r="BR16" s="51"/>
      <c r="BS16" s="51"/>
      <c r="BT16" s="51"/>
      <c r="BU16" s="51"/>
      <c r="BV16" s="51"/>
      <c r="BW16" s="51"/>
      <c r="BX16" s="51"/>
      <c r="BY16" s="51"/>
      <c r="BZ16" s="52"/>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0"/>
      <c r="BM17" s="51"/>
      <c r="BN17" s="51"/>
      <c r="BO17" s="51"/>
      <c r="BP17" s="51"/>
      <c r="BQ17" s="51"/>
      <c r="BR17" s="51"/>
      <c r="BS17" s="51"/>
      <c r="BT17" s="51"/>
      <c r="BU17" s="51"/>
      <c r="BV17" s="51"/>
      <c r="BW17" s="51"/>
      <c r="BX17" s="51"/>
      <c r="BY17" s="51"/>
      <c r="BZ17" s="52"/>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0"/>
      <c r="BM18" s="51"/>
      <c r="BN18" s="51"/>
      <c r="BO18" s="51"/>
      <c r="BP18" s="51"/>
      <c r="BQ18" s="51"/>
      <c r="BR18" s="51"/>
      <c r="BS18" s="51"/>
      <c r="BT18" s="51"/>
      <c r="BU18" s="51"/>
      <c r="BV18" s="51"/>
      <c r="BW18" s="51"/>
      <c r="BX18" s="51"/>
      <c r="BY18" s="51"/>
      <c r="BZ18" s="52"/>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0"/>
      <c r="BM19" s="51"/>
      <c r="BN19" s="51"/>
      <c r="BO19" s="51"/>
      <c r="BP19" s="51"/>
      <c r="BQ19" s="51"/>
      <c r="BR19" s="51"/>
      <c r="BS19" s="51"/>
      <c r="BT19" s="51"/>
      <c r="BU19" s="51"/>
      <c r="BV19" s="51"/>
      <c r="BW19" s="51"/>
      <c r="BX19" s="51"/>
      <c r="BY19" s="51"/>
      <c r="BZ19" s="52"/>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0"/>
      <c r="BM20" s="51"/>
      <c r="BN20" s="51"/>
      <c r="BO20" s="51"/>
      <c r="BP20" s="51"/>
      <c r="BQ20" s="51"/>
      <c r="BR20" s="51"/>
      <c r="BS20" s="51"/>
      <c r="BT20" s="51"/>
      <c r="BU20" s="51"/>
      <c r="BV20" s="51"/>
      <c r="BW20" s="51"/>
      <c r="BX20" s="51"/>
      <c r="BY20" s="51"/>
      <c r="BZ20" s="52"/>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0"/>
      <c r="BM21" s="51"/>
      <c r="BN21" s="51"/>
      <c r="BO21" s="51"/>
      <c r="BP21" s="51"/>
      <c r="BQ21" s="51"/>
      <c r="BR21" s="51"/>
      <c r="BS21" s="51"/>
      <c r="BT21" s="51"/>
      <c r="BU21" s="51"/>
      <c r="BV21" s="51"/>
      <c r="BW21" s="51"/>
      <c r="BX21" s="51"/>
      <c r="BY21" s="51"/>
      <c r="BZ21" s="52"/>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0"/>
      <c r="BM22" s="51"/>
      <c r="BN22" s="51"/>
      <c r="BO22" s="51"/>
      <c r="BP22" s="51"/>
      <c r="BQ22" s="51"/>
      <c r="BR22" s="51"/>
      <c r="BS22" s="51"/>
      <c r="BT22" s="51"/>
      <c r="BU22" s="51"/>
      <c r="BV22" s="51"/>
      <c r="BW22" s="51"/>
      <c r="BX22" s="51"/>
      <c r="BY22" s="51"/>
      <c r="BZ22" s="52"/>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0"/>
      <c r="BM23" s="51"/>
      <c r="BN23" s="51"/>
      <c r="BO23" s="51"/>
      <c r="BP23" s="51"/>
      <c r="BQ23" s="51"/>
      <c r="BR23" s="51"/>
      <c r="BS23" s="51"/>
      <c r="BT23" s="51"/>
      <c r="BU23" s="51"/>
      <c r="BV23" s="51"/>
      <c r="BW23" s="51"/>
      <c r="BX23" s="51"/>
      <c r="BY23" s="51"/>
      <c r="BZ23" s="52"/>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0"/>
      <c r="BM24" s="51"/>
      <c r="BN24" s="51"/>
      <c r="BO24" s="51"/>
      <c r="BP24" s="51"/>
      <c r="BQ24" s="51"/>
      <c r="BR24" s="51"/>
      <c r="BS24" s="51"/>
      <c r="BT24" s="51"/>
      <c r="BU24" s="51"/>
      <c r="BV24" s="51"/>
      <c r="BW24" s="51"/>
      <c r="BX24" s="51"/>
      <c r="BY24" s="51"/>
      <c r="BZ24" s="52"/>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0"/>
      <c r="BM25" s="51"/>
      <c r="BN25" s="51"/>
      <c r="BO25" s="51"/>
      <c r="BP25" s="51"/>
      <c r="BQ25" s="51"/>
      <c r="BR25" s="51"/>
      <c r="BS25" s="51"/>
      <c r="BT25" s="51"/>
      <c r="BU25" s="51"/>
      <c r="BV25" s="51"/>
      <c r="BW25" s="51"/>
      <c r="BX25" s="51"/>
      <c r="BY25" s="51"/>
      <c r="BZ25" s="52"/>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0"/>
      <c r="BM26" s="51"/>
      <c r="BN26" s="51"/>
      <c r="BO26" s="51"/>
      <c r="BP26" s="51"/>
      <c r="BQ26" s="51"/>
      <c r="BR26" s="51"/>
      <c r="BS26" s="51"/>
      <c r="BT26" s="51"/>
      <c r="BU26" s="51"/>
      <c r="BV26" s="51"/>
      <c r="BW26" s="51"/>
      <c r="BX26" s="51"/>
      <c r="BY26" s="51"/>
      <c r="BZ26" s="52"/>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0"/>
      <c r="BM27" s="51"/>
      <c r="BN27" s="51"/>
      <c r="BO27" s="51"/>
      <c r="BP27" s="51"/>
      <c r="BQ27" s="51"/>
      <c r="BR27" s="51"/>
      <c r="BS27" s="51"/>
      <c r="BT27" s="51"/>
      <c r="BU27" s="51"/>
      <c r="BV27" s="51"/>
      <c r="BW27" s="51"/>
      <c r="BX27" s="51"/>
      <c r="BY27" s="51"/>
      <c r="BZ27" s="52"/>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0"/>
      <c r="BM28" s="51"/>
      <c r="BN28" s="51"/>
      <c r="BO28" s="51"/>
      <c r="BP28" s="51"/>
      <c r="BQ28" s="51"/>
      <c r="BR28" s="51"/>
      <c r="BS28" s="51"/>
      <c r="BT28" s="51"/>
      <c r="BU28" s="51"/>
      <c r="BV28" s="51"/>
      <c r="BW28" s="51"/>
      <c r="BX28" s="51"/>
      <c r="BY28" s="51"/>
      <c r="BZ28" s="52"/>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0"/>
      <c r="BM29" s="51"/>
      <c r="BN29" s="51"/>
      <c r="BO29" s="51"/>
      <c r="BP29" s="51"/>
      <c r="BQ29" s="51"/>
      <c r="BR29" s="51"/>
      <c r="BS29" s="51"/>
      <c r="BT29" s="51"/>
      <c r="BU29" s="51"/>
      <c r="BV29" s="51"/>
      <c r="BW29" s="51"/>
      <c r="BX29" s="51"/>
      <c r="BY29" s="51"/>
      <c r="BZ29" s="52"/>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0"/>
      <c r="BM30" s="51"/>
      <c r="BN30" s="51"/>
      <c r="BO30" s="51"/>
      <c r="BP30" s="51"/>
      <c r="BQ30" s="51"/>
      <c r="BR30" s="51"/>
      <c r="BS30" s="51"/>
      <c r="BT30" s="51"/>
      <c r="BU30" s="51"/>
      <c r="BV30" s="51"/>
      <c r="BW30" s="51"/>
      <c r="BX30" s="51"/>
      <c r="BY30" s="51"/>
      <c r="BZ30" s="52"/>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0"/>
      <c r="BM31" s="51"/>
      <c r="BN31" s="51"/>
      <c r="BO31" s="51"/>
      <c r="BP31" s="51"/>
      <c r="BQ31" s="51"/>
      <c r="BR31" s="51"/>
      <c r="BS31" s="51"/>
      <c r="BT31" s="51"/>
      <c r="BU31" s="51"/>
      <c r="BV31" s="51"/>
      <c r="BW31" s="51"/>
      <c r="BX31" s="51"/>
      <c r="BY31" s="51"/>
      <c r="BZ31" s="52"/>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0"/>
      <c r="BM32" s="51"/>
      <c r="BN32" s="51"/>
      <c r="BO32" s="51"/>
      <c r="BP32" s="51"/>
      <c r="BQ32" s="51"/>
      <c r="BR32" s="51"/>
      <c r="BS32" s="51"/>
      <c r="BT32" s="51"/>
      <c r="BU32" s="51"/>
      <c r="BV32" s="51"/>
      <c r="BW32" s="51"/>
      <c r="BX32" s="51"/>
      <c r="BY32" s="51"/>
      <c r="BZ32" s="52"/>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0"/>
      <c r="BM33" s="51"/>
      <c r="BN33" s="51"/>
      <c r="BO33" s="51"/>
      <c r="BP33" s="51"/>
      <c r="BQ33" s="51"/>
      <c r="BR33" s="51"/>
      <c r="BS33" s="51"/>
      <c r="BT33" s="51"/>
      <c r="BU33" s="51"/>
      <c r="BV33" s="51"/>
      <c r="BW33" s="51"/>
      <c r="BX33" s="51"/>
      <c r="BY33" s="51"/>
      <c r="BZ33" s="52"/>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0"/>
      <c r="BM36" s="51"/>
      <c r="BN36" s="51"/>
      <c r="BO36" s="51"/>
      <c r="BP36" s="51"/>
      <c r="BQ36" s="51"/>
      <c r="BR36" s="51"/>
      <c r="BS36" s="51"/>
      <c r="BT36" s="51"/>
      <c r="BU36" s="51"/>
      <c r="BV36" s="51"/>
      <c r="BW36" s="51"/>
      <c r="BX36" s="51"/>
      <c r="BY36" s="51"/>
      <c r="BZ36" s="52"/>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0"/>
      <c r="BM37" s="51"/>
      <c r="BN37" s="51"/>
      <c r="BO37" s="51"/>
      <c r="BP37" s="51"/>
      <c r="BQ37" s="51"/>
      <c r="BR37" s="51"/>
      <c r="BS37" s="51"/>
      <c r="BT37" s="51"/>
      <c r="BU37" s="51"/>
      <c r="BV37" s="51"/>
      <c r="BW37" s="51"/>
      <c r="BX37" s="51"/>
      <c r="BY37" s="51"/>
      <c r="BZ37" s="52"/>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0"/>
      <c r="BM38" s="51"/>
      <c r="BN38" s="51"/>
      <c r="BO38" s="51"/>
      <c r="BP38" s="51"/>
      <c r="BQ38" s="51"/>
      <c r="BR38" s="51"/>
      <c r="BS38" s="51"/>
      <c r="BT38" s="51"/>
      <c r="BU38" s="51"/>
      <c r="BV38" s="51"/>
      <c r="BW38" s="51"/>
      <c r="BX38" s="51"/>
      <c r="BY38" s="51"/>
      <c r="BZ38" s="52"/>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0"/>
      <c r="BM39" s="51"/>
      <c r="BN39" s="51"/>
      <c r="BO39" s="51"/>
      <c r="BP39" s="51"/>
      <c r="BQ39" s="51"/>
      <c r="BR39" s="51"/>
      <c r="BS39" s="51"/>
      <c r="BT39" s="51"/>
      <c r="BU39" s="51"/>
      <c r="BV39" s="51"/>
      <c r="BW39" s="51"/>
      <c r="BX39" s="51"/>
      <c r="BY39" s="51"/>
      <c r="BZ39" s="52"/>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0"/>
      <c r="BM40" s="51"/>
      <c r="BN40" s="51"/>
      <c r="BO40" s="51"/>
      <c r="BP40" s="51"/>
      <c r="BQ40" s="51"/>
      <c r="BR40" s="51"/>
      <c r="BS40" s="51"/>
      <c r="BT40" s="51"/>
      <c r="BU40" s="51"/>
      <c r="BV40" s="51"/>
      <c r="BW40" s="51"/>
      <c r="BX40" s="51"/>
      <c r="BY40" s="51"/>
      <c r="BZ40" s="52"/>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0"/>
      <c r="BM41" s="51"/>
      <c r="BN41" s="51"/>
      <c r="BO41" s="51"/>
      <c r="BP41" s="51"/>
      <c r="BQ41" s="51"/>
      <c r="BR41" s="51"/>
      <c r="BS41" s="51"/>
      <c r="BT41" s="51"/>
      <c r="BU41" s="51"/>
      <c r="BV41" s="51"/>
      <c r="BW41" s="51"/>
      <c r="BX41" s="51"/>
      <c r="BY41" s="51"/>
      <c r="BZ41" s="52"/>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0"/>
      <c r="BM42" s="51"/>
      <c r="BN42" s="51"/>
      <c r="BO42" s="51"/>
      <c r="BP42" s="51"/>
      <c r="BQ42" s="51"/>
      <c r="BR42" s="51"/>
      <c r="BS42" s="51"/>
      <c r="BT42" s="51"/>
      <c r="BU42" s="51"/>
      <c r="BV42" s="51"/>
      <c r="BW42" s="51"/>
      <c r="BX42" s="51"/>
      <c r="BY42" s="51"/>
      <c r="BZ42" s="52"/>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0"/>
      <c r="BM43" s="51"/>
      <c r="BN43" s="51"/>
      <c r="BO43" s="51"/>
      <c r="BP43" s="51"/>
      <c r="BQ43" s="51"/>
      <c r="BR43" s="51"/>
      <c r="BS43" s="51"/>
      <c r="BT43" s="51"/>
      <c r="BU43" s="51"/>
      <c r="BV43" s="51"/>
      <c r="BW43" s="51"/>
      <c r="BX43" s="51"/>
      <c r="BY43" s="51"/>
      <c r="BZ43" s="52"/>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3"/>
      <c r="BM44" s="54"/>
      <c r="BN44" s="54"/>
      <c r="BO44" s="54"/>
      <c r="BP44" s="54"/>
      <c r="BQ44" s="54"/>
      <c r="BR44" s="54"/>
      <c r="BS44" s="54"/>
      <c r="BT44" s="54"/>
      <c r="BU44" s="54"/>
      <c r="BV44" s="54"/>
      <c r="BW44" s="54"/>
      <c r="BX44" s="54"/>
      <c r="BY44" s="54"/>
      <c r="BZ44" s="55"/>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4" t="s">
        <v>26</v>
      </c>
      <c r="BM45" s="45"/>
      <c r="BN45" s="45"/>
      <c r="BO45" s="45"/>
      <c r="BP45" s="45"/>
      <c r="BQ45" s="45"/>
      <c r="BR45" s="45"/>
      <c r="BS45" s="45"/>
      <c r="BT45" s="45"/>
      <c r="BU45" s="45"/>
      <c r="BV45" s="45"/>
      <c r="BW45" s="45"/>
      <c r="BX45" s="45"/>
      <c r="BY45" s="45"/>
      <c r="BZ45" s="46"/>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7"/>
      <c r="BM46" s="48"/>
      <c r="BN46" s="48"/>
      <c r="BO46" s="48"/>
      <c r="BP46" s="48"/>
      <c r="BQ46" s="48"/>
      <c r="BR46" s="48"/>
      <c r="BS46" s="48"/>
      <c r="BT46" s="48"/>
      <c r="BU46" s="48"/>
      <c r="BV46" s="48"/>
      <c r="BW46" s="48"/>
      <c r="BX46" s="48"/>
      <c r="BY46" s="48"/>
      <c r="BZ46" s="49"/>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0" t="s">
        <v>114</v>
      </c>
      <c r="BM47" s="51"/>
      <c r="BN47" s="51"/>
      <c r="BO47" s="51"/>
      <c r="BP47" s="51"/>
      <c r="BQ47" s="51"/>
      <c r="BR47" s="51"/>
      <c r="BS47" s="51"/>
      <c r="BT47" s="51"/>
      <c r="BU47" s="51"/>
      <c r="BV47" s="51"/>
      <c r="BW47" s="51"/>
      <c r="BX47" s="51"/>
      <c r="BY47" s="51"/>
      <c r="BZ47" s="52"/>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0"/>
      <c r="BM48" s="51"/>
      <c r="BN48" s="51"/>
      <c r="BO48" s="51"/>
      <c r="BP48" s="51"/>
      <c r="BQ48" s="51"/>
      <c r="BR48" s="51"/>
      <c r="BS48" s="51"/>
      <c r="BT48" s="51"/>
      <c r="BU48" s="51"/>
      <c r="BV48" s="51"/>
      <c r="BW48" s="51"/>
      <c r="BX48" s="51"/>
      <c r="BY48" s="51"/>
      <c r="BZ48" s="52"/>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0"/>
      <c r="BM49" s="51"/>
      <c r="BN49" s="51"/>
      <c r="BO49" s="51"/>
      <c r="BP49" s="51"/>
      <c r="BQ49" s="51"/>
      <c r="BR49" s="51"/>
      <c r="BS49" s="51"/>
      <c r="BT49" s="51"/>
      <c r="BU49" s="51"/>
      <c r="BV49" s="51"/>
      <c r="BW49" s="51"/>
      <c r="BX49" s="51"/>
      <c r="BY49" s="51"/>
      <c r="BZ49" s="52"/>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0"/>
      <c r="BM50" s="51"/>
      <c r="BN50" s="51"/>
      <c r="BO50" s="51"/>
      <c r="BP50" s="51"/>
      <c r="BQ50" s="51"/>
      <c r="BR50" s="51"/>
      <c r="BS50" s="51"/>
      <c r="BT50" s="51"/>
      <c r="BU50" s="51"/>
      <c r="BV50" s="51"/>
      <c r="BW50" s="51"/>
      <c r="BX50" s="51"/>
      <c r="BY50" s="51"/>
      <c r="BZ50" s="52"/>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0"/>
      <c r="BM51" s="51"/>
      <c r="BN51" s="51"/>
      <c r="BO51" s="51"/>
      <c r="BP51" s="51"/>
      <c r="BQ51" s="51"/>
      <c r="BR51" s="51"/>
      <c r="BS51" s="51"/>
      <c r="BT51" s="51"/>
      <c r="BU51" s="51"/>
      <c r="BV51" s="51"/>
      <c r="BW51" s="51"/>
      <c r="BX51" s="51"/>
      <c r="BY51" s="51"/>
      <c r="BZ51" s="52"/>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0"/>
      <c r="BM52" s="51"/>
      <c r="BN52" s="51"/>
      <c r="BO52" s="51"/>
      <c r="BP52" s="51"/>
      <c r="BQ52" s="51"/>
      <c r="BR52" s="51"/>
      <c r="BS52" s="51"/>
      <c r="BT52" s="51"/>
      <c r="BU52" s="51"/>
      <c r="BV52" s="51"/>
      <c r="BW52" s="51"/>
      <c r="BX52" s="51"/>
      <c r="BY52" s="51"/>
      <c r="BZ52" s="52"/>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0"/>
      <c r="BM53" s="51"/>
      <c r="BN53" s="51"/>
      <c r="BO53" s="51"/>
      <c r="BP53" s="51"/>
      <c r="BQ53" s="51"/>
      <c r="BR53" s="51"/>
      <c r="BS53" s="51"/>
      <c r="BT53" s="51"/>
      <c r="BU53" s="51"/>
      <c r="BV53" s="51"/>
      <c r="BW53" s="51"/>
      <c r="BX53" s="51"/>
      <c r="BY53" s="51"/>
      <c r="BZ53" s="52"/>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0"/>
      <c r="BM54" s="51"/>
      <c r="BN54" s="51"/>
      <c r="BO54" s="51"/>
      <c r="BP54" s="51"/>
      <c r="BQ54" s="51"/>
      <c r="BR54" s="51"/>
      <c r="BS54" s="51"/>
      <c r="BT54" s="51"/>
      <c r="BU54" s="51"/>
      <c r="BV54" s="51"/>
      <c r="BW54" s="51"/>
      <c r="BX54" s="51"/>
      <c r="BY54" s="51"/>
      <c r="BZ54" s="52"/>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0"/>
      <c r="BM55" s="51"/>
      <c r="BN55" s="51"/>
      <c r="BO55" s="51"/>
      <c r="BP55" s="51"/>
      <c r="BQ55" s="51"/>
      <c r="BR55" s="51"/>
      <c r="BS55" s="51"/>
      <c r="BT55" s="51"/>
      <c r="BU55" s="51"/>
      <c r="BV55" s="51"/>
      <c r="BW55" s="51"/>
      <c r="BX55" s="51"/>
      <c r="BY55" s="51"/>
      <c r="BZ55" s="52"/>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2">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2">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0"/>
      <c r="BM62" s="51"/>
      <c r="BN62" s="51"/>
      <c r="BO62" s="51"/>
      <c r="BP62" s="51"/>
      <c r="BQ62" s="51"/>
      <c r="BR62" s="51"/>
      <c r="BS62" s="51"/>
      <c r="BT62" s="51"/>
      <c r="BU62" s="51"/>
      <c r="BV62" s="51"/>
      <c r="BW62" s="51"/>
      <c r="BX62" s="51"/>
      <c r="BY62" s="51"/>
      <c r="BZ62" s="52"/>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3"/>
      <c r="BM63" s="54"/>
      <c r="BN63" s="54"/>
      <c r="BO63" s="54"/>
      <c r="BP63" s="54"/>
      <c r="BQ63" s="54"/>
      <c r="BR63" s="54"/>
      <c r="BS63" s="54"/>
      <c r="BT63" s="54"/>
      <c r="BU63" s="54"/>
      <c r="BV63" s="54"/>
      <c r="BW63" s="54"/>
      <c r="BX63" s="54"/>
      <c r="BY63" s="54"/>
      <c r="BZ63" s="55"/>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4" t="s">
        <v>28</v>
      </c>
      <c r="BM64" s="45"/>
      <c r="BN64" s="45"/>
      <c r="BO64" s="45"/>
      <c r="BP64" s="45"/>
      <c r="BQ64" s="45"/>
      <c r="BR64" s="45"/>
      <c r="BS64" s="45"/>
      <c r="BT64" s="45"/>
      <c r="BU64" s="45"/>
      <c r="BV64" s="45"/>
      <c r="BW64" s="45"/>
      <c r="BX64" s="45"/>
      <c r="BY64" s="45"/>
      <c r="BZ64" s="46"/>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7"/>
      <c r="BM65" s="48"/>
      <c r="BN65" s="48"/>
      <c r="BO65" s="48"/>
      <c r="BP65" s="48"/>
      <c r="BQ65" s="48"/>
      <c r="BR65" s="48"/>
      <c r="BS65" s="48"/>
      <c r="BT65" s="48"/>
      <c r="BU65" s="48"/>
      <c r="BV65" s="48"/>
      <c r="BW65" s="48"/>
      <c r="BX65" s="48"/>
      <c r="BY65" s="48"/>
      <c r="BZ65" s="49"/>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0" t="s">
        <v>115</v>
      </c>
      <c r="BM66" s="51"/>
      <c r="BN66" s="51"/>
      <c r="BO66" s="51"/>
      <c r="BP66" s="51"/>
      <c r="BQ66" s="51"/>
      <c r="BR66" s="51"/>
      <c r="BS66" s="51"/>
      <c r="BT66" s="51"/>
      <c r="BU66" s="51"/>
      <c r="BV66" s="51"/>
      <c r="BW66" s="51"/>
      <c r="BX66" s="51"/>
      <c r="BY66" s="51"/>
      <c r="BZ66" s="52"/>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0"/>
      <c r="BM67" s="51"/>
      <c r="BN67" s="51"/>
      <c r="BO67" s="51"/>
      <c r="BP67" s="51"/>
      <c r="BQ67" s="51"/>
      <c r="BR67" s="51"/>
      <c r="BS67" s="51"/>
      <c r="BT67" s="51"/>
      <c r="BU67" s="51"/>
      <c r="BV67" s="51"/>
      <c r="BW67" s="51"/>
      <c r="BX67" s="51"/>
      <c r="BY67" s="51"/>
      <c r="BZ67" s="52"/>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0"/>
      <c r="BM68" s="51"/>
      <c r="BN68" s="51"/>
      <c r="BO68" s="51"/>
      <c r="BP68" s="51"/>
      <c r="BQ68" s="51"/>
      <c r="BR68" s="51"/>
      <c r="BS68" s="51"/>
      <c r="BT68" s="51"/>
      <c r="BU68" s="51"/>
      <c r="BV68" s="51"/>
      <c r="BW68" s="51"/>
      <c r="BX68" s="51"/>
      <c r="BY68" s="51"/>
      <c r="BZ68" s="52"/>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0"/>
      <c r="BM69" s="51"/>
      <c r="BN69" s="51"/>
      <c r="BO69" s="51"/>
      <c r="BP69" s="51"/>
      <c r="BQ69" s="51"/>
      <c r="BR69" s="51"/>
      <c r="BS69" s="51"/>
      <c r="BT69" s="51"/>
      <c r="BU69" s="51"/>
      <c r="BV69" s="51"/>
      <c r="BW69" s="51"/>
      <c r="BX69" s="51"/>
      <c r="BY69" s="51"/>
      <c r="BZ69" s="52"/>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0"/>
      <c r="BM70" s="51"/>
      <c r="BN70" s="51"/>
      <c r="BO70" s="51"/>
      <c r="BP70" s="51"/>
      <c r="BQ70" s="51"/>
      <c r="BR70" s="51"/>
      <c r="BS70" s="51"/>
      <c r="BT70" s="51"/>
      <c r="BU70" s="51"/>
      <c r="BV70" s="51"/>
      <c r="BW70" s="51"/>
      <c r="BX70" s="51"/>
      <c r="BY70" s="51"/>
      <c r="BZ70" s="52"/>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0"/>
      <c r="BM71" s="51"/>
      <c r="BN71" s="51"/>
      <c r="BO71" s="51"/>
      <c r="BP71" s="51"/>
      <c r="BQ71" s="51"/>
      <c r="BR71" s="51"/>
      <c r="BS71" s="51"/>
      <c r="BT71" s="51"/>
      <c r="BU71" s="51"/>
      <c r="BV71" s="51"/>
      <c r="BW71" s="51"/>
      <c r="BX71" s="51"/>
      <c r="BY71" s="51"/>
      <c r="BZ71" s="52"/>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0"/>
      <c r="BM72" s="51"/>
      <c r="BN72" s="51"/>
      <c r="BO72" s="51"/>
      <c r="BP72" s="51"/>
      <c r="BQ72" s="51"/>
      <c r="BR72" s="51"/>
      <c r="BS72" s="51"/>
      <c r="BT72" s="51"/>
      <c r="BU72" s="51"/>
      <c r="BV72" s="51"/>
      <c r="BW72" s="51"/>
      <c r="BX72" s="51"/>
      <c r="BY72" s="51"/>
      <c r="BZ72" s="52"/>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0"/>
      <c r="BM73" s="51"/>
      <c r="BN73" s="51"/>
      <c r="BO73" s="51"/>
      <c r="BP73" s="51"/>
      <c r="BQ73" s="51"/>
      <c r="BR73" s="51"/>
      <c r="BS73" s="51"/>
      <c r="BT73" s="51"/>
      <c r="BU73" s="51"/>
      <c r="BV73" s="51"/>
      <c r="BW73" s="51"/>
      <c r="BX73" s="51"/>
      <c r="BY73" s="51"/>
      <c r="BZ73" s="52"/>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0"/>
      <c r="BM74" s="51"/>
      <c r="BN74" s="51"/>
      <c r="BO74" s="51"/>
      <c r="BP74" s="51"/>
      <c r="BQ74" s="51"/>
      <c r="BR74" s="51"/>
      <c r="BS74" s="51"/>
      <c r="BT74" s="51"/>
      <c r="BU74" s="51"/>
      <c r="BV74" s="51"/>
      <c r="BW74" s="51"/>
      <c r="BX74" s="51"/>
      <c r="BY74" s="51"/>
      <c r="BZ74" s="52"/>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0"/>
      <c r="BM75" s="51"/>
      <c r="BN75" s="51"/>
      <c r="BO75" s="51"/>
      <c r="BP75" s="51"/>
      <c r="BQ75" s="51"/>
      <c r="BR75" s="51"/>
      <c r="BS75" s="51"/>
      <c r="BT75" s="51"/>
      <c r="BU75" s="51"/>
      <c r="BV75" s="51"/>
      <c r="BW75" s="51"/>
      <c r="BX75" s="51"/>
      <c r="BY75" s="51"/>
      <c r="BZ75" s="52"/>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0"/>
      <c r="BM76" s="51"/>
      <c r="BN76" s="51"/>
      <c r="BO76" s="51"/>
      <c r="BP76" s="51"/>
      <c r="BQ76" s="51"/>
      <c r="BR76" s="51"/>
      <c r="BS76" s="51"/>
      <c r="BT76" s="51"/>
      <c r="BU76" s="51"/>
      <c r="BV76" s="51"/>
      <c r="BW76" s="51"/>
      <c r="BX76" s="51"/>
      <c r="BY76" s="51"/>
      <c r="BZ76" s="52"/>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0"/>
      <c r="BM77" s="51"/>
      <c r="BN77" s="51"/>
      <c r="BO77" s="51"/>
      <c r="BP77" s="51"/>
      <c r="BQ77" s="51"/>
      <c r="BR77" s="51"/>
      <c r="BS77" s="51"/>
      <c r="BT77" s="51"/>
      <c r="BU77" s="51"/>
      <c r="BV77" s="51"/>
      <c r="BW77" s="51"/>
      <c r="BX77" s="51"/>
      <c r="BY77" s="51"/>
      <c r="BZ77" s="52"/>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0"/>
      <c r="BM78" s="51"/>
      <c r="BN78" s="51"/>
      <c r="BO78" s="51"/>
      <c r="BP78" s="51"/>
      <c r="BQ78" s="51"/>
      <c r="BR78" s="51"/>
      <c r="BS78" s="51"/>
      <c r="BT78" s="51"/>
      <c r="BU78" s="51"/>
      <c r="BV78" s="51"/>
      <c r="BW78" s="51"/>
      <c r="BX78" s="51"/>
      <c r="BY78" s="51"/>
      <c r="BZ78" s="52"/>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0"/>
      <c r="BM79" s="51"/>
      <c r="BN79" s="51"/>
      <c r="BO79" s="51"/>
      <c r="BP79" s="51"/>
      <c r="BQ79" s="51"/>
      <c r="BR79" s="51"/>
      <c r="BS79" s="51"/>
      <c r="BT79" s="51"/>
      <c r="BU79" s="51"/>
      <c r="BV79" s="51"/>
      <c r="BW79" s="51"/>
      <c r="BX79" s="51"/>
      <c r="BY79" s="51"/>
      <c r="BZ79" s="52"/>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0"/>
      <c r="BM80" s="51"/>
      <c r="BN80" s="51"/>
      <c r="BO80" s="51"/>
      <c r="BP80" s="51"/>
      <c r="BQ80" s="51"/>
      <c r="BR80" s="51"/>
      <c r="BS80" s="51"/>
      <c r="BT80" s="51"/>
      <c r="BU80" s="51"/>
      <c r="BV80" s="51"/>
      <c r="BW80" s="51"/>
      <c r="BX80" s="51"/>
      <c r="BY80" s="51"/>
      <c r="BZ80" s="52"/>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0"/>
      <c r="BM81" s="51"/>
      <c r="BN81" s="51"/>
      <c r="BO81" s="51"/>
      <c r="BP81" s="51"/>
      <c r="BQ81" s="51"/>
      <c r="BR81" s="51"/>
      <c r="BS81" s="51"/>
      <c r="BT81" s="51"/>
      <c r="BU81" s="51"/>
      <c r="BV81" s="51"/>
      <c r="BW81" s="51"/>
      <c r="BX81" s="51"/>
      <c r="BY81" s="51"/>
      <c r="BZ81" s="52"/>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【76.03】</v>
      </c>
      <c r="F85" s="27" t="s">
        <v>41</v>
      </c>
      <c r="G85" s="27" t="s">
        <v>41</v>
      </c>
      <c r="H85" s="27" t="str">
        <f>データ!BO6</f>
        <v>【1,084.05】</v>
      </c>
      <c r="I85" s="27" t="str">
        <f>データ!BZ6</f>
        <v>【53.46】</v>
      </c>
      <c r="J85" s="27" t="str">
        <f>データ!CK6</f>
        <v>【300.47】</v>
      </c>
      <c r="K85" s="27" t="str">
        <f>データ!CV6</f>
        <v>【54.90】</v>
      </c>
      <c r="L85" s="27" t="str">
        <f>データ!DG6</f>
        <v>【73.31】</v>
      </c>
      <c r="M85" s="27" t="s">
        <v>42</v>
      </c>
      <c r="N85" s="27" t="s">
        <v>42</v>
      </c>
      <c r="O85" s="27" t="str">
        <f>データ!EN6</f>
        <v>【0.56】</v>
      </c>
    </row>
  </sheetData>
  <sheetProtection algorithmName="SHA-512" hashValue="/cpK/bs7hGJXu91Fv/ApSXWvhy4bSqkq2nHutGiqWp7WZTro7r1xUc3+sLyV/8ceX6J07YROApwN2pmoRxnynA==" saltValue="kkxHIHQckRrqRY8xT2PS3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45</v>
      </c>
      <c r="B3" s="30" t="s">
        <v>46</v>
      </c>
      <c r="C3" s="30" t="s">
        <v>47</v>
      </c>
      <c r="D3" s="30" t="s">
        <v>48</v>
      </c>
      <c r="E3" s="30" t="s">
        <v>49</v>
      </c>
      <c r="F3" s="30" t="s">
        <v>50</v>
      </c>
      <c r="G3" s="30" t="s">
        <v>51</v>
      </c>
      <c r="H3" s="77" t="s">
        <v>52</v>
      </c>
      <c r="I3" s="78"/>
      <c r="J3" s="78"/>
      <c r="K3" s="78"/>
      <c r="L3" s="78"/>
      <c r="M3" s="78"/>
      <c r="N3" s="78"/>
      <c r="O3" s="78"/>
      <c r="P3" s="78"/>
      <c r="Q3" s="78"/>
      <c r="R3" s="78"/>
      <c r="S3" s="78"/>
      <c r="T3" s="78"/>
      <c r="U3" s="78"/>
      <c r="V3" s="78"/>
      <c r="W3" s="79"/>
      <c r="X3" s="83" t="s">
        <v>53</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54</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2">
      <c r="A4" s="29" t="s">
        <v>55</v>
      </c>
      <c r="B4" s="31"/>
      <c r="C4" s="31"/>
      <c r="D4" s="31"/>
      <c r="E4" s="31"/>
      <c r="F4" s="31"/>
      <c r="G4" s="31"/>
      <c r="H4" s="80"/>
      <c r="I4" s="81"/>
      <c r="J4" s="81"/>
      <c r="K4" s="81"/>
      <c r="L4" s="81"/>
      <c r="M4" s="81"/>
      <c r="N4" s="81"/>
      <c r="O4" s="81"/>
      <c r="P4" s="81"/>
      <c r="Q4" s="81"/>
      <c r="R4" s="81"/>
      <c r="S4" s="81"/>
      <c r="T4" s="81"/>
      <c r="U4" s="81"/>
      <c r="V4" s="81"/>
      <c r="W4" s="82"/>
      <c r="X4" s="76" t="s">
        <v>56</v>
      </c>
      <c r="Y4" s="76"/>
      <c r="Z4" s="76"/>
      <c r="AA4" s="76"/>
      <c r="AB4" s="76"/>
      <c r="AC4" s="76"/>
      <c r="AD4" s="76"/>
      <c r="AE4" s="76"/>
      <c r="AF4" s="76"/>
      <c r="AG4" s="76"/>
      <c r="AH4" s="76"/>
      <c r="AI4" s="76" t="s">
        <v>57</v>
      </c>
      <c r="AJ4" s="76"/>
      <c r="AK4" s="76"/>
      <c r="AL4" s="76"/>
      <c r="AM4" s="76"/>
      <c r="AN4" s="76"/>
      <c r="AO4" s="76"/>
      <c r="AP4" s="76"/>
      <c r="AQ4" s="76"/>
      <c r="AR4" s="76"/>
      <c r="AS4" s="76"/>
      <c r="AT4" s="76" t="s">
        <v>58</v>
      </c>
      <c r="AU4" s="76"/>
      <c r="AV4" s="76"/>
      <c r="AW4" s="76"/>
      <c r="AX4" s="76"/>
      <c r="AY4" s="76"/>
      <c r="AZ4" s="76"/>
      <c r="BA4" s="76"/>
      <c r="BB4" s="76"/>
      <c r="BC4" s="76"/>
      <c r="BD4" s="76"/>
      <c r="BE4" s="76" t="s">
        <v>59</v>
      </c>
      <c r="BF4" s="76"/>
      <c r="BG4" s="76"/>
      <c r="BH4" s="76"/>
      <c r="BI4" s="76"/>
      <c r="BJ4" s="76"/>
      <c r="BK4" s="76"/>
      <c r="BL4" s="76"/>
      <c r="BM4" s="76"/>
      <c r="BN4" s="76"/>
      <c r="BO4" s="76"/>
      <c r="BP4" s="76" t="s">
        <v>60</v>
      </c>
      <c r="BQ4" s="76"/>
      <c r="BR4" s="76"/>
      <c r="BS4" s="76"/>
      <c r="BT4" s="76"/>
      <c r="BU4" s="76"/>
      <c r="BV4" s="76"/>
      <c r="BW4" s="76"/>
      <c r="BX4" s="76"/>
      <c r="BY4" s="76"/>
      <c r="BZ4" s="76"/>
      <c r="CA4" s="76" t="s">
        <v>61</v>
      </c>
      <c r="CB4" s="76"/>
      <c r="CC4" s="76"/>
      <c r="CD4" s="76"/>
      <c r="CE4" s="76"/>
      <c r="CF4" s="76"/>
      <c r="CG4" s="76"/>
      <c r="CH4" s="76"/>
      <c r="CI4" s="76"/>
      <c r="CJ4" s="76"/>
      <c r="CK4" s="76"/>
      <c r="CL4" s="76" t="s">
        <v>62</v>
      </c>
      <c r="CM4" s="76"/>
      <c r="CN4" s="76"/>
      <c r="CO4" s="76"/>
      <c r="CP4" s="76"/>
      <c r="CQ4" s="76"/>
      <c r="CR4" s="76"/>
      <c r="CS4" s="76"/>
      <c r="CT4" s="76"/>
      <c r="CU4" s="76"/>
      <c r="CV4" s="76"/>
      <c r="CW4" s="76" t="s">
        <v>63</v>
      </c>
      <c r="CX4" s="76"/>
      <c r="CY4" s="76"/>
      <c r="CZ4" s="76"/>
      <c r="DA4" s="76"/>
      <c r="DB4" s="76"/>
      <c r="DC4" s="76"/>
      <c r="DD4" s="76"/>
      <c r="DE4" s="76"/>
      <c r="DF4" s="76"/>
      <c r="DG4" s="76"/>
      <c r="DH4" s="76" t="s">
        <v>64</v>
      </c>
      <c r="DI4" s="76"/>
      <c r="DJ4" s="76"/>
      <c r="DK4" s="76"/>
      <c r="DL4" s="76"/>
      <c r="DM4" s="76"/>
      <c r="DN4" s="76"/>
      <c r="DO4" s="76"/>
      <c r="DP4" s="76"/>
      <c r="DQ4" s="76"/>
      <c r="DR4" s="76"/>
      <c r="DS4" s="76" t="s">
        <v>65</v>
      </c>
      <c r="DT4" s="76"/>
      <c r="DU4" s="76"/>
      <c r="DV4" s="76"/>
      <c r="DW4" s="76"/>
      <c r="DX4" s="76"/>
      <c r="DY4" s="76"/>
      <c r="DZ4" s="76"/>
      <c r="EA4" s="76"/>
      <c r="EB4" s="76"/>
      <c r="EC4" s="76"/>
      <c r="ED4" s="76" t="s">
        <v>66</v>
      </c>
      <c r="EE4" s="76"/>
      <c r="EF4" s="76"/>
      <c r="EG4" s="76"/>
      <c r="EH4" s="76"/>
      <c r="EI4" s="76"/>
      <c r="EJ4" s="76"/>
      <c r="EK4" s="76"/>
      <c r="EL4" s="76"/>
      <c r="EM4" s="76"/>
      <c r="EN4" s="76"/>
    </row>
    <row r="5" spans="1:144" x14ac:dyDescent="0.2">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2">
      <c r="A6" s="29" t="s">
        <v>95</v>
      </c>
      <c r="B6" s="34">
        <f>B7</f>
        <v>2019</v>
      </c>
      <c r="C6" s="34">
        <f t="shared" ref="C6:W6" si="3">C7</f>
        <v>63665</v>
      </c>
      <c r="D6" s="34">
        <f t="shared" si="3"/>
        <v>47</v>
      </c>
      <c r="E6" s="34">
        <f t="shared" si="3"/>
        <v>1</v>
      </c>
      <c r="F6" s="34">
        <f t="shared" si="3"/>
        <v>0</v>
      </c>
      <c r="G6" s="34">
        <f t="shared" si="3"/>
        <v>0</v>
      </c>
      <c r="H6" s="34" t="str">
        <f t="shared" si="3"/>
        <v>山形県　鮭川村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96.71</v>
      </c>
      <c r="Q6" s="35">
        <f t="shared" si="3"/>
        <v>4200</v>
      </c>
      <c r="R6" s="35">
        <f t="shared" si="3"/>
        <v>4150</v>
      </c>
      <c r="S6" s="35">
        <f t="shared" si="3"/>
        <v>122.14</v>
      </c>
      <c r="T6" s="35">
        <f t="shared" si="3"/>
        <v>33.979999999999997</v>
      </c>
      <c r="U6" s="35">
        <f t="shared" si="3"/>
        <v>3970</v>
      </c>
      <c r="V6" s="35">
        <f t="shared" si="3"/>
        <v>36.799999999999997</v>
      </c>
      <c r="W6" s="35">
        <f t="shared" si="3"/>
        <v>107.88</v>
      </c>
      <c r="X6" s="36">
        <f>IF(X7="",NA(),X7)</f>
        <v>71.52</v>
      </c>
      <c r="Y6" s="36">
        <f t="shared" ref="Y6:AG6" si="4">IF(Y7="",NA(),Y7)</f>
        <v>90.4</v>
      </c>
      <c r="Z6" s="36">
        <f t="shared" si="4"/>
        <v>88.87</v>
      </c>
      <c r="AA6" s="36">
        <f t="shared" si="4"/>
        <v>78.819999999999993</v>
      </c>
      <c r="AB6" s="36">
        <f t="shared" si="4"/>
        <v>84.37</v>
      </c>
      <c r="AC6" s="36">
        <f t="shared" si="4"/>
        <v>76.27</v>
      </c>
      <c r="AD6" s="36">
        <f t="shared" si="4"/>
        <v>77.56</v>
      </c>
      <c r="AE6" s="36">
        <f t="shared" si="4"/>
        <v>78.510000000000005</v>
      </c>
      <c r="AF6" s="36">
        <f t="shared" si="4"/>
        <v>77.91</v>
      </c>
      <c r="AG6" s="36">
        <f t="shared" si="4"/>
        <v>79.099999999999994</v>
      </c>
      <c r="AH6" s="35" t="str">
        <f>IF(AH7="","",IF(AH7="-","【-】","【"&amp;SUBSTITUTE(TEXT(AH7,"#,##0.00"),"-","△")&amp;"】"))</f>
        <v>【76.03】</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896.63</v>
      </c>
      <c r="BF6" s="36">
        <f t="shared" ref="BF6:BN6" si="7">IF(BF7="",NA(),BF7)</f>
        <v>1118.05</v>
      </c>
      <c r="BG6" s="36">
        <f t="shared" si="7"/>
        <v>1111.5899999999999</v>
      </c>
      <c r="BH6" s="36">
        <f t="shared" si="7"/>
        <v>1033.78</v>
      </c>
      <c r="BI6" s="36">
        <f t="shared" si="7"/>
        <v>954.11</v>
      </c>
      <c r="BJ6" s="36">
        <f t="shared" si="7"/>
        <v>1134.67</v>
      </c>
      <c r="BK6" s="36">
        <f t="shared" si="7"/>
        <v>1144.79</v>
      </c>
      <c r="BL6" s="36">
        <f t="shared" si="7"/>
        <v>1061.58</v>
      </c>
      <c r="BM6" s="36">
        <f t="shared" si="7"/>
        <v>1007.7</v>
      </c>
      <c r="BN6" s="36">
        <f t="shared" si="7"/>
        <v>1018.52</v>
      </c>
      <c r="BO6" s="35" t="str">
        <f>IF(BO7="","",IF(BO7="-","【-】","【"&amp;SUBSTITUTE(TEXT(BO7,"#,##0.00"),"-","△")&amp;"】"))</f>
        <v>【1,084.05】</v>
      </c>
      <c r="BP6" s="36">
        <f>IF(BP7="",NA(),BP7)</f>
        <v>64.48</v>
      </c>
      <c r="BQ6" s="36">
        <f t="shared" ref="BQ6:BY6" si="8">IF(BQ7="",NA(),BQ7)</f>
        <v>83.68</v>
      </c>
      <c r="BR6" s="36">
        <f t="shared" si="8"/>
        <v>81.739999999999995</v>
      </c>
      <c r="BS6" s="36">
        <f t="shared" si="8"/>
        <v>72.97</v>
      </c>
      <c r="BT6" s="36">
        <f t="shared" si="8"/>
        <v>78.7</v>
      </c>
      <c r="BU6" s="36">
        <f t="shared" si="8"/>
        <v>40.6</v>
      </c>
      <c r="BV6" s="36">
        <f t="shared" si="8"/>
        <v>56.04</v>
      </c>
      <c r="BW6" s="36">
        <f t="shared" si="8"/>
        <v>58.52</v>
      </c>
      <c r="BX6" s="36">
        <f t="shared" si="8"/>
        <v>59.22</v>
      </c>
      <c r="BY6" s="36">
        <f t="shared" si="8"/>
        <v>58.79</v>
      </c>
      <c r="BZ6" s="35" t="str">
        <f>IF(BZ7="","",IF(BZ7="-","【-】","【"&amp;SUBSTITUTE(TEXT(BZ7,"#,##0.00"),"-","△")&amp;"】"))</f>
        <v>【53.46】</v>
      </c>
      <c r="CA6" s="36">
        <f>IF(CA7="",NA(),CA7)</f>
        <v>347.15</v>
      </c>
      <c r="CB6" s="36">
        <f t="shared" ref="CB6:CJ6" si="9">IF(CB7="",NA(),CB7)</f>
        <v>270.02</v>
      </c>
      <c r="CC6" s="36">
        <f t="shared" si="9"/>
        <v>273.39999999999998</v>
      </c>
      <c r="CD6" s="36">
        <f t="shared" si="9"/>
        <v>298.45999999999998</v>
      </c>
      <c r="CE6" s="36">
        <f t="shared" si="9"/>
        <v>283.58999999999997</v>
      </c>
      <c r="CF6" s="36">
        <f t="shared" si="9"/>
        <v>440.03</v>
      </c>
      <c r="CG6" s="36">
        <f t="shared" si="9"/>
        <v>304.35000000000002</v>
      </c>
      <c r="CH6" s="36">
        <f t="shared" si="9"/>
        <v>296.3</v>
      </c>
      <c r="CI6" s="36">
        <f t="shared" si="9"/>
        <v>292.89999999999998</v>
      </c>
      <c r="CJ6" s="36">
        <f t="shared" si="9"/>
        <v>298.25</v>
      </c>
      <c r="CK6" s="35" t="str">
        <f>IF(CK7="","",IF(CK7="-","【-】","【"&amp;SUBSTITUTE(TEXT(CK7,"#,##0.00"),"-","△")&amp;"】"))</f>
        <v>【300.47】</v>
      </c>
      <c r="CL6" s="36">
        <f>IF(CL7="",NA(),CL7)</f>
        <v>79.91</v>
      </c>
      <c r="CM6" s="36">
        <f t="shared" ref="CM6:CU6" si="10">IF(CM7="",NA(),CM7)</f>
        <v>81.510000000000005</v>
      </c>
      <c r="CN6" s="36">
        <f t="shared" si="10"/>
        <v>94.1</v>
      </c>
      <c r="CO6" s="36">
        <f t="shared" si="10"/>
        <v>75.77</v>
      </c>
      <c r="CP6" s="36">
        <f t="shared" si="10"/>
        <v>83.25</v>
      </c>
      <c r="CQ6" s="36">
        <f t="shared" si="10"/>
        <v>57.29</v>
      </c>
      <c r="CR6" s="36">
        <f t="shared" si="10"/>
        <v>55.9</v>
      </c>
      <c r="CS6" s="36">
        <f t="shared" si="10"/>
        <v>57.3</v>
      </c>
      <c r="CT6" s="36">
        <f t="shared" si="10"/>
        <v>56.76</v>
      </c>
      <c r="CU6" s="36">
        <f t="shared" si="10"/>
        <v>56.04</v>
      </c>
      <c r="CV6" s="35" t="str">
        <f>IF(CV7="","",IF(CV7="-","【-】","【"&amp;SUBSTITUTE(TEXT(CV7,"#,##0.00"),"-","△")&amp;"】"))</f>
        <v>【54.90】</v>
      </c>
      <c r="CW6" s="36">
        <f>IF(CW7="",NA(),CW7)</f>
        <v>80.36</v>
      </c>
      <c r="CX6" s="36">
        <f t="shared" ref="CX6:DF6" si="11">IF(CX7="",NA(),CX7)</f>
        <v>76.89</v>
      </c>
      <c r="CY6" s="36">
        <f t="shared" si="11"/>
        <v>64.89</v>
      </c>
      <c r="CZ6" s="36">
        <f t="shared" si="11"/>
        <v>84.33</v>
      </c>
      <c r="DA6" s="36">
        <f t="shared" si="11"/>
        <v>76.27</v>
      </c>
      <c r="DB6" s="36">
        <f t="shared" si="11"/>
        <v>73.69</v>
      </c>
      <c r="DC6" s="36">
        <f t="shared" si="11"/>
        <v>73.28</v>
      </c>
      <c r="DD6" s="36">
        <f t="shared" si="11"/>
        <v>72.42</v>
      </c>
      <c r="DE6" s="36">
        <f t="shared" si="11"/>
        <v>73.069999999999993</v>
      </c>
      <c r="DF6" s="36">
        <f t="shared" si="11"/>
        <v>72.78</v>
      </c>
      <c r="DG6" s="35" t="str">
        <f>IF(DG7="","",IF(DG7="-","【-】","【"&amp;SUBSTITUTE(TEXT(DG7,"#,##0.00"),"-","△")&amp;"】"))</f>
        <v>【73.31】</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4.12</v>
      </c>
      <c r="EE6" s="36">
        <f t="shared" ref="EE6:EM6" si="14">IF(EE7="",NA(),EE7)</f>
        <v>0.83</v>
      </c>
      <c r="EF6" s="35">
        <f t="shared" si="14"/>
        <v>0</v>
      </c>
      <c r="EG6" s="35">
        <f t="shared" si="14"/>
        <v>0</v>
      </c>
      <c r="EH6" s="35">
        <f t="shared" si="14"/>
        <v>0</v>
      </c>
      <c r="EI6" s="36">
        <f t="shared" si="14"/>
        <v>0.65</v>
      </c>
      <c r="EJ6" s="36">
        <f t="shared" si="14"/>
        <v>0.53</v>
      </c>
      <c r="EK6" s="36">
        <f t="shared" si="14"/>
        <v>0.72</v>
      </c>
      <c r="EL6" s="36">
        <f t="shared" si="14"/>
        <v>0.53</v>
      </c>
      <c r="EM6" s="36">
        <f t="shared" si="14"/>
        <v>0.71</v>
      </c>
      <c r="EN6" s="35" t="str">
        <f>IF(EN7="","",IF(EN7="-","【-】","【"&amp;SUBSTITUTE(TEXT(EN7,"#,##0.00"),"-","△")&amp;"】"))</f>
        <v>【0.56】</v>
      </c>
    </row>
    <row r="7" spans="1:144" s="37" customFormat="1" x14ac:dyDescent="0.2">
      <c r="A7" s="29"/>
      <c r="B7" s="38">
        <v>2019</v>
      </c>
      <c r="C7" s="38">
        <v>63665</v>
      </c>
      <c r="D7" s="38">
        <v>47</v>
      </c>
      <c r="E7" s="38">
        <v>1</v>
      </c>
      <c r="F7" s="38">
        <v>0</v>
      </c>
      <c r="G7" s="38">
        <v>0</v>
      </c>
      <c r="H7" s="38" t="s">
        <v>96</v>
      </c>
      <c r="I7" s="38" t="s">
        <v>97</v>
      </c>
      <c r="J7" s="38" t="s">
        <v>98</v>
      </c>
      <c r="K7" s="38" t="s">
        <v>99</v>
      </c>
      <c r="L7" s="38" t="s">
        <v>100</v>
      </c>
      <c r="M7" s="38" t="s">
        <v>101</v>
      </c>
      <c r="N7" s="39" t="s">
        <v>102</v>
      </c>
      <c r="O7" s="39" t="s">
        <v>103</v>
      </c>
      <c r="P7" s="39">
        <v>96.71</v>
      </c>
      <c r="Q7" s="39">
        <v>4200</v>
      </c>
      <c r="R7" s="39">
        <v>4150</v>
      </c>
      <c r="S7" s="39">
        <v>122.14</v>
      </c>
      <c r="T7" s="39">
        <v>33.979999999999997</v>
      </c>
      <c r="U7" s="39">
        <v>3970</v>
      </c>
      <c r="V7" s="39">
        <v>36.799999999999997</v>
      </c>
      <c r="W7" s="39">
        <v>107.88</v>
      </c>
      <c r="X7" s="39">
        <v>71.52</v>
      </c>
      <c r="Y7" s="39">
        <v>90.4</v>
      </c>
      <c r="Z7" s="39">
        <v>88.87</v>
      </c>
      <c r="AA7" s="39">
        <v>78.819999999999993</v>
      </c>
      <c r="AB7" s="39">
        <v>84.37</v>
      </c>
      <c r="AC7" s="39">
        <v>76.27</v>
      </c>
      <c r="AD7" s="39">
        <v>77.56</v>
      </c>
      <c r="AE7" s="39">
        <v>78.510000000000005</v>
      </c>
      <c r="AF7" s="39">
        <v>77.91</v>
      </c>
      <c r="AG7" s="39">
        <v>79.099999999999994</v>
      </c>
      <c r="AH7" s="39">
        <v>76.03</v>
      </c>
      <c r="AI7" s="39"/>
      <c r="AJ7" s="39"/>
      <c r="AK7" s="39"/>
      <c r="AL7" s="39"/>
      <c r="AM7" s="39"/>
      <c r="AN7" s="39"/>
      <c r="AO7" s="39"/>
      <c r="AP7" s="39"/>
      <c r="AQ7" s="39"/>
      <c r="AR7" s="39"/>
      <c r="AS7" s="39"/>
      <c r="AT7" s="39"/>
      <c r="AU7" s="39"/>
      <c r="AV7" s="39"/>
      <c r="AW7" s="39"/>
      <c r="AX7" s="39"/>
      <c r="AY7" s="39"/>
      <c r="AZ7" s="39"/>
      <c r="BA7" s="39"/>
      <c r="BB7" s="39"/>
      <c r="BC7" s="39"/>
      <c r="BD7" s="39"/>
      <c r="BE7" s="39">
        <v>896.63</v>
      </c>
      <c r="BF7" s="39">
        <v>1118.05</v>
      </c>
      <c r="BG7" s="39">
        <v>1111.5899999999999</v>
      </c>
      <c r="BH7" s="39">
        <v>1033.78</v>
      </c>
      <c r="BI7" s="39">
        <v>954.11</v>
      </c>
      <c r="BJ7" s="39">
        <v>1134.67</v>
      </c>
      <c r="BK7" s="39">
        <v>1144.79</v>
      </c>
      <c r="BL7" s="39">
        <v>1061.58</v>
      </c>
      <c r="BM7" s="39">
        <v>1007.7</v>
      </c>
      <c r="BN7" s="39">
        <v>1018.52</v>
      </c>
      <c r="BO7" s="39">
        <v>1084.05</v>
      </c>
      <c r="BP7" s="39">
        <v>64.48</v>
      </c>
      <c r="BQ7" s="39">
        <v>83.68</v>
      </c>
      <c r="BR7" s="39">
        <v>81.739999999999995</v>
      </c>
      <c r="BS7" s="39">
        <v>72.97</v>
      </c>
      <c r="BT7" s="39">
        <v>78.7</v>
      </c>
      <c r="BU7" s="39">
        <v>40.6</v>
      </c>
      <c r="BV7" s="39">
        <v>56.04</v>
      </c>
      <c r="BW7" s="39">
        <v>58.52</v>
      </c>
      <c r="BX7" s="39">
        <v>59.22</v>
      </c>
      <c r="BY7" s="39">
        <v>58.79</v>
      </c>
      <c r="BZ7" s="39">
        <v>53.46</v>
      </c>
      <c r="CA7" s="39">
        <v>347.15</v>
      </c>
      <c r="CB7" s="39">
        <v>270.02</v>
      </c>
      <c r="CC7" s="39">
        <v>273.39999999999998</v>
      </c>
      <c r="CD7" s="39">
        <v>298.45999999999998</v>
      </c>
      <c r="CE7" s="39">
        <v>283.58999999999997</v>
      </c>
      <c r="CF7" s="39">
        <v>440.03</v>
      </c>
      <c r="CG7" s="39">
        <v>304.35000000000002</v>
      </c>
      <c r="CH7" s="39">
        <v>296.3</v>
      </c>
      <c r="CI7" s="39">
        <v>292.89999999999998</v>
      </c>
      <c r="CJ7" s="39">
        <v>298.25</v>
      </c>
      <c r="CK7" s="39">
        <v>300.47000000000003</v>
      </c>
      <c r="CL7" s="39">
        <v>79.91</v>
      </c>
      <c r="CM7" s="39">
        <v>81.510000000000005</v>
      </c>
      <c r="CN7" s="39">
        <v>94.1</v>
      </c>
      <c r="CO7" s="39">
        <v>75.77</v>
      </c>
      <c r="CP7" s="39">
        <v>83.25</v>
      </c>
      <c r="CQ7" s="39">
        <v>57.29</v>
      </c>
      <c r="CR7" s="39">
        <v>55.9</v>
      </c>
      <c r="CS7" s="39">
        <v>57.3</v>
      </c>
      <c r="CT7" s="39">
        <v>56.76</v>
      </c>
      <c r="CU7" s="39">
        <v>56.04</v>
      </c>
      <c r="CV7" s="39">
        <v>54.9</v>
      </c>
      <c r="CW7" s="39">
        <v>80.36</v>
      </c>
      <c r="CX7" s="39">
        <v>76.89</v>
      </c>
      <c r="CY7" s="39">
        <v>64.89</v>
      </c>
      <c r="CZ7" s="39">
        <v>84.33</v>
      </c>
      <c r="DA7" s="39">
        <v>76.27</v>
      </c>
      <c r="DB7" s="39">
        <v>73.69</v>
      </c>
      <c r="DC7" s="39">
        <v>73.28</v>
      </c>
      <c r="DD7" s="39">
        <v>72.42</v>
      </c>
      <c r="DE7" s="39">
        <v>73.069999999999993</v>
      </c>
      <c r="DF7" s="39">
        <v>72.78</v>
      </c>
      <c r="DG7" s="39">
        <v>73.31</v>
      </c>
      <c r="DH7" s="39"/>
      <c r="DI7" s="39"/>
      <c r="DJ7" s="39"/>
      <c r="DK7" s="39"/>
      <c r="DL7" s="39"/>
      <c r="DM7" s="39"/>
      <c r="DN7" s="39"/>
      <c r="DO7" s="39"/>
      <c r="DP7" s="39"/>
      <c r="DQ7" s="39"/>
      <c r="DR7" s="39"/>
      <c r="DS7" s="39"/>
      <c r="DT7" s="39"/>
      <c r="DU7" s="39"/>
      <c r="DV7" s="39"/>
      <c r="DW7" s="39"/>
      <c r="DX7" s="39"/>
      <c r="DY7" s="39"/>
      <c r="DZ7" s="39"/>
      <c r="EA7" s="39"/>
      <c r="EB7" s="39"/>
      <c r="EC7" s="39"/>
      <c r="ED7" s="39">
        <v>4.12</v>
      </c>
      <c r="EE7" s="39">
        <v>0.83</v>
      </c>
      <c r="EF7" s="39">
        <v>0</v>
      </c>
      <c r="EG7" s="39">
        <v>0</v>
      </c>
      <c r="EH7" s="39">
        <v>0</v>
      </c>
      <c r="EI7" s="39">
        <v>0.65</v>
      </c>
      <c r="EJ7" s="39">
        <v>0.53</v>
      </c>
      <c r="EK7" s="39">
        <v>0.72</v>
      </c>
      <c r="EL7" s="39">
        <v>0.53</v>
      </c>
      <c r="EM7" s="39">
        <v>0.71</v>
      </c>
      <c r="EN7" s="39">
        <v>0.56000000000000005</v>
      </c>
    </row>
    <row r="8" spans="1:144" x14ac:dyDescent="0.2">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2">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1" t="s">
        <v>46</v>
      </c>
      <c r="B10" s="42">
        <f t="shared" ref="B10:E10" si="15">DATEVALUE($B7+12-B11&amp;"/1/"&amp;B12)</f>
        <v>46388</v>
      </c>
      <c r="C10" s="42">
        <f t="shared" si="15"/>
        <v>46753</v>
      </c>
      <c r="D10" s="42">
        <f t="shared" si="15"/>
        <v>47119</v>
      </c>
      <c r="E10" s="42">
        <f t="shared" si="15"/>
        <v>47484</v>
      </c>
      <c r="F10" s="43">
        <f>DATEVALUE($B7+12-F11&amp;"/1/"&amp;F12)</f>
        <v>47849</v>
      </c>
    </row>
    <row r="11" spans="1:144" x14ac:dyDescent="0.2">
      <c r="B11">
        <v>4</v>
      </c>
      <c r="C11">
        <v>3</v>
      </c>
      <c r="D11">
        <v>2</v>
      </c>
      <c r="E11">
        <v>1</v>
      </c>
      <c r="F11">
        <v>0</v>
      </c>
      <c r="G11" t="s">
        <v>109</v>
      </c>
    </row>
    <row r="12" spans="1:144" x14ac:dyDescent="0.2">
      <c r="B12">
        <v>1</v>
      </c>
      <c r="C12">
        <v>1</v>
      </c>
      <c r="D12">
        <v>1</v>
      </c>
      <c r="E12">
        <v>1</v>
      </c>
      <c r="F12">
        <v>1</v>
      </c>
      <c r="G12" t="s">
        <v>110</v>
      </c>
    </row>
    <row r="13" spans="1:144" x14ac:dyDescent="0.2">
      <c r="B13" t="s">
        <v>111</v>
      </c>
      <c r="C13" t="s">
        <v>111</v>
      </c>
      <c r="D13" t="s">
        <v>111</v>
      </c>
      <c r="E13" t="s">
        <v>111</v>
      </c>
      <c r="F13" t="s">
        <v>112</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農村整備課ユーザ</cp:lastModifiedBy>
  <dcterms:created xsi:type="dcterms:W3CDTF">2020-12-04T02:19:08Z</dcterms:created>
  <dcterms:modified xsi:type="dcterms:W3CDTF">2021-01-21T08:22:00Z</dcterms:modified>
  <cp:category/>
</cp:coreProperties>
</file>