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215\共有フォルダ$\管理課\■財務係\101 各種統計\10　経営比較分析表\R1経営比較分析表\★提出用\"/>
    </mc:Choice>
  </mc:AlternateContent>
  <workbookProtection workbookAlgorithmName="SHA-512" workbookHashValue="d613NUyhUNaILJ8hH6OmV3EwZGZm2VM7R0aT++NK18oviYrnHyLp8rybEqiEKOQ9DEIBG6fEQVOxK+SanTGyIQ==" workbookSaltValue="3ZDWmiL5ovPXbxkuAI7fvw==" workbookSpinCount="100000" lockStructure="1"/>
  <bookViews>
    <workbookView xWindow="0" yWindow="0" windowWidth="15360" windowHeight="7635"/>
  </bookViews>
  <sheets>
    <sheet name="法適用_水道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E85" i="4" s="1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B10" i="4" s="1"/>
  <c r="M6" i="5"/>
  <c r="L6" i="5"/>
  <c r="K6" i="5"/>
  <c r="J6" i="5"/>
  <c r="I6" i="5"/>
  <c r="H6" i="5"/>
  <c r="G6" i="5"/>
  <c r="F6" i="5"/>
  <c r="E6" i="5"/>
  <c r="D6" i="5"/>
  <c r="C6" i="5"/>
  <c r="B6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M85" i="4"/>
  <c r="L85" i="4"/>
  <c r="K85" i="4"/>
  <c r="J85" i="4"/>
  <c r="I85" i="4"/>
  <c r="H85" i="4"/>
  <c r="G85" i="4"/>
  <c r="F85" i="4"/>
  <c r="BB10" i="4"/>
  <c r="AT10" i="4"/>
  <c r="AL10" i="4"/>
  <c r="W10" i="4"/>
  <c r="P10" i="4"/>
  <c r="I10" i="4"/>
  <c r="BB8" i="4"/>
  <c r="AT8" i="4"/>
  <c r="AL8" i="4"/>
  <c r="AD8" i="4"/>
  <c r="W8" i="4"/>
  <c r="P8" i="4"/>
  <c r="I8" i="4"/>
  <c r="B8" i="4"/>
  <c r="B6" i="4"/>
</calcChain>
</file>

<file path=xl/sharedStrings.xml><?xml version="1.0" encoding="utf-8"?>
<sst xmlns="http://schemas.openxmlformats.org/spreadsheetml/2006/main" count="228" uniqueCount="113">
  <si>
    <t>経営比較分析表（令和元年度決算）</t>
    <rPh sb="8" eb="10">
      <t>レイワ</t>
    </rPh>
    <rPh sb="10" eb="12">
      <t>ガンネン</t>
    </rPh>
    <rPh sb="12" eb="13">
      <t>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</si>
  <si>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</si>
  <si>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</si>
  <si>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</si>
  <si>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</si>
  <si>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</si>
  <si>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</si>
  <si>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</si>
  <si>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</si>
  <si>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</si>
  <si>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</si>
  <si>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</si>
  <si>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</si>
  <si>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</si>
  <si>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</si>
  <si>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</si>
  <si>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</si>
  <si>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</si>
  <si>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</si>
  <si>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</si>
  <si>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</si>
  <si>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</si>
  <si>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令和元年度全国平均</t>
    <rPh sb="0" eb="2">
      <t>レイワ</t>
    </rPh>
    <rPh sb="2" eb="4">
      <t>ガンネン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</si>
  <si>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</si>
  <si>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</si>
  <si>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</si>
  <si>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</si>
  <si>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</si>
  <si>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</si>
  <si>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</si>
  <si>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</si>
  <si>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</si>
  <si>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</si>
  <si>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</si>
  <si>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</si>
  <si>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</si>
  <si>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</si>
  <si>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</si>
  <si>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</si>
  <si>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</si>
  <si>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</si>
  <si>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</si>
  <si>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</si>
  <si>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</si>
  <si>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</si>
  <si>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</si>
  <si>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</si>
  <si>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</si>
  <si>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</si>
  <si>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</si>
  <si>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</si>
  <si>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</si>
  <si>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</si>
  <si>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</si>
  <si>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</si>
  <si>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</si>
  <si>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</si>
  <si>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</si>
  <si>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</si>
  <si>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</si>
  <si>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</si>
  <si>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</si>
  <si>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</si>
  <si>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</si>
  <si>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</si>
  <si>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</si>
  <si>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</si>
  <si>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</si>
  <si>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</si>
  <si>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</si>
  <si>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</si>
  <si>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</si>
  <si>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</si>
  <si>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</si>
  <si>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</si>
  <si>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</si>
  <si>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</si>
  <si>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</si>
  <si>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</si>
  <si>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</si>
  <si>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</si>
  <si>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</si>
  <si>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</si>
  <si>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</si>
  <si>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</si>
  <si>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</si>
  <si>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</si>
  <si>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</si>
  <si>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</si>
  <si>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</si>
  <si>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</si>
  <si>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</si>
  <si>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</si>
  <si>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山形県　酒田市</t>
  </si>
  <si>
    <t>法適用</t>
  </si>
  <si>
    <t>水道事業</t>
  </si>
  <si>
    <t>末端給水事業</t>
  </si>
  <si>
    <t>A3</t>
  </si>
  <si>
    <t>自治体職員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</si>
  <si>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</si>
  <si>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</si>
  <si>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</si>
  <si>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</si>
  <si>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</si>
  <si>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</si>
  <si>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</si>
  <si>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</si>
  <si>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</si>
  <si>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</si>
  <si>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</si>
  <si>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>「①有形固定資産減価償却率」は、資産別に見ると機械及び装置の減価償却率が最も高い。中でも導水部門は減価償却が終了しているほか、取水部門についても高い減価償却率となっている。広域連携の検討によって、主要施設の小牧浄水場と水運用のあり方を検討する必要がある。
「②管路経年化率」は、類似団体と比較して低い。今後、昭和50年代に整備された管路の経年化が更に進むことから、計画的な更新を行う必要がある。
（※平成30年度の「9.89」は入力誤りによるもので、正しくは「12.74」となる。）
「③管路更新率」は、類似団体と比較して低い。アセットマネジメントによる検討結果を踏まえ、管路の長寿命化や更新の平準化を進めるとともに、老朽度、重要度に応じて計画的に更新、耐震化を図る必要がある。</t>
    <rPh sb="261" eb="262">
      <t>ヒク</t>
    </rPh>
    <phoneticPr fontId="4"/>
  </si>
  <si>
    <t>　給水収益が減少する一方で、施設整備、更新に多くの費用が必要となり、健全な事業運営に必要な財源確保が厳しい状況が予想される。今後、徹底した経費削減を行うとともに、適正な原価と料金水準及び料金体系の検討が必要である。
　本市では、中・長期的な視点に基づき、『新・酒田市水道事業基本計画～新しい水道ビジョンと経営戦略～』を策定し、施策を展開している。今後、着手中の広域連携の検討を踏まえ、そのことを計画の柱に据えながら、持続可能な水道事業へ向けた取り組みを進めていく。</t>
    <rPh sb="132" eb="133">
      <t>シ</t>
    </rPh>
    <phoneticPr fontId="4"/>
  </si>
  <si>
    <t>「①経常収支比率」は、給水収益の減少と、営業費用の増加により前年を下回った。これまで施設の統廃合や浄水場運転管理業務の第三者委託、窓口収納業務等の包括委託など、民間活力の導入に取り組んできたが、今後も継続した経費削減の検討が必要である。
「②累積欠損金比率」は、発生していない。今後、給水収益の減少が予測されることから、一層の経営の効率化が必要となる。
「③流動比率」は、企業債償還額等の減少により類似団体と比較して高い。今後、施設の更新費用の増大に伴う現金・預金の減少が予測されることから、広域連携等の推進により、経営基盤の強化を図っていく必要がある。
「④企業債残高対給水収益比率」は、償還が進み減少傾向である。施設の更新について、適正な投資規模と財源の確保の検討が必要である。
「⑤料金回収率」は、給水原価の増加により、前年を下回った。地理的条件により不採算となる地区（八幡簡易水道、飛島簡易水道等）が、全体の数値を引き下げることに加え、営業費用が増加したことによる。
「⑥給水原価」は、類似団体と比較して高い。地理的条件により不採算となる地区が、全体の数値を上昇させる要因となっていることに加え、営業費用が増加したことによる。
「⑦施設利用率」は、配水量の減少に伴い低下している。広域的な視点による施設の統廃合により、施設規模のあり方を検討していく必要がある。
「⑧有収率」は、類似団体と比較して高い。継続的に不明水量の分析を行い、漏水の早期発見・修繕に努めなければならない。</t>
    <rPh sb="11" eb="13">
      <t>キュウスイ</t>
    </rPh>
    <rPh sb="13" eb="15">
      <t>シュウエキ</t>
    </rPh>
    <rPh sb="16" eb="18">
      <t>ゲンショウ</t>
    </rPh>
    <rPh sb="20" eb="22">
      <t>エイギョウ</t>
    </rPh>
    <rPh sb="22" eb="24">
      <t>ヒヨウ</t>
    </rPh>
    <rPh sb="25" eb="27">
      <t>ゾウカ</t>
    </rPh>
    <rPh sb="30" eb="32">
      <t>ゼンネン</t>
    </rPh>
    <rPh sb="33" eb="35">
      <t>シタマワ</t>
    </rPh>
    <rPh sb="258" eb="260">
      <t>ケイエイ</t>
    </rPh>
    <rPh sb="352" eb="354">
      <t>キュウスイ</t>
    </rPh>
    <rPh sb="354" eb="356">
      <t>ゲンカ</t>
    </rPh>
    <rPh sb="357" eb="359">
      <t>ゾウカ</t>
    </rPh>
    <rPh sb="363" eb="365">
      <t>ゼンネン</t>
    </rPh>
    <rPh sb="366" eb="367">
      <t>サ</t>
    </rPh>
    <rPh sb="367" eb="368">
      <t>マワ</t>
    </rPh>
    <rPh sb="419" eb="420">
      <t>クワ</t>
    </rPh>
    <rPh sb="422" eb="424">
      <t>エイギョウ</t>
    </rPh>
    <rPh sb="424" eb="426">
      <t>ヒヨウ</t>
    </rPh>
    <rPh sb="427" eb="429">
      <t>ゾウカ</t>
    </rPh>
    <rPh sb="499" eb="500">
      <t>クワ</t>
    </rPh>
    <rPh sb="507" eb="509">
      <t>ゾウカ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</si>
</sst>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&quot;H&quot;yy"/>
    <numFmt numFmtId="181" formatCode="&quot;R&quot;dd"/>
  </numFmts>
  <fonts count="17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5" borderId="5" xfId="0" applyFill="1" applyBorder="1">
      <alignment vertical="center"/>
    </xf>
    <xf numFmtId="180" fontId="0" fillId="0" borderId="5" xfId="0" applyNumberFormat="1" applyBorder="1">
      <alignment vertical="center"/>
    </xf>
    <xf numFmtId="181" fontId="0" fillId="0" borderId="5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49" fontId="3" fillId="0" borderId="0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3" xfId="0" applyNumberFormat="1" applyFont="1" applyBorder="1" applyAlignment="1" applyProtection="1">
      <alignment horizontal="center" vertical="center" shrinkToFit="1"/>
      <protection hidden="1"/>
    </xf>
    <xf numFmtId="177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5" fillId="0" borderId="3" xfId="0" applyNumberFormat="1" applyFont="1" applyBorder="1" applyAlignment="1" applyProtection="1">
      <alignment horizontal="center" vertical="center" shrinkToFit="1"/>
      <protection hidden="1"/>
    </xf>
    <xf numFmtId="0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5" fillId="0" borderId="5" xfId="0" applyNumberFormat="1" applyFont="1" applyBorder="1" applyAlignment="1" applyProtection="1">
      <alignment horizontal="center" vertical="center" shrinkToFit="1"/>
      <protection hidden="1"/>
    </xf>
    <xf numFmtId="176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6" fillId="0" borderId="9" xfId="0" applyFont="1" applyBorder="1" applyAlignment="1" applyProtection="1">
      <alignment horizontal="left" vertical="top" wrapText="1"/>
      <protection locked="0"/>
    </xf>
    <xf numFmtId="0" fontId="16" fillId="0" borderId="0" xfId="0" applyFont="1" applyBorder="1" applyAlignment="1" applyProtection="1">
      <alignment horizontal="left" vertical="top" wrapText="1"/>
      <protection locked="0"/>
    </xf>
    <xf numFmtId="0" fontId="16" fillId="0" borderId="10" xfId="0" applyFont="1" applyBorder="1" applyAlignment="1" applyProtection="1">
      <alignment horizontal="left" vertical="top" wrapText="1"/>
      <protection locked="0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0.38</c:v>
                </c:pt>
                <c:pt idx="1">
                  <c:v>0.47</c:v>
                </c:pt>
                <c:pt idx="2">
                  <c:v>0.68</c:v>
                </c:pt>
                <c:pt idx="3">
                  <c:v>0.82</c:v>
                </c:pt>
                <c:pt idx="4">
                  <c:v>0.63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9B-4E35-AB9A-C36234933D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66112"/>
        <c:axId val="202268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0.95</c:v>
                </c:pt>
                <c:pt idx="1">
                  <c:v>0.74</c:v>
                </c:pt>
                <c:pt idx="2">
                  <c:v>0.74</c:v>
                </c:pt>
                <c:pt idx="3">
                  <c:v>0.72</c:v>
                </c:pt>
                <c:pt idx="4">
                  <c:v>0.66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9B-4E35-AB9A-C36234933D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66112"/>
        <c:axId val="202268032"/>
      </c:lineChart>
      <c:dateAx>
        <c:axId val="20226611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268032"/>
        <c:crosses val="autoZero"/>
        <c:auto val="1"/>
        <c:lblOffset val="100"/>
        <c:baseTimeUnit val="years"/>
      </c:dateAx>
      <c:valAx>
        <c:axId val="202268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66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112.24</c:v>
                </c:pt>
                <c:pt idx="1">
                  <c:v>112.9</c:v>
                </c:pt>
                <c:pt idx="2">
                  <c:v>117.08</c:v>
                </c:pt>
                <c:pt idx="3">
                  <c:v>120.51</c:v>
                </c:pt>
                <c:pt idx="4">
                  <c:v>111.76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86-477A-A54A-1C3EF11C7C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302592"/>
        <c:axId val="202304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114</c:v>
                </c:pt>
                <c:pt idx="1">
                  <c:v>114</c:v>
                </c:pt>
                <c:pt idx="2">
                  <c:v>113.68</c:v>
                </c:pt>
                <c:pt idx="3">
                  <c:v>113.82</c:v>
                </c:pt>
                <c:pt idx="4">
                  <c:v>112.82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86-477A-A54A-1C3EF11C7C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302592"/>
        <c:axId val="202304512"/>
      </c:lineChart>
      <c:dateAx>
        <c:axId val="2023025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304512"/>
        <c:crosses val="autoZero"/>
        <c:auto val="1"/>
        <c:lblOffset val="100"/>
        <c:baseTimeUnit val="years"/>
      </c:dateAx>
      <c:valAx>
        <c:axId val="2023045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3025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49.35</c:v>
                </c:pt>
                <c:pt idx="1">
                  <c:v>50.96</c:v>
                </c:pt>
                <c:pt idx="2">
                  <c:v>52.53</c:v>
                </c:pt>
                <c:pt idx="3">
                  <c:v>53.84</c:v>
                </c:pt>
                <c:pt idx="4">
                  <c:v>55.38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627-ABCC-388DA3BDA8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26048"/>
        <c:axId val="2050279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45.89</c:v>
                </c:pt>
                <c:pt idx="1">
                  <c:v>46.58</c:v>
                </c:pt>
                <c:pt idx="2">
                  <c:v>46.99</c:v>
                </c:pt>
                <c:pt idx="3">
                  <c:v>47.89</c:v>
                </c:pt>
                <c:pt idx="4">
                  <c:v>48.69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A8-4627-ABCC-388DA3BDA8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26048"/>
        <c:axId val="205027968"/>
      </c:lineChart>
      <c:dateAx>
        <c:axId val="20502604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27968"/>
        <c:crosses val="autoZero"/>
        <c:auto val="1"/>
        <c:lblOffset val="100"/>
        <c:baseTimeUnit val="years"/>
      </c:dateAx>
      <c:valAx>
        <c:axId val="2050279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260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>
                  <c:v>11.67</c:v>
                </c:pt>
                <c:pt idx="1">
                  <c:v>11.85</c:v>
                </c:pt>
                <c:pt idx="2">
                  <c:v>11.32</c:v>
                </c:pt>
                <c:pt idx="3">
                  <c:v>9.89</c:v>
                </c:pt>
                <c:pt idx="4">
                  <c:v>14.57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00-469B-8B1F-BC7A15B63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54720"/>
        <c:axId val="2050566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13.14</c:v>
                </c:pt>
                <c:pt idx="1">
                  <c:v>14.45</c:v>
                </c:pt>
                <c:pt idx="2">
                  <c:v>15.83</c:v>
                </c:pt>
                <c:pt idx="3">
                  <c:v>16.899999999999999</c:v>
                </c:pt>
                <c:pt idx="4">
                  <c:v>18.260000000000002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00-469B-8B1F-BC7A15B63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54720"/>
        <c:axId val="205056640"/>
      </c:lineChart>
      <c:dateAx>
        <c:axId val="2050547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56640"/>
        <c:crosses val="autoZero"/>
        <c:auto val="1"/>
        <c:lblOffset val="100"/>
        <c:baseTimeUnit val="years"/>
      </c:dateAx>
      <c:valAx>
        <c:axId val="2050566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547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E1-44C1-931F-7CF097E21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60832"/>
        <c:axId val="2051627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0.03</c:v>
                </c:pt>
                <c:pt idx="1">
                  <c:v>0.23</c:v>
                </c:pt>
                <c:pt idx="2">
                  <c:v>0.03</c:v>
                </c:pt>
                <c:pt idx="3" formatCode="#,##0.00;&quot;△&quot;#,##0.00">
                  <c:v>0</c:v>
                </c:pt>
                <c:pt idx="4" formatCode="#,##0.00;&quot;△&quot;#,##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E1-44C1-931F-7CF097E21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60832"/>
        <c:axId val="205162752"/>
      </c:lineChart>
      <c:dateAx>
        <c:axId val="20516083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62752"/>
        <c:crosses val="autoZero"/>
        <c:auto val="1"/>
        <c:lblOffset val="100"/>
        <c:baseTimeUnit val="years"/>
      </c:dateAx>
      <c:valAx>
        <c:axId val="2051627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60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372.75</c:v>
                </c:pt>
                <c:pt idx="1">
                  <c:v>417.34</c:v>
                </c:pt>
                <c:pt idx="2">
                  <c:v>459.86</c:v>
                </c:pt>
                <c:pt idx="3">
                  <c:v>448.78</c:v>
                </c:pt>
                <c:pt idx="4">
                  <c:v>586.38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53-4D93-B85D-8A483EAEB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76192"/>
        <c:axId val="205190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352.05</c:v>
                </c:pt>
                <c:pt idx="1">
                  <c:v>349.04</c:v>
                </c:pt>
                <c:pt idx="2">
                  <c:v>337.49</c:v>
                </c:pt>
                <c:pt idx="3">
                  <c:v>335.6</c:v>
                </c:pt>
                <c:pt idx="4">
                  <c:v>358.91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53-4D93-B85D-8A483EAEB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76192"/>
        <c:axId val="205190656"/>
      </c:lineChart>
      <c:dateAx>
        <c:axId val="2051761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90656"/>
        <c:crosses val="autoZero"/>
        <c:auto val="1"/>
        <c:lblOffset val="100"/>
        <c:baseTimeUnit val="years"/>
      </c:dateAx>
      <c:valAx>
        <c:axId val="2051906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76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254.08</c:v>
                </c:pt>
                <c:pt idx="1">
                  <c:v>228.86</c:v>
                </c:pt>
                <c:pt idx="2">
                  <c:v>204.05</c:v>
                </c:pt>
                <c:pt idx="3">
                  <c:v>178.31</c:v>
                </c:pt>
                <c:pt idx="4">
                  <c:v>158.19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3E-44AF-8024-C5110343F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24960"/>
        <c:axId val="205239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250.76</c:v>
                </c:pt>
                <c:pt idx="1">
                  <c:v>254.54</c:v>
                </c:pt>
                <c:pt idx="2">
                  <c:v>265.92</c:v>
                </c:pt>
                <c:pt idx="3">
                  <c:v>258.26</c:v>
                </c:pt>
                <c:pt idx="4">
                  <c:v>247.27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3E-44AF-8024-C5110343F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24960"/>
        <c:axId val="205239424"/>
      </c:lineChart>
      <c:dateAx>
        <c:axId val="20522496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39424"/>
        <c:crosses val="autoZero"/>
        <c:auto val="1"/>
        <c:lblOffset val="100"/>
        <c:baseTimeUnit val="years"/>
      </c:dateAx>
      <c:valAx>
        <c:axId val="2052394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249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100.23</c:v>
                </c:pt>
                <c:pt idx="1">
                  <c:v>101.35</c:v>
                </c:pt>
                <c:pt idx="2">
                  <c:v>104.53</c:v>
                </c:pt>
                <c:pt idx="3">
                  <c:v>107.66</c:v>
                </c:pt>
                <c:pt idx="4">
                  <c:v>99.25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64-4661-9E05-A4147DD57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81920"/>
        <c:axId val="205288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106.69</c:v>
                </c:pt>
                <c:pt idx="1">
                  <c:v>106.52</c:v>
                </c:pt>
                <c:pt idx="2">
                  <c:v>105.86</c:v>
                </c:pt>
                <c:pt idx="3">
                  <c:v>106.07</c:v>
                </c:pt>
                <c:pt idx="4">
                  <c:v>105.34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64-4661-9E05-A4147DD57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81920"/>
        <c:axId val="205288192"/>
      </c:lineChart>
      <c:dateAx>
        <c:axId val="2052819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88192"/>
        <c:crosses val="autoZero"/>
        <c:auto val="1"/>
        <c:lblOffset val="100"/>
        <c:baseTimeUnit val="years"/>
      </c:dateAx>
      <c:valAx>
        <c:axId val="205288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81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218.23</c:v>
                </c:pt>
                <c:pt idx="1">
                  <c:v>215.89</c:v>
                </c:pt>
                <c:pt idx="2">
                  <c:v>210.06</c:v>
                </c:pt>
                <c:pt idx="3">
                  <c:v>204.53</c:v>
                </c:pt>
                <c:pt idx="4">
                  <c:v>222.05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3B-4723-B531-2C3EF85684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87456"/>
        <c:axId val="206393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154.91999999999999</c:v>
                </c:pt>
                <c:pt idx="1">
                  <c:v>155.80000000000001</c:v>
                </c:pt>
                <c:pt idx="2">
                  <c:v>158.58000000000001</c:v>
                </c:pt>
                <c:pt idx="3">
                  <c:v>159.22</c:v>
                </c:pt>
                <c:pt idx="4">
                  <c:v>159.6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3B-4723-B531-2C3EF85684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387456"/>
        <c:axId val="206393728"/>
      </c:lineChart>
      <c:dateAx>
        <c:axId val="206387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393728"/>
        <c:crosses val="autoZero"/>
        <c:auto val="1"/>
        <c:lblOffset val="100"/>
        <c:baseTimeUnit val="years"/>
      </c:dateAx>
      <c:valAx>
        <c:axId val="206393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387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44.23</c:v>
                </c:pt>
                <c:pt idx="1">
                  <c:v>43.36</c:v>
                </c:pt>
                <c:pt idx="2">
                  <c:v>43.74</c:v>
                </c:pt>
                <c:pt idx="3">
                  <c:v>43.51</c:v>
                </c:pt>
                <c:pt idx="4">
                  <c:v>42.28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67-487C-940D-42FD8C396C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403456"/>
        <c:axId val="206409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62.26</c:v>
                </c:pt>
                <c:pt idx="1">
                  <c:v>62.1</c:v>
                </c:pt>
                <c:pt idx="2">
                  <c:v>62.38</c:v>
                </c:pt>
                <c:pt idx="3">
                  <c:v>62.83</c:v>
                </c:pt>
                <c:pt idx="4">
                  <c:v>62.05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67-487C-940D-42FD8C396C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403456"/>
        <c:axId val="206409728"/>
      </c:lineChart>
      <c:dateAx>
        <c:axId val="206403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409728"/>
        <c:crosses val="autoZero"/>
        <c:auto val="1"/>
        <c:lblOffset val="100"/>
        <c:baseTimeUnit val="years"/>
      </c:dateAx>
      <c:valAx>
        <c:axId val="206409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403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90.82</c:v>
                </c:pt>
                <c:pt idx="1">
                  <c:v>91.34</c:v>
                </c:pt>
                <c:pt idx="2">
                  <c:v>89.88</c:v>
                </c:pt>
                <c:pt idx="3">
                  <c:v>89.84</c:v>
                </c:pt>
                <c:pt idx="4">
                  <c:v>89.59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05-418A-97C2-665FA1C5A5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513664"/>
        <c:axId val="2065155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89.5</c:v>
                </c:pt>
                <c:pt idx="1">
                  <c:v>89.52</c:v>
                </c:pt>
                <c:pt idx="2">
                  <c:v>89.17</c:v>
                </c:pt>
                <c:pt idx="3">
                  <c:v>88.86</c:v>
                </c:pt>
                <c:pt idx="4">
                  <c:v>89.11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05-418A-97C2-665FA1C5A5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513664"/>
        <c:axId val="206515584"/>
      </c:lineChart>
      <c:dateAx>
        <c:axId val="20651366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515584"/>
        <c:crosses val="autoZero"/>
        <c:auto val="1"/>
        <c:lblOffset val="100"/>
        <c:baseTimeUnit val="years"/>
      </c:dateAx>
      <c:valAx>
        <c:axId val="2065155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5136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【112.01】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【1.08】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【264.97】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【266.61】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【89.80】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【60.00】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【168.38】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【103.24】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【49.59】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【19.44】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【0.68】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topLeftCell="AE18" zoomScale="90" zoomScaleNormal="90" workbookViewId="0">
      <selection activeCell="BL45" sqref="BL45:BZ46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45" t="s">
        <v>0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</row>
    <row r="3" spans="1:78" ht="9.75" customHeight="1" x14ac:dyDescent="0.15">
      <c r="A3" s="2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</row>
    <row r="4" spans="1:78" ht="9.75" customHeight="1" x14ac:dyDescent="0.15">
      <c r="A4" s="2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46" t="str">
        <f>データ!H6</f>
        <v>山形県　酒田市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7"/>
      <c r="AE6" s="47"/>
      <c r="AF6" s="47"/>
      <c r="AG6" s="47"/>
      <c r="AH6" s="4"/>
      <c r="AI6" s="4"/>
      <c r="AJ6" s="4"/>
      <c r="AK6" s="4"/>
      <c r="AL6" s="4"/>
      <c r="AM6" s="4"/>
      <c r="AN6" s="4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48" t="s">
        <v>1</v>
      </c>
      <c r="C7" s="49"/>
      <c r="D7" s="49"/>
      <c r="E7" s="49"/>
      <c r="F7" s="49"/>
      <c r="G7" s="49"/>
      <c r="H7" s="49"/>
      <c r="I7" s="48" t="s">
        <v>2</v>
      </c>
      <c r="J7" s="49"/>
      <c r="K7" s="49"/>
      <c r="L7" s="49"/>
      <c r="M7" s="49"/>
      <c r="N7" s="49"/>
      <c r="O7" s="50"/>
      <c r="P7" s="51" t="s">
        <v>3</v>
      </c>
      <c r="Q7" s="51"/>
      <c r="R7" s="51"/>
      <c r="S7" s="51"/>
      <c r="T7" s="51"/>
      <c r="U7" s="51"/>
      <c r="V7" s="51"/>
      <c r="W7" s="51" t="s">
        <v>4</v>
      </c>
      <c r="X7" s="51"/>
      <c r="Y7" s="51"/>
      <c r="Z7" s="51"/>
      <c r="AA7" s="51"/>
      <c r="AB7" s="51"/>
      <c r="AC7" s="51"/>
      <c r="AD7" s="51" t="s">
        <v>5</v>
      </c>
      <c r="AE7" s="51"/>
      <c r="AF7" s="51"/>
      <c r="AG7" s="51"/>
      <c r="AH7" s="51"/>
      <c r="AI7" s="51"/>
      <c r="AJ7" s="51"/>
      <c r="AK7" s="4"/>
      <c r="AL7" s="51" t="s">
        <v>6</v>
      </c>
      <c r="AM7" s="51"/>
      <c r="AN7" s="51"/>
      <c r="AO7" s="51"/>
      <c r="AP7" s="51"/>
      <c r="AQ7" s="51"/>
      <c r="AR7" s="51"/>
      <c r="AS7" s="51"/>
      <c r="AT7" s="48" t="s">
        <v>7</v>
      </c>
      <c r="AU7" s="49"/>
      <c r="AV7" s="49"/>
      <c r="AW7" s="49"/>
      <c r="AX7" s="49"/>
      <c r="AY7" s="49"/>
      <c r="AZ7" s="49"/>
      <c r="BA7" s="49"/>
      <c r="BB7" s="51" t="s">
        <v>8</v>
      </c>
      <c r="BC7" s="51"/>
      <c r="BD7" s="51"/>
      <c r="BE7" s="51"/>
      <c r="BF7" s="51"/>
      <c r="BG7" s="51"/>
      <c r="BH7" s="51"/>
      <c r="BI7" s="51"/>
      <c r="BJ7" s="3"/>
      <c r="BK7" s="3"/>
      <c r="BL7" s="5" t="s">
        <v>9</v>
      </c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</row>
    <row r="8" spans="1:78" ht="18.75" customHeight="1" x14ac:dyDescent="0.15">
      <c r="A8" s="2"/>
      <c r="B8" s="57" t="str">
        <f>データ!$I$6</f>
        <v>法適用</v>
      </c>
      <c r="C8" s="58"/>
      <c r="D8" s="58"/>
      <c r="E8" s="58"/>
      <c r="F8" s="58"/>
      <c r="G8" s="58"/>
      <c r="H8" s="58"/>
      <c r="I8" s="57" t="str">
        <f>データ!$J$6</f>
        <v>水道事業</v>
      </c>
      <c r="J8" s="58"/>
      <c r="K8" s="58"/>
      <c r="L8" s="58"/>
      <c r="M8" s="58"/>
      <c r="N8" s="58"/>
      <c r="O8" s="59"/>
      <c r="P8" s="60" t="str">
        <f>データ!$K$6</f>
        <v>末端給水事業</v>
      </c>
      <c r="Q8" s="60"/>
      <c r="R8" s="60"/>
      <c r="S8" s="60"/>
      <c r="T8" s="60"/>
      <c r="U8" s="60"/>
      <c r="V8" s="60"/>
      <c r="W8" s="60" t="str">
        <f>データ!$L$6</f>
        <v>A3</v>
      </c>
      <c r="X8" s="60"/>
      <c r="Y8" s="60"/>
      <c r="Z8" s="60"/>
      <c r="AA8" s="60"/>
      <c r="AB8" s="60"/>
      <c r="AC8" s="60"/>
      <c r="AD8" s="60" t="str">
        <f>データ!$M$6</f>
        <v>自治体職員</v>
      </c>
      <c r="AE8" s="60"/>
      <c r="AF8" s="60"/>
      <c r="AG8" s="60"/>
      <c r="AH8" s="60"/>
      <c r="AI8" s="60"/>
      <c r="AJ8" s="60"/>
      <c r="AK8" s="4"/>
      <c r="AL8" s="61">
        <f>データ!$R$6</f>
        <v>101331</v>
      </c>
      <c r="AM8" s="61"/>
      <c r="AN8" s="61"/>
      <c r="AO8" s="61"/>
      <c r="AP8" s="61"/>
      <c r="AQ8" s="61"/>
      <c r="AR8" s="61"/>
      <c r="AS8" s="61"/>
      <c r="AT8" s="52">
        <f>データ!$S$6</f>
        <v>602.97</v>
      </c>
      <c r="AU8" s="53"/>
      <c r="AV8" s="53"/>
      <c r="AW8" s="53"/>
      <c r="AX8" s="53"/>
      <c r="AY8" s="53"/>
      <c r="AZ8" s="53"/>
      <c r="BA8" s="53"/>
      <c r="BB8" s="54">
        <f>データ!$T$6</f>
        <v>168.05</v>
      </c>
      <c r="BC8" s="54"/>
      <c r="BD8" s="54"/>
      <c r="BE8" s="54"/>
      <c r="BF8" s="54"/>
      <c r="BG8" s="54"/>
      <c r="BH8" s="54"/>
      <c r="BI8" s="54"/>
      <c r="BJ8" s="3"/>
      <c r="BK8" s="3"/>
      <c r="BL8" s="55" t="s">
        <v>10</v>
      </c>
      <c r="BM8" s="56"/>
      <c r="BN8" s="8" t="s">
        <v>11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10"/>
    </row>
    <row r="9" spans="1:78" ht="18.75" customHeight="1" x14ac:dyDescent="0.15">
      <c r="A9" s="2"/>
      <c r="B9" s="48" t="s">
        <v>12</v>
      </c>
      <c r="C9" s="49"/>
      <c r="D9" s="49"/>
      <c r="E9" s="49"/>
      <c r="F9" s="49"/>
      <c r="G9" s="49"/>
      <c r="H9" s="49"/>
      <c r="I9" s="48" t="s">
        <v>13</v>
      </c>
      <c r="J9" s="49"/>
      <c r="K9" s="49"/>
      <c r="L9" s="49"/>
      <c r="M9" s="49"/>
      <c r="N9" s="49"/>
      <c r="O9" s="50"/>
      <c r="P9" s="51" t="s">
        <v>14</v>
      </c>
      <c r="Q9" s="51"/>
      <c r="R9" s="51"/>
      <c r="S9" s="51"/>
      <c r="T9" s="51"/>
      <c r="U9" s="51"/>
      <c r="V9" s="51"/>
      <c r="W9" s="51" t="s">
        <v>15</v>
      </c>
      <c r="X9" s="51"/>
      <c r="Y9" s="51"/>
      <c r="Z9" s="51"/>
      <c r="AA9" s="51"/>
      <c r="AB9" s="51"/>
      <c r="AC9" s="51"/>
      <c r="AD9" s="2"/>
      <c r="AE9" s="2"/>
      <c r="AF9" s="2"/>
      <c r="AG9" s="2"/>
      <c r="AH9" s="4"/>
      <c r="AI9" s="4"/>
      <c r="AJ9" s="4"/>
      <c r="AK9" s="4"/>
      <c r="AL9" s="51" t="s">
        <v>16</v>
      </c>
      <c r="AM9" s="51"/>
      <c r="AN9" s="51"/>
      <c r="AO9" s="51"/>
      <c r="AP9" s="51"/>
      <c r="AQ9" s="51"/>
      <c r="AR9" s="51"/>
      <c r="AS9" s="51"/>
      <c r="AT9" s="48" t="s">
        <v>17</v>
      </c>
      <c r="AU9" s="49"/>
      <c r="AV9" s="49"/>
      <c r="AW9" s="49"/>
      <c r="AX9" s="49"/>
      <c r="AY9" s="49"/>
      <c r="AZ9" s="49"/>
      <c r="BA9" s="49"/>
      <c r="BB9" s="51" t="s">
        <v>18</v>
      </c>
      <c r="BC9" s="51"/>
      <c r="BD9" s="51"/>
      <c r="BE9" s="51"/>
      <c r="BF9" s="51"/>
      <c r="BG9" s="51"/>
      <c r="BH9" s="51"/>
      <c r="BI9" s="51"/>
      <c r="BJ9" s="3"/>
      <c r="BK9" s="3"/>
      <c r="BL9" s="62" t="s">
        <v>19</v>
      </c>
      <c r="BM9" s="63"/>
      <c r="BN9" s="11" t="s">
        <v>20</v>
      </c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3"/>
    </row>
    <row r="10" spans="1:78" ht="18.75" customHeight="1" x14ac:dyDescent="0.15">
      <c r="A10" s="2"/>
      <c r="B10" s="52" t="str">
        <f>データ!$N$6</f>
        <v>-</v>
      </c>
      <c r="C10" s="53"/>
      <c r="D10" s="53"/>
      <c r="E10" s="53"/>
      <c r="F10" s="53"/>
      <c r="G10" s="53"/>
      <c r="H10" s="53"/>
      <c r="I10" s="52">
        <f>データ!$O$6</f>
        <v>77.2</v>
      </c>
      <c r="J10" s="53"/>
      <c r="K10" s="53"/>
      <c r="L10" s="53"/>
      <c r="M10" s="53"/>
      <c r="N10" s="53"/>
      <c r="O10" s="64"/>
      <c r="P10" s="54">
        <f>データ!$P$6</f>
        <v>99.69</v>
      </c>
      <c r="Q10" s="54"/>
      <c r="R10" s="54"/>
      <c r="S10" s="54"/>
      <c r="T10" s="54"/>
      <c r="U10" s="54"/>
      <c r="V10" s="54"/>
      <c r="W10" s="61">
        <f>データ!$Q$6</f>
        <v>3564</v>
      </c>
      <c r="X10" s="61"/>
      <c r="Y10" s="61"/>
      <c r="Z10" s="61"/>
      <c r="AA10" s="61"/>
      <c r="AB10" s="61"/>
      <c r="AC10" s="61"/>
      <c r="AD10" s="2"/>
      <c r="AE10" s="2"/>
      <c r="AF10" s="2"/>
      <c r="AG10" s="2"/>
      <c r="AH10" s="4"/>
      <c r="AI10" s="4"/>
      <c r="AJ10" s="4"/>
      <c r="AK10" s="4"/>
      <c r="AL10" s="61">
        <f>データ!$U$6</f>
        <v>100437</v>
      </c>
      <c r="AM10" s="61"/>
      <c r="AN10" s="61"/>
      <c r="AO10" s="61"/>
      <c r="AP10" s="61"/>
      <c r="AQ10" s="61"/>
      <c r="AR10" s="61"/>
      <c r="AS10" s="61"/>
      <c r="AT10" s="52">
        <f>データ!$V$6</f>
        <v>276.5</v>
      </c>
      <c r="AU10" s="53"/>
      <c r="AV10" s="53"/>
      <c r="AW10" s="53"/>
      <c r="AX10" s="53"/>
      <c r="AY10" s="53"/>
      <c r="AZ10" s="53"/>
      <c r="BA10" s="53"/>
      <c r="BB10" s="54">
        <f>データ!$W$6</f>
        <v>363.24</v>
      </c>
      <c r="BC10" s="54"/>
      <c r="BD10" s="54"/>
      <c r="BE10" s="54"/>
      <c r="BF10" s="54"/>
      <c r="BG10" s="54"/>
      <c r="BH10" s="54"/>
      <c r="BI10" s="54"/>
      <c r="BJ10" s="2"/>
      <c r="BK10" s="2"/>
      <c r="BL10" s="65" t="s">
        <v>21</v>
      </c>
      <c r="BM10" s="66"/>
      <c r="BN10" s="14" t="s">
        <v>22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6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79" t="s">
        <v>23</v>
      </c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</row>
    <row r="14" spans="1:78" ht="13.5" customHeight="1" x14ac:dyDescent="0.15">
      <c r="A14" s="2"/>
      <c r="B14" s="81" t="s">
        <v>24</v>
      </c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3"/>
      <c r="BK14" s="2"/>
      <c r="BL14" s="67" t="s">
        <v>25</v>
      </c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9"/>
    </row>
    <row r="15" spans="1:78" ht="13.5" customHeight="1" x14ac:dyDescent="0.15">
      <c r="A15" s="2"/>
      <c r="B15" s="84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6"/>
      <c r="BK15" s="2"/>
      <c r="BL15" s="70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2"/>
    </row>
    <row r="16" spans="1:78" ht="13.5" customHeight="1" x14ac:dyDescent="0.15">
      <c r="A16" s="2"/>
      <c r="B16" s="17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18"/>
      <c r="BK16" s="2"/>
      <c r="BL16" s="87" t="s">
        <v>112</v>
      </c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/>
      <c r="BX16" s="88"/>
      <c r="BY16" s="88"/>
      <c r="BZ16" s="89"/>
    </row>
    <row r="17" spans="1:78" ht="13.5" customHeight="1" x14ac:dyDescent="0.15">
      <c r="A17" s="2"/>
      <c r="B17" s="17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18"/>
      <c r="BK17" s="2"/>
      <c r="BL17" s="87"/>
      <c r="BM17" s="88"/>
      <c r="BN17" s="88"/>
      <c r="BO17" s="88"/>
      <c r="BP17" s="88"/>
      <c r="BQ17" s="88"/>
      <c r="BR17" s="88"/>
      <c r="BS17" s="88"/>
      <c r="BT17" s="88"/>
      <c r="BU17" s="88"/>
      <c r="BV17" s="88"/>
      <c r="BW17" s="88"/>
      <c r="BX17" s="88"/>
      <c r="BY17" s="88"/>
      <c r="BZ17" s="89"/>
    </row>
    <row r="18" spans="1:78" ht="13.5" customHeight="1" x14ac:dyDescent="0.15">
      <c r="A18" s="2"/>
      <c r="B18" s="17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18"/>
      <c r="BK18" s="2"/>
      <c r="BL18" s="87"/>
      <c r="BM18" s="88"/>
      <c r="BN18" s="88"/>
      <c r="BO18" s="88"/>
      <c r="BP18" s="88"/>
      <c r="BQ18" s="88"/>
      <c r="BR18" s="88"/>
      <c r="BS18" s="88"/>
      <c r="BT18" s="88"/>
      <c r="BU18" s="88"/>
      <c r="BV18" s="88"/>
      <c r="BW18" s="88"/>
      <c r="BX18" s="88"/>
      <c r="BY18" s="88"/>
      <c r="BZ18" s="89"/>
    </row>
    <row r="19" spans="1:78" ht="13.5" customHeight="1" x14ac:dyDescent="0.15">
      <c r="A19" s="2"/>
      <c r="B19" s="1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18"/>
      <c r="BK19" s="2"/>
      <c r="BL19" s="87"/>
      <c r="BM19" s="88"/>
      <c r="BN19" s="88"/>
      <c r="BO19" s="88"/>
      <c r="BP19" s="88"/>
      <c r="BQ19" s="88"/>
      <c r="BR19" s="88"/>
      <c r="BS19" s="88"/>
      <c r="BT19" s="88"/>
      <c r="BU19" s="88"/>
      <c r="BV19" s="88"/>
      <c r="BW19" s="88"/>
      <c r="BX19" s="88"/>
      <c r="BY19" s="88"/>
      <c r="BZ19" s="89"/>
    </row>
    <row r="20" spans="1:78" ht="13.5" customHeight="1" x14ac:dyDescent="0.15">
      <c r="A20" s="2"/>
      <c r="B20" s="17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18"/>
      <c r="BK20" s="2"/>
      <c r="BL20" s="87"/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  <c r="BY20" s="88"/>
      <c r="BZ20" s="89"/>
    </row>
    <row r="21" spans="1:78" ht="13.5" customHeight="1" x14ac:dyDescent="0.15">
      <c r="A21" s="2"/>
      <c r="B21" s="1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18"/>
      <c r="BK21" s="2"/>
      <c r="BL21" s="87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9"/>
    </row>
    <row r="22" spans="1:78" ht="13.5" customHeight="1" x14ac:dyDescent="0.15">
      <c r="A22" s="2"/>
      <c r="B22" s="17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18"/>
      <c r="BK22" s="2"/>
      <c r="BL22" s="87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X22" s="88"/>
      <c r="BY22" s="88"/>
      <c r="BZ22" s="89"/>
    </row>
    <row r="23" spans="1:78" ht="13.5" customHeight="1" x14ac:dyDescent="0.15">
      <c r="A23" s="2"/>
      <c r="B23" s="17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18"/>
      <c r="BK23" s="2"/>
      <c r="BL23" s="87"/>
      <c r="BM23" s="88"/>
      <c r="BN23" s="88"/>
      <c r="BO23" s="88"/>
      <c r="BP23" s="88"/>
      <c r="BQ23" s="88"/>
      <c r="BR23" s="88"/>
      <c r="BS23" s="88"/>
      <c r="BT23" s="88"/>
      <c r="BU23" s="88"/>
      <c r="BV23" s="88"/>
      <c r="BW23" s="88"/>
      <c r="BX23" s="88"/>
      <c r="BY23" s="88"/>
      <c r="BZ23" s="89"/>
    </row>
    <row r="24" spans="1:78" ht="13.5" customHeight="1" x14ac:dyDescent="0.15">
      <c r="A24" s="2"/>
      <c r="B24" s="1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18"/>
      <c r="BK24" s="2"/>
      <c r="BL24" s="87"/>
      <c r="BM24" s="88"/>
      <c r="BN24" s="88"/>
      <c r="BO24" s="88"/>
      <c r="BP24" s="88"/>
      <c r="BQ24" s="88"/>
      <c r="BR24" s="88"/>
      <c r="BS24" s="88"/>
      <c r="BT24" s="88"/>
      <c r="BU24" s="88"/>
      <c r="BV24" s="88"/>
      <c r="BW24" s="88"/>
      <c r="BX24" s="88"/>
      <c r="BY24" s="88"/>
      <c r="BZ24" s="89"/>
    </row>
    <row r="25" spans="1:78" ht="13.5" customHeight="1" x14ac:dyDescent="0.15">
      <c r="A25" s="2"/>
      <c r="B25" s="1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18"/>
      <c r="BK25" s="2"/>
      <c r="BL25" s="87"/>
      <c r="BM25" s="88"/>
      <c r="BN25" s="88"/>
      <c r="BO25" s="88"/>
      <c r="BP25" s="88"/>
      <c r="BQ25" s="88"/>
      <c r="BR25" s="88"/>
      <c r="BS25" s="88"/>
      <c r="BT25" s="88"/>
      <c r="BU25" s="88"/>
      <c r="BV25" s="88"/>
      <c r="BW25" s="88"/>
      <c r="BX25" s="88"/>
      <c r="BY25" s="88"/>
      <c r="BZ25" s="89"/>
    </row>
    <row r="26" spans="1:78" ht="13.5" customHeight="1" x14ac:dyDescent="0.15">
      <c r="A26" s="2"/>
      <c r="B26" s="1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18"/>
      <c r="BK26" s="2"/>
      <c r="BL26" s="87"/>
      <c r="BM26" s="88"/>
      <c r="BN26" s="88"/>
      <c r="BO26" s="88"/>
      <c r="BP26" s="88"/>
      <c r="BQ26" s="88"/>
      <c r="BR26" s="88"/>
      <c r="BS26" s="88"/>
      <c r="BT26" s="88"/>
      <c r="BU26" s="88"/>
      <c r="BV26" s="88"/>
      <c r="BW26" s="88"/>
      <c r="BX26" s="88"/>
      <c r="BY26" s="88"/>
      <c r="BZ26" s="89"/>
    </row>
    <row r="27" spans="1:78" ht="13.5" customHeight="1" x14ac:dyDescent="0.15">
      <c r="A27" s="2"/>
      <c r="B27" s="1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18"/>
      <c r="BK27" s="2"/>
      <c r="BL27" s="87"/>
      <c r="BM27" s="88"/>
      <c r="BN27" s="88"/>
      <c r="BO27" s="88"/>
      <c r="BP27" s="88"/>
      <c r="BQ27" s="88"/>
      <c r="BR27" s="88"/>
      <c r="BS27" s="88"/>
      <c r="BT27" s="88"/>
      <c r="BU27" s="88"/>
      <c r="BV27" s="88"/>
      <c r="BW27" s="88"/>
      <c r="BX27" s="88"/>
      <c r="BY27" s="88"/>
      <c r="BZ27" s="89"/>
    </row>
    <row r="28" spans="1:78" ht="13.5" customHeight="1" x14ac:dyDescent="0.15">
      <c r="A28" s="2"/>
      <c r="B28" s="1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18"/>
      <c r="BK28" s="2"/>
      <c r="BL28" s="87"/>
      <c r="BM28" s="88"/>
      <c r="BN28" s="88"/>
      <c r="BO28" s="88"/>
      <c r="BP28" s="88"/>
      <c r="BQ28" s="88"/>
      <c r="BR28" s="88"/>
      <c r="BS28" s="88"/>
      <c r="BT28" s="88"/>
      <c r="BU28" s="88"/>
      <c r="BV28" s="88"/>
      <c r="BW28" s="88"/>
      <c r="BX28" s="88"/>
      <c r="BY28" s="88"/>
      <c r="BZ28" s="89"/>
    </row>
    <row r="29" spans="1:78" ht="13.5" customHeight="1" x14ac:dyDescent="0.15">
      <c r="A29" s="2"/>
      <c r="B29" s="1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18"/>
      <c r="BK29" s="2"/>
      <c r="BL29" s="87"/>
      <c r="BM29" s="88"/>
      <c r="BN29" s="88"/>
      <c r="BO29" s="88"/>
      <c r="BP29" s="88"/>
      <c r="BQ29" s="88"/>
      <c r="BR29" s="88"/>
      <c r="BS29" s="88"/>
      <c r="BT29" s="88"/>
      <c r="BU29" s="88"/>
      <c r="BV29" s="88"/>
      <c r="BW29" s="88"/>
      <c r="BX29" s="88"/>
      <c r="BY29" s="88"/>
      <c r="BZ29" s="89"/>
    </row>
    <row r="30" spans="1:78" ht="13.5" customHeight="1" x14ac:dyDescent="0.15">
      <c r="A30" s="2"/>
      <c r="B30" s="1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18"/>
      <c r="BK30" s="2"/>
      <c r="BL30" s="87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  <c r="BY30" s="88"/>
      <c r="BZ30" s="89"/>
    </row>
    <row r="31" spans="1:78" ht="13.5" customHeight="1" x14ac:dyDescent="0.15">
      <c r="A31" s="2"/>
      <c r="B31" s="1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18"/>
      <c r="BK31" s="2"/>
      <c r="BL31" s="87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9"/>
    </row>
    <row r="32" spans="1:78" ht="13.5" customHeight="1" x14ac:dyDescent="0.15">
      <c r="A32" s="2"/>
      <c r="B32" s="1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18"/>
      <c r="BK32" s="2"/>
      <c r="BL32" s="87"/>
      <c r="BM32" s="88"/>
      <c r="BN32" s="88"/>
      <c r="BO32" s="88"/>
      <c r="BP32" s="88"/>
      <c r="BQ32" s="88"/>
      <c r="BR32" s="88"/>
      <c r="BS32" s="88"/>
      <c r="BT32" s="88"/>
      <c r="BU32" s="88"/>
      <c r="BV32" s="88"/>
      <c r="BW32" s="88"/>
      <c r="BX32" s="88"/>
      <c r="BY32" s="88"/>
      <c r="BZ32" s="89"/>
    </row>
    <row r="33" spans="1:78" ht="13.5" customHeight="1" x14ac:dyDescent="0.15">
      <c r="A33" s="2"/>
      <c r="B33" s="1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18"/>
      <c r="BK33" s="2"/>
      <c r="BL33" s="87"/>
      <c r="BM33" s="88"/>
      <c r="BN33" s="88"/>
      <c r="BO33" s="88"/>
      <c r="BP33" s="88"/>
      <c r="BQ33" s="88"/>
      <c r="BR33" s="88"/>
      <c r="BS33" s="88"/>
      <c r="BT33" s="88"/>
      <c r="BU33" s="88"/>
      <c r="BV33" s="88"/>
      <c r="BW33" s="88"/>
      <c r="BX33" s="88"/>
      <c r="BY33" s="88"/>
      <c r="BZ33" s="89"/>
    </row>
    <row r="34" spans="1:78" ht="13.5" customHeight="1" x14ac:dyDescent="0.15">
      <c r="A34" s="2"/>
      <c r="B34" s="17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0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20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8"/>
      <c r="BK34" s="2"/>
      <c r="BL34" s="87"/>
      <c r="BM34" s="88"/>
      <c r="BN34" s="88"/>
      <c r="BO34" s="88"/>
      <c r="BP34" s="88"/>
      <c r="BQ34" s="88"/>
      <c r="BR34" s="88"/>
      <c r="BS34" s="88"/>
      <c r="BT34" s="88"/>
      <c r="BU34" s="88"/>
      <c r="BV34" s="88"/>
      <c r="BW34" s="88"/>
      <c r="BX34" s="88"/>
      <c r="BY34" s="88"/>
      <c r="BZ34" s="89"/>
    </row>
    <row r="35" spans="1:78" ht="13.5" customHeight="1" x14ac:dyDescent="0.15">
      <c r="A35" s="2"/>
      <c r="B35" s="17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0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20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8"/>
      <c r="BK35" s="2"/>
      <c r="BL35" s="87"/>
      <c r="BM35" s="88"/>
      <c r="BN35" s="88"/>
      <c r="BO35" s="88"/>
      <c r="BP35" s="88"/>
      <c r="BQ35" s="88"/>
      <c r="BR35" s="88"/>
      <c r="BS35" s="88"/>
      <c r="BT35" s="88"/>
      <c r="BU35" s="88"/>
      <c r="BV35" s="88"/>
      <c r="BW35" s="88"/>
      <c r="BX35" s="88"/>
      <c r="BY35" s="88"/>
      <c r="BZ35" s="89"/>
    </row>
    <row r="36" spans="1:78" ht="13.5" customHeight="1" x14ac:dyDescent="0.15">
      <c r="A36" s="2"/>
      <c r="B36" s="1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18"/>
      <c r="BK36" s="2"/>
      <c r="BL36" s="87"/>
      <c r="BM36" s="88"/>
      <c r="BN36" s="88"/>
      <c r="BO36" s="88"/>
      <c r="BP36" s="88"/>
      <c r="BQ36" s="88"/>
      <c r="BR36" s="88"/>
      <c r="BS36" s="88"/>
      <c r="BT36" s="88"/>
      <c r="BU36" s="88"/>
      <c r="BV36" s="88"/>
      <c r="BW36" s="88"/>
      <c r="BX36" s="88"/>
      <c r="BY36" s="88"/>
      <c r="BZ36" s="89"/>
    </row>
    <row r="37" spans="1:78" ht="13.5" customHeight="1" x14ac:dyDescent="0.15">
      <c r="A37" s="2"/>
      <c r="B37" s="17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18"/>
      <c r="BK37" s="2"/>
      <c r="BL37" s="87"/>
      <c r="BM37" s="88"/>
      <c r="BN37" s="88"/>
      <c r="BO37" s="88"/>
      <c r="BP37" s="88"/>
      <c r="BQ37" s="88"/>
      <c r="BR37" s="88"/>
      <c r="BS37" s="88"/>
      <c r="BT37" s="88"/>
      <c r="BU37" s="88"/>
      <c r="BV37" s="88"/>
      <c r="BW37" s="88"/>
      <c r="BX37" s="88"/>
      <c r="BY37" s="88"/>
      <c r="BZ37" s="89"/>
    </row>
    <row r="38" spans="1:78" ht="13.5" customHeight="1" x14ac:dyDescent="0.15">
      <c r="A38" s="2"/>
      <c r="B38" s="17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18"/>
      <c r="BK38" s="2"/>
      <c r="BL38" s="87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8"/>
      <c r="BX38" s="88"/>
      <c r="BY38" s="88"/>
      <c r="BZ38" s="89"/>
    </row>
    <row r="39" spans="1:78" ht="13.5" customHeight="1" x14ac:dyDescent="0.15">
      <c r="A39" s="2"/>
      <c r="B39" s="17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18"/>
      <c r="BK39" s="2"/>
      <c r="BL39" s="87"/>
      <c r="BM39" s="88"/>
      <c r="BN39" s="88"/>
      <c r="BO39" s="88"/>
      <c r="BP39" s="88"/>
      <c r="BQ39" s="88"/>
      <c r="BR39" s="88"/>
      <c r="BS39" s="88"/>
      <c r="BT39" s="88"/>
      <c r="BU39" s="88"/>
      <c r="BV39" s="88"/>
      <c r="BW39" s="88"/>
      <c r="BX39" s="88"/>
      <c r="BY39" s="88"/>
      <c r="BZ39" s="89"/>
    </row>
    <row r="40" spans="1:78" ht="13.5" customHeight="1" x14ac:dyDescent="0.15">
      <c r="A40" s="2"/>
      <c r="B40" s="17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18"/>
      <c r="BK40" s="2"/>
      <c r="BL40" s="87"/>
      <c r="BM40" s="88"/>
      <c r="BN40" s="88"/>
      <c r="BO40" s="88"/>
      <c r="BP40" s="88"/>
      <c r="BQ40" s="88"/>
      <c r="BR40" s="88"/>
      <c r="BS40" s="88"/>
      <c r="BT40" s="88"/>
      <c r="BU40" s="88"/>
      <c r="BV40" s="88"/>
      <c r="BW40" s="88"/>
      <c r="BX40" s="88"/>
      <c r="BY40" s="88"/>
      <c r="BZ40" s="89"/>
    </row>
    <row r="41" spans="1:78" ht="13.5" customHeight="1" x14ac:dyDescent="0.15">
      <c r="A41" s="2"/>
      <c r="B41" s="17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18"/>
      <c r="BK41" s="2"/>
      <c r="BL41" s="87"/>
      <c r="BM41" s="88"/>
      <c r="BN41" s="88"/>
      <c r="BO41" s="88"/>
      <c r="BP41" s="88"/>
      <c r="BQ41" s="88"/>
      <c r="BR41" s="88"/>
      <c r="BS41" s="88"/>
      <c r="BT41" s="88"/>
      <c r="BU41" s="88"/>
      <c r="BV41" s="88"/>
      <c r="BW41" s="88"/>
      <c r="BX41" s="88"/>
      <c r="BY41" s="88"/>
      <c r="BZ41" s="89"/>
    </row>
    <row r="42" spans="1:78" ht="13.5" customHeight="1" x14ac:dyDescent="0.15">
      <c r="A42" s="2"/>
      <c r="B42" s="17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18"/>
      <c r="BK42" s="2"/>
      <c r="BL42" s="87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  <c r="BY42" s="88"/>
      <c r="BZ42" s="89"/>
    </row>
    <row r="43" spans="1:78" ht="13.5" customHeight="1" x14ac:dyDescent="0.15">
      <c r="A43" s="2"/>
      <c r="B43" s="17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18"/>
      <c r="BK43" s="2"/>
      <c r="BL43" s="87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  <c r="BY43" s="88"/>
      <c r="BZ43" s="89"/>
    </row>
    <row r="44" spans="1:78" ht="13.5" customHeight="1" x14ac:dyDescent="0.15">
      <c r="A44" s="2"/>
      <c r="B44" s="17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18"/>
      <c r="BK44" s="2"/>
      <c r="BL44" s="87"/>
      <c r="BM44" s="88"/>
      <c r="BN44" s="88"/>
      <c r="BO44" s="88"/>
      <c r="BP44" s="88"/>
      <c r="BQ44" s="88"/>
      <c r="BR44" s="88"/>
      <c r="BS44" s="88"/>
      <c r="BT44" s="88"/>
      <c r="BU44" s="88"/>
      <c r="BV44" s="88"/>
      <c r="BW44" s="88"/>
      <c r="BX44" s="88"/>
      <c r="BY44" s="88"/>
      <c r="BZ44" s="89"/>
    </row>
    <row r="45" spans="1:78" ht="13.5" customHeight="1" x14ac:dyDescent="0.15">
      <c r="A45" s="2"/>
      <c r="B45" s="17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18"/>
      <c r="BK45" s="2"/>
      <c r="BL45" s="67" t="s">
        <v>26</v>
      </c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9"/>
    </row>
    <row r="46" spans="1:78" ht="13.5" customHeight="1" x14ac:dyDescent="0.15">
      <c r="A46" s="2"/>
      <c r="B46" s="17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18"/>
      <c r="BK46" s="2"/>
      <c r="BL46" s="70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2"/>
    </row>
    <row r="47" spans="1:78" ht="13.5" customHeight="1" x14ac:dyDescent="0.15">
      <c r="A47" s="2"/>
      <c r="B47" s="17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18"/>
      <c r="BK47" s="2"/>
      <c r="BL47" s="87" t="s">
        <v>110</v>
      </c>
      <c r="BM47" s="88"/>
      <c r="BN47" s="88"/>
      <c r="BO47" s="88"/>
      <c r="BP47" s="88"/>
      <c r="BQ47" s="88"/>
      <c r="BR47" s="88"/>
      <c r="BS47" s="88"/>
      <c r="BT47" s="88"/>
      <c r="BU47" s="88"/>
      <c r="BV47" s="88"/>
      <c r="BW47" s="88"/>
      <c r="BX47" s="88"/>
      <c r="BY47" s="88"/>
      <c r="BZ47" s="89"/>
    </row>
    <row r="48" spans="1:78" ht="13.5" customHeight="1" x14ac:dyDescent="0.15">
      <c r="A48" s="2"/>
      <c r="B48" s="17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18"/>
      <c r="BK48" s="2"/>
      <c r="BL48" s="87"/>
      <c r="BM48" s="88"/>
      <c r="BN48" s="88"/>
      <c r="BO48" s="88"/>
      <c r="BP48" s="88"/>
      <c r="BQ48" s="88"/>
      <c r="BR48" s="88"/>
      <c r="BS48" s="88"/>
      <c r="BT48" s="88"/>
      <c r="BU48" s="88"/>
      <c r="BV48" s="88"/>
      <c r="BW48" s="88"/>
      <c r="BX48" s="88"/>
      <c r="BY48" s="88"/>
      <c r="BZ48" s="89"/>
    </row>
    <row r="49" spans="1:78" ht="13.5" customHeight="1" x14ac:dyDescent="0.15">
      <c r="A49" s="2"/>
      <c r="B49" s="17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18"/>
      <c r="BK49" s="2"/>
      <c r="BL49" s="87"/>
      <c r="BM49" s="88"/>
      <c r="BN49" s="88"/>
      <c r="BO49" s="88"/>
      <c r="BP49" s="88"/>
      <c r="BQ49" s="88"/>
      <c r="BR49" s="88"/>
      <c r="BS49" s="88"/>
      <c r="BT49" s="88"/>
      <c r="BU49" s="88"/>
      <c r="BV49" s="88"/>
      <c r="BW49" s="88"/>
      <c r="BX49" s="88"/>
      <c r="BY49" s="88"/>
      <c r="BZ49" s="89"/>
    </row>
    <row r="50" spans="1:78" ht="13.5" customHeight="1" x14ac:dyDescent="0.15">
      <c r="A50" s="2"/>
      <c r="B50" s="17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18"/>
      <c r="BK50" s="2"/>
      <c r="BL50" s="87"/>
      <c r="BM50" s="88"/>
      <c r="BN50" s="88"/>
      <c r="BO50" s="88"/>
      <c r="BP50" s="88"/>
      <c r="BQ50" s="88"/>
      <c r="BR50" s="88"/>
      <c r="BS50" s="88"/>
      <c r="BT50" s="88"/>
      <c r="BU50" s="88"/>
      <c r="BV50" s="88"/>
      <c r="BW50" s="88"/>
      <c r="BX50" s="88"/>
      <c r="BY50" s="88"/>
      <c r="BZ50" s="89"/>
    </row>
    <row r="51" spans="1:78" ht="13.5" customHeight="1" x14ac:dyDescent="0.15">
      <c r="A51" s="2"/>
      <c r="B51" s="17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18"/>
      <c r="BK51" s="2"/>
      <c r="BL51" s="87"/>
      <c r="BM51" s="88"/>
      <c r="BN51" s="88"/>
      <c r="BO51" s="88"/>
      <c r="BP51" s="88"/>
      <c r="BQ51" s="88"/>
      <c r="BR51" s="88"/>
      <c r="BS51" s="88"/>
      <c r="BT51" s="88"/>
      <c r="BU51" s="88"/>
      <c r="BV51" s="88"/>
      <c r="BW51" s="88"/>
      <c r="BX51" s="88"/>
      <c r="BY51" s="88"/>
      <c r="BZ51" s="89"/>
    </row>
    <row r="52" spans="1:78" ht="13.5" customHeight="1" x14ac:dyDescent="0.15">
      <c r="A52" s="2"/>
      <c r="B52" s="17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18"/>
      <c r="BK52" s="2"/>
      <c r="BL52" s="87"/>
      <c r="BM52" s="88"/>
      <c r="BN52" s="88"/>
      <c r="BO52" s="88"/>
      <c r="BP52" s="88"/>
      <c r="BQ52" s="88"/>
      <c r="BR52" s="88"/>
      <c r="BS52" s="88"/>
      <c r="BT52" s="88"/>
      <c r="BU52" s="88"/>
      <c r="BV52" s="88"/>
      <c r="BW52" s="88"/>
      <c r="BX52" s="88"/>
      <c r="BY52" s="88"/>
      <c r="BZ52" s="89"/>
    </row>
    <row r="53" spans="1:78" ht="13.5" customHeight="1" x14ac:dyDescent="0.15">
      <c r="A53" s="2"/>
      <c r="B53" s="17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18"/>
      <c r="BK53" s="2"/>
      <c r="BL53" s="87"/>
      <c r="BM53" s="88"/>
      <c r="BN53" s="88"/>
      <c r="BO53" s="88"/>
      <c r="BP53" s="88"/>
      <c r="BQ53" s="88"/>
      <c r="BR53" s="88"/>
      <c r="BS53" s="88"/>
      <c r="BT53" s="88"/>
      <c r="BU53" s="88"/>
      <c r="BV53" s="88"/>
      <c r="BW53" s="88"/>
      <c r="BX53" s="88"/>
      <c r="BY53" s="88"/>
      <c r="BZ53" s="89"/>
    </row>
    <row r="54" spans="1:78" ht="13.5" customHeight="1" x14ac:dyDescent="0.15">
      <c r="A54" s="2"/>
      <c r="B54" s="17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18"/>
      <c r="BK54" s="2"/>
      <c r="BL54" s="87"/>
      <c r="BM54" s="88"/>
      <c r="BN54" s="88"/>
      <c r="BO54" s="88"/>
      <c r="BP54" s="88"/>
      <c r="BQ54" s="88"/>
      <c r="BR54" s="88"/>
      <c r="BS54" s="88"/>
      <c r="BT54" s="88"/>
      <c r="BU54" s="88"/>
      <c r="BV54" s="88"/>
      <c r="BW54" s="88"/>
      <c r="BX54" s="88"/>
      <c r="BY54" s="88"/>
      <c r="BZ54" s="89"/>
    </row>
    <row r="55" spans="1:78" ht="13.5" customHeight="1" x14ac:dyDescent="0.15">
      <c r="A55" s="2"/>
      <c r="B55" s="17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18"/>
      <c r="BK55" s="2"/>
      <c r="BL55" s="87"/>
      <c r="BM55" s="88"/>
      <c r="BN55" s="88"/>
      <c r="BO55" s="88"/>
      <c r="BP55" s="88"/>
      <c r="BQ55" s="88"/>
      <c r="BR55" s="88"/>
      <c r="BS55" s="88"/>
      <c r="BT55" s="88"/>
      <c r="BU55" s="88"/>
      <c r="BV55" s="88"/>
      <c r="BW55" s="88"/>
      <c r="BX55" s="88"/>
      <c r="BY55" s="88"/>
      <c r="BZ55" s="89"/>
    </row>
    <row r="56" spans="1:78" ht="13.5" customHeight="1" x14ac:dyDescent="0.15">
      <c r="A56" s="2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20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20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20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8"/>
      <c r="BK56" s="2"/>
      <c r="BL56" s="87"/>
      <c r="BM56" s="88"/>
      <c r="BN56" s="88"/>
      <c r="BO56" s="88"/>
      <c r="BP56" s="88"/>
      <c r="BQ56" s="88"/>
      <c r="BR56" s="88"/>
      <c r="BS56" s="88"/>
      <c r="BT56" s="88"/>
      <c r="BU56" s="88"/>
      <c r="BV56" s="88"/>
      <c r="BW56" s="88"/>
      <c r="BX56" s="88"/>
      <c r="BY56" s="88"/>
      <c r="BZ56" s="89"/>
    </row>
    <row r="57" spans="1:78" ht="13.5" customHeight="1" x14ac:dyDescent="0.15">
      <c r="A57" s="2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0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0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20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8"/>
      <c r="BK57" s="2"/>
      <c r="BL57" s="87"/>
      <c r="BM57" s="88"/>
      <c r="BN57" s="88"/>
      <c r="BO57" s="88"/>
      <c r="BP57" s="88"/>
      <c r="BQ57" s="88"/>
      <c r="BR57" s="88"/>
      <c r="BS57" s="88"/>
      <c r="BT57" s="88"/>
      <c r="BU57" s="88"/>
      <c r="BV57" s="88"/>
      <c r="BW57" s="88"/>
      <c r="BX57" s="88"/>
      <c r="BY57" s="88"/>
      <c r="BZ57" s="89"/>
    </row>
    <row r="58" spans="1:78" ht="13.5" customHeight="1" x14ac:dyDescent="0.15">
      <c r="A58" s="2"/>
      <c r="B58" s="1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8"/>
      <c r="BK58" s="2"/>
      <c r="BL58" s="87"/>
      <c r="BM58" s="88"/>
      <c r="BN58" s="88"/>
      <c r="BO58" s="88"/>
      <c r="BP58" s="88"/>
      <c r="BQ58" s="88"/>
      <c r="BR58" s="88"/>
      <c r="BS58" s="88"/>
      <c r="BT58" s="88"/>
      <c r="BU58" s="88"/>
      <c r="BV58" s="88"/>
      <c r="BW58" s="88"/>
      <c r="BX58" s="88"/>
      <c r="BY58" s="88"/>
      <c r="BZ58" s="89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87"/>
      <c r="BM59" s="88"/>
      <c r="BN59" s="88"/>
      <c r="BO59" s="88"/>
      <c r="BP59" s="88"/>
      <c r="BQ59" s="88"/>
      <c r="BR59" s="88"/>
      <c r="BS59" s="88"/>
      <c r="BT59" s="88"/>
      <c r="BU59" s="88"/>
      <c r="BV59" s="88"/>
      <c r="BW59" s="88"/>
      <c r="BX59" s="88"/>
      <c r="BY59" s="88"/>
      <c r="BZ59" s="89"/>
    </row>
    <row r="60" spans="1:78" ht="13.5" customHeight="1" x14ac:dyDescent="0.15">
      <c r="A60" s="2"/>
      <c r="B60" s="84" t="s">
        <v>27</v>
      </c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6"/>
      <c r="BK60" s="2"/>
      <c r="BL60" s="87"/>
      <c r="BM60" s="88"/>
      <c r="BN60" s="88"/>
      <c r="BO60" s="88"/>
      <c r="BP60" s="88"/>
      <c r="BQ60" s="88"/>
      <c r="BR60" s="88"/>
      <c r="BS60" s="88"/>
      <c r="BT60" s="88"/>
      <c r="BU60" s="88"/>
      <c r="BV60" s="88"/>
      <c r="BW60" s="88"/>
      <c r="BX60" s="88"/>
      <c r="BY60" s="88"/>
      <c r="BZ60" s="89"/>
    </row>
    <row r="61" spans="1:78" ht="13.5" customHeight="1" x14ac:dyDescent="0.15">
      <c r="A61" s="2"/>
      <c r="B61" s="84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  <c r="BG61" s="85"/>
      <c r="BH61" s="85"/>
      <c r="BI61" s="85"/>
      <c r="BJ61" s="86"/>
      <c r="BK61" s="2"/>
      <c r="BL61" s="87"/>
      <c r="BM61" s="88"/>
      <c r="BN61" s="88"/>
      <c r="BO61" s="88"/>
      <c r="BP61" s="88"/>
      <c r="BQ61" s="88"/>
      <c r="BR61" s="88"/>
      <c r="BS61" s="88"/>
      <c r="BT61" s="88"/>
      <c r="BU61" s="88"/>
      <c r="BV61" s="88"/>
      <c r="BW61" s="88"/>
      <c r="BX61" s="88"/>
      <c r="BY61" s="88"/>
      <c r="BZ61" s="89"/>
    </row>
    <row r="62" spans="1:78" ht="13.5" customHeight="1" x14ac:dyDescent="0.15">
      <c r="A62" s="2"/>
      <c r="B62" s="17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18"/>
      <c r="BK62" s="2"/>
      <c r="BL62" s="87"/>
      <c r="BM62" s="88"/>
      <c r="BN62" s="88"/>
      <c r="BO62" s="88"/>
      <c r="BP62" s="88"/>
      <c r="BQ62" s="88"/>
      <c r="BR62" s="88"/>
      <c r="BS62" s="88"/>
      <c r="BT62" s="88"/>
      <c r="BU62" s="88"/>
      <c r="BV62" s="88"/>
      <c r="BW62" s="88"/>
      <c r="BX62" s="88"/>
      <c r="BY62" s="88"/>
      <c r="BZ62" s="89"/>
    </row>
    <row r="63" spans="1:78" ht="13.5" customHeight="1" x14ac:dyDescent="0.15">
      <c r="A63" s="2"/>
      <c r="B63" s="17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18"/>
      <c r="BK63" s="2"/>
      <c r="BL63" s="87"/>
      <c r="BM63" s="88"/>
      <c r="BN63" s="88"/>
      <c r="BO63" s="88"/>
      <c r="BP63" s="88"/>
      <c r="BQ63" s="88"/>
      <c r="BR63" s="88"/>
      <c r="BS63" s="88"/>
      <c r="BT63" s="88"/>
      <c r="BU63" s="88"/>
      <c r="BV63" s="88"/>
      <c r="BW63" s="88"/>
      <c r="BX63" s="88"/>
      <c r="BY63" s="88"/>
      <c r="BZ63" s="89"/>
    </row>
    <row r="64" spans="1:78" ht="13.5" customHeight="1" x14ac:dyDescent="0.15">
      <c r="A64" s="2"/>
      <c r="B64" s="17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18"/>
      <c r="BK64" s="2"/>
      <c r="BL64" s="67" t="s">
        <v>28</v>
      </c>
      <c r="BM64" s="68"/>
      <c r="BN64" s="68"/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8"/>
      <c r="BZ64" s="69"/>
    </row>
    <row r="65" spans="1:78" ht="13.5" customHeight="1" x14ac:dyDescent="0.15">
      <c r="A65" s="2"/>
      <c r="B65" s="17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18"/>
      <c r="BK65" s="2"/>
      <c r="BL65" s="70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2"/>
    </row>
    <row r="66" spans="1:78" ht="13.5" customHeight="1" x14ac:dyDescent="0.15">
      <c r="A66" s="2"/>
      <c r="B66" s="17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18"/>
      <c r="BK66" s="2"/>
      <c r="BL66" s="73" t="s">
        <v>111</v>
      </c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5"/>
    </row>
    <row r="67" spans="1:78" ht="13.5" customHeight="1" x14ac:dyDescent="0.15">
      <c r="A67" s="2"/>
      <c r="B67" s="17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18"/>
      <c r="BK67" s="2"/>
      <c r="BL67" s="73"/>
      <c r="BM67" s="74"/>
      <c r="BN67" s="74"/>
      <c r="BO67" s="74"/>
      <c r="BP67" s="74"/>
      <c r="BQ67" s="74"/>
      <c r="BR67" s="74"/>
      <c r="BS67" s="74"/>
      <c r="BT67" s="74"/>
      <c r="BU67" s="74"/>
      <c r="BV67" s="74"/>
      <c r="BW67" s="74"/>
      <c r="BX67" s="74"/>
      <c r="BY67" s="74"/>
      <c r="BZ67" s="75"/>
    </row>
    <row r="68" spans="1:78" ht="13.5" customHeight="1" x14ac:dyDescent="0.15">
      <c r="A68" s="2"/>
      <c r="B68" s="17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18"/>
      <c r="BK68" s="2"/>
      <c r="BL68" s="73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5"/>
    </row>
    <row r="69" spans="1:78" ht="13.5" customHeight="1" x14ac:dyDescent="0.15">
      <c r="A69" s="2"/>
      <c r="B69" s="17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18"/>
      <c r="BK69" s="2"/>
      <c r="BL69" s="73"/>
      <c r="BM69" s="74"/>
      <c r="BN69" s="74"/>
      <c r="BO69" s="74"/>
      <c r="BP69" s="74"/>
      <c r="BQ69" s="74"/>
      <c r="BR69" s="74"/>
      <c r="BS69" s="74"/>
      <c r="BT69" s="74"/>
      <c r="BU69" s="74"/>
      <c r="BV69" s="74"/>
      <c r="BW69" s="74"/>
      <c r="BX69" s="74"/>
      <c r="BY69" s="74"/>
      <c r="BZ69" s="75"/>
    </row>
    <row r="70" spans="1:78" ht="13.5" customHeight="1" x14ac:dyDescent="0.15">
      <c r="A70" s="2"/>
      <c r="B70" s="17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18"/>
      <c r="BK70" s="2"/>
      <c r="BL70" s="73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/>
      <c r="BX70" s="74"/>
      <c r="BY70" s="74"/>
      <c r="BZ70" s="75"/>
    </row>
    <row r="71" spans="1:78" ht="13.5" customHeight="1" x14ac:dyDescent="0.15">
      <c r="A71" s="2"/>
      <c r="B71" s="17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18"/>
      <c r="BK71" s="2"/>
      <c r="BL71" s="73"/>
      <c r="BM71" s="74"/>
      <c r="BN71" s="74"/>
      <c r="BO71" s="74"/>
      <c r="BP71" s="74"/>
      <c r="BQ71" s="74"/>
      <c r="BR71" s="74"/>
      <c r="BS71" s="74"/>
      <c r="BT71" s="74"/>
      <c r="BU71" s="74"/>
      <c r="BV71" s="74"/>
      <c r="BW71" s="74"/>
      <c r="BX71" s="74"/>
      <c r="BY71" s="74"/>
      <c r="BZ71" s="75"/>
    </row>
    <row r="72" spans="1:78" ht="13.5" customHeight="1" x14ac:dyDescent="0.15">
      <c r="A72" s="2"/>
      <c r="B72" s="17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18"/>
      <c r="BK72" s="2"/>
      <c r="BL72" s="73"/>
      <c r="BM72" s="74"/>
      <c r="BN72" s="74"/>
      <c r="BO72" s="74"/>
      <c r="BP72" s="74"/>
      <c r="BQ72" s="74"/>
      <c r="BR72" s="74"/>
      <c r="BS72" s="74"/>
      <c r="BT72" s="74"/>
      <c r="BU72" s="74"/>
      <c r="BV72" s="74"/>
      <c r="BW72" s="74"/>
      <c r="BX72" s="74"/>
      <c r="BY72" s="74"/>
      <c r="BZ72" s="75"/>
    </row>
    <row r="73" spans="1:78" ht="13.5" customHeight="1" x14ac:dyDescent="0.15">
      <c r="A73" s="2"/>
      <c r="B73" s="17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18"/>
      <c r="BK73" s="2"/>
      <c r="BL73" s="73"/>
      <c r="BM73" s="74"/>
      <c r="BN73" s="74"/>
      <c r="BO73" s="74"/>
      <c r="BP73" s="74"/>
      <c r="BQ73" s="74"/>
      <c r="BR73" s="74"/>
      <c r="BS73" s="74"/>
      <c r="BT73" s="74"/>
      <c r="BU73" s="74"/>
      <c r="BV73" s="74"/>
      <c r="BW73" s="74"/>
      <c r="BX73" s="74"/>
      <c r="BY73" s="74"/>
      <c r="BZ73" s="75"/>
    </row>
    <row r="74" spans="1:78" ht="13.5" customHeight="1" x14ac:dyDescent="0.15">
      <c r="A74" s="2"/>
      <c r="B74" s="17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18"/>
      <c r="BK74" s="2"/>
      <c r="BL74" s="73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/>
      <c r="BX74" s="74"/>
      <c r="BY74" s="74"/>
      <c r="BZ74" s="75"/>
    </row>
    <row r="75" spans="1:78" ht="13.5" customHeight="1" x14ac:dyDescent="0.15">
      <c r="A75" s="2"/>
      <c r="B75" s="17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18"/>
      <c r="BK75" s="2"/>
      <c r="BL75" s="73"/>
      <c r="BM75" s="74"/>
      <c r="BN75" s="74"/>
      <c r="BO75" s="74"/>
      <c r="BP75" s="74"/>
      <c r="BQ75" s="74"/>
      <c r="BR75" s="74"/>
      <c r="BS75" s="74"/>
      <c r="BT75" s="74"/>
      <c r="BU75" s="74"/>
      <c r="BV75" s="74"/>
      <c r="BW75" s="74"/>
      <c r="BX75" s="74"/>
      <c r="BY75" s="74"/>
      <c r="BZ75" s="75"/>
    </row>
    <row r="76" spans="1:78" ht="13.5" customHeight="1" x14ac:dyDescent="0.15">
      <c r="A76" s="2"/>
      <c r="B76" s="17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18"/>
      <c r="BK76" s="2"/>
      <c r="BL76" s="73"/>
      <c r="BM76" s="74"/>
      <c r="BN76" s="74"/>
      <c r="BO76" s="74"/>
      <c r="BP76" s="74"/>
      <c r="BQ76" s="74"/>
      <c r="BR76" s="74"/>
      <c r="BS76" s="74"/>
      <c r="BT76" s="74"/>
      <c r="BU76" s="74"/>
      <c r="BV76" s="74"/>
      <c r="BW76" s="74"/>
      <c r="BX76" s="74"/>
      <c r="BY76" s="74"/>
      <c r="BZ76" s="75"/>
    </row>
    <row r="77" spans="1:78" ht="13.5" customHeight="1" x14ac:dyDescent="0.15">
      <c r="A77" s="2"/>
      <c r="B77" s="17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18"/>
      <c r="BK77" s="2"/>
      <c r="BL77" s="73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/>
      <c r="BX77" s="74"/>
      <c r="BY77" s="74"/>
      <c r="BZ77" s="75"/>
    </row>
    <row r="78" spans="1:78" ht="13.5" customHeight="1" x14ac:dyDescent="0.15">
      <c r="A78" s="2"/>
      <c r="B78" s="17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18"/>
      <c r="BK78" s="2"/>
      <c r="BL78" s="73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5"/>
    </row>
    <row r="79" spans="1:78" ht="13.5" customHeight="1" x14ac:dyDescent="0.15">
      <c r="A79" s="2"/>
      <c r="B79" s="17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20"/>
      <c r="V79" s="20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20"/>
      <c r="AP79" s="20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4"/>
      <c r="BJ79" s="18"/>
      <c r="BK79" s="2"/>
      <c r="BL79" s="73"/>
      <c r="BM79" s="74"/>
      <c r="BN79" s="74"/>
      <c r="BO79" s="74"/>
      <c r="BP79" s="74"/>
      <c r="BQ79" s="74"/>
      <c r="BR79" s="74"/>
      <c r="BS79" s="74"/>
      <c r="BT79" s="74"/>
      <c r="BU79" s="74"/>
      <c r="BV79" s="74"/>
      <c r="BW79" s="74"/>
      <c r="BX79" s="74"/>
      <c r="BY79" s="74"/>
      <c r="BZ79" s="75"/>
    </row>
    <row r="80" spans="1:78" ht="13.5" customHeight="1" x14ac:dyDescent="0.15">
      <c r="A80" s="2"/>
      <c r="B80" s="1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20"/>
      <c r="V80" s="20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20"/>
      <c r="AP80" s="20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4"/>
      <c r="BJ80" s="18"/>
      <c r="BK80" s="2"/>
      <c r="BL80" s="73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/>
      <c r="BX80" s="74"/>
      <c r="BY80" s="74"/>
      <c r="BZ80" s="75"/>
    </row>
    <row r="81" spans="1:78" ht="13.5" customHeight="1" x14ac:dyDescent="0.15">
      <c r="A81" s="2"/>
      <c r="B81" s="17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4"/>
      <c r="V81" s="4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4"/>
      <c r="AP81" s="4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4"/>
      <c r="BJ81" s="18"/>
      <c r="BK81" s="2"/>
      <c r="BL81" s="73"/>
      <c r="BM81" s="74"/>
      <c r="BN81" s="74"/>
      <c r="BO81" s="74"/>
      <c r="BP81" s="74"/>
      <c r="BQ81" s="74"/>
      <c r="BR81" s="74"/>
      <c r="BS81" s="74"/>
      <c r="BT81" s="74"/>
      <c r="BU81" s="74"/>
      <c r="BV81" s="74"/>
      <c r="BW81" s="74"/>
      <c r="BX81" s="74"/>
      <c r="BY81" s="74"/>
      <c r="BZ81" s="75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76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8"/>
    </row>
    <row r="83" spans="1:78" x14ac:dyDescent="0.15">
      <c r="C83" s="26"/>
    </row>
    <row r="84" spans="1:78" hidden="1" x14ac:dyDescent="0.15">
      <c r="B84" s="27" t="s">
        <v>29</v>
      </c>
      <c r="C84" s="27"/>
      <c r="D84" s="27"/>
      <c r="E84" s="27" t="s">
        <v>30</v>
      </c>
      <c r="F84" s="27" t="s">
        <v>31</v>
      </c>
      <c r="G84" s="27" t="s">
        <v>32</v>
      </c>
      <c r="H84" s="27" t="s">
        <v>33</v>
      </c>
      <c r="I84" s="27" t="s">
        <v>34</v>
      </c>
      <c r="J84" s="27" t="s">
        <v>35</v>
      </c>
      <c r="K84" s="27" t="s">
        <v>36</v>
      </c>
      <c r="L84" s="27" t="s">
        <v>37</v>
      </c>
      <c r="M84" s="27" t="s">
        <v>38</v>
      </c>
      <c r="N84" s="27" t="s">
        <v>39</v>
      </c>
      <c r="O84" s="27" t="s">
        <v>40</v>
      </c>
    </row>
    <row r="85" spans="1:78" hidden="1" x14ac:dyDescent="0.15">
      <c r="B85" s="27"/>
      <c r="C85" s="27"/>
      <c r="D85" s="27"/>
      <c r="E85" s="27" t="str">
        <f>データ!AH6</f>
        <v>【112.01】</v>
      </c>
      <c r="F85" s="27" t="str">
        <f>データ!AS6</f>
        <v>【1.08】</v>
      </c>
      <c r="G85" s="27" t="str">
        <f>データ!BD6</f>
        <v>【264.97】</v>
      </c>
      <c r="H85" s="27" t="str">
        <f>データ!BO6</f>
        <v>【266.61】</v>
      </c>
      <c r="I85" s="27" t="str">
        <f>データ!BZ6</f>
        <v>【103.24】</v>
      </c>
      <c r="J85" s="27" t="str">
        <f>データ!CK6</f>
        <v>【168.38】</v>
      </c>
      <c r="K85" s="27" t="str">
        <f>データ!CV6</f>
        <v>【60.00】</v>
      </c>
      <c r="L85" s="27" t="str">
        <f>データ!DG6</f>
        <v>【89.80】</v>
      </c>
      <c r="M85" s="27" t="str">
        <f>データ!DR6</f>
        <v>【49.59】</v>
      </c>
      <c r="N85" s="27" t="str">
        <f>データ!EC6</f>
        <v>【19.44】</v>
      </c>
      <c r="O85" s="27" t="str">
        <f>データ!EN6</f>
        <v>【0.68】</v>
      </c>
    </row>
  </sheetData>
  <sheetProtection algorithmName="SHA-512" hashValue="55Hb8iA71dnGFzxmFAAc3qxxjFaef+gpikXZMyoZzIL38qg1OqLvUqDYhp3he+sBrgMcnHlRmafrrV98lT03Kw==" saltValue="eXKCESLyc+CchiKVwSElZA==" spinCount="100000" sheet="1" objects="1" scenarios="1" formatCells="0" formatColumns="0" formatRows="0"/>
  <mergeCells count="44">
    <mergeCell ref="BL64:BZ65"/>
    <mergeCell ref="BL66:BZ82"/>
    <mergeCell ref="BL11:BZ13"/>
    <mergeCell ref="B14:BJ15"/>
    <mergeCell ref="BL14:BZ15"/>
    <mergeCell ref="BL16:BZ44"/>
    <mergeCell ref="BL45:BZ46"/>
    <mergeCell ref="BL47:BZ63"/>
    <mergeCell ref="B60:BJ61"/>
    <mergeCell ref="BL9:BM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AT8:BA8"/>
    <mergeCell ref="BB8:BI8"/>
    <mergeCell ref="BL8:BM8"/>
    <mergeCell ref="B9:H9"/>
    <mergeCell ref="I9:O9"/>
    <mergeCell ref="P9:V9"/>
    <mergeCell ref="W9:AC9"/>
    <mergeCell ref="AL9:AS9"/>
    <mergeCell ref="AT9:BA9"/>
    <mergeCell ref="BB9:BI9"/>
    <mergeCell ref="B8:H8"/>
    <mergeCell ref="I8:O8"/>
    <mergeCell ref="P8:V8"/>
    <mergeCell ref="W8:AC8"/>
    <mergeCell ref="AD8:AJ8"/>
    <mergeCell ref="AL8:AS8"/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3"/>
  <sheetViews>
    <sheetView showGridLines="0" workbookViewId="0"/>
  </sheetViews>
  <sheetFormatPr defaultRowHeight="13.5" x14ac:dyDescent="0.15"/>
  <cols>
    <col min="2" max="144" width="11.875" customWidth="1"/>
  </cols>
  <sheetData>
    <row r="1" spans="1:144" x14ac:dyDescent="0.15">
      <c r="A1" t="s">
        <v>41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>
        <v>1</v>
      </c>
      <c r="Y1" s="28">
        <v>1</v>
      </c>
      <c r="Z1" s="28">
        <v>1</v>
      </c>
      <c r="AA1" s="28">
        <v>1</v>
      </c>
      <c r="AB1" s="28">
        <v>1</v>
      </c>
      <c r="AC1" s="28">
        <v>1</v>
      </c>
      <c r="AD1" s="28">
        <v>1</v>
      </c>
      <c r="AE1" s="28">
        <v>1</v>
      </c>
      <c r="AF1" s="28">
        <v>1</v>
      </c>
      <c r="AG1" s="28">
        <v>1</v>
      </c>
      <c r="AH1" s="28"/>
      <c r="AI1" s="28">
        <v>1</v>
      </c>
      <c r="AJ1" s="28">
        <v>1</v>
      </c>
      <c r="AK1" s="28">
        <v>1</v>
      </c>
      <c r="AL1" s="28">
        <v>1</v>
      </c>
      <c r="AM1" s="28">
        <v>1</v>
      </c>
      <c r="AN1" s="28">
        <v>1</v>
      </c>
      <c r="AO1" s="28">
        <v>1</v>
      </c>
      <c r="AP1" s="28">
        <v>1</v>
      </c>
      <c r="AQ1" s="28">
        <v>1</v>
      </c>
      <c r="AR1" s="28">
        <v>1</v>
      </c>
      <c r="AS1" s="28"/>
      <c r="AT1" s="28">
        <v>1</v>
      </c>
      <c r="AU1" s="28">
        <v>1</v>
      </c>
      <c r="AV1" s="28">
        <v>1</v>
      </c>
      <c r="AW1" s="28">
        <v>1</v>
      </c>
      <c r="AX1" s="28">
        <v>1</v>
      </c>
      <c r="AY1" s="28">
        <v>1</v>
      </c>
      <c r="AZ1" s="28">
        <v>1</v>
      </c>
      <c r="BA1" s="28">
        <v>1</v>
      </c>
      <c r="BB1" s="28">
        <v>1</v>
      </c>
      <c r="BC1" s="28">
        <v>1</v>
      </c>
      <c r="BD1" s="28"/>
      <c r="BE1" s="28">
        <v>1</v>
      </c>
      <c r="BF1" s="28">
        <v>1</v>
      </c>
      <c r="BG1" s="28">
        <v>1</v>
      </c>
      <c r="BH1" s="28">
        <v>1</v>
      </c>
      <c r="BI1" s="28">
        <v>1</v>
      </c>
      <c r="BJ1" s="28">
        <v>1</v>
      </c>
      <c r="BK1" s="28">
        <v>1</v>
      </c>
      <c r="BL1" s="28">
        <v>1</v>
      </c>
      <c r="BM1" s="28">
        <v>1</v>
      </c>
      <c r="BN1" s="28">
        <v>1</v>
      </c>
      <c r="BO1" s="28"/>
      <c r="BP1" s="28">
        <v>1</v>
      </c>
      <c r="BQ1" s="28">
        <v>1</v>
      </c>
      <c r="BR1" s="28">
        <v>1</v>
      </c>
      <c r="BS1" s="28">
        <v>1</v>
      </c>
      <c r="BT1" s="28">
        <v>1</v>
      </c>
      <c r="BU1" s="28">
        <v>1</v>
      </c>
      <c r="BV1" s="28">
        <v>1</v>
      </c>
      <c r="BW1" s="28">
        <v>1</v>
      </c>
      <c r="BX1" s="28">
        <v>1</v>
      </c>
      <c r="BY1" s="28">
        <v>1</v>
      </c>
      <c r="BZ1" s="28"/>
      <c r="CA1" s="28">
        <v>1</v>
      </c>
      <c r="CB1" s="28">
        <v>1</v>
      </c>
      <c r="CC1" s="28">
        <v>1</v>
      </c>
      <c r="CD1" s="28">
        <v>1</v>
      </c>
      <c r="CE1" s="28">
        <v>1</v>
      </c>
      <c r="CF1" s="28">
        <v>1</v>
      </c>
      <c r="CG1" s="28">
        <v>1</v>
      </c>
      <c r="CH1" s="28">
        <v>1</v>
      </c>
      <c r="CI1" s="28">
        <v>1</v>
      </c>
      <c r="CJ1" s="28">
        <v>1</v>
      </c>
      <c r="CK1" s="28"/>
      <c r="CL1" s="28">
        <v>1</v>
      </c>
      <c r="CM1" s="28">
        <v>1</v>
      </c>
      <c r="CN1" s="28">
        <v>1</v>
      </c>
      <c r="CO1" s="28">
        <v>1</v>
      </c>
      <c r="CP1" s="28">
        <v>1</v>
      </c>
      <c r="CQ1" s="28">
        <v>1</v>
      </c>
      <c r="CR1" s="28">
        <v>1</v>
      </c>
      <c r="CS1" s="28">
        <v>1</v>
      </c>
      <c r="CT1" s="28">
        <v>1</v>
      </c>
      <c r="CU1" s="28">
        <v>1</v>
      </c>
      <c r="CV1" s="28"/>
      <c r="CW1" s="28">
        <v>1</v>
      </c>
      <c r="CX1" s="28">
        <v>1</v>
      </c>
      <c r="CY1" s="28">
        <v>1</v>
      </c>
      <c r="CZ1" s="28">
        <v>1</v>
      </c>
      <c r="DA1" s="28">
        <v>1</v>
      </c>
      <c r="DB1" s="28">
        <v>1</v>
      </c>
      <c r="DC1" s="28">
        <v>1</v>
      </c>
      <c r="DD1" s="28">
        <v>1</v>
      </c>
      <c r="DE1" s="28">
        <v>1</v>
      </c>
      <c r="DF1" s="28">
        <v>1</v>
      </c>
      <c r="DG1" s="28"/>
      <c r="DH1" s="28">
        <v>1</v>
      </c>
      <c r="DI1" s="28">
        <v>1</v>
      </c>
      <c r="DJ1" s="28">
        <v>1</v>
      </c>
      <c r="DK1" s="28">
        <v>1</v>
      </c>
      <c r="DL1" s="28">
        <v>1</v>
      </c>
      <c r="DM1" s="28">
        <v>1</v>
      </c>
      <c r="DN1" s="28">
        <v>1</v>
      </c>
      <c r="DO1" s="28">
        <v>1</v>
      </c>
      <c r="DP1" s="28">
        <v>1</v>
      </c>
      <c r="DQ1" s="28">
        <v>1</v>
      </c>
      <c r="DR1" s="28"/>
      <c r="DS1" s="28">
        <v>1</v>
      </c>
      <c r="DT1" s="28">
        <v>1</v>
      </c>
      <c r="DU1" s="28">
        <v>1</v>
      </c>
      <c r="DV1" s="28">
        <v>1</v>
      </c>
      <c r="DW1" s="28">
        <v>1</v>
      </c>
      <c r="DX1" s="28">
        <v>1</v>
      </c>
      <c r="DY1" s="28">
        <v>1</v>
      </c>
      <c r="DZ1" s="28">
        <v>1</v>
      </c>
      <c r="EA1" s="28">
        <v>1</v>
      </c>
      <c r="EB1" s="28">
        <v>1</v>
      </c>
      <c r="EC1" s="28"/>
      <c r="ED1" s="28">
        <v>1</v>
      </c>
      <c r="EE1" s="28">
        <v>1</v>
      </c>
      <c r="EF1" s="28">
        <v>1</v>
      </c>
      <c r="EG1" s="28">
        <v>1</v>
      </c>
      <c r="EH1" s="28">
        <v>1</v>
      </c>
      <c r="EI1" s="28">
        <v>1</v>
      </c>
      <c r="EJ1" s="28">
        <v>1</v>
      </c>
      <c r="EK1" s="28">
        <v>1</v>
      </c>
      <c r="EL1" s="28">
        <v>1</v>
      </c>
      <c r="EM1" s="28">
        <v>1</v>
      </c>
      <c r="EN1" s="28"/>
    </row>
    <row r="2" spans="1:144" x14ac:dyDescent="0.15">
      <c r="A2" s="29" t="s">
        <v>42</v>
      </c>
      <c r="B2" s="29">
        <f>COLUMN()-1</f>
        <v>1</v>
      </c>
      <c r="C2" s="29">
        <f t="shared" ref="C2:BR2" si="0">COLUMN()-1</f>
        <v>2</v>
      </c>
      <c r="D2" s="29">
        <f t="shared" si="0"/>
        <v>3</v>
      </c>
      <c r="E2" s="29">
        <f t="shared" si="0"/>
        <v>4</v>
      </c>
      <c r="F2" s="29">
        <f t="shared" si="0"/>
        <v>5</v>
      </c>
      <c r="G2" s="29">
        <f t="shared" si="0"/>
        <v>6</v>
      </c>
      <c r="H2" s="29">
        <f t="shared" si="0"/>
        <v>7</v>
      </c>
      <c r="I2" s="29">
        <f t="shared" si="0"/>
        <v>8</v>
      </c>
      <c r="J2" s="29">
        <f t="shared" si="0"/>
        <v>9</v>
      </c>
      <c r="K2" s="29">
        <f t="shared" si="0"/>
        <v>10</v>
      </c>
      <c r="L2" s="29">
        <f t="shared" si="0"/>
        <v>11</v>
      </c>
      <c r="M2" s="29">
        <f t="shared" si="0"/>
        <v>12</v>
      </c>
      <c r="N2" s="29">
        <f t="shared" si="0"/>
        <v>13</v>
      </c>
      <c r="O2" s="29">
        <f t="shared" si="0"/>
        <v>14</v>
      </c>
      <c r="P2" s="29">
        <f t="shared" si="0"/>
        <v>15</v>
      </c>
      <c r="Q2" s="29">
        <f t="shared" si="0"/>
        <v>16</v>
      </c>
      <c r="R2" s="29">
        <f t="shared" si="0"/>
        <v>17</v>
      </c>
      <c r="S2" s="29">
        <f t="shared" si="0"/>
        <v>18</v>
      </c>
      <c r="T2" s="29">
        <f t="shared" si="0"/>
        <v>19</v>
      </c>
      <c r="U2" s="29">
        <f t="shared" si="0"/>
        <v>20</v>
      </c>
      <c r="V2" s="29">
        <f t="shared" si="0"/>
        <v>21</v>
      </c>
      <c r="W2" s="29">
        <f t="shared" si="0"/>
        <v>22</v>
      </c>
      <c r="X2" s="29">
        <f t="shared" si="0"/>
        <v>23</v>
      </c>
      <c r="Y2" s="29">
        <f t="shared" si="0"/>
        <v>24</v>
      </c>
      <c r="Z2" s="29">
        <f t="shared" si="0"/>
        <v>25</v>
      </c>
      <c r="AA2" s="29">
        <f t="shared" si="0"/>
        <v>26</v>
      </c>
      <c r="AB2" s="29">
        <f t="shared" si="0"/>
        <v>27</v>
      </c>
      <c r="AC2" s="29">
        <f t="shared" si="0"/>
        <v>28</v>
      </c>
      <c r="AD2" s="29">
        <f t="shared" si="0"/>
        <v>29</v>
      </c>
      <c r="AE2" s="29">
        <f t="shared" si="0"/>
        <v>30</v>
      </c>
      <c r="AF2" s="29">
        <f t="shared" si="0"/>
        <v>31</v>
      </c>
      <c r="AG2" s="29">
        <f t="shared" si="0"/>
        <v>32</v>
      </c>
      <c r="AH2" s="29">
        <f t="shared" si="0"/>
        <v>33</v>
      </c>
      <c r="AI2" s="29">
        <f t="shared" si="0"/>
        <v>34</v>
      </c>
      <c r="AJ2" s="29">
        <f t="shared" si="0"/>
        <v>35</v>
      </c>
      <c r="AK2" s="29">
        <f t="shared" si="0"/>
        <v>36</v>
      </c>
      <c r="AL2" s="29">
        <f t="shared" si="0"/>
        <v>37</v>
      </c>
      <c r="AM2" s="29">
        <f t="shared" si="0"/>
        <v>38</v>
      </c>
      <c r="AN2" s="29">
        <f t="shared" si="0"/>
        <v>39</v>
      </c>
      <c r="AO2" s="29">
        <f t="shared" si="0"/>
        <v>40</v>
      </c>
      <c r="AP2" s="29">
        <f t="shared" si="0"/>
        <v>41</v>
      </c>
      <c r="AQ2" s="29">
        <f t="shared" si="0"/>
        <v>42</v>
      </c>
      <c r="AR2" s="29">
        <f t="shared" si="0"/>
        <v>43</v>
      </c>
      <c r="AS2" s="29">
        <f t="shared" si="0"/>
        <v>44</v>
      </c>
      <c r="AT2" s="29">
        <f t="shared" si="0"/>
        <v>45</v>
      </c>
      <c r="AU2" s="29">
        <f t="shared" si="0"/>
        <v>46</v>
      </c>
      <c r="AV2" s="29">
        <f t="shared" si="0"/>
        <v>47</v>
      </c>
      <c r="AW2" s="29">
        <f t="shared" si="0"/>
        <v>48</v>
      </c>
      <c r="AX2" s="29">
        <f t="shared" si="0"/>
        <v>49</v>
      </c>
      <c r="AY2" s="29">
        <f t="shared" si="0"/>
        <v>50</v>
      </c>
      <c r="AZ2" s="29">
        <f t="shared" si="0"/>
        <v>51</v>
      </c>
      <c r="BA2" s="29">
        <f t="shared" si="0"/>
        <v>52</v>
      </c>
      <c r="BB2" s="29">
        <f t="shared" si="0"/>
        <v>53</v>
      </c>
      <c r="BC2" s="29">
        <f t="shared" si="0"/>
        <v>54</v>
      </c>
      <c r="BD2" s="29">
        <f t="shared" si="0"/>
        <v>55</v>
      </c>
      <c r="BE2" s="29">
        <f t="shared" si="0"/>
        <v>56</v>
      </c>
      <c r="BF2" s="29">
        <f t="shared" si="0"/>
        <v>57</v>
      </c>
      <c r="BG2" s="29">
        <f t="shared" si="0"/>
        <v>58</v>
      </c>
      <c r="BH2" s="29">
        <f t="shared" si="0"/>
        <v>59</v>
      </c>
      <c r="BI2" s="29">
        <f t="shared" si="0"/>
        <v>60</v>
      </c>
      <c r="BJ2" s="29">
        <f t="shared" si="0"/>
        <v>61</v>
      </c>
      <c r="BK2" s="29">
        <f t="shared" si="0"/>
        <v>62</v>
      </c>
      <c r="BL2" s="29">
        <f t="shared" si="0"/>
        <v>63</v>
      </c>
      <c r="BM2" s="29">
        <f t="shared" si="0"/>
        <v>64</v>
      </c>
      <c r="BN2" s="29">
        <f t="shared" si="0"/>
        <v>65</v>
      </c>
      <c r="BO2" s="29">
        <f t="shared" si="0"/>
        <v>66</v>
      </c>
      <c r="BP2" s="29">
        <f t="shared" si="0"/>
        <v>67</v>
      </c>
      <c r="BQ2" s="29">
        <f t="shared" si="0"/>
        <v>68</v>
      </c>
      <c r="BR2" s="29">
        <f t="shared" si="0"/>
        <v>69</v>
      </c>
      <c r="BS2" s="29">
        <f t="shared" ref="BS2:ED2" si="1">COLUMN()-1</f>
        <v>70</v>
      </c>
      <c r="BT2" s="29">
        <f t="shared" si="1"/>
        <v>71</v>
      </c>
      <c r="BU2" s="29">
        <f t="shared" si="1"/>
        <v>72</v>
      </c>
      <c r="BV2" s="29">
        <f t="shared" si="1"/>
        <v>73</v>
      </c>
      <c r="BW2" s="29">
        <f t="shared" si="1"/>
        <v>74</v>
      </c>
      <c r="BX2" s="29">
        <f t="shared" si="1"/>
        <v>75</v>
      </c>
      <c r="BY2" s="29">
        <f t="shared" si="1"/>
        <v>76</v>
      </c>
      <c r="BZ2" s="29">
        <f t="shared" si="1"/>
        <v>77</v>
      </c>
      <c r="CA2" s="29">
        <f t="shared" si="1"/>
        <v>78</v>
      </c>
      <c r="CB2" s="29">
        <f t="shared" si="1"/>
        <v>79</v>
      </c>
      <c r="CC2" s="29">
        <f t="shared" si="1"/>
        <v>80</v>
      </c>
      <c r="CD2" s="29">
        <f t="shared" si="1"/>
        <v>81</v>
      </c>
      <c r="CE2" s="29">
        <f t="shared" si="1"/>
        <v>82</v>
      </c>
      <c r="CF2" s="29">
        <f t="shared" si="1"/>
        <v>83</v>
      </c>
      <c r="CG2" s="29">
        <f t="shared" si="1"/>
        <v>84</v>
      </c>
      <c r="CH2" s="29">
        <f t="shared" si="1"/>
        <v>85</v>
      </c>
      <c r="CI2" s="29">
        <f t="shared" si="1"/>
        <v>86</v>
      </c>
      <c r="CJ2" s="29">
        <f t="shared" si="1"/>
        <v>87</v>
      </c>
      <c r="CK2" s="29">
        <f t="shared" si="1"/>
        <v>88</v>
      </c>
      <c r="CL2" s="29">
        <f t="shared" si="1"/>
        <v>89</v>
      </c>
      <c r="CM2" s="29">
        <f t="shared" si="1"/>
        <v>90</v>
      </c>
      <c r="CN2" s="29">
        <f t="shared" si="1"/>
        <v>91</v>
      </c>
      <c r="CO2" s="29">
        <f t="shared" si="1"/>
        <v>92</v>
      </c>
      <c r="CP2" s="29">
        <f t="shared" si="1"/>
        <v>93</v>
      </c>
      <c r="CQ2" s="29">
        <f t="shared" si="1"/>
        <v>94</v>
      </c>
      <c r="CR2" s="29">
        <f t="shared" si="1"/>
        <v>95</v>
      </c>
      <c r="CS2" s="29">
        <f t="shared" si="1"/>
        <v>96</v>
      </c>
      <c r="CT2" s="29">
        <f t="shared" si="1"/>
        <v>97</v>
      </c>
      <c r="CU2" s="29">
        <f t="shared" si="1"/>
        <v>98</v>
      </c>
      <c r="CV2" s="29">
        <f t="shared" si="1"/>
        <v>99</v>
      </c>
      <c r="CW2" s="29">
        <f t="shared" si="1"/>
        <v>100</v>
      </c>
      <c r="CX2" s="29">
        <f t="shared" si="1"/>
        <v>101</v>
      </c>
      <c r="CY2" s="29">
        <f t="shared" si="1"/>
        <v>102</v>
      </c>
      <c r="CZ2" s="29">
        <f t="shared" si="1"/>
        <v>103</v>
      </c>
      <c r="DA2" s="29">
        <f t="shared" si="1"/>
        <v>104</v>
      </c>
      <c r="DB2" s="29">
        <f t="shared" si="1"/>
        <v>105</v>
      </c>
      <c r="DC2" s="29">
        <f t="shared" si="1"/>
        <v>106</v>
      </c>
      <c r="DD2" s="29">
        <f t="shared" si="1"/>
        <v>107</v>
      </c>
      <c r="DE2" s="29">
        <f t="shared" si="1"/>
        <v>108</v>
      </c>
      <c r="DF2" s="29">
        <f t="shared" si="1"/>
        <v>109</v>
      </c>
      <c r="DG2" s="29">
        <f t="shared" si="1"/>
        <v>110</v>
      </c>
      <c r="DH2" s="29">
        <f t="shared" si="1"/>
        <v>111</v>
      </c>
      <c r="DI2" s="29">
        <f t="shared" si="1"/>
        <v>112</v>
      </c>
      <c r="DJ2" s="29">
        <f t="shared" si="1"/>
        <v>113</v>
      </c>
      <c r="DK2" s="29">
        <f t="shared" si="1"/>
        <v>114</v>
      </c>
      <c r="DL2" s="29">
        <f t="shared" si="1"/>
        <v>115</v>
      </c>
      <c r="DM2" s="29">
        <f t="shared" si="1"/>
        <v>116</v>
      </c>
      <c r="DN2" s="29">
        <f t="shared" si="1"/>
        <v>117</v>
      </c>
      <c r="DO2" s="29">
        <f t="shared" si="1"/>
        <v>118</v>
      </c>
      <c r="DP2" s="29">
        <f t="shared" si="1"/>
        <v>119</v>
      </c>
      <c r="DQ2" s="29">
        <f t="shared" si="1"/>
        <v>120</v>
      </c>
      <c r="DR2" s="29">
        <f t="shared" si="1"/>
        <v>121</v>
      </c>
      <c r="DS2" s="29">
        <f t="shared" si="1"/>
        <v>122</v>
      </c>
      <c r="DT2" s="29">
        <f t="shared" si="1"/>
        <v>123</v>
      </c>
      <c r="DU2" s="29">
        <f t="shared" si="1"/>
        <v>124</v>
      </c>
      <c r="DV2" s="29">
        <f t="shared" si="1"/>
        <v>125</v>
      </c>
      <c r="DW2" s="29">
        <f t="shared" si="1"/>
        <v>126</v>
      </c>
      <c r="DX2" s="29">
        <f t="shared" si="1"/>
        <v>127</v>
      </c>
      <c r="DY2" s="29">
        <f t="shared" si="1"/>
        <v>128</v>
      </c>
      <c r="DZ2" s="29">
        <f t="shared" si="1"/>
        <v>129</v>
      </c>
      <c r="EA2" s="29">
        <f t="shared" si="1"/>
        <v>130</v>
      </c>
      <c r="EB2" s="29">
        <f t="shared" si="1"/>
        <v>131</v>
      </c>
      <c r="EC2" s="29">
        <f t="shared" si="1"/>
        <v>132</v>
      </c>
      <c r="ED2" s="29">
        <f t="shared" si="1"/>
        <v>133</v>
      </c>
      <c r="EE2" s="29">
        <f t="shared" ref="EE2:EN2" si="2">COLUMN()-1</f>
        <v>134</v>
      </c>
      <c r="EF2" s="29">
        <f t="shared" si="2"/>
        <v>135</v>
      </c>
      <c r="EG2" s="29">
        <f t="shared" si="2"/>
        <v>136</v>
      </c>
      <c r="EH2" s="29">
        <f t="shared" si="2"/>
        <v>137</v>
      </c>
      <c r="EI2" s="29">
        <f t="shared" si="2"/>
        <v>138</v>
      </c>
      <c r="EJ2" s="29">
        <f t="shared" si="2"/>
        <v>139</v>
      </c>
      <c r="EK2" s="29">
        <f t="shared" si="2"/>
        <v>140</v>
      </c>
      <c r="EL2" s="29">
        <f t="shared" si="2"/>
        <v>141</v>
      </c>
      <c r="EM2" s="29">
        <f t="shared" si="2"/>
        <v>142</v>
      </c>
      <c r="EN2" s="29">
        <f t="shared" si="2"/>
        <v>143</v>
      </c>
    </row>
    <row r="3" spans="1:144" x14ac:dyDescent="0.15">
      <c r="A3" s="29" t="s">
        <v>43</v>
      </c>
      <c r="B3" s="30" t="s">
        <v>44</v>
      </c>
      <c r="C3" s="30" t="s">
        <v>45</v>
      </c>
      <c r="D3" s="30" t="s">
        <v>46</v>
      </c>
      <c r="E3" s="30" t="s">
        <v>47</v>
      </c>
      <c r="F3" s="30" t="s">
        <v>48</v>
      </c>
      <c r="G3" s="30" t="s">
        <v>49</v>
      </c>
      <c r="H3" s="91" t="s">
        <v>50</v>
      </c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3"/>
      <c r="X3" s="97" t="s">
        <v>51</v>
      </c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90" t="s">
        <v>52</v>
      </c>
      <c r="DI3" s="90"/>
      <c r="DJ3" s="90"/>
      <c r="DK3" s="90"/>
      <c r="DL3" s="90"/>
      <c r="DM3" s="90"/>
      <c r="DN3" s="90"/>
      <c r="DO3" s="90"/>
      <c r="DP3" s="90"/>
      <c r="DQ3" s="90"/>
      <c r="DR3" s="90"/>
      <c r="DS3" s="90"/>
      <c r="DT3" s="90"/>
      <c r="DU3" s="90"/>
      <c r="DV3" s="90"/>
      <c r="DW3" s="90"/>
      <c r="DX3" s="90"/>
      <c r="DY3" s="90"/>
      <c r="DZ3" s="90"/>
      <c r="EA3" s="90"/>
      <c r="EB3" s="90"/>
      <c r="EC3" s="90"/>
      <c r="ED3" s="90"/>
      <c r="EE3" s="90"/>
      <c r="EF3" s="90"/>
      <c r="EG3" s="90"/>
      <c r="EH3" s="90"/>
      <c r="EI3" s="90"/>
      <c r="EJ3" s="90"/>
      <c r="EK3" s="90"/>
      <c r="EL3" s="90"/>
      <c r="EM3" s="90"/>
      <c r="EN3" s="90"/>
    </row>
    <row r="4" spans="1:144" x14ac:dyDescent="0.15">
      <c r="A4" s="29" t="s">
        <v>53</v>
      </c>
      <c r="B4" s="31"/>
      <c r="C4" s="31"/>
      <c r="D4" s="31"/>
      <c r="E4" s="31"/>
      <c r="F4" s="31"/>
      <c r="G4" s="31"/>
      <c r="H4" s="94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6"/>
      <c r="X4" s="90" t="s">
        <v>54</v>
      </c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 t="s">
        <v>55</v>
      </c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 t="s">
        <v>56</v>
      </c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 t="s">
        <v>57</v>
      </c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 t="s">
        <v>58</v>
      </c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 t="s">
        <v>59</v>
      </c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 t="s">
        <v>60</v>
      </c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 t="s">
        <v>61</v>
      </c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 t="s">
        <v>62</v>
      </c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 t="s">
        <v>63</v>
      </c>
      <c r="DT4" s="90"/>
      <c r="DU4" s="90"/>
      <c r="DV4" s="90"/>
      <c r="DW4" s="90"/>
      <c r="DX4" s="90"/>
      <c r="DY4" s="90"/>
      <c r="DZ4" s="90"/>
      <c r="EA4" s="90"/>
      <c r="EB4" s="90"/>
      <c r="EC4" s="90"/>
      <c r="ED4" s="90" t="s">
        <v>64</v>
      </c>
      <c r="EE4" s="90"/>
      <c r="EF4" s="90"/>
      <c r="EG4" s="90"/>
      <c r="EH4" s="90"/>
      <c r="EI4" s="90"/>
      <c r="EJ4" s="90"/>
      <c r="EK4" s="90"/>
      <c r="EL4" s="90"/>
      <c r="EM4" s="90"/>
      <c r="EN4" s="90"/>
    </row>
    <row r="5" spans="1:144" x14ac:dyDescent="0.15">
      <c r="A5" s="29" t="s">
        <v>65</v>
      </c>
      <c r="B5" s="32"/>
      <c r="C5" s="32"/>
      <c r="D5" s="32"/>
      <c r="E5" s="32"/>
      <c r="F5" s="32"/>
      <c r="G5" s="32"/>
      <c r="H5" s="33" t="s">
        <v>66</v>
      </c>
      <c r="I5" s="33" t="s">
        <v>67</v>
      </c>
      <c r="J5" s="33" t="s">
        <v>68</v>
      </c>
      <c r="K5" s="33" t="s">
        <v>69</v>
      </c>
      <c r="L5" s="33" t="s">
        <v>70</v>
      </c>
      <c r="M5" s="33" t="s">
        <v>5</v>
      </c>
      <c r="N5" s="33" t="s">
        <v>71</v>
      </c>
      <c r="O5" s="33" t="s">
        <v>72</v>
      </c>
      <c r="P5" s="33" t="s">
        <v>73</v>
      </c>
      <c r="Q5" s="33" t="s">
        <v>74</v>
      </c>
      <c r="R5" s="33" t="s">
        <v>75</v>
      </c>
      <c r="S5" s="33" t="s">
        <v>76</v>
      </c>
      <c r="T5" s="33" t="s">
        <v>77</v>
      </c>
      <c r="U5" s="33" t="s">
        <v>78</v>
      </c>
      <c r="V5" s="33" t="s">
        <v>79</v>
      </c>
      <c r="W5" s="33" t="s">
        <v>80</v>
      </c>
      <c r="X5" s="33" t="s">
        <v>81</v>
      </c>
      <c r="Y5" s="33" t="s">
        <v>82</v>
      </c>
      <c r="Z5" s="33" t="s">
        <v>83</v>
      </c>
      <c r="AA5" s="33" t="s">
        <v>84</v>
      </c>
      <c r="AB5" s="33" t="s">
        <v>85</v>
      </c>
      <c r="AC5" s="33" t="s">
        <v>86</v>
      </c>
      <c r="AD5" s="33" t="s">
        <v>87</v>
      </c>
      <c r="AE5" s="33" t="s">
        <v>88</v>
      </c>
      <c r="AF5" s="33" t="s">
        <v>89</v>
      </c>
      <c r="AG5" s="33" t="s">
        <v>90</v>
      </c>
      <c r="AH5" s="33" t="s">
        <v>29</v>
      </c>
      <c r="AI5" s="33" t="s">
        <v>81</v>
      </c>
      <c r="AJ5" s="33" t="s">
        <v>82</v>
      </c>
      <c r="AK5" s="33" t="s">
        <v>83</v>
      </c>
      <c r="AL5" s="33" t="s">
        <v>84</v>
      </c>
      <c r="AM5" s="33" t="s">
        <v>85</v>
      </c>
      <c r="AN5" s="33" t="s">
        <v>86</v>
      </c>
      <c r="AO5" s="33" t="s">
        <v>87</v>
      </c>
      <c r="AP5" s="33" t="s">
        <v>88</v>
      </c>
      <c r="AQ5" s="33" t="s">
        <v>89</v>
      </c>
      <c r="AR5" s="33" t="s">
        <v>90</v>
      </c>
      <c r="AS5" s="33" t="s">
        <v>91</v>
      </c>
      <c r="AT5" s="33" t="s">
        <v>81</v>
      </c>
      <c r="AU5" s="33" t="s">
        <v>82</v>
      </c>
      <c r="AV5" s="33" t="s">
        <v>83</v>
      </c>
      <c r="AW5" s="33" t="s">
        <v>84</v>
      </c>
      <c r="AX5" s="33" t="s">
        <v>85</v>
      </c>
      <c r="AY5" s="33" t="s">
        <v>86</v>
      </c>
      <c r="AZ5" s="33" t="s">
        <v>87</v>
      </c>
      <c r="BA5" s="33" t="s">
        <v>88</v>
      </c>
      <c r="BB5" s="33" t="s">
        <v>89</v>
      </c>
      <c r="BC5" s="33" t="s">
        <v>90</v>
      </c>
      <c r="BD5" s="33" t="s">
        <v>91</v>
      </c>
      <c r="BE5" s="33" t="s">
        <v>81</v>
      </c>
      <c r="BF5" s="33" t="s">
        <v>82</v>
      </c>
      <c r="BG5" s="33" t="s">
        <v>83</v>
      </c>
      <c r="BH5" s="33" t="s">
        <v>84</v>
      </c>
      <c r="BI5" s="33" t="s">
        <v>85</v>
      </c>
      <c r="BJ5" s="33" t="s">
        <v>86</v>
      </c>
      <c r="BK5" s="33" t="s">
        <v>87</v>
      </c>
      <c r="BL5" s="33" t="s">
        <v>88</v>
      </c>
      <c r="BM5" s="33" t="s">
        <v>89</v>
      </c>
      <c r="BN5" s="33" t="s">
        <v>90</v>
      </c>
      <c r="BO5" s="33" t="s">
        <v>91</v>
      </c>
      <c r="BP5" s="33" t="s">
        <v>81</v>
      </c>
      <c r="BQ5" s="33" t="s">
        <v>82</v>
      </c>
      <c r="BR5" s="33" t="s">
        <v>83</v>
      </c>
      <c r="BS5" s="33" t="s">
        <v>84</v>
      </c>
      <c r="BT5" s="33" t="s">
        <v>85</v>
      </c>
      <c r="BU5" s="33" t="s">
        <v>86</v>
      </c>
      <c r="BV5" s="33" t="s">
        <v>87</v>
      </c>
      <c r="BW5" s="33" t="s">
        <v>88</v>
      </c>
      <c r="BX5" s="33" t="s">
        <v>89</v>
      </c>
      <c r="BY5" s="33" t="s">
        <v>90</v>
      </c>
      <c r="BZ5" s="33" t="s">
        <v>91</v>
      </c>
      <c r="CA5" s="33" t="s">
        <v>81</v>
      </c>
      <c r="CB5" s="33" t="s">
        <v>82</v>
      </c>
      <c r="CC5" s="33" t="s">
        <v>83</v>
      </c>
      <c r="CD5" s="33" t="s">
        <v>84</v>
      </c>
      <c r="CE5" s="33" t="s">
        <v>85</v>
      </c>
      <c r="CF5" s="33" t="s">
        <v>86</v>
      </c>
      <c r="CG5" s="33" t="s">
        <v>87</v>
      </c>
      <c r="CH5" s="33" t="s">
        <v>88</v>
      </c>
      <c r="CI5" s="33" t="s">
        <v>89</v>
      </c>
      <c r="CJ5" s="33" t="s">
        <v>90</v>
      </c>
      <c r="CK5" s="33" t="s">
        <v>91</v>
      </c>
      <c r="CL5" s="33" t="s">
        <v>81</v>
      </c>
      <c r="CM5" s="33" t="s">
        <v>82</v>
      </c>
      <c r="CN5" s="33" t="s">
        <v>83</v>
      </c>
      <c r="CO5" s="33" t="s">
        <v>84</v>
      </c>
      <c r="CP5" s="33" t="s">
        <v>85</v>
      </c>
      <c r="CQ5" s="33" t="s">
        <v>86</v>
      </c>
      <c r="CR5" s="33" t="s">
        <v>87</v>
      </c>
      <c r="CS5" s="33" t="s">
        <v>88</v>
      </c>
      <c r="CT5" s="33" t="s">
        <v>89</v>
      </c>
      <c r="CU5" s="33" t="s">
        <v>90</v>
      </c>
      <c r="CV5" s="33" t="s">
        <v>91</v>
      </c>
      <c r="CW5" s="33" t="s">
        <v>81</v>
      </c>
      <c r="CX5" s="33" t="s">
        <v>82</v>
      </c>
      <c r="CY5" s="33" t="s">
        <v>83</v>
      </c>
      <c r="CZ5" s="33" t="s">
        <v>84</v>
      </c>
      <c r="DA5" s="33" t="s">
        <v>85</v>
      </c>
      <c r="DB5" s="33" t="s">
        <v>86</v>
      </c>
      <c r="DC5" s="33" t="s">
        <v>87</v>
      </c>
      <c r="DD5" s="33" t="s">
        <v>88</v>
      </c>
      <c r="DE5" s="33" t="s">
        <v>89</v>
      </c>
      <c r="DF5" s="33" t="s">
        <v>90</v>
      </c>
      <c r="DG5" s="33" t="s">
        <v>91</v>
      </c>
      <c r="DH5" s="33" t="s">
        <v>81</v>
      </c>
      <c r="DI5" s="33" t="s">
        <v>82</v>
      </c>
      <c r="DJ5" s="33" t="s">
        <v>83</v>
      </c>
      <c r="DK5" s="33" t="s">
        <v>84</v>
      </c>
      <c r="DL5" s="33" t="s">
        <v>85</v>
      </c>
      <c r="DM5" s="33" t="s">
        <v>86</v>
      </c>
      <c r="DN5" s="33" t="s">
        <v>87</v>
      </c>
      <c r="DO5" s="33" t="s">
        <v>88</v>
      </c>
      <c r="DP5" s="33" t="s">
        <v>89</v>
      </c>
      <c r="DQ5" s="33" t="s">
        <v>90</v>
      </c>
      <c r="DR5" s="33" t="s">
        <v>91</v>
      </c>
      <c r="DS5" s="33" t="s">
        <v>81</v>
      </c>
      <c r="DT5" s="33" t="s">
        <v>82</v>
      </c>
      <c r="DU5" s="33" t="s">
        <v>83</v>
      </c>
      <c r="DV5" s="33" t="s">
        <v>84</v>
      </c>
      <c r="DW5" s="33" t="s">
        <v>85</v>
      </c>
      <c r="DX5" s="33" t="s">
        <v>86</v>
      </c>
      <c r="DY5" s="33" t="s">
        <v>87</v>
      </c>
      <c r="DZ5" s="33" t="s">
        <v>88</v>
      </c>
      <c r="EA5" s="33" t="s">
        <v>89</v>
      </c>
      <c r="EB5" s="33" t="s">
        <v>90</v>
      </c>
      <c r="EC5" s="33" t="s">
        <v>91</v>
      </c>
      <c r="ED5" s="33" t="s">
        <v>81</v>
      </c>
      <c r="EE5" s="33" t="s">
        <v>82</v>
      </c>
      <c r="EF5" s="33" t="s">
        <v>83</v>
      </c>
      <c r="EG5" s="33" t="s">
        <v>84</v>
      </c>
      <c r="EH5" s="33" t="s">
        <v>85</v>
      </c>
      <c r="EI5" s="33" t="s">
        <v>86</v>
      </c>
      <c r="EJ5" s="33" t="s">
        <v>87</v>
      </c>
      <c r="EK5" s="33" t="s">
        <v>88</v>
      </c>
      <c r="EL5" s="33" t="s">
        <v>89</v>
      </c>
      <c r="EM5" s="33" t="s">
        <v>90</v>
      </c>
      <c r="EN5" s="33" t="s">
        <v>91</v>
      </c>
    </row>
    <row r="6" spans="1:144" s="37" customFormat="1" x14ac:dyDescent="0.15">
      <c r="A6" s="29" t="s">
        <v>92</v>
      </c>
      <c r="B6" s="34">
        <f>B7</f>
        <v>2019</v>
      </c>
      <c r="C6" s="34">
        <f t="shared" ref="C6:W6" si="3">C7</f>
        <v>62049</v>
      </c>
      <c r="D6" s="34">
        <f t="shared" si="3"/>
        <v>46</v>
      </c>
      <c r="E6" s="34">
        <f t="shared" si="3"/>
        <v>1</v>
      </c>
      <c r="F6" s="34">
        <f t="shared" si="3"/>
        <v>0</v>
      </c>
      <c r="G6" s="34">
        <f t="shared" si="3"/>
        <v>1</v>
      </c>
      <c r="H6" s="34" t="str">
        <f t="shared" si="3"/>
        <v>山形県　酒田市</v>
      </c>
      <c r="I6" s="34" t="str">
        <f t="shared" si="3"/>
        <v>法適用</v>
      </c>
      <c r="J6" s="34" t="str">
        <f t="shared" si="3"/>
        <v>水道事業</v>
      </c>
      <c r="K6" s="34" t="str">
        <f t="shared" si="3"/>
        <v>末端給水事業</v>
      </c>
      <c r="L6" s="34" t="str">
        <f t="shared" si="3"/>
        <v>A3</v>
      </c>
      <c r="M6" s="34" t="str">
        <f t="shared" si="3"/>
        <v>自治体職員</v>
      </c>
      <c r="N6" s="35" t="str">
        <f t="shared" si="3"/>
        <v>-</v>
      </c>
      <c r="O6" s="35">
        <f t="shared" si="3"/>
        <v>77.2</v>
      </c>
      <c r="P6" s="35">
        <f t="shared" si="3"/>
        <v>99.69</v>
      </c>
      <c r="Q6" s="35">
        <f t="shared" si="3"/>
        <v>3564</v>
      </c>
      <c r="R6" s="35">
        <f t="shared" si="3"/>
        <v>101331</v>
      </c>
      <c r="S6" s="35">
        <f t="shared" si="3"/>
        <v>602.97</v>
      </c>
      <c r="T6" s="35">
        <f t="shared" si="3"/>
        <v>168.05</v>
      </c>
      <c r="U6" s="35">
        <f t="shared" si="3"/>
        <v>100437</v>
      </c>
      <c r="V6" s="35">
        <f t="shared" si="3"/>
        <v>276.5</v>
      </c>
      <c r="W6" s="35">
        <f t="shared" si="3"/>
        <v>363.24</v>
      </c>
      <c r="X6" s="36">
        <f>IF(X7="",NA(),X7)</f>
        <v>112.24</v>
      </c>
      <c r="Y6" s="36">
        <f t="shared" ref="Y6:AG6" si="4">IF(Y7="",NA(),Y7)</f>
        <v>112.9</v>
      </c>
      <c r="Z6" s="36">
        <f t="shared" si="4"/>
        <v>117.08</v>
      </c>
      <c r="AA6" s="36">
        <f t="shared" si="4"/>
        <v>120.51</v>
      </c>
      <c r="AB6" s="36">
        <f t="shared" si="4"/>
        <v>111.76</v>
      </c>
      <c r="AC6" s="36">
        <f t="shared" si="4"/>
        <v>114</v>
      </c>
      <c r="AD6" s="36">
        <f t="shared" si="4"/>
        <v>114</v>
      </c>
      <c r="AE6" s="36">
        <f t="shared" si="4"/>
        <v>113.68</v>
      </c>
      <c r="AF6" s="36">
        <f t="shared" si="4"/>
        <v>113.82</v>
      </c>
      <c r="AG6" s="36">
        <f t="shared" si="4"/>
        <v>112.82</v>
      </c>
      <c r="AH6" s="35" t="str">
        <f>IF(AH7="","",IF(AH7="-","【-】","【"&amp;SUBSTITUTE(TEXT(AH7,"#,##0.00"),"-","△")&amp;"】"))</f>
        <v>【112.01】</v>
      </c>
      <c r="AI6" s="35">
        <f>IF(AI7="",NA(),AI7)</f>
        <v>0</v>
      </c>
      <c r="AJ6" s="35">
        <f t="shared" ref="AJ6:AR6" si="5">IF(AJ7="",NA(),AJ7)</f>
        <v>0</v>
      </c>
      <c r="AK6" s="35">
        <f t="shared" si="5"/>
        <v>0</v>
      </c>
      <c r="AL6" s="35">
        <f t="shared" si="5"/>
        <v>0</v>
      </c>
      <c r="AM6" s="35">
        <f t="shared" si="5"/>
        <v>0</v>
      </c>
      <c r="AN6" s="36">
        <f t="shared" si="5"/>
        <v>0.03</v>
      </c>
      <c r="AO6" s="36">
        <f t="shared" si="5"/>
        <v>0.23</v>
      </c>
      <c r="AP6" s="36">
        <f t="shared" si="5"/>
        <v>0.03</v>
      </c>
      <c r="AQ6" s="35">
        <f t="shared" si="5"/>
        <v>0</v>
      </c>
      <c r="AR6" s="35">
        <f t="shared" si="5"/>
        <v>0</v>
      </c>
      <c r="AS6" s="35" t="str">
        <f>IF(AS7="","",IF(AS7="-","【-】","【"&amp;SUBSTITUTE(TEXT(AS7,"#,##0.00"),"-","△")&amp;"】"))</f>
        <v>【1.08】</v>
      </c>
      <c r="AT6" s="36">
        <f>IF(AT7="",NA(),AT7)</f>
        <v>372.75</v>
      </c>
      <c r="AU6" s="36">
        <f t="shared" ref="AU6:BC6" si="6">IF(AU7="",NA(),AU7)</f>
        <v>417.34</v>
      </c>
      <c r="AV6" s="36">
        <f t="shared" si="6"/>
        <v>459.86</v>
      </c>
      <c r="AW6" s="36">
        <f t="shared" si="6"/>
        <v>448.78</v>
      </c>
      <c r="AX6" s="36">
        <f t="shared" si="6"/>
        <v>586.38</v>
      </c>
      <c r="AY6" s="36">
        <f t="shared" si="6"/>
        <v>352.05</v>
      </c>
      <c r="AZ6" s="36">
        <f t="shared" si="6"/>
        <v>349.04</v>
      </c>
      <c r="BA6" s="36">
        <f t="shared" si="6"/>
        <v>337.49</v>
      </c>
      <c r="BB6" s="36">
        <f t="shared" si="6"/>
        <v>335.6</v>
      </c>
      <c r="BC6" s="36">
        <f t="shared" si="6"/>
        <v>358.91</v>
      </c>
      <c r="BD6" s="35" t="str">
        <f>IF(BD7="","",IF(BD7="-","【-】","【"&amp;SUBSTITUTE(TEXT(BD7,"#,##0.00"),"-","△")&amp;"】"))</f>
        <v>【264.97】</v>
      </c>
      <c r="BE6" s="36">
        <f>IF(BE7="",NA(),BE7)</f>
        <v>254.08</v>
      </c>
      <c r="BF6" s="36">
        <f t="shared" ref="BF6:BN6" si="7">IF(BF7="",NA(),BF7)</f>
        <v>228.86</v>
      </c>
      <c r="BG6" s="36">
        <f t="shared" si="7"/>
        <v>204.05</v>
      </c>
      <c r="BH6" s="36">
        <f t="shared" si="7"/>
        <v>178.31</v>
      </c>
      <c r="BI6" s="36">
        <f t="shared" si="7"/>
        <v>158.19</v>
      </c>
      <c r="BJ6" s="36">
        <f t="shared" si="7"/>
        <v>250.76</v>
      </c>
      <c r="BK6" s="36">
        <f t="shared" si="7"/>
        <v>254.54</v>
      </c>
      <c r="BL6" s="36">
        <f t="shared" si="7"/>
        <v>265.92</v>
      </c>
      <c r="BM6" s="36">
        <f t="shared" si="7"/>
        <v>258.26</v>
      </c>
      <c r="BN6" s="36">
        <f t="shared" si="7"/>
        <v>247.27</v>
      </c>
      <c r="BO6" s="35" t="str">
        <f>IF(BO7="","",IF(BO7="-","【-】","【"&amp;SUBSTITUTE(TEXT(BO7,"#,##0.00"),"-","△")&amp;"】"))</f>
        <v>【266.61】</v>
      </c>
      <c r="BP6" s="36">
        <f>IF(BP7="",NA(),BP7)</f>
        <v>100.23</v>
      </c>
      <c r="BQ6" s="36">
        <f t="shared" ref="BQ6:BY6" si="8">IF(BQ7="",NA(),BQ7)</f>
        <v>101.35</v>
      </c>
      <c r="BR6" s="36">
        <f t="shared" si="8"/>
        <v>104.53</v>
      </c>
      <c r="BS6" s="36">
        <f t="shared" si="8"/>
        <v>107.66</v>
      </c>
      <c r="BT6" s="36">
        <f t="shared" si="8"/>
        <v>99.25</v>
      </c>
      <c r="BU6" s="36">
        <f t="shared" si="8"/>
        <v>106.69</v>
      </c>
      <c r="BV6" s="36">
        <f t="shared" si="8"/>
        <v>106.52</v>
      </c>
      <c r="BW6" s="36">
        <f t="shared" si="8"/>
        <v>105.86</v>
      </c>
      <c r="BX6" s="36">
        <f t="shared" si="8"/>
        <v>106.07</v>
      </c>
      <c r="BY6" s="36">
        <f t="shared" si="8"/>
        <v>105.34</v>
      </c>
      <c r="BZ6" s="35" t="str">
        <f>IF(BZ7="","",IF(BZ7="-","【-】","【"&amp;SUBSTITUTE(TEXT(BZ7,"#,##0.00"),"-","△")&amp;"】"))</f>
        <v>【103.24】</v>
      </c>
      <c r="CA6" s="36">
        <f>IF(CA7="",NA(),CA7)</f>
        <v>218.23</v>
      </c>
      <c r="CB6" s="36">
        <f t="shared" ref="CB6:CJ6" si="9">IF(CB7="",NA(),CB7)</f>
        <v>215.89</v>
      </c>
      <c r="CC6" s="36">
        <f t="shared" si="9"/>
        <v>210.06</v>
      </c>
      <c r="CD6" s="36">
        <f t="shared" si="9"/>
        <v>204.53</v>
      </c>
      <c r="CE6" s="36">
        <f t="shared" si="9"/>
        <v>222.05</v>
      </c>
      <c r="CF6" s="36">
        <f t="shared" si="9"/>
        <v>154.91999999999999</v>
      </c>
      <c r="CG6" s="36">
        <f t="shared" si="9"/>
        <v>155.80000000000001</v>
      </c>
      <c r="CH6" s="36">
        <f t="shared" si="9"/>
        <v>158.58000000000001</v>
      </c>
      <c r="CI6" s="36">
        <f t="shared" si="9"/>
        <v>159.22</v>
      </c>
      <c r="CJ6" s="36">
        <f t="shared" si="9"/>
        <v>159.6</v>
      </c>
      <c r="CK6" s="35" t="str">
        <f>IF(CK7="","",IF(CK7="-","【-】","【"&amp;SUBSTITUTE(TEXT(CK7,"#,##0.00"),"-","△")&amp;"】"))</f>
        <v>【168.38】</v>
      </c>
      <c r="CL6" s="36">
        <f>IF(CL7="",NA(),CL7)</f>
        <v>44.23</v>
      </c>
      <c r="CM6" s="36">
        <f t="shared" ref="CM6:CU6" si="10">IF(CM7="",NA(),CM7)</f>
        <v>43.36</v>
      </c>
      <c r="CN6" s="36">
        <f t="shared" si="10"/>
        <v>43.74</v>
      </c>
      <c r="CO6" s="36">
        <f t="shared" si="10"/>
        <v>43.51</v>
      </c>
      <c r="CP6" s="36">
        <f t="shared" si="10"/>
        <v>42.28</v>
      </c>
      <c r="CQ6" s="36">
        <f t="shared" si="10"/>
        <v>62.26</v>
      </c>
      <c r="CR6" s="36">
        <f t="shared" si="10"/>
        <v>62.1</v>
      </c>
      <c r="CS6" s="36">
        <f t="shared" si="10"/>
        <v>62.38</v>
      </c>
      <c r="CT6" s="36">
        <f t="shared" si="10"/>
        <v>62.83</v>
      </c>
      <c r="CU6" s="36">
        <f t="shared" si="10"/>
        <v>62.05</v>
      </c>
      <c r="CV6" s="35" t="str">
        <f>IF(CV7="","",IF(CV7="-","【-】","【"&amp;SUBSTITUTE(TEXT(CV7,"#,##0.00"),"-","△")&amp;"】"))</f>
        <v>【60.00】</v>
      </c>
      <c r="CW6" s="36">
        <f>IF(CW7="",NA(),CW7)</f>
        <v>90.82</v>
      </c>
      <c r="CX6" s="36">
        <f t="shared" ref="CX6:DF6" si="11">IF(CX7="",NA(),CX7)</f>
        <v>91.34</v>
      </c>
      <c r="CY6" s="36">
        <f t="shared" si="11"/>
        <v>89.88</v>
      </c>
      <c r="CZ6" s="36">
        <f t="shared" si="11"/>
        <v>89.84</v>
      </c>
      <c r="DA6" s="36">
        <f t="shared" si="11"/>
        <v>89.59</v>
      </c>
      <c r="DB6" s="36">
        <f t="shared" si="11"/>
        <v>89.5</v>
      </c>
      <c r="DC6" s="36">
        <f t="shared" si="11"/>
        <v>89.52</v>
      </c>
      <c r="DD6" s="36">
        <f t="shared" si="11"/>
        <v>89.17</v>
      </c>
      <c r="DE6" s="36">
        <f t="shared" si="11"/>
        <v>88.86</v>
      </c>
      <c r="DF6" s="36">
        <f t="shared" si="11"/>
        <v>89.11</v>
      </c>
      <c r="DG6" s="35" t="str">
        <f>IF(DG7="","",IF(DG7="-","【-】","【"&amp;SUBSTITUTE(TEXT(DG7,"#,##0.00"),"-","△")&amp;"】"))</f>
        <v>【89.80】</v>
      </c>
      <c r="DH6" s="36">
        <f>IF(DH7="",NA(),DH7)</f>
        <v>49.35</v>
      </c>
      <c r="DI6" s="36">
        <f t="shared" ref="DI6:DQ6" si="12">IF(DI7="",NA(),DI7)</f>
        <v>50.96</v>
      </c>
      <c r="DJ6" s="36">
        <f t="shared" si="12"/>
        <v>52.53</v>
      </c>
      <c r="DK6" s="36">
        <f t="shared" si="12"/>
        <v>53.84</v>
      </c>
      <c r="DL6" s="36">
        <f t="shared" si="12"/>
        <v>55.38</v>
      </c>
      <c r="DM6" s="36">
        <f t="shared" si="12"/>
        <v>45.89</v>
      </c>
      <c r="DN6" s="36">
        <f t="shared" si="12"/>
        <v>46.58</v>
      </c>
      <c r="DO6" s="36">
        <f t="shared" si="12"/>
        <v>46.99</v>
      </c>
      <c r="DP6" s="36">
        <f t="shared" si="12"/>
        <v>47.89</v>
      </c>
      <c r="DQ6" s="36">
        <f t="shared" si="12"/>
        <v>48.69</v>
      </c>
      <c r="DR6" s="35" t="str">
        <f>IF(DR7="","",IF(DR7="-","【-】","【"&amp;SUBSTITUTE(TEXT(DR7,"#,##0.00"),"-","△")&amp;"】"))</f>
        <v>【49.59】</v>
      </c>
      <c r="DS6" s="36">
        <f>IF(DS7="",NA(),DS7)</f>
        <v>11.67</v>
      </c>
      <c r="DT6" s="36">
        <f t="shared" ref="DT6:EB6" si="13">IF(DT7="",NA(),DT7)</f>
        <v>11.85</v>
      </c>
      <c r="DU6" s="36">
        <f t="shared" si="13"/>
        <v>11.32</v>
      </c>
      <c r="DV6" s="36">
        <f t="shared" si="13"/>
        <v>9.89</v>
      </c>
      <c r="DW6" s="36">
        <f t="shared" si="13"/>
        <v>14.57</v>
      </c>
      <c r="DX6" s="36">
        <f t="shared" si="13"/>
        <v>13.14</v>
      </c>
      <c r="DY6" s="36">
        <f t="shared" si="13"/>
        <v>14.45</v>
      </c>
      <c r="DZ6" s="36">
        <f t="shared" si="13"/>
        <v>15.83</v>
      </c>
      <c r="EA6" s="36">
        <f t="shared" si="13"/>
        <v>16.899999999999999</v>
      </c>
      <c r="EB6" s="36">
        <f t="shared" si="13"/>
        <v>18.260000000000002</v>
      </c>
      <c r="EC6" s="35" t="str">
        <f>IF(EC7="","",IF(EC7="-","【-】","【"&amp;SUBSTITUTE(TEXT(EC7,"#,##0.00"),"-","△")&amp;"】"))</f>
        <v>【19.44】</v>
      </c>
      <c r="ED6" s="36">
        <f>IF(ED7="",NA(),ED7)</f>
        <v>0.38</v>
      </c>
      <c r="EE6" s="36">
        <f t="shared" ref="EE6:EM6" si="14">IF(EE7="",NA(),EE7)</f>
        <v>0.47</v>
      </c>
      <c r="EF6" s="36">
        <f t="shared" si="14"/>
        <v>0.68</v>
      </c>
      <c r="EG6" s="36">
        <f t="shared" si="14"/>
        <v>0.82</v>
      </c>
      <c r="EH6" s="36">
        <f t="shared" si="14"/>
        <v>0.63</v>
      </c>
      <c r="EI6" s="36">
        <f t="shared" si="14"/>
        <v>0.95</v>
      </c>
      <c r="EJ6" s="36">
        <f t="shared" si="14"/>
        <v>0.74</v>
      </c>
      <c r="EK6" s="36">
        <f t="shared" si="14"/>
        <v>0.74</v>
      </c>
      <c r="EL6" s="36">
        <f t="shared" si="14"/>
        <v>0.72</v>
      </c>
      <c r="EM6" s="36">
        <f t="shared" si="14"/>
        <v>0.66</v>
      </c>
      <c r="EN6" s="35" t="str">
        <f>IF(EN7="","",IF(EN7="-","【-】","【"&amp;SUBSTITUTE(TEXT(EN7,"#,##0.00"),"-","△")&amp;"】"))</f>
        <v>【0.68】</v>
      </c>
    </row>
    <row r="7" spans="1:144" s="37" customFormat="1" x14ac:dyDescent="0.15">
      <c r="A7" s="29"/>
      <c r="B7" s="38">
        <v>2019</v>
      </c>
      <c r="C7" s="38">
        <v>62049</v>
      </c>
      <c r="D7" s="38">
        <v>46</v>
      </c>
      <c r="E7" s="38">
        <v>1</v>
      </c>
      <c r="F7" s="38">
        <v>0</v>
      </c>
      <c r="G7" s="38">
        <v>1</v>
      </c>
      <c r="H7" s="38" t="s">
        <v>93</v>
      </c>
      <c r="I7" s="38" t="s">
        <v>94</v>
      </c>
      <c r="J7" s="38" t="s">
        <v>95</v>
      </c>
      <c r="K7" s="38" t="s">
        <v>96</v>
      </c>
      <c r="L7" s="38" t="s">
        <v>97</v>
      </c>
      <c r="M7" s="38" t="s">
        <v>98</v>
      </c>
      <c r="N7" s="39" t="s">
        <v>99</v>
      </c>
      <c r="O7" s="39">
        <v>77.2</v>
      </c>
      <c r="P7" s="39">
        <v>99.69</v>
      </c>
      <c r="Q7" s="39">
        <v>3564</v>
      </c>
      <c r="R7" s="39">
        <v>101331</v>
      </c>
      <c r="S7" s="39">
        <v>602.97</v>
      </c>
      <c r="T7" s="39">
        <v>168.05</v>
      </c>
      <c r="U7" s="39">
        <v>100437</v>
      </c>
      <c r="V7" s="39">
        <v>276.5</v>
      </c>
      <c r="W7" s="39">
        <v>363.24</v>
      </c>
      <c r="X7" s="39">
        <v>112.24</v>
      </c>
      <c r="Y7" s="39">
        <v>112.9</v>
      </c>
      <c r="Z7" s="39">
        <v>117.08</v>
      </c>
      <c r="AA7" s="39">
        <v>120.51</v>
      </c>
      <c r="AB7" s="39">
        <v>111.76</v>
      </c>
      <c r="AC7" s="39">
        <v>114</v>
      </c>
      <c r="AD7" s="39">
        <v>114</v>
      </c>
      <c r="AE7" s="39">
        <v>113.68</v>
      </c>
      <c r="AF7" s="39">
        <v>113.82</v>
      </c>
      <c r="AG7" s="39">
        <v>112.82</v>
      </c>
      <c r="AH7" s="39">
        <v>112.01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0.03</v>
      </c>
      <c r="AO7" s="39">
        <v>0.23</v>
      </c>
      <c r="AP7" s="39">
        <v>0.03</v>
      </c>
      <c r="AQ7" s="39">
        <v>0</v>
      </c>
      <c r="AR7" s="39">
        <v>0</v>
      </c>
      <c r="AS7" s="39">
        <v>1.08</v>
      </c>
      <c r="AT7" s="39">
        <v>372.75</v>
      </c>
      <c r="AU7" s="39">
        <v>417.34</v>
      </c>
      <c r="AV7" s="39">
        <v>459.86</v>
      </c>
      <c r="AW7" s="39">
        <v>448.78</v>
      </c>
      <c r="AX7" s="39">
        <v>586.38</v>
      </c>
      <c r="AY7" s="39">
        <v>352.05</v>
      </c>
      <c r="AZ7" s="39">
        <v>349.04</v>
      </c>
      <c r="BA7" s="39">
        <v>337.49</v>
      </c>
      <c r="BB7" s="39">
        <v>335.6</v>
      </c>
      <c r="BC7" s="39">
        <v>358.91</v>
      </c>
      <c r="BD7" s="39">
        <v>264.97000000000003</v>
      </c>
      <c r="BE7" s="39">
        <v>254.08</v>
      </c>
      <c r="BF7" s="39">
        <v>228.86</v>
      </c>
      <c r="BG7" s="39">
        <v>204.05</v>
      </c>
      <c r="BH7" s="39">
        <v>178.31</v>
      </c>
      <c r="BI7" s="39">
        <v>158.19</v>
      </c>
      <c r="BJ7" s="39">
        <v>250.76</v>
      </c>
      <c r="BK7" s="39">
        <v>254.54</v>
      </c>
      <c r="BL7" s="39">
        <v>265.92</v>
      </c>
      <c r="BM7" s="39">
        <v>258.26</v>
      </c>
      <c r="BN7" s="39">
        <v>247.27</v>
      </c>
      <c r="BO7" s="39">
        <v>266.61</v>
      </c>
      <c r="BP7" s="39">
        <v>100.23</v>
      </c>
      <c r="BQ7" s="39">
        <v>101.35</v>
      </c>
      <c r="BR7" s="39">
        <v>104.53</v>
      </c>
      <c r="BS7" s="39">
        <v>107.66</v>
      </c>
      <c r="BT7" s="39">
        <v>99.25</v>
      </c>
      <c r="BU7" s="39">
        <v>106.69</v>
      </c>
      <c r="BV7" s="39">
        <v>106.52</v>
      </c>
      <c r="BW7" s="39">
        <v>105.86</v>
      </c>
      <c r="BX7" s="39">
        <v>106.07</v>
      </c>
      <c r="BY7" s="39">
        <v>105.34</v>
      </c>
      <c r="BZ7" s="39">
        <v>103.24</v>
      </c>
      <c r="CA7" s="39">
        <v>218.23</v>
      </c>
      <c r="CB7" s="39">
        <v>215.89</v>
      </c>
      <c r="CC7" s="39">
        <v>210.06</v>
      </c>
      <c r="CD7" s="39">
        <v>204.53</v>
      </c>
      <c r="CE7" s="39">
        <v>222.05</v>
      </c>
      <c r="CF7" s="39">
        <v>154.91999999999999</v>
      </c>
      <c r="CG7" s="39">
        <v>155.80000000000001</v>
      </c>
      <c r="CH7" s="39">
        <v>158.58000000000001</v>
      </c>
      <c r="CI7" s="39">
        <v>159.22</v>
      </c>
      <c r="CJ7" s="39">
        <v>159.6</v>
      </c>
      <c r="CK7" s="39">
        <v>168.38</v>
      </c>
      <c r="CL7" s="39">
        <v>44.23</v>
      </c>
      <c r="CM7" s="39">
        <v>43.36</v>
      </c>
      <c r="CN7" s="39">
        <v>43.74</v>
      </c>
      <c r="CO7" s="39">
        <v>43.51</v>
      </c>
      <c r="CP7" s="39">
        <v>42.28</v>
      </c>
      <c r="CQ7" s="39">
        <v>62.26</v>
      </c>
      <c r="CR7" s="39">
        <v>62.1</v>
      </c>
      <c r="CS7" s="39">
        <v>62.38</v>
      </c>
      <c r="CT7" s="39">
        <v>62.83</v>
      </c>
      <c r="CU7" s="39">
        <v>62.05</v>
      </c>
      <c r="CV7" s="39">
        <v>60</v>
      </c>
      <c r="CW7" s="39">
        <v>90.82</v>
      </c>
      <c r="CX7" s="39">
        <v>91.34</v>
      </c>
      <c r="CY7" s="39">
        <v>89.88</v>
      </c>
      <c r="CZ7" s="39">
        <v>89.84</v>
      </c>
      <c r="DA7" s="39">
        <v>89.59</v>
      </c>
      <c r="DB7" s="39">
        <v>89.5</v>
      </c>
      <c r="DC7" s="39">
        <v>89.52</v>
      </c>
      <c r="DD7" s="39">
        <v>89.17</v>
      </c>
      <c r="DE7" s="39">
        <v>88.86</v>
      </c>
      <c r="DF7" s="39">
        <v>89.11</v>
      </c>
      <c r="DG7" s="39">
        <v>89.8</v>
      </c>
      <c r="DH7" s="39">
        <v>49.35</v>
      </c>
      <c r="DI7" s="39">
        <v>50.96</v>
      </c>
      <c r="DJ7" s="39">
        <v>52.53</v>
      </c>
      <c r="DK7" s="39">
        <v>53.84</v>
      </c>
      <c r="DL7" s="39">
        <v>55.38</v>
      </c>
      <c r="DM7" s="39">
        <v>45.89</v>
      </c>
      <c r="DN7" s="39">
        <v>46.58</v>
      </c>
      <c r="DO7" s="39">
        <v>46.99</v>
      </c>
      <c r="DP7" s="39">
        <v>47.89</v>
      </c>
      <c r="DQ7" s="39">
        <v>48.69</v>
      </c>
      <c r="DR7" s="39">
        <v>49.59</v>
      </c>
      <c r="DS7" s="39">
        <v>11.67</v>
      </c>
      <c r="DT7" s="39">
        <v>11.85</v>
      </c>
      <c r="DU7" s="39">
        <v>11.32</v>
      </c>
      <c r="DV7" s="39">
        <v>9.89</v>
      </c>
      <c r="DW7" s="39">
        <v>14.57</v>
      </c>
      <c r="DX7" s="39">
        <v>13.14</v>
      </c>
      <c r="DY7" s="39">
        <v>14.45</v>
      </c>
      <c r="DZ7" s="39">
        <v>15.83</v>
      </c>
      <c r="EA7" s="39">
        <v>16.899999999999999</v>
      </c>
      <c r="EB7" s="39">
        <v>18.260000000000002</v>
      </c>
      <c r="EC7" s="39">
        <v>19.440000000000001</v>
      </c>
      <c r="ED7" s="39">
        <v>0.38</v>
      </c>
      <c r="EE7" s="39">
        <v>0.47</v>
      </c>
      <c r="EF7" s="39">
        <v>0.68</v>
      </c>
      <c r="EG7" s="39">
        <v>0.82</v>
      </c>
      <c r="EH7" s="39">
        <v>0.63</v>
      </c>
      <c r="EI7" s="39">
        <v>0.95</v>
      </c>
      <c r="EJ7" s="39">
        <v>0.74</v>
      </c>
      <c r="EK7" s="39">
        <v>0.74</v>
      </c>
      <c r="EL7" s="39">
        <v>0.72</v>
      </c>
      <c r="EM7" s="39">
        <v>0.66</v>
      </c>
      <c r="EN7" s="39">
        <v>0.68</v>
      </c>
    </row>
    <row r="8" spans="1:144" x14ac:dyDescent="0.15"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1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1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1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1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1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1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1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1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1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1"/>
    </row>
    <row r="9" spans="1:144" x14ac:dyDescent="0.15">
      <c r="A9" s="42"/>
      <c r="B9" s="42" t="s">
        <v>100</v>
      </c>
      <c r="C9" s="42" t="s">
        <v>101</v>
      </c>
      <c r="D9" s="42" t="s">
        <v>102</v>
      </c>
      <c r="E9" s="42" t="s">
        <v>103</v>
      </c>
      <c r="F9" s="42" t="s">
        <v>104</v>
      </c>
      <c r="X9" s="40"/>
      <c r="Y9" s="40"/>
      <c r="Z9" s="40"/>
      <c r="AA9" s="40"/>
      <c r="AB9" s="40"/>
      <c r="AC9" s="40"/>
      <c r="AD9" s="40"/>
      <c r="AE9" s="40"/>
      <c r="AF9" s="40"/>
      <c r="AG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D9" s="40"/>
      <c r="EE9" s="40"/>
      <c r="EF9" s="40"/>
      <c r="EG9" s="40"/>
      <c r="EH9" s="40"/>
      <c r="EI9" s="40"/>
      <c r="EJ9" s="40"/>
      <c r="EK9" s="40"/>
      <c r="EL9" s="40"/>
      <c r="EM9" s="40"/>
    </row>
    <row r="10" spans="1:144" x14ac:dyDescent="0.15">
      <c r="A10" s="42" t="s">
        <v>44</v>
      </c>
      <c r="B10" s="43">
        <f t="shared" ref="B10:E10" si="15">DATEVALUE($B7+12-B11&amp;"/1/"&amp;B12)</f>
        <v>46388</v>
      </c>
      <c r="C10" s="43">
        <f t="shared" si="15"/>
        <v>46753</v>
      </c>
      <c r="D10" s="43">
        <f t="shared" si="15"/>
        <v>47119</v>
      </c>
      <c r="E10" s="43">
        <f t="shared" si="15"/>
        <v>47484</v>
      </c>
      <c r="F10" s="44">
        <f>DATEVALUE($B7+12-F11&amp;"/1/"&amp;F12)</f>
        <v>47849</v>
      </c>
    </row>
    <row r="11" spans="1:144" x14ac:dyDescent="0.15">
      <c r="B11">
        <v>4</v>
      </c>
      <c r="C11">
        <v>3</v>
      </c>
      <c r="D11">
        <v>2</v>
      </c>
      <c r="E11">
        <v>1</v>
      </c>
      <c r="F11">
        <v>0</v>
      </c>
      <c r="G11" t="s">
        <v>105</v>
      </c>
    </row>
    <row r="12" spans="1:144" x14ac:dyDescent="0.15">
      <c r="B12">
        <v>1</v>
      </c>
      <c r="C12">
        <v>1</v>
      </c>
      <c r="D12">
        <v>1</v>
      </c>
      <c r="E12">
        <v>1</v>
      </c>
      <c r="F12">
        <v>1</v>
      </c>
      <c r="G12" t="s">
        <v>106</v>
      </c>
    </row>
    <row r="13" spans="1:144" x14ac:dyDescent="0.15">
      <c r="B13" t="s">
        <v>107</v>
      </c>
      <c r="C13" t="s">
        <v>107</v>
      </c>
      <c r="D13" t="s">
        <v>107</v>
      </c>
      <c r="E13" t="s">
        <v>107</v>
      </c>
      <c r="F13" t="s">
        <v>108</v>
      </c>
      <c r="G13" t="s">
        <v>109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公平 芳輝</cp:lastModifiedBy>
  <cp:lastPrinted>2021-01-20T23:16:34Z</cp:lastPrinted>
  <dcterms:created xsi:type="dcterms:W3CDTF">2020-12-04T02:03:48Z</dcterms:created>
  <dcterms:modified xsi:type="dcterms:W3CDTF">2021-01-22T08:34:53Z</dcterms:modified>
  <cp:category/>
</cp:coreProperties>
</file>