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予算第二係\40 財政状況資料集\R1財政状況資料集（R3.9作成）\05 県ＨＰ掲載\"/>
    </mc:Choice>
  </mc:AlternateContent>
  <bookViews>
    <workbookView xWindow="0" yWindow="0" windowWidth="19530" windowHeight="8295" firstSheet="13" activeTab="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19" r:id="rId15"/>
    <sheet name="施設類型別ストック情報分析表②" sheetId="20" r:id="rId16"/>
    <sheet name="データシート" sheetId="9" state="hidden" r:id="rId1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Q102" i="12" l="1"/>
  <c r="DL102" i="12"/>
  <c r="DB102" i="12"/>
  <c r="CW102" i="12"/>
  <c r="CR102" i="12"/>
  <c r="BG33" i="10" l="1"/>
  <c r="BG32" i="10"/>
  <c r="BG31" i="10"/>
  <c r="AO35" i="10"/>
  <c r="AO34" i="10"/>
  <c r="AO33" i="10"/>
  <c r="AO32" i="10"/>
  <c r="AO31" i="10"/>
  <c r="W31" i="10"/>
  <c r="CQ40" i="10"/>
  <c r="CQ39" i="10"/>
  <c r="CQ38" i="10"/>
  <c r="CQ37" i="10"/>
  <c r="CQ36" i="10"/>
  <c r="CQ35" i="10"/>
  <c r="CQ34" i="10"/>
  <c r="CQ33" i="10"/>
  <c r="CQ32" i="10"/>
  <c r="CQ31" i="10"/>
  <c r="DG40" i="10"/>
  <c r="DG39" i="10"/>
  <c r="DG38" i="10"/>
  <c r="DG37" i="10"/>
  <c r="DG36" i="10"/>
  <c r="DG35" i="10"/>
  <c r="DG34" i="10"/>
  <c r="DG33" i="10"/>
  <c r="DG32" i="10"/>
  <c r="DG31" i="10"/>
  <c r="BY40" i="10"/>
  <c r="BY39" i="10"/>
  <c r="BY38" i="10"/>
  <c r="BY37" i="10"/>
  <c r="BY36" i="10"/>
  <c r="BY35" i="10"/>
  <c r="BY34" i="10"/>
  <c r="BY33" i="10"/>
  <c r="BY32" i="10"/>
  <c r="BY31" i="10"/>
  <c r="E40" i="10"/>
  <c r="E39" i="10"/>
  <c r="E38" i="10"/>
  <c r="E37" i="10"/>
  <c r="E36" i="10"/>
  <c r="E35" i="10"/>
  <c r="E34" i="10"/>
  <c r="E33" i="10"/>
  <c r="E32" i="10"/>
  <c r="E31" i="10"/>
  <c r="BW40" i="10" l="1"/>
  <c r="BE40" i="10"/>
  <c r="AM40" i="10"/>
  <c r="U40" i="10"/>
  <c r="C40" i="10"/>
  <c r="BW39" i="10"/>
  <c r="BE39" i="10"/>
  <c r="AM39" i="10"/>
  <c r="U39" i="10"/>
  <c r="C39" i="10"/>
  <c r="BW38" i="10"/>
  <c r="BE38" i="10"/>
  <c r="AM38" i="10"/>
  <c r="U38" i="10"/>
  <c r="BW37" i="10"/>
  <c r="BE37" i="10"/>
  <c r="AM37" i="10"/>
  <c r="U37" i="10"/>
  <c r="BW36" i="10"/>
  <c r="BE36" i="10"/>
  <c r="AM36" i="10"/>
  <c r="U36" i="10"/>
  <c r="BW35" i="10"/>
  <c r="BE35" i="10"/>
  <c r="U35" i="10"/>
  <c r="BW34" i="10"/>
  <c r="BE34" i="10"/>
  <c r="U34" i="10"/>
  <c r="BW33" i="10"/>
  <c r="U33" i="10"/>
  <c r="BW32" i="10"/>
  <c r="U32" i="10"/>
  <c r="C31" i="10"/>
  <c r="C32" i="10" l="1"/>
  <c r="C33" i="10" s="1"/>
  <c r="C34" i="10" s="1"/>
  <c r="C35" i="10" s="1"/>
  <c r="C36" i="10" s="1"/>
  <c r="C37" i="10" s="1"/>
  <c r="C38" i="10" s="1"/>
  <c r="U31"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1" i="10" l="1"/>
  <c r="AM32" i="10" l="1"/>
  <c r="AM33" i="10" s="1"/>
  <c r="AM34" i="10" s="1"/>
  <c r="AM35" i="10" s="1"/>
  <c r="BE31" i="10" s="1"/>
  <c r="BE32" i="10" s="1"/>
  <c r="BE33" i="10" s="1"/>
  <c r="BW31" i="10" l="1"/>
  <c r="CO31" i="10" s="1"/>
  <c r="CO32" i="10" s="1"/>
  <c r="CO33" i="10" s="1"/>
  <c r="CO34" i="10" s="1"/>
  <c r="CO35" i="10" s="1"/>
  <c r="CO36" i="10" s="1"/>
  <c r="CO37" i="10" s="1"/>
  <c r="CO38" i="10" s="1"/>
  <c r="CO39" i="10" s="1"/>
  <c r="CO40" i="10" s="1"/>
</calcChain>
</file>

<file path=xl/sharedStrings.xml><?xml version="1.0" encoding="utf-8"?>
<sst xmlns="http://schemas.openxmlformats.org/spreadsheetml/2006/main" count="1230" uniqueCount="633">
  <si>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</si>
  <si>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</si>
  <si>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</si>
  <si>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</si>
  <si>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</si>
  <si>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</si>
  <si>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</si>
  <si>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</si>
  <si>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</si>
  <si>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</si>
  <si>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</si>
  <si>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</si>
  <si>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</si>
  <si>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</si>
  <si>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</si>
  <si>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</si>
  <si>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</si>
  <si>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</si>
  <si>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</si>
  <si>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</si>
  <si>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</si>
  <si>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</si>
  <si>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（参考）</t>
    <rPh sb="1" eb="3">
      <t>サンコウ</t>
    </rPh>
    <phoneticPr fontId="5"/>
  </si>
  <si>
    <t>※　減債基金
　　積立状況等</t>
    <rPh sb="2" eb="4">
      <t>ゲンサイ</t>
    </rPh>
    <rPh sb="4" eb="6">
      <t>キキン</t>
    </rPh>
    <rPh sb="9" eb="11">
      <t>ツミタテ</t>
    </rPh>
    <rPh sb="11" eb="13">
      <t>ジョウキョウ</t>
    </rPh>
    <rPh sb="13" eb="14">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</si>
  <si>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</si>
  <si>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</si>
  <si>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</si>
  <si>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</si>
  <si>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</si>
  <si>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</si>
  <si>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</si>
  <si>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</si>
  <si>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</si>
  <si>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</si>
  <si>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</si>
  <si>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</si>
  <si>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</si>
  <si>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</si>
  <si>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</si>
  <si>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</si>
  <si>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</si>
  <si>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</si>
  <si>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</si>
  <si>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</si>
  <si>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</si>
  <si>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</si>
  <si>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</si>
  <si>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</si>
  <si>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</si>
  <si>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</si>
  <si>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グループ内平均(円)</t>
  </si>
  <si>
    <t>実質収支比率等に係る経年分析</t>
  </si>
  <si>
    <t>実質収支額</t>
    <phoneticPr fontId="11"/>
  </si>
  <si>
    <t>財政調整基金残高</t>
    <phoneticPr fontId="5"/>
  </si>
  <si>
    <t>実質単年度収支</t>
    <rPh sb="0" eb="2">
      <t>ジッシツ</t>
    </rPh>
    <rPh sb="2" eb="5">
      <t>タンネンド</t>
    </rPh>
    <rPh sb="5" eb="7">
      <t>シュウシ</t>
    </rPh>
    <phoneticPr fontId="11"/>
  </si>
  <si>
    <t>連結実質赤字比率に係る赤字・黒字の構成分析</t>
  </si>
  <si>
    <t>赤字額</t>
    <rPh sb="0" eb="2">
      <t>アカジ</t>
    </rPh>
    <rPh sb="2" eb="3">
      <t>ガク</t>
    </rPh>
    <phoneticPr fontId="11"/>
  </si>
  <si>
    <t>黒字額</t>
    <rPh sb="0" eb="2">
      <t>クロジ</t>
    </rPh>
    <rPh sb="2" eb="3">
      <t>ガク</t>
    </rPh>
    <phoneticPr fontId="11"/>
  </si>
  <si>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</si>
  <si>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</si>
  <si>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</si>
  <si>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1"/>
  </si>
  <si>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</si>
  <si>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</si>
  <si>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</si>
  <si>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</si>
  <si>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</si>
  <si>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</si>
  <si>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</si>
  <si>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</si>
  <si>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</si>
  <si>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</si>
  <si>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</si>
  <si>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</si>
  <si>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7"/>
  </si>
  <si>
    <t>財政調整基金</t>
    <phoneticPr fontId="17"/>
  </si>
  <si>
    <t>減債基金</t>
    <phoneticPr fontId="17"/>
  </si>
  <si>
    <t>その他特定目的基金</t>
    <phoneticPr fontId="17"/>
  </si>
  <si>
    <t>令和元年度　財政状況資料集</t>
    <phoneticPr fontId="5"/>
  </si>
  <si>
    <t>総括表（都道府県）</t>
    <rPh sb="0" eb="2">
      <t>ソウカツ</t>
    </rPh>
    <rPh sb="2" eb="3">
      <t>ヒョウ</t>
    </rPh>
    <rPh sb="4" eb="8">
      <t>トドウフケン</t>
    </rPh>
    <phoneticPr fontId="5"/>
  </si>
  <si>
    <t>都道府県名</t>
    <phoneticPr fontId="5"/>
  </si>
  <si>
    <t>山形県</t>
    <phoneticPr fontId="5"/>
  </si>
  <si>
    <t>職員の状況</t>
    <rPh sb="0" eb="2">
      <t>ショクイン</t>
    </rPh>
    <rPh sb="3" eb="5">
      <t>ジョウキョウ</t>
    </rPh>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</si>
  <si>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</si>
  <si>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</si>
  <si>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</si>
  <si>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</si>
  <si>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特別職等</t>
    <rPh sb="0" eb="2">
      <t>トクベツ</t>
    </rPh>
    <rPh sb="2" eb="3">
      <t>ショク</t>
    </rPh>
    <rPh sb="3" eb="4">
      <t>トウ</t>
    </rPh>
    <phoneticPr fontId="5"/>
  </si>
  <si>
    <t>定数</t>
    <rPh sb="0" eb="2">
      <t>テイスウ</t>
    </rPh>
    <phoneticPr fontId="5"/>
  </si>
  <si>
    <t>1人あたり平均
給料月額(百円)</t>
    <rPh sb="8" eb="10">
      <t>キュウリョウ</t>
    </rPh>
    <phoneticPr fontId="5"/>
  </si>
  <si>
    <t>歳入総額</t>
    <phoneticPr fontId="23"/>
  </si>
  <si>
    <t>実質収支比率</t>
    <rPh sb="0" eb="2">
      <t>ジッシツ</t>
    </rPh>
    <rPh sb="2" eb="4">
      <t>シュウシ</t>
    </rPh>
    <rPh sb="4" eb="6">
      <t>ヒリツ</t>
    </rPh>
    <phoneticPr fontId="5"/>
  </si>
  <si>
    <t>歳出総額</t>
    <phoneticPr fontId="23"/>
  </si>
  <si>
    <t>経常収支比率</t>
    <rPh sb="0" eb="2">
      <t>ケイジョウ</t>
    </rPh>
    <rPh sb="2" eb="4">
      <t>シュウシ</t>
    </rPh>
    <rPh sb="4" eb="6">
      <t>ヒリツ</t>
    </rPh>
    <phoneticPr fontId="5"/>
  </si>
  <si>
    <t>グループ</t>
  </si>
  <si>
    <t>Ｄ</t>
    <phoneticPr fontId="5"/>
  </si>
  <si>
    <t>知事</t>
    <rPh sb="0" eb="2">
      <t>チジ</t>
    </rPh>
    <phoneticPr fontId="5"/>
  </si>
  <si>
    <t>歳入歳出差引</t>
    <phoneticPr fontId="23"/>
  </si>
  <si>
    <t>　　(※1)</t>
    <phoneticPr fontId="5"/>
  </si>
  <si>
    <t>副知事</t>
    <rPh sb="0" eb="3">
      <t>フクチジ</t>
    </rPh>
    <phoneticPr fontId="5"/>
  </si>
  <si>
    <t>翌年度に繰越すべき財源</t>
    <phoneticPr fontId="5"/>
  </si>
  <si>
    <t>標準財政規模</t>
    <rPh sb="0" eb="2">
      <t>ヒョウジュン</t>
    </rPh>
    <rPh sb="2" eb="4">
      <t>ザイセイ</t>
    </rPh>
    <rPh sb="4" eb="6">
      <t>キボ</t>
    </rPh>
    <phoneticPr fontId="5"/>
  </si>
  <si>
    <t>教育長</t>
    <rPh sb="0" eb="3">
      <t>キョウイクチョウ</t>
    </rPh>
    <phoneticPr fontId="5"/>
  </si>
  <si>
    <t>実質収支</t>
    <phoneticPr fontId="23"/>
  </si>
  <si>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</si>
  <si>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</si>
  <si>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</si>
  <si>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t>議会議長</t>
    <rPh sb="0" eb="2">
      <t>ギカイ</t>
    </rPh>
    <rPh sb="2" eb="4">
      <t>ギチョウ</t>
    </rPh>
    <phoneticPr fontId="5"/>
  </si>
  <si>
    <t>単年度収支</t>
    <phoneticPr fontId="23"/>
  </si>
  <si>
    <t>公債費負担比率</t>
    <rPh sb="0" eb="3">
      <t>コウサイヒ</t>
    </rPh>
    <rPh sb="3" eb="5">
      <t>フタン</t>
    </rPh>
    <rPh sb="5" eb="7">
      <t>ヒリツ</t>
    </rPh>
    <phoneticPr fontId="5"/>
  </si>
  <si>
    <t>平成22年国調(人)</t>
    <rPh sb="0" eb="2">
      <t>ヘイセイ</t>
    </rPh>
    <rPh sb="4" eb="5">
      <t>ネン</t>
    </rPh>
    <rPh sb="5" eb="6">
      <t>コク</t>
    </rPh>
    <rPh sb="6" eb="7">
      <t>チョウ</t>
    </rPh>
    <phoneticPr fontId="5"/>
  </si>
  <si>
    <t>議会副議長</t>
    <rPh sb="0" eb="2">
      <t>ギカイ</t>
    </rPh>
    <rPh sb="2" eb="5">
      <t>フクギチョウ</t>
    </rPh>
    <phoneticPr fontId="5"/>
  </si>
  <si>
    <t>積立金</t>
    <phoneticPr fontId="23"/>
  </si>
  <si>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</si>
  <si>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</si>
  <si>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-3.9</t>
    <phoneticPr fontId="5"/>
  </si>
  <si>
    <t>議会議員</t>
    <rPh sb="0" eb="2">
      <t>ギカイ</t>
    </rPh>
    <rPh sb="2" eb="4">
      <t>ギイン</t>
    </rPh>
    <phoneticPr fontId="5"/>
  </si>
  <si>
    <t>繰上償還金</t>
    <phoneticPr fontId="23"/>
  </si>
  <si>
    <t>　実質赤字比率</t>
    <rPh sb="1" eb="3">
      <t>ジッシツ</t>
    </rPh>
    <rPh sb="3" eb="5">
      <t>アカジ</t>
    </rPh>
    <rPh sb="5" eb="7">
      <t>ヒリツ</t>
    </rPh>
    <phoneticPr fontId="5"/>
  </si>
  <si>
    <t>-</t>
    <phoneticPr fontId="5"/>
  </si>
  <si>
    <t>-</t>
    <phoneticPr fontId="5"/>
  </si>
  <si>
    <t>住民基本台帳人口
(※6)</t>
    <phoneticPr fontId="5"/>
  </si>
  <si>
    <t>令02.01.01(人)</t>
    <rPh sb="0" eb="1">
      <t>レイ</t>
    </rPh>
    <phoneticPr fontId="5"/>
  </si>
  <si>
    <t>一般職員等(※5)</t>
    <phoneticPr fontId="5"/>
  </si>
  <si>
    <t>職員数
(人)</t>
    <rPh sb="0" eb="3">
      <t>ショクインスウ</t>
    </rPh>
    <phoneticPr fontId="5"/>
  </si>
  <si>
    <t>給料月額
(百円)</t>
    <rPh sb="0" eb="2">
      <t>キュウリョウ</t>
    </rPh>
    <rPh sb="2" eb="3">
      <t>ツキ</t>
    </rPh>
    <rPh sb="3" eb="4">
      <t>ガク</t>
    </rPh>
    <rPh sb="6" eb="8">
      <t>ヒャクエン</t>
    </rPh>
    <phoneticPr fontId="5"/>
  </si>
  <si>
    <t>1人あたり平均
給料月額(百円)</t>
    <rPh sb="1" eb="2">
      <t>リ</t>
    </rPh>
    <rPh sb="5" eb="7">
      <t>ヘイキン</t>
    </rPh>
    <rPh sb="8" eb="10">
      <t>キュウリョウ</t>
    </rPh>
    <rPh sb="10" eb="11">
      <t>ツキ</t>
    </rPh>
    <rPh sb="11" eb="12">
      <t>ガク</t>
    </rPh>
    <rPh sb="13" eb="15">
      <t>ヒャクエン</t>
    </rPh>
    <phoneticPr fontId="5"/>
  </si>
  <si>
    <t>積立金取崩し額</t>
    <phoneticPr fontId="23"/>
  </si>
  <si>
    <t>　連結実質赤字比率</t>
    <rPh sb="1" eb="3">
      <t>レンケツ</t>
    </rPh>
    <rPh sb="3" eb="5">
      <t>ジッシツ</t>
    </rPh>
    <rPh sb="5" eb="7">
      <t>アカジ</t>
    </rPh>
    <rPh sb="7" eb="9">
      <t>ヒリツ</t>
    </rPh>
    <phoneticPr fontId="5"/>
  </si>
  <si>
    <t>-</t>
    <phoneticPr fontId="5"/>
  </si>
  <si>
    <t>うち日本人(人)</t>
    <phoneticPr fontId="5"/>
  </si>
  <si>
    <t>実質単年度収支</t>
    <phoneticPr fontId="23"/>
  </si>
  <si>
    <t>　実質公債費比率</t>
    <rPh sb="1" eb="3">
      <t>ジッシツ</t>
    </rPh>
    <rPh sb="3" eb="6">
      <t>コウサイヒ</t>
    </rPh>
    <rPh sb="6" eb="8">
      <t>ヒリツ</t>
    </rPh>
    <phoneticPr fontId="5"/>
  </si>
  <si>
    <t>平31.01.01(人)</t>
    <rPh sb="0" eb="1">
      <t>ヘイ</t>
    </rPh>
    <phoneticPr fontId="5"/>
  </si>
  <si>
    <t>一般職員</t>
    <rPh sb="0" eb="2">
      <t>イッパン</t>
    </rPh>
    <rPh sb="2" eb="4">
      <t>ショクイン</t>
    </rPh>
    <phoneticPr fontId="5"/>
  </si>
  <si>
    <t>基準財政収入額</t>
    <phoneticPr fontId="23"/>
  </si>
  <si>
    <t>　将来負担比率</t>
    <rPh sb="1" eb="3">
      <t>ショウライ</t>
    </rPh>
    <rPh sb="3" eb="5">
      <t>フタン</t>
    </rPh>
    <rPh sb="5" eb="7">
      <t>ヒリツ</t>
    </rPh>
    <phoneticPr fontId="5"/>
  </si>
  <si>
    <t>うち日本人(人)</t>
    <phoneticPr fontId="5"/>
  </si>
  <si>
    <t>　うち消防職員</t>
    <rPh sb="3" eb="5">
      <t>ショウボウ</t>
    </rPh>
    <rPh sb="5" eb="7">
      <t>ショクイン</t>
    </rPh>
    <phoneticPr fontId="5"/>
  </si>
  <si>
    <t>基準財政需要額</t>
    <phoneticPr fontId="23"/>
  </si>
  <si>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</si>
  <si>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</si>
  <si>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</si>
  <si>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　うち技能労務職員</t>
    <rPh sb="3" eb="5">
      <t>ギノウ</t>
    </rPh>
    <rPh sb="5" eb="7">
      <t>ロウム</t>
    </rPh>
    <rPh sb="7" eb="8">
      <t>ショク</t>
    </rPh>
    <rPh sb="8" eb="9">
      <t>イン</t>
    </rPh>
    <phoneticPr fontId="5"/>
  </si>
  <si>
    <t>標準税収入額等</t>
    <phoneticPr fontId="23"/>
  </si>
  <si>
    <t>病院事業会計</t>
    <phoneticPr fontId="5"/>
  </si>
  <si>
    <t>うち日本人(％)</t>
    <phoneticPr fontId="5"/>
  </si>
  <si>
    <t>-1.3</t>
    <phoneticPr fontId="5"/>
  </si>
  <si>
    <t>警察官</t>
    <rPh sb="0" eb="3">
      <t>ケイサツカン</t>
    </rPh>
    <phoneticPr fontId="5"/>
  </si>
  <si>
    <t>経常経費充当一般財源等</t>
    <rPh sb="0" eb="2">
      <t>ケイジョウ</t>
    </rPh>
    <rPh sb="2" eb="4">
      <t>ケイヒ</t>
    </rPh>
    <rPh sb="4" eb="6">
      <t>ジュウトウ</t>
    </rPh>
    <rPh sb="6" eb="8">
      <t>イッパン</t>
    </rPh>
    <rPh sb="8" eb="10">
      <t>ザイゲン</t>
    </rPh>
    <rPh sb="10" eb="11">
      <t>トウ</t>
    </rPh>
    <phoneticPr fontId="23"/>
  </si>
  <si>
    <t>面積 (k㎡)</t>
    <rPh sb="0" eb="2">
      <t>メンセキ</t>
    </rPh>
    <phoneticPr fontId="5"/>
  </si>
  <si>
    <t>教育公務員</t>
    <rPh sb="0" eb="2">
      <t>キョウイク</t>
    </rPh>
    <rPh sb="2" eb="5">
      <t>コウムイン</t>
    </rPh>
    <phoneticPr fontId="5"/>
  </si>
  <si>
    <t>歳入一般財源等</t>
    <rPh sb="0" eb="2">
      <t>サイニュウ</t>
    </rPh>
    <rPh sb="2" eb="4">
      <t>イッパン</t>
    </rPh>
    <rPh sb="4" eb="6">
      <t>ザイゲン</t>
    </rPh>
    <rPh sb="6" eb="7">
      <t>トウ</t>
    </rPh>
    <phoneticPr fontId="23"/>
  </si>
  <si>
    <t>人口密度 (人/k㎡)</t>
    <rPh sb="0" eb="2">
      <t>ジンコウ</t>
    </rPh>
    <rPh sb="2" eb="4">
      <t>ミツド</t>
    </rPh>
    <phoneticPr fontId="5"/>
  </si>
  <si>
    <t>臨時職員</t>
    <rPh sb="0" eb="2">
      <t>リンジ</t>
    </rPh>
    <rPh sb="2" eb="4">
      <t>ショクイン</t>
    </rPh>
    <phoneticPr fontId="5"/>
  </si>
  <si>
    <t>-</t>
    <phoneticPr fontId="5"/>
  </si>
  <si>
    <t>-</t>
    <phoneticPr fontId="5"/>
  </si>
  <si>
    <t>地方債現在高</t>
  </si>
  <si>
    <t>世帯数 (世帯)</t>
    <rPh sb="0" eb="3">
      <t>セタイスウ</t>
    </rPh>
    <phoneticPr fontId="5"/>
  </si>
  <si>
    <t>合計</t>
    <rPh sb="0" eb="2">
      <t>ゴウケイ</t>
    </rPh>
    <phoneticPr fontId="5"/>
  </si>
  <si>
    <t>　うち公的資金</t>
    <rPh sb="3" eb="5">
      <t>コウテキ</t>
    </rPh>
    <phoneticPr fontId="5"/>
  </si>
  <si>
    <t>ラスパイレス指数</t>
    <rPh sb="6" eb="8">
      <t>シスウ</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</si>
  <si>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</si>
  <si>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収益事業収入</t>
  </si>
  <si>
    <t>定額運用基金</t>
    <rPh sb="0" eb="2">
      <t>テイガク</t>
    </rPh>
    <rPh sb="2" eb="4">
      <t>ウンヨウ</t>
    </rPh>
    <rPh sb="4" eb="6">
      <t>キキン</t>
    </rPh>
    <phoneticPr fontId="5"/>
  </si>
  <si>
    <t>　土地開発基金</t>
    <rPh sb="1" eb="3">
      <t>トチ</t>
    </rPh>
    <rPh sb="3" eb="5">
      <t>カイハツ</t>
    </rPh>
    <rPh sb="5" eb="7">
      <t>キキン</t>
    </rPh>
    <phoneticPr fontId="5"/>
  </si>
  <si>
    <t>積立金
現在高</t>
    <rPh sb="4" eb="7">
      <t>ゲンザイダカ</t>
    </rPh>
    <phoneticPr fontId="23"/>
  </si>
  <si>
    <t>減債基金</t>
    <rPh sb="0" eb="1">
      <t>ゲン</t>
    </rPh>
    <rPh sb="1" eb="2">
      <t>サイ</t>
    </rPh>
    <rPh sb="2" eb="4">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</si>
  <si>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</si>
  <si>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</si>
  <si>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</si>
  <si>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</si>
  <si>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</si>
  <si>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</si>
  <si>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</si>
  <si>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</si>
  <si>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</si>
  <si>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phoneticPr fontId="5"/>
  </si>
  <si>
    <t>会計名</t>
    <phoneticPr fontId="5"/>
  </si>
  <si>
    <t>項番</t>
    <phoneticPr fontId="5"/>
  </si>
  <si>
    <t>会計名</t>
    <phoneticPr fontId="5"/>
  </si>
  <si>
    <t>組合等名</t>
    <rPh sb="0" eb="3">
      <t>クミアイトウ</t>
    </rPh>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</si>
  <si>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</si>
  <si>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</si>
  <si>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</si>
  <si>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</si>
  <si>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</si>
  <si>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</si>
  <si>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</si>
  <si>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</si>
  <si>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※6：人口については、調査対象年度の1月1日現在の住民基本台帳に登載されている人口に基づいている。</t>
    <rPh sb="13" eb="15">
      <t>タイショウ</t>
    </rPh>
    <phoneticPr fontId="5"/>
  </si>
  <si>
    <t>令和元年度</t>
    <phoneticPr fontId="23"/>
  </si>
  <si>
    <t>山形県</t>
    <phoneticPr fontId="23"/>
  </si>
  <si>
    <t>(1) 普通会計の状況（都道府県）</t>
    <rPh sb="4" eb="6">
      <t>フツウ</t>
    </rPh>
    <rPh sb="6" eb="8">
      <t>カイケイ</t>
    </rPh>
    <rPh sb="9" eb="11">
      <t>ジョウキョウ</t>
    </rPh>
    <rPh sb="12" eb="16">
      <t>トドウフケン</t>
    </rPh>
    <phoneticPr fontId="5"/>
  </si>
  <si>
    <t>歳入の状況（単位 千円・％）</t>
    <rPh sb="0" eb="2">
      <t>サイニュウ</t>
    </rPh>
    <rPh sb="3" eb="5">
      <t>ジョウキョウ</t>
    </rPh>
    <rPh sb="6" eb="8">
      <t>タンイ</t>
    </rPh>
    <rPh sb="9" eb="11">
      <t>センエン</t>
    </rPh>
    <phoneticPr fontId="5"/>
  </si>
  <si>
    <t>道府県税の状況（単位 千円・％）</t>
    <rPh sb="0" eb="3">
      <t>ドウフケン</t>
    </rPh>
    <rPh sb="3" eb="4">
      <t>ゼイ</t>
    </rPh>
    <rPh sb="5" eb="7">
      <t>ジョウキョウ</t>
    </rPh>
    <rPh sb="8" eb="10">
      <t>タンイ</t>
    </rPh>
    <rPh sb="11" eb="13">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</si>
  <si>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</si>
  <si>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</si>
  <si>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</si>
  <si>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</si>
  <si>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</si>
  <si>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</si>
  <si>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</si>
  <si>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</si>
  <si>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</si>
  <si>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2"/>
  </si>
  <si>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</si>
  <si>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</si>
  <si>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</si>
  <si>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</si>
  <si>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</si>
  <si>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</si>
  <si>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</si>
  <si>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　地方揮発油譲与税</t>
    <rPh sb="1" eb="3">
      <t>チホウ</t>
    </rPh>
    <rPh sb="3" eb="6">
      <t>キハツユ</t>
    </rPh>
    <rPh sb="6" eb="8">
      <t>ジョウヨ</t>
    </rPh>
    <rPh sb="8" eb="9">
      <t>ゼイ</t>
    </rPh>
    <phoneticPr fontId="11"/>
  </si>
  <si>
    <t>　　道府県民税</t>
    <rPh sb="2" eb="5">
      <t>ドウフケン</t>
    </rPh>
    <phoneticPr fontId="5"/>
  </si>
  <si>
    <t>総務費</t>
  </si>
  <si>
    <t>　地方道路譲与税</t>
    <rPh sb="1" eb="3">
      <t>チホウ</t>
    </rPh>
    <rPh sb="3" eb="5">
      <t>ドウロ</t>
    </rPh>
    <rPh sb="5" eb="7">
      <t>ジョウヨ</t>
    </rPh>
    <rPh sb="7" eb="8">
      <t>ゼイ</t>
    </rPh>
    <phoneticPr fontId="11"/>
  </si>
  <si>
    <t>　　　個人均等割</t>
    <phoneticPr fontId="5"/>
  </si>
  <si>
    <t>民生費</t>
  </si>
  <si>
    <t>　特別とん譲与税</t>
    <rPh sb="1" eb="3">
      <t>トクベツ</t>
    </rPh>
    <rPh sb="5" eb="7">
      <t>ジョウヨ</t>
    </rPh>
    <rPh sb="7" eb="8">
      <t>ゼイ</t>
    </rPh>
    <phoneticPr fontId="11"/>
  </si>
  <si>
    <t>　　　所得割</t>
    <phoneticPr fontId="5"/>
  </si>
  <si>
    <t>衛生費</t>
  </si>
  <si>
    <t>　石油ガス譲与税</t>
    <rPh sb="1" eb="3">
      <t>セキユ</t>
    </rPh>
    <rPh sb="5" eb="7">
      <t>ジョウヨ</t>
    </rPh>
    <rPh sb="7" eb="8">
      <t>ゼイ</t>
    </rPh>
    <phoneticPr fontId="11"/>
  </si>
  <si>
    <t>　　　法人均等割</t>
    <phoneticPr fontId="5"/>
  </si>
  <si>
    <t>労働費</t>
  </si>
  <si>
    <t>　自動車重量譲与税</t>
    <phoneticPr fontId="11"/>
  </si>
  <si>
    <t>　　　法人税割</t>
    <phoneticPr fontId="5"/>
  </si>
  <si>
    <t>農林水産業費</t>
  </si>
  <si>
    <t>　航空機燃料譲与税</t>
    <rPh sb="1" eb="4">
      <t>コウクウキ</t>
    </rPh>
    <rPh sb="4" eb="6">
      <t>ネンリョウ</t>
    </rPh>
    <rPh sb="6" eb="8">
      <t>ジョウヨ</t>
    </rPh>
    <rPh sb="8" eb="9">
      <t>ゼイ</t>
    </rPh>
    <phoneticPr fontId="11"/>
  </si>
  <si>
    <t>　　　利子割</t>
    <rPh sb="3" eb="5">
      <t>リシ</t>
    </rPh>
    <rPh sb="5" eb="6">
      <t>ワ</t>
    </rPh>
    <phoneticPr fontId="5"/>
  </si>
  <si>
    <t>商工費</t>
  </si>
  <si>
    <t>　地方法人特別譲与税</t>
    <rPh sb="1" eb="3">
      <t>チホウ</t>
    </rPh>
    <rPh sb="3" eb="5">
      <t>ホウジン</t>
    </rPh>
    <rPh sb="5" eb="7">
      <t>トクベツ</t>
    </rPh>
    <rPh sb="7" eb="9">
      <t>ジョウヨ</t>
    </rPh>
    <rPh sb="9" eb="10">
      <t>ゼイ</t>
    </rPh>
    <phoneticPr fontId="11"/>
  </si>
  <si>
    <t>　　　配当割</t>
    <rPh sb="3" eb="5">
      <t>ハイトウ</t>
    </rPh>
    <rPh sb="5" eb="6">
      <t>ワリ</t>
    </rPh>
    <phoneticPr fontId="5"/>
  </si>
  <si>
    <t>土木費</t>
  </si>
  <si>
    <t>　森林環境譲与税</t>
    <phoneticPr fontId="11"/>
  </si>
  <si>
    <t>　　　株式等譲渡所得割</t>
    <rPh sb="3" eb="6">
      <t>カブシキトウ</t>
    </rPh>
    <rPh sb="6" eb="8">
      <t>ジョウト</t>
    </rPh>
    <rPh sb="8" eb="10">
      <t>ショトク</t>
    </rPh>
    <rPh sb="10" eb="11">
      <t>ワ</t>
    </rPh>
    <phoneticPr fontId="5"/>
  </si>
  <si>
    <t>警察費</t>
    <rPh sb="0" eb="2">
      <t>ケイサツ</t>
    </rPh>
    <rPh sb="2" eb="3">
      <t>ヒ</t>
    </rPh>
    <phoneticPr fontId="5"/>
  </si>
  <si>
    <t>市町村たばこ税都道府県交付金</t>
    <rPh sb="0" eb="3">
      <t>シチョウソン</t>
    </rPh>
    <rPh sb="6" eb="7">
      <t>ゼイ</t>
    </rPh>
    <rPh sb="7" eb="11">
      <t>トドウフケン</t>
    </rPh>
    <rPh sb="11" eb="14">
      <t>コウフキン</t>
    </rPh>
    <phoneticPr fontId="5"/>
  </si>
  <si>
    <t>　　事業税</t>
    <rPh sb="2" eb="5">
      <t>ジギョウゼイ</t>
    </rPh>
    <phoneticPr fontId="5"/>
  </si>
  <si>
    <t>消防費</t>
  </si>
  <si>
    <t>地方特例交付金等</t>
    <rPh sb="7" eb="8">
      <t>トウ</t>
    </rPh>
    <phoneticPr fontId="5"/>
  </si>
  <si>
    <t>　　　個人分</t>
    <rPh sb="3" eb="5">
      <t>コジン</t>
    </rPh>
    <rPh sb="5" eb="6">
      <t>ブン</t>
    </rPh>
    <phoneticPr fontId="5"/>
  </si>
  <si>
    <t>教育費</t>
  </si>
  <si>
    <t>　個人住民税減収補塡特例交付金</t>
    <phoneticPr fontId="11"/>
  </si>
  <si>
    <t>　　　法人分</t>
    <rPh sb="3" eb="5">
      <t>ホウジン</t>
    </rPh>
    <rPh sb="5" eb="6">
      <t>ブン</t>
    </rPh>
    <phoneticPr fontId="5"/>
  </si>
  <si>
    <t>災害復旧費</t>
  </si>
  <si>
    <t>　自動車税減収補塡特例交付金</t>
    <phoneticPr fontId="11"/>
  </si>
  <si>
    <t>　　地方消費税</t>
    <rPh sb="2" eb="4">
      <t>チホウ</t>
    </rPh>
    <rPh sb="4" eb="7">
      <t>ショウヒゼイ</t>
    </rPh>
    <phoneticPr fontId="5"/>
  </si>
  <si>
    <t>公債費</t>
  </si>
  <si>
    <t>　子ども・子育て支援臨時交付金</t>
    <phoneticPr fontId="11"/>
  </si>
  <si>
    <t>　　不動産取得税</t>
    <rPh sb="2" eb="5">
      <t>フドウサン</t>
    </rPh>
    <rPh sb="5" eb="7">
      <t>シュトク</t>
    </rPh>
    <rPh sb="7" eb="8">
      <t>ゼイ</t>
    </rPh>
    <phoneticPr fontId="5"/>
  </si>
  <si>
    <t>諸支出金</t>
    <rPh sb="3" eb="4">
      <t>キン</t>
    </rPh>
    <phoneticPr fontId="23"/>
  </si>
  <si>
    <t>地方交付税</t>
  </si>
  <si>
    <t>　　道府県たばこ税</t>
    <rPh sb="2" eb="5">
      <t>ドウフケン</t>
    </rPh>
    <rPh sb="8" eb="9">
      <t>ゼイ</t>
    </rPh>
    <phoneticPr fontId="5"/>
  </si>
  <si>
    <t>前年度繰上充用金</t>
    <phoneticPr fontId="5"/>
  </si>
  <si>
    <t>　普通交付税</t>
  </si>
  <si>
    <t>　　ゴルフ場利用税</t>
    <rPh sb="5" eb="6">
      <t>ジョウ</t>
    </rPh>
    <rPh sb="6" eb="8">
      <t>リヨウ</t>
    </rPh>
    <rPh sb="8" eb="9">
      <t>ゼイ</t>
    </rPh>
    <phoneticPr fontId="5"/>
  </si>
  <si>
    <t>利子割交付金</t>
    <rPh sb="0" eb="2">
      <t>リシ</t>
    </rPh>
    <rPh sb="2" eb="3">
      <t>ワ</t>
    </rPh>
    <rPh sb="3" eb="6">
      <t>コウフキン</t>
    </rPh>
    <phoneticPr fontId="5"/>
  </si>
  <si>
    <t>　特別交付税</t>
  </si>
  <si>
    <t>　　自動車取得税</t>
    <rPh sb="2" eb="5">
      <t>ジドウシャ</t>
    </rPh>
    <rPh sb="5" eb="7">
      <t>シュトク</t>
    </rPh>
    <rPh sb="7" eb="8">
      <t>ゼイ</t>
    </rPh>
    <phoneticPr fontId="5"/>
  </si>
  <si>
    <t>配当割交付金</t>
    <rPh sb="0" eb="2">
      <t>ハイトウ</t>
    </rPh>
    <rPh sb="2" eb="3">
      <t>ワ</t>
    </rPh>
    <rPh sb="3" eb="6">
      <t>コウフキン</t>
    </rPh>
    <phoneticPr fontId="5"/>
  </si>
  <si>
    <t>　震災復興特別交付税</t>
    <phoneticPr fontId="23"/>
  </si>
  <si>
    <t>　　軽油引取税</t>
    <rPh sb="2" eb="7">
      <t>ケイユヒキトリゼイ</t>
    </rPh>
    <phoneticPr fontId="5"/>
  </si>
  <si>
    <t>株式等譲渡所得割交付金</t>
    <rPh sb="0" eb="3">
      <t>カブシキトウ</t>
    </rPh>
    <rPh sb="3" eb="5">
      <t>ジョウト</t>
    </rPh>
    <rPh sb="5" eb="7">
      <t>ショトク</t>
    </rPh>
    <rPh sb="7" eb="8">
      <t>ワ</t>
    </rPh>
    <rPh sb="8" eb="11">
      <t>コウフキン</t>
    </rPh>
    <phoneticPr fontId="5"/>
  </si>
  <si>
    <t>(一般財源計)</t>
  </si>
  <si>
    <t>　　自動車税</t>
    <rPh sb="2" eb="5">
      <t>ジドウシャ</t>
    </rPh>
    <rPh sb="5" eb="6">
      <t>ゼイ</t>
    </rPh>
    <phoneticPr fontId="5"/>
  </si>
  <si>
    <t>分離課税所得割交付金</t>
    <phoneticPr fontId="23"/>
  </si>
  <si>
    <t>交通安全対策特別交付金</t>
  </si>
  <si>
    <t>　　鉱区税</t>
    <rPh sb="2" eb="4">
      <t>コウク</t>
    </rPh>
    <rPh sb="4" eb="5">
      <t>ゼイ</t>
    </rPh>
    <phoneticPr fontId="5"/>
  </si>
  <si>
    <t>地方消費税交付金</t>
    <rPh sb="0" eb="2">
      <t>チホウ</t>
    </rPh>
    <rPh sb="2" eb="5">
      <t>ショウヒゼイ</t>
    </rPh>
    <rPh sb="5" eb="8">
      <t>コウフキン</t>
    </rPh>
    <phoneticPr fontId="5"/>
  </si>
  <si>
    <t>分担金・負担金</t>
  </si>
  <si>
    <t>　　固定資産税特例</t>
    <rPh sb="2" eb="4">
      <t>コテイ</t>
    </rPh>
    <rPh sb="4" eb="7">
      <t>シサンゼイ</t>
    </rPh>
    <rPh sb="7" eb="9">
      <t>トクレイ</t>
    </rPh>
    <phoneticPr fontId="5"/>
  </si>
  <si>
    <t>ゴルフ場利用税交付金</t>
    <rPh sb="3" eb="4">
      <t>ジョウ</t>
    </rPh>
    <rPh sb="4" eb="6">
      <t>リヨウ</t>
    </rPh>
    <rPh sb="6" eb="7">
      <t>ゼイ</t>
    </rPh>
    <rPh sb="7" eb="10">
      <t>コウフキン</t>
    </rPh>
    <phoneticPr fontId="5"/>
  </si>
  <si>
    <t>使用料</t>
  </si>
  <si>
    <t>　法定外普通税</t>
    <rPh sb="3" eb="4">
      <t>ガイ</t>
    </rPh>
    <rPh sb="4" eb="6">
      <t>フツウ</t>
    </rPh>
    <rPh sb="6" eb="7">
      <t>ゼイ</t>
    </rPh>
    <phoneticPr fontId="5"/>
  </si>
  <si>
    <t>特別地方消費税交付金</t>
    <rPh sb="0" eb="2">
      <t>トクベツ</t>
    </rPh>
    <rPh sb="2" eb="4">
      <t>チホウ</t>
    </rPh>
    <rPh sb="4" eb="7">
      <t>ショウヒゼイ</t>
    </rPh>
    <rPh sb="7" eb="10">
      <t>コウフキン</t>
    </rPh>
    <phoneticPr fontId="5"/>
  </si>
  <si>
    <t>手数料</t>
  </si>
  <si>
    <t>目的税</t>
    <rPh sb="0" eb="3">
      <t>モクテキゼイ</t>
    </rPh>
    <phoneticPr fontId="5"/>
  </si>
  <si>
    <t>自動車取得税交付金</t>
    <rPh sb="0" eb="3">
      <t>ジドウシャ</t>
    </rPh>
    <rPh sb="3" eb="5">
      <t>シュトク</t>
    </rPh>
    <rPh sb="5" eb="6">
      <t>ゼイ</t>
    </rPh>
    <rPh sb="6" eb="9">
      <t>コウフキン</t>
    </rPh>
    <phoneticPr fontId="5"/>
  </si>
  <si>
    <t>国庫支出金</t>
  </si>
  <si>
    <t>　法定目的税</t>
    <rPh sb="1" eb="3">
      <t>ホウテイ</t>
    </rPh>
    <rPh sb="3" eb="6">
      <t>モクテキゼイ</t>
    </rPh>
    <phoneticPr fontId="5"/>
  </si>
  <si>
    <t>軽油引取税交付金</t>
    <rPh sb="0" eb="5">
      <t>ケイユヒキトリゼイ</t>
    </rPh>
    <rPh sb="5" eb="8">
      <t>コウフキン</t>
    </rPh>
    <phoneticPr fontId="5"/>
  </si>
  <si>
    <t>国有提供交付金</t>
    <phoneticPr fontId="5"/>
  </si>
  <si>
    <t>　　狩猟税</t>
    <rPh sb="2" eb="4">
      <t>シュリョウ</t>
    </rPh>
    <rPh sb="4" eb="5">
      <t>ゼイ</t>
    </rPh>
    <phoneticPr fontId="5"/>
  </si>
  <si>
    <t>自動車税環境性能割交付金</t>
    <phoneticPr fontId="5"/>
  </si>
  <si>
    <t>財産収入</t>
  </si>
  <si>
    <t>　法定外目的税</t>
    <rPh sb="1" eb="3">
      <t>ホウテイ</t>
    </rPh>
    <rPh sb="3" eb="4">
      <t>ガイ</t>
    </rPh>
    <rPh sb="4" eb="7">
      <t>モクテキゼイ</t>
    </rPh>
    <phoneticPr fontId="5"/>
  </si>
  <si>
    <t>特別区財政調整交付金</t>
    <rPh sb="0" eb="3">
      <t>トクベツク</t>
    </rPh>
    <rPh sb="3" eb="5">
      <t>ザイセイ</t>
    </rPh>
    <rPh sb="5" eb="7">
      <t>チョウセイ</t>
    </rPh>
    <rPh sb="7" eb="10">
      <t>コウフキン</t>
    </rPh>
    <phoneticPr fontId="5"/>
  </si>
  <si>
    <t>寄附金</t>
  </si>
  <si>
    <t>旧法による税</t>
  </si>
  <si>
    <t>歳出合計</t>
  </si>
  <si>
    <t>繰入金</t>
  </si>
  <si>
    <t>性質別歳出の状況（単位 千円・％）</t>
    <rPh sb="0" eb="2">
      <t>セイシツ</t>
    </rPh>
    <phoneticPr fontId="5"/>
  </si>
  <si>
    <t>繰越金</t>
  </si>
  <si>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</si>
  <si>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</si>
  <si>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</si>
  <si>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</si>
  <si>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8"/>
  </si>
  <si>
    <t>諸収入</t>
  </si>
  <si>
    <t>義務的経費計</t>
    <rPh sb="0" eb="3">
      <t>ギムテキ</t>
    </rPh>
    <rPh sb="3" eb="5">
      <t>ケイヒ</t>
    </rPh>
    <rPh sb="5" eb="6">
      <t>ケイ</t>
    </rPh>
    <phoneticPr fontId="5"/>
  </si>
  <si>
    <t>地方債</t>
  </si>
  <si>
    <t>　人件費</t>
    <phoneticPr fontId="5"/>
  </si>
  <si>
    <t>　うち減収補塡債(特例分)</t>
    <rPh sb="4" eb="5">
      <t>シュウ</t>
    </rPh>
    <rPh sb="9" eb="10">
      <t>トク</t>
    </rPh>
    <rPh sb="10" eb="11">
      <t>レイ</t>
    </rPh>
    <rPh sb="11" eb="12">
      <t>ブン</t>
    </rPh>
    <phoneticPr fontId="11"/>
  </si>
  <si>
    <t>　　うち職員給</t>
    <rPh sb="4" eb="6">
      <t>ショクイン</t>
    </rPh>
    <rPh sb="6" eb="7">
      <t>キュウ</t>
    </rPh>
    <phoneticPr fontId="5"/>
  </si>
  <si>
    <t>　うち臨時財政対策債</t>
  </si>
  <si>
    <t>　扶助費</t>
    <phoneticPr fontId="5"/>
  </si>
  <si>
    <t>歳入合計</t>
  </si>
  <si>
    <t>　公債費</t>
    <phoneticPr fontId="5"/>
  </si>
  <si>
    <t>内訳</t>
    <rPh sb="0" eb="2">
      <t>ウチワケ</t>
    </rPh>
    <phoneticPr fontId="5"/>
  </si>
  <si>
    <t>元利償還金</t>
    <phoneticPr fontId="5"/>
  </si>
  <si>
    <t>　うち元金</t>
    <phoneticPr fontId="23"/>
  </si>
  <si>
    <t>区分</t>
    <phoneticPr fontId="5"/>
  </si>
  <si>
    <t>令和元年度</t>
    <rPh sb="0" eb="2">
      <t>レイワ</t>
    </rPh>
    <rPh sb="2" eb="3">
      <t>ガン</t>
    </rPh>
    <rPh sb="3" eb="5">
      <t>ネンド</t>
    </rPh>
    <phoneticPr fontId="5"/>
  </si>
  <si>
    <t>平成30年度</t>
    <rPh sb="0" eb="2">
      <t>ヘイセイ</t>
    </rPh>
    <rPh sb="4" eb="6">
      <t>ネンド</t>
    </rPh>
    <phoneticPr fontId="5"/>
  </si>
  <si>
    <t>　うち利子</t>
    <phoneticPr fontId="23"/>
  </si>
  <si>
    <t>徴収率
(％)</t>
    <rPh sb="0" eb="2">
      <t>チョウシュウ</t>
    </rPh>
    <rPh sb="2" eb="3">
      <t>リツ</t>
    </rPh>
    <phoneticPr fontId="5"/>
  </si>
  <si>
    <t>現年</t>
    <rPh sb="0" eb="1">
      <t>ゲン</t>
    </rPh>
    <rPh sb="1" eb="2">
      <t>ネン</t>
    </rPh>
    <phoneticPr fontId="5"/>
  </si>
  <si>
    <t>一時借入金利子</t>
    <phoneticPr fontId="5"/>
  </si>
  <si>
    <t>・計</t>
    <phoneticPr fontId="5"/>
  </si>
  <si>
    <t>道府県民税</t>
    <rPh sb="0" eb="3">
      <t>ドウフケン</t>
    </rPh>
    <rPh sb="3" eb="4">
      <t>ミン</t>
    </rPh>
    <rPh sb="4" eb="5">
      <t>ゼイ</t>
    </rPh>
    <phoneticPr fontId="5"/>
  </si>
  <si>
    <t>その他の経費</t>
    <rPh sb="2" eb="3">
      <t>タ</t>
    </rPh>
    <rPh sb="4" eb="6">
      <t>ケイヒ</t>
    </rPh>
    <phoneticPr fontId="5"/>
  </si>
  <si>
    <t>事業税</t>
    <rPh sb="0" eb="3">
      <t>ジギョウゼイ</t>
    </rPh>
    <phoneticPr fontId="5"/>
  </si>
  <si>
    <t>　物件費</t>
    <phoneticPr fontId="5"/>
  </si>
  <si>
    <t>国民健康保険</t>
    <rPh sb="0" eb="2">
      <t>コクミン</t>
    </rPh>
    <rPh sb="2" eb="4">
      <t>ケンコウ</t>
    </rPh>
    <rPh sb="4" eb="6">
      <t>ホケン</t>
    </rPh>
    <phoneticPr fontId="2"/>
  </si>
  <si>
    <t>実質収支</t>
    <rPh sb="0" eb="2">
      <t>ジッシツ</t>
    </rPh>
    <rPh sb="2" eb="4">
      <t>シュウシ</t>
    </rPh>
    <phoneticPr fontId="2"/>
  </si>
  <si>
    <t>　維持補修費</t>
    <phoneticPr fontId="5"/>
  </si>
  <si>
    <t>事業会計の状況</t>
    <rPh sb="0" eb="2">
      <t>ジギョウ</t>
    </rPh>
    <rPh sb="2" eb="4">
      <t>カイケイ</t>
    </rPh>
    <rPh sb="5" eb="7">
      <t>ジョウキョウ</t>
    </rPh>
    <phoneticPr fontId="2"/>
  </si>
  <si>
    <t>再差引収支</t>
    <rPh sb="0" eb="1">
      <t>サイ</t>
    </rPh>
    <rPh sb="1" eb="3">
      <t>サシヒキ</t>
    </rPh>
    <rPh sb="3" eb="5">
      <t>シュウシ</t>
    </rPh>
    <phoneticPr fontId="2"/>
  </si>
  <si>
    <t>　補助費等</t>
    <phoneticPr fontId="5"/>
  </si>
  <si>
    <t>　繰出金</t>
    <phoneticPr fontId="5"/>
  </si>
  <si>
    <t>　積立金</t>
    <phoneticPr fontId="5"/>
  </si>
  <si>
    <t>(注釈)</t>
    <rPh sb="1" eb="2">
      <t>チュウ</t>
    </rPh>
    <rPh sb="2" eb="3">
      <t>シャク</t>
    </rPh>
    <phoneticPr fontId="5"/>
  </si>
  <si>
    <t>　投資及び出資金</t>
    <rPh sb="3" eb="4">
      <t>オヨ</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</si>
  <si>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</si>
  <si>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貸付金</t>
    <rPh sb="1" eb="3">
      <t>カシツケ</t>
    </rPh>
    <rPh sb="3" eb="4">
      <t>キン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</si>
  <si>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</si>
  <si>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前年度繰上充用金</t>
    <phoneticPr fontId="5"/>
  </si>
  <si>
    <t>投資的経費計</t>
    <rPh sb="5" eb="6">
      <t>ケイ</t>
    </rPh>
    <phoneticPr fontId="5"/>
  </si>
  <si>
    <t>　　うち人件費</t>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</si>
  <si>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</si>
  <si>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</si>
  <si>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</si>
  <si>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</si>
  <si>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</si>
  <si>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</si>
  <si>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(2)各会計、関係団体の財政状況及び健全化判断比率（都道府県）</t>
    <phoneticPr fontId="5"/>
  </si>
  <si>
    <t>令和元年度</t>
  </si>
  <si>
    <t>山形県</t>
  </si>
  <si>
    <t>一般会計等の財政状況（単位：百万円）</t>
    <rPh sb="0" eb="2">
      <t>イッパン</t>
    </rPh>
    <rPh sb="2" eb="4">
      <t>カイケイ</t>
    </rPh>
    <rPh sb="4" eb="5">
      <t>トウ</t>
    </rPh>
    <rPh sb="6" eb="8">
      <t>ザイセイ</t>
    </rPh>
    <rPh sb="8" eb="10">
      <t>ジョウキョウ</t>
    </rPh>
    <phoneticPr fontId="27"/>
  </si>
  <si>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7"/>
  </si>
  <si>
    <t>会計名</t>
    <rPh sb="0" eb="2">
      <t>カイケイ</t>
    </rPh>
    <rPh sb="2" eb="3">
      <t>メイ</t>
    </rPh>
    <phoneticPr fontId="27"/>
  </si>
  <si>
    <t>歳入</t>
    <rPh sb="0" eb="2">
      <t>サイニュウ</t>
    </rPh>
    <phoneticPr fontId="27"/>
  </si>
  <si>
    <t>歳出</t>
    <phoneticPr fontId="27"/>
  </si>
  <si>
    <t>形式収支</t>
    <phoneticPr fontId="27"/>
  </si>
  <si>
    <t>実質収支</t>
    <phoneticPr fontId="27"/>
  </si>
  <si>
    <t>他会計等
からの
繰入金</t>
    <rPh sb="9" eb="11">
      <t>クリイレ</t>
    </rPh>
    <rPh sb="11" eb="12">
      <t>キン</t>
    </rPh>
    <phoneticPr fontId="27"/>
  </si>
  <si>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</si>
  <si>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</si>
  <si>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</si>
  <si>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</si>
  <si>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</si>
  <si>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</si>
  <si>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</si>
  <si>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</si>
  <si>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</si>
  <si>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</si>
  <si>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</si>
  <si>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林業改善資金特別会計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</si>
  <si>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</si>
  <si>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</si>
  <si>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</si>
  <si>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</si>
  <si>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</si>
  <si>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</si>
  <si>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</si>
  <si>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</si>
  <si>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</si>
  <si>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</si>
  <si>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</si>
  <si>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</si>
  <si>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</si>
  <si>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法適用企業</t>
    <phoneticPr fontId="5"/>
  </si>
  <si>
    <t>水道用水供給事業会計</t>
    <phoneticPr fontId="5"/>
  </si>
  <si>
    <t>病院事業会計</t>
    <phoneticPr fontId="5"/>
  </si>
  <si>
    <t>港湾整備事業特別会計</t>
    <phoneticPr fontId="5"/>
  </si>
  <si>
    <t>法非適用企業</t>
    <phoneticPr fontId="5"/>
  </si>
  <si>
    <t>流域下水道事業特別会計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</si>
  <si>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</si>
  <si>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</si>
  <si>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</si>
  <si>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7"/>
  </si>
  <si>
    <t>総収益
（歳入）</t>
    <phoneticPr fontId="5"/>
  </si>
  <si>
    <t>総費用
（歳出）</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</si>
  <si>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</si>
  <si>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</si>
  <si>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</si>
  <si>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</si>
  <si>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</si>
  <si>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</si>
  <si>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</si>
  <si>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</si>
  <si>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</si>
  <si>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</si>
  <si>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7"/>
  </si>
  <si>
    <t>平成29年度</t>
    <rPh sb="0" eb="2">
      <t>ヘイセイ</t>
    </rPh>
    <rPh sb="4" eb="6">
      <t>ネンド</t>
    </rPh>
    <phoneticPr fontId="5"/>
  </si>
  <si>
    <t>分母比</t>
    <rPh sb="0" eb="2">
      <t>ブンボ</t>
    </rPh>
    <rPh sb="2" eb="3">
      <t>ヒ</t>
    </rPh>
    <phoneticPr fontId="5"/>
  </si>
  <si>
    <t>内訳</t>
    <rPh sb="0" eb="2">
      <t>ウチワケ</t>
    </rPh>
    <phoneticPr fontId="27"/>
  </si>
  <si>
    <t>元利償還金</t>
    <rPh sb="0" eb="2">
      <t>ガンリ</t>
    </rPh>
    <rPh sb="2" eb="5">
      <t>ショウカンキン</t>
    </rPh>
    <phoneticPr fontId="27"/>
  </si>
  <si>
    <t xml:space="preserve">一般会計等に係る地方債の現在高 </t>
    <rPh sb="0" eb="2">
      <t>イッパン</t>
    </rPh>
    <rPh sb="2" eb="4">
      <t>カイケイ</t>
    </rPh>
    <rPh sb="4" eb="5">
      <t>トウ</t>
    </rPh>
    <rPh sb="6" eb="7">
      <t>カカ</t>
    </rPh>
    <rPh sb="8" eb="11">
      <t>チホウサイ</t>
    </rPh>
    <rPh sb="12" eb="15">
      <t>ゲンザイダカ</t>
    </rPh>
    <phoneticPr fontId="27"/>
  </si>
  <si>
    <t>債務負担行為</t>
    <rPh sb="0" eb="2">
      <t>サイム</t>
    </rPh>
    <rPh sb="2" eb="4">
      <t>フタン</t>
    </rPh>
    <rPh sb="4" eb="6">
      <t>コウイ</t>
    </rPh>
    <phoneticPr fontId="5"/>
  </si>
  <si>
    <t>PFI事業に係るもの</t>
    <rPh sb="3" eb="5">
      <t>ジギョウ</t>
    </rPh>
    <rPh sb="6" eb="7">
      <t>カカ</t>
    </rPh>
    <phoneticPr fontId="27"/>
  </si>
  <si>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</si>
  <si>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7"/>
  </si>
  <si>
    <t>いわゆる五省協定等に係るもの</t>
    <rPh sb="4" eb="6">
      <t>ゴショウ</t>
    </rPh>
    <rPh sb="6" eb="9">
      <t>キョウテイトウ</t>
    </rPh>
    <rPh sb="10" eb="11">
      <t>カカ</t>
    </rPh>
    <phoneticPr fontId="27"/>
  </si>
  <si>
    <t>準元利償還金</t>
    <rPh sb="0" eb="1">
      <t>ジュン</t>
    </rPh>
    <rPh sb="1" eb="3">
      <t>ガンリ</t>
    </rPh>
    <rPh sb="3" eb="6">
      <t>ショウカンキン</t>
    </rPh>
    <phoneticPr fontId="27"/>
  </si>
  <si>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7"/>
  </si>
  <si>
    <t xml:space="preserve">公営企業債等繰入見込額 </t>
    <rPh sb="0" eb="2">
      <t>コウエイ</t>
    </rPh>
    <rPh sb="2" eb="5">
      <t>キギョウサイ</t>
    </rPh>
    <rPh sb="5" eb="6">
      <t>トウ</t>
    </rPh>
    <rPh sb="6" eb="8">
      <t>クリイ</t>
    </rPh>
    <rPh sb="8" eb="11">
      <t>ミコミガク</t>
    </rPh>
    <phoneticPr fontId="27"/>
  </si>
  <si>
    <t>国営土地改良事業に係るもの</t>
    <rPh sb="0" eb="2">
      <t>コクエイ</t>
    </rPh>
    <rPh sb="2" eb="4">
      <t>トチ</t>
    </rPh>
    <rPh sb="4" eb="6">
      <t>カイリョウ</t>
    </rPh>
    <rPh sb="6" eb="8">
      <t>ジギョウ</t>
    </rPh>
    <rPh sb="9" eb="10">
      <t>カカ</t>
    </rPh>
    <phoneticPr fontId="27"/>
  </si>
  <si>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7"/>
  </si>
  <si>
    <t xml:space="preserve">組合等負担等見込額 </t>
    <rPh sb="0" eb="2">
      <t>クミアイ</t>
    </rPh>
    <rPh sb="2" eb="3">
      <t>トウ</t>
    </rPh>
    <rPh sb="3" eb="5">
      <t>フタン</t>
    </rPh>
    <rPh sb="5" eb="6">
      <t>トウ</t>
    </rPh>
    <rPh sb="6" eb="9">
      <t>ミコミガク</t>
    </rPh>
    <phoneticPr fontId="27"/>
  </si>
  <si>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</si>
  <si>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7"/>
  </si>
  <si>
    <t xml:space="preserve">退職手当負担見込額 </t>
    <rPh sb="0" eb="2">
      <t>タイショク</t>
    </rPh>
    <rPh sb="2" eb="4">
      <t>テアテ</t>
    </rPh>
    <rPh sb="4" eb="6">
      <t>フタン</t>
    </rPh>
    <rPh sb="6" eb="9">
      <t>ミコミガク</t>
    </rPh>
    <phoneticPr fontId="27"/>
  </si>
  <si>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</si>
  <si>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7"/>
  </si>
  <si>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7"/>
  </si>
  <si>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</si>
  <si>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7"/>
  </si>
  <si>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</si>
  <si>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</si>
  <si>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</si>
  <si>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rPh sb="0" eb="2">
      <t>レンケツ</t>
    </rPh>
    <rPh sb="2" eb="4">
      <t>ジッシツ</t>
    </rPh>
    <rPh sb="4" eb="7">
      <t>アカジガク</t>
    </rPh>
    <phoneticPr fontId="27"/>
  </si>
  <si>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</si>
  <si>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7"/>
  </si>
  <si>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</si>
  <si>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</si>
  <si>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</si>
  <si>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</si>
  <si>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7"/>
  </si>
  <si>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</si>
  <si>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7"/>
  </si>
  <si>
    <t xml:space="preserve">充当可能特定歳入 </t>
    <rPh sb="0" eb="2">
      <t>ジュウトウ</t>
    </rPh>
    <rPh sb="2" eb="4">
      <t>カノウ</t>
    </rPh>
    <rPh sb="4" eb="6">
      <t>トクテイ</t>
    </rPh>
    <rPh sb="6" eb="8">
      <t>サイニュウ</t>
    </rPh>
    <phoneticPr fontId="27"/>
  </si>
  <si>
    <t xml:space="preserve">基準財政需要額算入見込額 </t>
    <rPh sb="0" eb="2">
      <t>キジュン</t>
    </rPh>
    <rPh sb="2" eb="4">
      <t>ザイセイ</t>
    </rPh>
    <rPh sb="4" eb="7">
      <t>ジュヨウガク</t>
    </rPh>
    <rPh sb="7" eb="9">
      <t>サンニュウ</t>
    </rPh>
    <rPh sb="9" eb="12">
      <t>ミコミガク</t>
    </rPh>
    <phoneticPr fontId="27"/>
  </si>
  <si>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</si>
  <si>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</si>
  <si>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</si>
  <si>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</si>
  <si>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7"/>
  </si>
  <si>
    <t>土地開発公社に係る将来負担額</t>
    <rPh sb="0" eb="2">
      <t>トチ</t>
    </rPh>
    <rPh sb="2" eb="4">
      <t>カイハツ</t>
    </rPh>
    <rPh sb="4" eb="6">
      <t>コウシャ</t>
    </rPh>
    <rPh sb="7" eb="8">
      <t>カカ</t>
    </rPh>
    <rPh sb="9" eb="11">
      <t>ショウライ</t>
    </rPh>
    <rPh sb="11" eb="14">
      <t>フタンガク</t>
    </rPh>
    <phoneticPr fontId="27"/>
  </si>
  <si>
    <t>利子補給に係るもの</t>
  </si>
  <si>
    <t>健全化判断比率</t>
    <rPh sb="0" eb="3">
      <t>ケンゼンカ</t>
    </rPh>
    <rPh sb="3" eb="5">
      <t>ハンダン</t>
    </rPh>
    <rPh sb="5" eb="7">
      <t>ヒリツ</t>
    </rPh>
    <phoneticPr fontId="18"/>
  </si>
  <si>
    <t>令和元年度</t>
    <rPh sb="0" eb="2">
      <t>レイワ</t>
    </rPh>
    <rPh sb="2" eb="3">
      <t>ガン</t>
    </rPh>
    <rPh sb="3" eb="5">
      <t>ネンド</t>
    </rPh>
    <phoneticPr fontId="18"/>
  </si>
  <si>
    <t>早期健全化基準</t>
    <phoneticPr fontId="5"/>
  </si>
  <si>
    <t>財政再生基準</t>
    <phoneticPr fontId="5"/>
  </si>
  <si>
    <t>地方独立行政法人に係る将来負担額</t>
    <rPh sb="0" eb="2">
      <t>チホウ</t>
    </rPh>
    <rPh sb="2" eb="4">
      <t>ドクリツ</t>
    </rPh>
    <rPh sb="4" eb="6">
      <t>ギョウセイ</t>
    </rPh>
    <rPh sb="6" eb="8">
      <t>ホウジン</t>
    </rPh>
    <rPh sb="9" eb="10">
      <t>カカワ</t>
    </rPh>
    <rPh sb="11" eb="13">
      <t>ショウライ</t>
    </rPh>
    <rPh sb="13" eb="15">
      <t>フタン</t>
    </rPh>
    <rPh sb="15" eb="16">
      <t>ガク</t>
    </rPh>
    <phoneticPr fontId="27"/>
  </si>
  <si>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</si>
  <si>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</si>
  <si>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8"/>
  </si>
  <si>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7"/>
  </si>
  <si>
    <t>(Ｃ)</t>
    <phoneticPr fontId="5"/>
  </si>
  <si>
    <t>連結実質赤字比率</t>
    <rPh sb="0" eb="2">
      <t>レンケツ</t>
    </rPh>
    <rPh sb="2" eb="4">
      <t>ジッシツ</t>
    </rPh>
    <rPh sb="4" eb="6">
      <t>アカジ</t>
    </rPh>
    <rPh sb="6" eb="8">
      <t>ヒリツ</t>
    </rPh>
    <phoneticPr fontId="18"/>
  </si>
  <si>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</si>
  <si>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</si>
  <si>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8"/>
  </si>
  <si>
    <t>(Ｃ)－(Ｄ)</t>
    <phoneticPr fontId="5"/>
  </si>
  <si>
    <t>将来負担比率</t>
    <rPh sb="0" eb="2">
      <t>ショウライ</t>
    </rPh>
    <rPh sb="2" eb="4">
      <t>フタン</t>
    </rPh>
    <rPh sb="4" eb="6">
      <t>ヒリツ</t>
    </rPh>
    <phoneticPr fontId="18"/>
  </si>
  <si>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</si>
  <si>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</si>
  <si>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</si>
  <si>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</si>
  <si>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</si>
  <si>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</si>
  <si>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</si>
  <si>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</si>
  <si>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</si>
  <si>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</si>
  <si>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グループ内平均（円）</t>
  </si>
  <si>
    <t>対比（％）</t>
    <rPh sb="0" eb="2">
      <t>タイヒ</t>
    </rPh>
    <phoneticPr fontId="5"/>
  </si>
  <si>
    <t>人件費</t>
    <rPh sb="0" eb="3">
      <t>ジンケンヒ</t>
    </rPh>
    <phoneticPr fontId="5"/>
  </si>
  <si>
    <t>賃金（物件費）</t>
    <rPh sb="0" eb="2">
      <t>チンギン</t>
    </rPh>
    <rPh sb="3" eb="5">
      <t>ブッケン</t>
    </rPh>
    <rPh sb="5" eb="6">
      <t>ヒ</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</si>
  <si>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</si>
  <si>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</si>
  <si>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</si>
  <si>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</si>
  <si>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</si>
  <si>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</si>
  <si>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</si>
  <si>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</si>
  <si>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グループ内平均</t>
    <rPh sb="4" eb="5">
      <t>ナイ</t>
    </rPh>
    <rPh sb="5" eb="7">
      <t>ヘイキン</t>
    </rPh>
    <phoneticPr fontId="5"/>
  </si>
  <si>
    <t>対比（差引）</t>
    <rPh sb="0" eb="2">
      <t>タイヒ</t>
    </rPh>
    <rPh sb="3" eb="5">
      <t>サシヒキ</t>
    </rPh>
    <phoneticPr fontId="5"/>
  </si>
  <si>
    <t>人口100,000人当たり職員数（人）</t>
    <rPh sb="0" eb="2">
      <t>ジンコウ</t>
    </rPh>
    <rPh sb="9" eb="10">
      <t>ニン</t>
    </rPh>
    <rPh sb="10" eb="11">
      <t>ア</t>
    </rPh>
    <rPh sb="13" eb="16">
      <t>ショクインスウ</t>
    </rPh>
    <rPh sb="17" eb="18">
      <t>ニン</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</si>
  <si>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</si>
  <si>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</si>
  <si>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</si>
  <si>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</si>
  <si>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0">
      <t>ク</t>
    </rPh>
    <rPh sb="10" eb="11">
      <t>ア</t>
    </rPh>
    <rPh sb="11" eb="14">
      <t>ショウカンガク</t>
    </rPh>
    <rPh sb="14" eb="15">
      <t>トウ</t>
    </rPh>
    <rPh sb="16" eb="17">
      <t>ノゾ</t>
    </rPh>
    <phoneticPr fontId="15"/>
  </si>
  <si>
    <t>積立不足額を考慮して算定した額</t>
    <rPh sb="0" eb="1">
      <t>ツ</t>
    </rPh>
    <rPh sb="1" eb="2">
      <t>タ</t>
    </rPh>
    <rPh sb="2" eb="5">
      <t>フソクガク</t>
    </rPh>
    <rPh sb="6" eb="8">
      <t>コウリョ</t>
    </rPh>
    <rPh sb="10" eb="12">
      <t>サンテイ</t>
    </rPh>
    <rPh sb="14" eb="15">
      <t>ガク</t>
    </rPh>
    <phoneticPr fontId="15"/>
  </si>
  <si>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</si>
  <si>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</si>
  <si>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</si>
  <si>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</si>
  <si>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</si>
  <si>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</si>
  <si>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</si>
  <si>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合計</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</si>
  <si>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</si>
  <si>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</si>
  <si>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</si>
  <si>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</si>
  <si>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</si>
  <si>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グループ内平均(円)</t>
    <rPh sb="4" eb="5">
      <t>ナイ</t>
    </rPh>
    <rPh sb="5" eb="7">
      <t>ヘイキン</t>
    </rPh>
    <rPh sb="8" eb="9">
      <t>エン</t>
    </rPh>
    <phoneticPr fontId="5"/>
  </si>
  <si>
    <t>増減率(%)(B)</t>
    <rPh sb="0" eb="3">
      <t>ゾウゲンリツ</t>
    </rPh>
    <phoneticPr fontId="5"/>
  </si>
  <si>
    <t>(A)-(B)</t>
    <phoneticPr fontId="5"/>
  </si>
  <si>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</si>
  <si>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</si>
  <si>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</si>
  <si>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</si>
  <si>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</si>
  <si>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</si>
  <si>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</si>
  <si>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 xml:space="preserve"> </t>
    <phoneticPr fontId="5"/>
  </si>
  <si>
    <t xml:space="preserve"> </t>
    <phoneticPr fontId="5"/>
  </si>
  <si>
    <t>H27</t>
  </si>
  <si>
    <t>H28</t>
  </si>
  <si>
    <t>H29</t>
  </si>
  <si>
    <t>H30</t>
  </si>
  <si>
    <t>R01</t>
  </si>
  <si>
    <t>▲ 1.72</t>
  </si>
  <si>
    <t>病院事業会計</t>
  </si>
  <si>
    <t>▲ 0.29</t>
  </si>
  <si>
    <t>▲ 1.19</t>
  </si>
  <si>
    <t>▲ 1.43</t>
  </si>
  <si>
    <t>▲ 1.51</t>
  </si>
  <si>
    <t>水道用水供給事業会計</t>
  </si>
  <si>
    <t>電気事業会計</t>
  </si>
  <si>
    <t>一般会計</t>
  </si>
  <si>
    <t>公営企業資産運用事業会計</t>
  </si>
  <si>
    <t>国民健康保険特別会計</t>
  </si>
  <si>
    <t>工業用水道事業会計</t>
  </si>
  <si>
    <t>流域下水道事業特別会計</t>
  </si>
  <si>
    <t>その他会計（赤字）</t>
  </si>
  <si>
    <t>その他会計（黒字）</t>
  </si>
  <si>
    <t>（百万円）</t>
    <phoneticPr fontId="2"/>
  </si>
  <si>
    <t>H26末</t>
    <phoneticPr fontId="2"/>
  </si>
  <si>
    <t>H27末</t>
    <phoneticPr fontId="2"/>
  </si>
  <si>
    <t>H28末</t>
    <phoneticPr fontId="2"/>
  </si>
  <si>
    <t>H29末</t>
    <phoneticPr fontId="2"/>
  </si>
  <si>
    <t>H30末</t>
    <phoneticPr fontId="2"/>
  </si>
  <si>
    <t>一般会計</t>
    <phoneticPr fontId="5"/>
  </si>
  <si>
    <t>公債管理特別会計</t>
    <phoneticPr fontId="5"/>
  </si>
  <si>
    <t>-</t>
    <phoneticPr fontId="2"/>
  </si>
  <si>
    <t>-</t>
    <phoneticPr fontId="2"/>
  </si>
  <si>
    <t>市町村振興資金特別会計</t>
    <phoneticPr fontId="5"/>
  </si>
  <si>
    <t>母子父子寡婦福祉資金特別会計</t>
    <phoneticPr fontId="5"/>
  </si>
  <si>
    <t>小規模企業者等設備導入資金特別会計</t>
    <phoneticPr fontId="5"/>
  </si>
  <si>
    <t>農業改良資金特別会計</t>
    <phoneticPr fontId="5"/>
  </si>
  <si>
    <t>沿岸漁業改善資金特別会計</t>
    <phoneticPr fontId="5"/>
  </si>
  <si>
    <t>電気事業会計</t>
    <rPh sb="0" eb="2">
      <t>デンキ</t>
    </rPh>
    <rPh sb="2" eb="4">
      <t>ジギョウ</t>
    </rPh>
    <rPh sb="4" eb="5">
      <t>カイ</t>
    </rPh>
    <rPh sb="5" eb="6">
      <t>ケイ</t>
    </rPh>
    <phoneticPr fontId="5"/>
  </si>
  <si>
    <t>工業用水道事業会計</t>
    <rPh sb="0" eb="3">
      <t>コウギョウヨウ</t>
    </rPh>
    <rPh sb="3" eb="5">
      <t>スイドウ</t>
    </rPh>
    <rPh sb="5" eb="7">
      <t>ジギョウ</t>
    </rPh>
    <rPh sb="7" eb="8">
      <t>カイ</t>
    </rPh>
    <rPh sb="8" eb="9">
      <t>ケイ</t>
    </rPh>
    <phoneticPr fontId="5"/>
  </si>
  <si>
    <t>公営企業資産運用事業会計</t>
    <rPh sb="0" eb="2">
      <t>コウエイ</t>
    </rPh>
    <rPh sb="2" eb="4">
      <t>キギョウ</t>
    </rPh>
    <rPh sb="4" eb="6">
      <t>シサン</t>
    </rPh>
    <rPh sb="6" eb="8">
      <t>ウンヨウ</t>
    </rPh>
    <rPh sb="8" eb="10">
      <t>ジギョウ</t>
    </rPh>
    <rPh sb="10" eb="11">
      <t>カイ</t>
    </rPh>
    <rPh sb="11" eb="12">
      <t>ケイ</t>
    </rPh>
    <phoneticPr fontId="5"/>
  </si>
  <si>
    <t>水道事業会計</t>
    <rPh sb="0" eb="2">
      <t>スイドウ</t>
    </rPh>
    <rPh sb="2" eb="4">
      <t>ジギョウ</t>
    </rPh>
    <rPh sb="4" eb="5">
      <t>カイ</t>
    </rPh>
    <rPh sb="5" eb="6">
      <t>ケイ</t>
    </rPh>
    <phoneticPr fontId="5"/>
  </si>
  <si>
    <t>港湾整備事業会計</t>
    <rPh sb="0" eb="2">
      <t>コウワン</t>
    </rPh>
    <rPh sb="2" eb="4">
      <t>セイビ</t>
    </rPh>
    <rPh sb="4" eb="6">
      <t>ジギョウ</t>
    </rPh>
    <rPh sb="6" eb="7">
      <t>カイ</t>
    </rPh>
    <rPh sb="7" eb="8">
      <t>ケイ</t>
    </rPh>
    <phoneticPr fontId="5"/>
  </si>
  <si>
    <t>宅地造成事業会計</t>
    <rPh sb="0" eb="2">
      <t>タクチ</t>
    </rPh>
    <rPh sb="2" eb="4">
      <t>ゾウセイ</t>
    </rPh>
    <rPh sb="4" eb="6">
      <t>ジギョウ</t>
    </rPh>
    <rPh sb="6" eb="7">
      <t>カイ</t>
    </rPh>
    <rPh sb="7" eb="8">
      <t>ケイ</t>
    </rPh>
    <phoneticPr fontId="5"/>
  </si>
  <si>
    <t>流域下水道事業会計</t>
    <rPh sb="0" eb="2">
      <t>リュウイキ</t>
    </rPh>
    <rPh sb="2" eb="5">
      <t>ゲスイドウ</t>
    </rPh>
    <rPh sb="5" eb="7">
      <t>ジギョウ</t>
    </rPh>
    <rPh sb="7" eb="8">
      <t>カイ</t>
    </rPh>
    <rPh sb="8" eb="9">
      <t>ケイ</t>
    </rPh>
    <phoneticPr fontId="5"/>
  </si>
  <si>
    <t>置賜広域病院企業団</t>
  </si>
  <si>
    <t>-</t>
    <phoneticPr fontId="2"/>
  </si>
  <si>
    <t>○</t>
    <phoneticPr fontId="2"/>
  </si>
  <si>
    <t>○</t>
    <phoneticPr fontId="2"/>
  </si>
  <si>
    <t>山形県公立大学法人</t>
  </si>
  <si>
    <t>(公財)やまがた教育振興財団</t>
  </si>
  <si>
    <t>(社)山形県私立学校振興基金協会</t>
  </si>
  <si>
    <t>(公財)山形県生涯学習文化財団</t>
  </si>
  <si>
    <t>(株)モンテディオ山形</t>
  </si>
  <si>
    <t>県出資25％未満だが、財政支援あり</t>
    <rPh sb="0" eb="1">
      <t>ケン</t>
    </rPh>
    <rPh sb="1" eb="3">
      <t>シュッシ</t>
    </rPh>
    <rPh sb="6" eb="8">
      <t>ミマン</t>
    </rPh>
    <rPh sb="11" eb="13">
      <t>ザイセイ</t>
    </rPh>
    <rPh sb="13" eb="15">
      <t>シエン</t>
    </rPh>
    <phoneticPr fontId="2"/>
  </si>
  <si>
    <t>株式会社山形テレビ</t>
  </si>
  <si>
    <t>株式会社さくらんぼテレビジョン</t>
  </si>
  <si>
    <t>山形鉄道(株)</t>
  </si>
  <si>
    <t>山形空港ビル(株)</t>
  </si>
  <si>
    <t>庄内空港ビル(株)</t>
  </si>
  <si>
    <t>(公財)山形県生活衛生営業指導センター</t>
  </si>
  <si>
    <t>（株）やまがた新電力</t>
    <rPh sb="1" eb="2">
      <t>カブ</t>
    </rPh>
    <rPh sb="7" eb="8">
      <t>シン</t>
    </rPh>
    <rPh sb="8" eb="10">
      <t>デンリョク</t>
    </rPh>
    <phoneticPr fontId="3"/>
  </si>
  <si>
    <t>公立大学法人山形県立保健医療大学</t>
  </si>
  <si>
    <t>(公財)山形県総合社会福祉基金</t>
  </si>
  <si>
    <t>地方独立行政法人山形県・酒田市病院機構</t>
  </si>
  <si>
    <t>(公財)山形県臓器移植推進機構</t>
  </si>
  <si>
    <t>(公財)山形県企業振興公社</t>
  </si>
  <si>
    <t>(一財)置賜地域地場産業振興センター</t>
  </si>
  <si>
    <t>(財)山形大学産業研究所</t>
  </si>
  <si>
    <t>(公財)山形県産業技術振興機構</t>
  </si>
  <si>
    <t>一般財団法人山形コンベンションビューロー</t>
    <phoneticPr fontId="2"/>
  </si>
  <si>
    <t>(公財)山形県国際交流協会</t>
  </si>
  <si>
    <t>(公財)やまがた農業支援センター</t>
  </si>
  <si>
    <t>(公社)山形県青果物生産出荷安定基金協会</t>
  </si>
  <si>
    <t>(公財)山形県水産振興協会</t>
  </si>
  <si>
    <t>(一社)山形県系統豚普及センター</t>
  </si>
  <si>
    <t>(公社)山形県畜産協会</t>
  </si>
  <si>
    <t>（株）山形県食肉公社</t>
    <rPh sb="0" eb="3">
      <t>カブ</t>
    </rPh>
    <rPh sb="3" eb="6">
      <t>ヤマガタケン</t>
    </rPh>
    <rPh sb="6" eb="8">
      <t>ショクニク</t>
    </rPh>
    <rPh sb="8" eb="10">
      <t>コウシャ</t>
    </rPh>
    <phoneticPr fontId="2"/>
  </si>
  <si>
    <t>（株）米沢食肉公社</t>
    <rPh sb="0" eb="3">
      <t>カブ</t>
    </rPh>
    <rPh sb="3" eb="5">
      <t>ヨネザワ</t>
    </rPh>
    <rPh sb="5" eb="7">
      <t>ショクニク</t>
    </rPh>
    <rPh sb="7" eb="9">
      <t>コウシャ</t>
    </rPh>
    <phoneticPr fontId="2"/>
  </si>
  <si>
    <t>(公財)山形県林業公社</t>
  </si>
  <si>
    <t>(公財)山形県みどり推進機構</t>
  </si>
  <si>
    <t>(公財)山形県建設技術センター</t>
  </si>
  <si>
    <t>特別法人山形県土地開発公社</t>
  </si>
  <si>
    <t>特別法人山形県道路公社</t>
  </si>
  <si>
    <t>特別法人山形県住宅供給公社</t>
  </si>
  <si>
    <t>(公財)山形県埋蔵文化財センター</t>
  </si>
  <si>
    <t>(公財)山形美術館</t>
  </si>
  <si>
    <t>(公財)山形県スポーツ協会</t>
  </si>
  <si>
    <t>(公財)山形県暴力追放運動推進センター</t>
  </si>
  <si>
    <t>○</t>
    <phoneticPr fontId="2"/>
  </si>
  <si>
    <t>-</t>
    <phoneticPr fontId="2"/>
  </si>
  <si>
    <t>法適用企業</t>
  </si>
  <si>
    <t>法非適用企業</t>
    <rPh sb="1" eb="2">
      <t>ヒ</t>
    </rPh>
    <phoneticPr fontId="5"/>
  </si>
  <si>
    <t>-</t>
    <phoneticPr fontId="2"/>
  </si>
  <si>
    <t>▲0</t>
    <phoneticPr fontId="2"/>
  </si>
  <si>
    <t>地域医療介護総合確保基金</t>
    <rPh sb="0" eb="2">
      <t>チイキ</t>
    </rPh>
    <rPh sb="2" eb="4">
      <t>イリョウ</t>
    </rPh>
    <rPh sb="4" eb="6">
      <t>カイゴ</t>
    </rPh>
    <rPh sb="6" eb="8">
      <t>ソウゴウ</t>
    </rPh>
    <rPh sb="8" eb="10">
      <t>カクホ</t>
    </rPh>
    <rPh sb="10" eb="12">
      <t>キキン</t>
    </rPh>
    <phoneticPr fontId="11"/>
  </si>
  <si>
    <t>県有施設整備基金</t>
    <rPh sb="0" eb="2">
      <t>ケンユウ</t>
    </rPh>
    <rPh sb="2" eb="4">
      <t>シセツ</t>
    </rPh>
    <rPh sb="4" eb="6">
      <t>セイビ</t>
    </rPh>
    <rPh sb="6" eb="8">
      <t>キキン</t>
    </rPh>
    <phoneticPr fontId="2"/>
  </si>
  <si>
    <t>介護保険財政安定化基金</t>
  </si>
  <si>
    <t>後期高齢者医療財政安定化基金</t>
    <rPh sb="0" eb="2">
      <t>コウキ</t>
    </rPh>
    <rPh sb="2" eb="5">
      <t>コウレイシャ</t>
    </rPh>
    <rPh sb="5" eb="7">
      <t>イリョウ</t>
    </rPh>
    <rPh sb="7" eb="9">
      <t>ザイセイ</t>
    </rPh>
    <rPh sb="9" eb="12">
      <t>アンテイカ</t>
    </rPh>
    <rPh sb="12" eb="14">
      <t>キキン</t>
    </rPh>
    <phoneticPr fontId="2"/>
  </si>
  <si>
    <t>ふるさと農村地域活性化基金</t>
    <rPh sb="4" eb="6">
      <t>ノウソン</t>
    </rPh>
    <rPh sb="6" eb="8">
      <t>チイキ</t>
    </rPh>
    <rPh sb="8" eb="11">
      <t>カッセイカ</t>
    </rPh>
    <rPh sb="11" eb="13">
      <t>キキン</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</si>
  <si>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</si>
  <si>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</si>
  <si>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</si>
  <si>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将来負担比率と有形固定資産減価償却率がいずれもグループ内平均値より高い水準にあり、また、庁舎や学校等の一般財産のうち、一般的に大規模な改修工事が必要とされる建築後30 年を経過した建物が平成28年度末時点で延床面積割合で全体の52％に達している状況である。
　引き続き、「山形県県有財産総合管理（ファシリティマネジメント）基本方針」に基づき、施設の売却や集約化・転用を含めた県有施設の老朽化対策を実施していくことで、今後見込まれる施設更新による将来負担比率の上昇の抑制を図っていく。</t>
    <rPh sb="98" eb="99">
      <t>ネン</t>
    </rPh>
    <rPh sb="100" eb="101">
      <t>マツ</t>
    </rPh>
    <phoneticPr fontId="5"/>
  </si>
  <si>
    <t>(　参考　）</t>
    <rPh sb="2" eb="4">
      <t>サンコウ</t>
    </rPh>
    <phoneticPr fontId="5"/>
  </si>
  <si>
    <t>当該団体値</t>
    <rPh sb="0" eb="2">
      <t>トウガイ</t>
    </rPh>
    <rPh sb="2" eb="4">
      <t>ダンタイ</t>
    </rPh>
    <rPh sb="4" eb="5">
      <t>アタイ</t>
    </rPh>
    <phoneticPr fontId="5"/>
  </si>
  <si>
    <t>グループ内平均値</t>
    <rPh sb="4" eb="5">
      <t>ナイ</t>
    </rPh>
    <rPh sb="5" eb="7">
      <t>ヘイキン</t>
    </rPh>
    <rPh sb="7" eb="8">
      <t>アタイ</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</si>
  <si>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</si>
  <si>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xml:space="preserve"> </t>
    <phoneticPr fontId="5"/>
  </si>
  <si>
    <t>将来負担比率</t>
    <phoneticPr fontId="5"/>
  </si>
  <si>
    <t>有形固定資産減価償却率</t>
    <phoneticPr fontId="5"/>
  </si>
  <si>
    <t>　実質公債費比率は、低金利に伴う地方債の元利償還金の減少等により、着実に低下している一方、 将来負担比率は平成24年度以降着実に低下していたが、平成28年度以降は充当可能財源が減少したこと等を受けて増加傾向にある。また、本県の将来負担比率はグループ内平均値と比較して高い水準にあるが、主な要因としては、一般会計等の当該年度末地方債現在高等が大きいまま推移していることが挙げられる。各指標の改善に向けて、今後も経営改善のための見直しや公債費の適正化に取り組んでいく。</t>
    <rPh sb="10" eb="13">
      <t>テイキンリ</t>
    </rPh>
    <rPh sb="14" eb="15">
      <t>トモナ</t>
    </rPh>
    <rPh sb="16" eb="19">
      <t>チホウサイ</t>
    </rPh>
    <rPh sb="20" eb="22">
      <t>ガンリ</t>
    </rPh>
    <rPh sb="22" eb="25">
      <t>ショウカンキン</t>
    </rPh>
    <rPh sb="26" eb="28">
      <t>ゲンショウ</t>
    </rPh>
    <rPh sb="28" eb="29">
      <t>トウ</t>
    </rPh>
    <rPh sb="78" eb="80">
      <t>イコウ</t>
    </rPh>
    <rPh sb="101" eb="103">
      <t>ケイコウ</t>
    </rPh>
    <rPh sb="151" eb="153">
      <t>イッパン</t>
    </rPh>
    <rPh sb="153" eb="155">
      <t>カイケイ</t>
    </rPh>
    <rPh sb="155" eb="156">
      <t>ナド</t>
    </rPh>
    <rPh sb="157" eb="159">
      <t>トウガイ</t>
    </rPh>
    <rPh sb="159" eb="161">
      <t>ネンド</t>
    </rPh>
    <rPh sb="161" eb="162">
      <t>マツ</t>
    </rPh>
    <rPh sb="162" eb="165">
      <t>チホウサイ</t>
    </rPh>
    <rPh sb="165" eb="167">
      <t>ゲンザイ</t>
    </rPh>
    <rPh sb="167" eb="168">
      <t>ダカ</t>
    </rPh>
    <rPh sb="168" eb="169">
      <t>ナド</t>
    </rPh>
    <rPh sb="170" eb="171">
      <t>オオ</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</si>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</sst>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000_ "/>
    <numFmt numFmtId="184" formatCode="0_ "/>
    <numFmt numFmtId="185" formatCode="@&quot; &quot;"/>
    <numFmt numFmtId="186" formatCode="0.00_ "/>
    <numFmt numFmtId="187" formatCode="&quot;(&quot;0&quot;)&quot;"/>
    <numFmt numFmtId="188" formatCode="#,##0.0;&quot;▲ &quot;#,##0.0"/>
    <numFmt numFmtId="189" formatCode="0.0;&quot;▲ &quot;0.0"/>
    <numFmt numFmtId="190" formatCode="#,##0.0_ "/>
    <numFmt numFmtId="191" formatCode="#,##0.00;&quot;▲ &quot;#,##0.00"/>
    <numFmt numFmtId="192" formatCode="#,##0.0_);[Red]\(#,##0.0\)"/>
  </numFmts>
  <fonts count="38">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indexed="8"/>
      <name val="ＭＳ ゴシック"/>
      <family val="3"/>
      <charset val="128"/>
    </font>
    <font>
      <sz val="11"/>
      <color theme="1"/>
      <name val="ＭＳ ゴシック"/>
      <family val="3"/>
      <charset val="128"/>
    </font>
    <font>
      <sz val="11"/>
      <name val="ＭＳ Ｐゴシック"/>
      <family val="3"/>
      <charset val="128"/>
    </font>
    <font>
      <sz val="11"/>
      <color theme="1"/>
      <name val="游ゴシック"/>
      <family val="3"/>
      <charset val="128"/>
      <scheme val="minor"/>
    </font>
    <font>
      <sz val="16"/>
      <color indexed="8"/>
      <name val="ＭＳ ゴシック"/>
      <family val="3"/>
      <charset val="128"/>
    </font>
    <font>
      <sz val="16"/>
      <name val="ＭＳ 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z val="9"/>
      <color indexed="8"/>
      <name val="ＭＳ Ｐゴシック"/>
      <family val="3"/>
      <charset val="128"/>
    </font>
    <font>
      <sz val="14"/>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hair">
        <color indexed="64"/>
      </left>
      <right style="medium">
        <color indexed="64"/>
      </right>
      <top/>
      <bottom style="thin">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medium">
        <color indexed="64"/>
      </left>
      <right/>
      <top style="double">
        <color indexed="64"/>
      </top>
      <bottom style="hair">
        <color indexed="64"/>
      </bottom>
      <diagonal/>
    </border>
    <border diagonalUp="1">
      <left style="medium">
        <color indexed="64"/>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medium">
        <color indexed="64"/>
      </left>
      <right style="hair">
        <color indexed="64"/>
      </right>
      <top style="hair">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1" fillId="0" borderId="0"/>
    <xf numFmtId="0" fontId="11" fillId="0" borderId="0">
      <alignment vertical="center"/>
    </xf>
    <xf numFmtId="0" fontId="1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1" fillId="0" borderId="0">
      <alignment vertical="center"/>
    </xf>
    <xf numFmtId="0" fontId="11" fillId="0" borderId="0">
      <alignment vertical="center"/>
    </xf>
    <xf numFmtId="0" fontId="11" fillId="0" borderId="0"/>
    <xf numFmtId="0" fontId="11" fillId="0" borderId="0"/>
    <xf numFmtId="0" fontId="36" fillId="0" borderId="0">
      <alignment vertical="center"/>
    </xf>
  </cellStyleXfs>
  <cellXfs count="131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0" borderId="7" xfId="1" applyFont="1" applyFill="1" applyBorder="1" applyAlignment="1">
      <alignment horizontal="center" vertical="center" wrapText="1"/>
    </xf>
    <xf numFmtId="0" fontId="6" fillId="0" borderId="11" xfId="1" applyFont="1" applyFill="1" applyBorder="1" applyAlignment="1">
      <alignment horizontal="center" vertical="center" wrapText="1"/>
    </xf>
    <xf numFmtId="0" fontId="6" fillId="0" borderId="17" xfId="1" applyFont="1" applyFill="1" applyBorder="1" applyAlignment="1">
      <alignment horizontal="center" vertical="center"/>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8" fillId="0" borderId="0" xfId="3" applyFont="1" applyAlignment="1"/>
    <xf numFmtId="0" fontId="9" fillId="0" borderId="0" xfId="3" applyFont="1" applyAlignment="1">
      <alignment horizontal="center" vertical="center"/>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8" fillId="0" borderId="0" xfId="3" applyFont="1" applyAlignment="1">
      <alignment horizontal="center" vertical="center" wrapText="1"/>
    </xf>
    <xf numFmtId="0" fontId="8" fillId="0" borderId="0" xfId="3" applyFont="1">
      <alignment vertical="center"/>
    </xf>
    <xf numFmtId="177" fontId="8" fillId="0" borderId="0" xfId="3" applyNumberFormat="1" applyFont="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5" fillId="0" borderId="41" xfId="6" applyNumberFormat="1" applyFont="1" applyBorder="1" applyAlignment="1">
      <alignment vertical="center"/>
    </xf>
    <xf numFmtId="178" fontId="15" fillId="0" borderId="48" xfId="6" applyNumberFormat="1" applyFont="1" applyBorder="1" applyAlignment="1">
      <alignment vertical="center"/>
    </xf>
    <xf numFmtId="178" fontId="15" fillId="0" borderId="15" xfId="6" applyNumberFormat="1" applyFont="1" applyBorder="1" applyAlignment="1">
      <alignment horizontal="center" vertical="center" wrapText="1"/>
    </xf>
    <xf numFmtId="178" fontId="15" fillId="0" borderId="39" xfId="6" applyNumberFormat="1" applyFont="1" applyBorder="1" applyAlignment="1">
      <alignment horizontal="center" vertical="center"/>
    </xf>
    <xf numFmtId="178" fontId="15" fillId="0" borderId="31" xfId="6" applyNumberFormat="1" applyFont="1" applyBorder="1" applyAlignment="1">
      <alignment horizontal="center" vertical="center"/>
    </xf>
    <xf numFmtId="178" fontId="15" fillId="0" borderId="42" xfId="6" applyNumberFormat="1" applyFont="1" applyBorder="1" applyAlignment="1">
      <alignment horizontal="center" vertical="center"/>
    </xf>
    <xf numFmtId="0" fontId="11" fillId="0" borderId="0" xfId="6"/>
    <xf numFmtId="178" fontId="15" fillId="0" borderId="37" xfId="6" applyNumberFormat="1" applyFont="1" applyBorder="1" applyAlignment="1">
      <alignment vertical="center"/>
    </xf>
    <xf numFmtId="178" fontId="15" fillId="0" borderId="40" xfId="6" applyNumberFormat="1" applyFont="1" applyBorder="1" applyAlignment="1">
      <alignment vertical="center"/>
    </xf>
    <xf numFmtId="0" fontId="11" fillId="0" borderId="47" xfId="6" applyFont="1" applyBorder="1" applyAlignment="1">
      <alignment vertical="center"/>
    </xf>
    <xf numFmtId="178" fontId="15" fillId="0" borderId="41" xfId="6" applyNumberFormat="1" applyFont="1" applyBorder="1" applyAlignment="1">
      <alignment horizontal="center" vertical="center"/>
    </xf>
    <xf numFmtId="178" fontId="15" fillId="0" borderId="52" xfId="6" applyNumberFormat="1" applyFont="1" applyBorder="1" applyAlignment="1">
      <alignment horizontal="center" vertical="center" wrapText="1"/>
    </xf>
    <xf numFmtId="178" fontId="15" fillId="0" borderId="53" xfId="6" applyNumberFormat="1" applyFont="1" applyBorder="1" applyAlignment="1">
      <alignment horizontal="center" vertical="center"/>
    </xf>
    <xf numFmtId="178" fontId="15" fillId="0" borderId="54" xfId="6" applyNumberFormat="1" applyFont="1" applyBorder="1" applyAlignment="1">
      <alignment horizontal="center" vertical="center" wrapText="1"/>
    </xf>
    <xf numFmtId="178" fontId="15" fillId="0" borderId="34" xfId="6" applyNumberFormat="1" applyFont="1" applyBorder="1" applyAlignment="1">
      <alignment horizontal="center" vertical="center"/>
    </xf>
    <xf numFmtId="178" fontId="15" fillId="0" borderId="48" xfId="6" applyNumberFormat="1" applyFont="1" applyBorder="1" applyAlignment="1">
      <alignment horizontal="center" vertical="center"/>
    </xf>
    <xf numFmtId="179" fontId="15" fillId="0" borderId="15" xfId="6" applyNumberFormat="1" applyFont="1" applyFill="1" applyBorder="1" applyAlignment="1">
      <alignment vertical="center"/>
    </xf>
    <xf numFmtId="179" fontId="15" fillId="0" borderId="41" xfId="6" applyNumberFormat="1" applyFont="1" applyFill="1" applyBorder="1" applyAlignment="1">
      <alignment vertical="center"/>
    </xf>
    <xf numFmtId="180" fontId="15" fillId="0" borderId="55" xfId="6" applyNumberFormat="1" applyFont="1" applyFill="1" applyBorder="1" applyAlignment="1">
      <alignment vertical="center"/>
    </xf>
    <xf numFmtId="179" fontId="15" fillId="0" borderId="53" xfId="6" applyNumberFormat="1" applyFont="1" applyFill="1" applyBorder="1" applyAlignment="1">
      <alignment vertical="center"/>
    </xf>
    <xf numFmtId="180" fontId="15" fillId="0" borderId="56" xfId="6" applyNumberFormat="1" applyFont="1" applyFill="1" applyBorder="1" applyAlignment="1">
      <alignment vertical="center"/>
    </xf>
    <xf numFmtId="180" fontId="15" fillId="0" borderId="15" xfId="6" applyNumberFormat="1" applyFont="1" applyBorder="1" applyAlignment="1">
      <alignment vertical="center"/>
    </xf>
    <xf numFmtId="178" fontId="15" fillId="0" borderId="37" xfId="6" applyNumberFormat="1" applyFont="1" applyBorder="1" applyAlignment="1">
      <alignment horizontal="center" vertical="center"/>
    </xf>
    <xf numFmtId="178" fontId="15" fillId="0" borderId="57" xfId="6" applyNumberFormat="1" applyFont="1" applyBorder="1" applyAlignment="1">
      <alignment horizontal="center" vertical="center"/>
    </xf>
    <xf numFmtId="179" fontId="15" fillId="0" borderId="58" xfId="6" applyNumberFormat="1" applyFont="1" applyFill="1" applyBorder="1" applyAlignment="1">
      <alignment vertical="center"/>
    </xf>
    <xf numFmtId="179" fontId="15" fillId="0" borderId="59" xfId="6" applyNumberFormat="1" applyFont="1" applyFill="1" applyBorder="1" applyAlignment="1">
      <alignment vertical="center"/>
    </xf>
    <xf numFmtId="180" fontId="15" fillId="0" borderId="57" xfId="6" applyNumberFormat="1" applyFont="1" applyFill="1" applyBorder="1" applyAlignment="1">
      <alignment vertical="center"/>
    </xf>
    <xf numFmtId="179" fontId="15" fillId="0" borderId="60" xfId="6" applyNumberFormat="1" applyFont="1" applyFill="1" applyBorder="1" applyAlignment="1">
      <alignment vertical="center"/>
    </xf>
    <xf numFmtId="180" fontId="15" fillId="0" borderId="61" xfId="6" applyNumberFormat="1" applyFont="1" applyFill="1" applyBorder="1" applyAlignment="1">
      <alignment vertical="center"/>
    </xf>
    <xf numFmtId="180" fontId="15" fillId="0" borderId="58" xfId="6" applyNumberFormat="1" applyFont="1" applyBorder="1" applyAlignment="1">
      <alignment vertical="center"/>
    </xf>
    <xf numFmtId="179" fontId="15" fillId="0" borderId="58" xfId="6" applyNumberFormat="1" applyFont="1" applyFill="1" applyBorder="1" applyAlignment="1">
      <alignment vertical="center" wrapText="1"/>
    </xf>
    <xf numFmtId="179" fontId="15" fillId="0" borderId="15" xfId="6" applyNumberFormat="1" applyFont="1" applyBorder="1" applyAlignment="1">
      <alignment vertical="center"/>
    </xf>
    <xf numFmtId="179" fontId="15" fillId="0" borderId="41" xfId="6" applyNumberFormat="1" applyFont="1" applyBorder="1" applyAlignment="1">
      <alignment vertical="center"/>
    </xf>
    <xf numFmtId="180" fontId="15" fillId="0" borderId="55" xfId="6" applyNumberFormat="1" applyFont="1" applyBorder="1" applyAlignment="1">
      <alignment vertical="center"/>
    </xf>
    <xf numFmtId="179" fontId="15" fillId="0" borderId="53" xfId="6" applyNumberFormat="1" applyFont="1" applyBorder="1" applyAlignment="1">
      <alignment vertical="center"/>
    </xf>
    <xf numFmtId="180" fontId="15" fillId="0" borderId="12" xfId="6" applyNumberFormat="1" applyFont="1" applyBorder="1" applyAlignment="1">
      <alignment vertical="center"/>
    </xf>
    <xf numFmtId="0" fontId="11" fillId="0" borderId="34" xfId="6" applyBorder="1"/>
    <xf numFmtId="0" fontId="11" fillId="0" borderId="34" xfId="6" applyBorder="1" applyAlignment="1">
      <alignment vertical="center"/>
    </xf>
    <xf numFmtId="0" fontId="16" fillId="0" borderId="34" xfId="6" applyFont="1" applyBorder="1"/>
    <xf numFmtId="0" fontId="11" fillId="0" borderId="0" xfId="7" applyAlignment="1"/>
    <xf numFmtId="0" fontId="11" fillId="0" borderId="34" xfId="7" applyBorder="1" applyAlignment="1"/>
    <xf numFmtId="177" fontId="11" fillId="0" borderId="34" xfId="7" applyNumberFormat="1" applyBorder="1" applyAlignment="1"/>
    <xf numFmtId="0" fontId="18" fillId="0" borderId="0" xfId="8" applyFont="1" applyFill="1">
      <alignment vertical="center"/>
    </xf>
    <xf numFmtId="49" fontId="18" fillId="0" borderId="0" xfId="8" applyNumberFormat="1" applyFont="1" applyFill="1">
      <alignment vertical="center"/>
    </xf>
    <xf numFmtId="0" fontId="18" fillId="0" borderId="0" xfId="8" applyFont="1">
      <alignment vertical="center"/>
    </xf>
    <xf numFmtId="0" fontId="20" fillId="0" borderId="0" xfId="8" applyFont="1" applyFill="1">
      <alignment vertical="center"/>
    </xf>
    <xf numFmtId="0" fontId="21" fillId="0" borderId="0" xfId="8" applyFont="1" applyFill="1">
      <alignment vertical="center"/>
    </xf>
    <xf numFmtId="184" fontId="18" fillId="0" borderId="36" xfId="8" applyNumberFormat="1" applyFont="1" applyFill="1" applyBorder="1" applyAlignment="1">
      <alignment horizontal="right" vertical="center" shrinkToFit="1"/>
    </xf>
    <xf numFmtId="184" fontId="18" fillId="0" borderId="8" xfId="8" applyNumberFormat="1" applyFont="1" applyFill="1" applyBorder="1" applyAlignment="1">
      <alignment horizontal="right" vertical="center" shrinkToFit="1"/>
    </xf>
    <xf numFmtId="184" fontId="18" fillId="0" borderId="9" xfId="8" applyNumberFormat="1" applyFont="1" applyFill="1" applyBorder="1" applyAlignment="1">
      <alignment horizontal="right" vertical="center" shrinkToFit="1"/>
    </xf>
    <xf numFmtId="0" fontId="22" fillId="0" borderId="47" xfId="9" applyFont="1" applyFill="1" applyBorder="1" applyAlignment="1">
      <alignment vertical="center"/>
    </xf>
    <xf numFmtId="184" fontId="18" fillId="0" borderId="36" xfId="8" applyNumberFormat="1" applyFont="1" applyFill="1" applyBorder="1" applyAlignment="1">
      <alignment vertical="center" shrinkToFit="1"/>
    </xf>
    <xf numFmtId="184" fontId="18" fillId="0" borderId="8" xfId="8" applyNumberFormat="1" applyFont="1" applyFill="1" applyBorder="1" applyAlignment="1">
      <alignment vertical="center" shrinkToFit="1"/>
    </xf>
    <xf numFmtId="184" fontId="18" fillId="0" borderId="9" xfId="8" applyNumberFormat="1" applyFont="1" applyFill="1" applyBorder="1" applyAlignment="1">
      <alignment vertical="center" shrinkToFit="1"/>
    </xf>
    <xf numFmtId="0" fontId="18" fillId="0" borderId="7" xfId="8" applyFont="1" applyFill="1" applyBorder="1" applyAlignment="1">
      <alignment horizontal="left" vertical="center"/>
    </xf>
    <xf numFmtId="0" fontId="22" fillId="0" borderId="74" xfId="9" applyFont="1" applyFill="1" applyBorder="1" applyAlignment="1">
      <alignment horizontal="center" vertical="center"/>
    </xf>
    <xf numFmtId="0" fontId="18" fillId="0" borderId="36" xfId="8" applyFont="1" applyFill="1" applyBorder="1" applyAlignment="1">
      <alignment horizontal="center" vertical="center"/>
    </xf>
    <xf numFmtId="0" fontId="18" fillId="0" borderId="8" xfId="8" applyFont="1" applyFill="1" applyBorder="1" applyAlignment="1">
      <alignment horizontal="center" vertical="center"/>
    </xf>
    <xf numFmtId="0" fontId="18" fillId="0" borderId="7" xfId="8" applyFont="1" applyFill="1" applyBorder="1" applyAlignment="1">
      <alignment horizontal="center" vertical="center" textRotation="255"/>
    </xf>
    <xf numFmtId="0" fontId="18" fillId="0" borderId="0" xfId="8" applyFont="1" applyFill="1" applyBorder="1" applyAlignment="1">
      <alignment horizontal="center" vertical="center" textRotation="255"/>
    </xf>
    <xf numFmtId="0" fontId="18" fillId="0" borderId="0" xfId="8" applyFont="1" applyFill="1" applyBorder="1" applyAlignment="1">
      <alignment horizontal="center" vertical="center"/>
    </xf>
    <xf numFmtId="0" fontId="18" fillId="0" borderId="0" xfId="8" applyFont="1" applyFill="1" applyBorder="1" applyAlignment="1">
      <alignment horizontal="center" vertical="center" wrapText="1"/>
    </xf>
    <xf numFmtId="0" fontId="18" fillId="0" borderId="8" xfId="8" applyFont="1" applyFill="1" applyBorder="1" applyAlignment="1">
      <alignment horizontal="center" vertical="center" textRotation="255"/>
    </xf>
    <xf numFmtId="0" fontId="18" fillId="0" borderId="8" xfId="8" applyFont="1" applyFill="1" applyBorder="1" applyAlignment="1">
      <alignment vertical="center"/>
    </xf>
    <xf numFmtId="0" fontId="18" fillId="0" borderId="8" xfId="8" applyFont="1" applyFill="1" applyBorder="1" applyAlignment="1">
      <alignment horizontal="right" vertical="center"/>
    </xf>
    <xf numFmtId="0" fontId="18" fillId="0" borderId="9" xfId="8" applyFont="1" applyFill="1" applyBorder="1" applyAlignment="1">
      <alignment horizontal="right" vertical="center"/>
    </xf>
    <xf numFmtId="0" fontId="18" fillId="0" borderId="0" xfId="8" applyFont="1" applyFill="1" applyBorder="1" applyAlignment="1">
      <alignment vertical="center"/>
    </xf>
    <xf numFmtId="0" fontId="18" fillId="0" borderId="0" xfId="8" applyFont="1" applyFill="1" applyBorder="1" applyAlignment="1">
      <alignment horizontal="right" vertical="center"/>
    </xf>
    <xf numFmtId="0" fontId="18" fillId="0" borderId="69" xfId="8" applyFont="1" applyFill="1" applyBorder="1" applyAlignment="1">
      <alignment horizontal="right" vertical="center"/>
    </xf>
    <xf numFmtId="0" fontId="18" fillId="0" borderId="70" xfId="8" applyFont="1" applyFill="1" applyBorder="1" applyAlignment="1">
      <alignment horizontal="center" vertical="center" textRotation="255"/>
    </xf>
    <xf numFmtId="0" fontId="18" fillId="0" borderId="71" xfId="8" applyFont="1" applyFill="1" applyBorder="1" applyAlignment="1">
      <alignment horizontal="center" vertical="center" textRotation="255"/>
    </xf>
    <xf numFmtId="0" fontId="18" fillId="0" borderId="71" xfId="8" applyFont="1" applyFill="1" applyBorder="1" applyAlignment="1">
      <alignment vertical="center"/>
    </xf>
    <xf numFmtId="0" fontId="18" fillId="0" borderId="71" xfId="8" applyFont="1" applyFill="1" applyBorder="1" applyAlignment="1">
      <alignment horizontal="right" vertical="center"/>
    </xf>
    <xf numFmtId="0" fontId="18" fillId="0" borderId="73" xfId="8" applyFont="1" applyFill="1" applyBorder="1" applyAlignment="1">
      <alignment horizontal="right" vertical="center"/>
    </xf>
    <xf numFmtId="0" fontId="18" fillId="0" borderId="70" xfId="8" applyFont="1" applyFill="1" applyBorder="1" applyAlignment="1">
      <alignment horizontal="center" vertical="center"/>
    </xf>
    <xf numFmtId="0" fontId="18" fillId="0" borderId="7" xfId="8" applyFont="1" applyFill="1" applyBorder="1">
      <alignment vertical="center"/>
    </xf>
    <xf numFmtId="0" fontId="18" fillId="0" borderId="0" xfId="8" applyFont="1" applyFill="1" applyBorder="1">
      <alignment vertical="center"/>
    </xf>
    <xf numFmtId="0" fontId="22" fillId="0" borderId="8" xfId="7" applyFont="1" applyFill="1" applyBorder="1" applyAlignment="1">
      <alignment horizontal="center" vertical="center" wrapText="1"/>
    </xf>
    <xf numFmtId="0" fontId="22" fillId="0" borderId="8" xfId="7" applyFont="1" applyFill="1" applyBorder="1" applyAlignment="1">
      <alignment horizontal="left" vertical="center"/>
    </xf>
    <xf numFmtId="0" fontId="11" fillId="0" borderId="8" xfId="8" applyFont="1" applyFill="1" applyBorder="1" applyAlignment="1">
      <alignment horizontal="left" vertical="center"/>
    </xf>
    <xf numFmtId="178" fontId="22" fillId="0" borderId="8" xfId="8" applyNumberFormat="1" applyFont="1" applyFill="1" applyBorder="1" applyAlignment="1">
      <alignment horizontal="right" vertical="center"/>
    </xf>
    <xf numFmtId="178" fontId="22" fillId="0" borderId="0" xfId="8" applyNumberFormat="1" applyFont="1" applyFill="1" applyBorder="1" applyAlignment="1">
      <alignment horizontal="right" vertical="center"/>
    </xf>
    <xf numFmtId="0" fontId="18" fillId="0" borderId="69" xfId="8" applyFont="1" applyFill="1" applyBorder="1">
      <alignment vertical="center"/>
    </xf>
    <xf numFmtId="49" fontId="18" fillId="0" borderId="7" xfId="8" applyNumberFormat="1" applyFont="1" applyFill="1" applyBorder="1">
      <alignment vertical="center"/>
    </xf>
    <xf numFmtId="49" fontId="18" fillId="0" borderId="0" xfId="8" applyNumberFormat="1" applyFont="1" applyFill="1" applyBorder="1">
      <alignment vertical="center"/>
    </xf>
    <xf numFmtId="49" fontId="18" fillId="0" borderId="0" xfId="8" applyNumberFormat="1" applyFont="1" applyFill="1" applyBorder="1" applyAlignment="1">
      <alignment vertical="center"/>
    </xf>
    <xf numFmtId="49" fontId="18" fillId="0" borderId="0" xfId="8" applyNumberFormat="1" applyFont="1" applyFill="1" applyBorder="1" applyAlignment="1">
      <alignment horizontal="center" vertical="center"/>
    </xf>
    <xf numFmtId="0" fontId="18" fillId="0" borderId="69" xfId="8" applyFont="1" applyFill="1" applyBorder="1" applyAlignment="1">
      <alignment horizontal="center" vertical="center"/>
    </xf>
    <xf numFmtId="0" fontId="18" fillId="0" borderId="70" xfId="8" applyFont="1" applyFill="1" applyBorder="1">
      <alignment vertical="center"/>
    </xf>
    <xf numFmtId="0" fontId="18" fillId="0" borderId="71" xfId="8" applyFont="1" applyFill="1" applyBorder="1">
      <alignment vertical="center"/>
    </xf>
    <xf numFmtId="0" fontId="18" fillId="0" borderId="73" xfId="8" applyFont="1" applyFill="1" applyBorder="1">
      <alignment vertical="center"/>
    </xf>
    <xf numFmtId="49" fontId="26" fillId="0" borderId="0" xfId="10" applyNumberFormat="1" applyFont="1">
      <alignment vertical="center"/>
    </xf>
    <xf numFmtId="49" fontId="18" fillId="0" borderId="0" xfId="10" applyNumberFormat="1" applyFont="1">
      <alignment vertical="center"/>
    </xf>
    <xf numFmtId="0" fontId="18" fillId="0" borderId="0" xfId="10" applyFont="1">
      <alignment vertical="center"/>
    </xf>
    <xf numFmtId="0" fontId="27" fillId="0" borderId="0" xfId="10" applyFont="1">
      <alignment vertical="center"/>
    </xf>
    <xf numFmtId="0" fontId="3" fillId="0" borderId="54" xfId="10" applyFont="1" applyBorder="1" applyAlignment="1">
      <alignment horizontal="center" vertical="center"/>
    </xf>
    <xf numFmtId="0" fontId="3" fillId="0" borderId="54" xfId="10" applyFont="1" applyBorder="1" applyAlignment="1">
      <alignment vertical="center"/>
    </xf>
    <xf numFmtId="0" fontId="18" fillId="0" borderId="0" xfId="10" applyFont="1" applyBorder="1">
      <alignment vertical="center"/>
    </xf>
    <xf numFmtId="0" fontId="18" fillId="0" borderId="12" xfId="10" applyFont="1" applyFill="1" applyBorder="1">
      <alignment vertical="center"/>
    </xf>
    <xf numFmtId="178" fontId="18" fillId="0" borderId="12" xfId="10" applyNumberFormat="1" applyFont="1" applyFill="1" applyBorder="1" applyAlignment="1">
      <alignment horizontal="right" vertical="center"/>
    </xf>
    <xf numFmtId="181" fontId="18" fillId="0" borderId="12" xfId="10" applyNumberFormat="1" applyFont="1" applyFill="1" applyBorder="1" applyAlignment="1">
      <alignment horizontal="right" vertical="center"/>
    </xf>
    <xf numFmtId="0" fontId="18" fillId="0" borderId="12" xfId="10" applyFont="1" applyFill="1" applyBorder="1" applyAlignment="1">
      <alignment vertical="center"/>
    </xf>
    <xf numFmtId="0" fontId="18" fillId="0" borderId="12" xfId="10" applyFont="1" applyFill="1" applyBorder="1" applyAlignment="1">
      <alignment horizontal="center" vertical="center"/>
    </xf>
    <xf numFmtId="0" fontId="18" fillId="0" borderId="0" xfId="10" applyFont="1" applyFill="1" applyBorder="1">
      <alignment vertical="center"/>
    </xf>
    <xf numFmtId="178" fontId="18" fillId="0" borderId="0" xfId="10" applyNumberFormat="1" applyFont="1" applyFill="1" applyBorder="1" applyAlignment="1">
      <alignment horizontal="right" vertical="center"/>
    </xf>
    <xf numFmtId="181" fontId="18" fillId="0" borderId="0" xfId="10" applyNumberFormat="1" applyFont="1" applyFill="1" applyBorder="1" applyAlignment="1">
      <alignment horizontal="right" vertical="center"/>
    </xf>
    <xf numFmtId="0" fontId="18" fillId="0" borderId="0" xfId="10" applyFont="1" applyFill="1" applyBorder="1" applyAlignment="1">
      <alignment vertical="center"/>
    </xf>
    <xf numFmtId="0" fontId="18" fillId="0" borderId="0" xfId="10" applyFont="1" applyFill="1" applyBorder="1" applyAlignment="1">
      <alignment horizontal="center" vertical="center"/>
    </xf>
    <xf numFmtId="0" fontId="18" fillId="0" borderId="12" xfId="10" applyFont="1" applyBorder="1">
      <alignment vertical="center"/>
    </xf>
    <xf numFmtId="0" fontId="18" fillId="0" borderId="0" xfId="10" applyFont="1" applyBorder="1" applyAlignment="1">
      <alignment horizontal="center" vertical="center"/>
    </xf>
    <xf numFmtId="0" fontId="18" fillId="0" borderId="54" xfId="10" applyFont="1" applyBorder="1">
      <alignment vertical="center"/>
    </xf>
    <xf numFmtId="0" fontId="22" fillId="0" borderId="0" xfId="10" applyFont="1" applyBorder="1">
      <alignment vertical="center"/>
    </xf>
    <xf numFmtId="0" fontId="22" fillId="0" borderId="0" xfId="10" applyFont="1">
      <alignment vertical="center"/>
    </xf>
    <xf numFmtId="0" fontId="18" fillId="0" borderId="0" xfId="10" applyFont="1" applyFill="1" applyBorder="1" applyAlignment="1">
      <alignment horizontal="center" vertical="center" wrapText="1"/>
    </xf>
    <xf numFmtId="0" fontId="18" fillId="0" borderId="0" xfId="10" applyFont="1" applyFill="1" applyBorder="1" applyAlignment="1">
      <alignment vertical="center" textRotation="255"/>
    </xf>
    <xf numFmtId="49" fontId="18" fillId="6" borderId="0" xfId="12" applyNumberFormat="1" applyFont="1" applyFill="1" applyProtection="1">
      <alignment vertical="center"/>
    </xf>
    <xf numFmtId="0" fontId="18" fillId="6" borderId="0" xfId="12" applyFont="1" applyFill="1" applyProtection="1">
      <alignment vertical="center"/>
    </xf>
    <xf numFmtId="0" fontId="18" fillId="6" borderId="0" xfId="12" applyFont="1" applyFill="1" applyBorder="1" applyAlignment="1" applyProtection="1">
      <alignment vertical="center"/>
    </xf>
    <xf numFmtId="0" fontId="18" fillId="6" borderId="71"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8" fillId="6" borderId="0" xfId="12" applyFont="1" applyFill="1" applyAlignment="1" applyProtection="1">
      <alignment vertical="center"/>
    </xf>
    <xf numFmtId="0" fontId="18"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0" fillId="6" borderId="0" xfId="12" applyFont="1" applyFill="1" applyProtection="1">
      <alignment vertical="center"/>
    </xf>
    <xf numFmtId="0" fontId="31" fillId="6" borderId="0" xfId="12" applyFont="1" applyFill="1" applyProtection="1">
      <alignment vertical="center"/>
    </xf>
    <xf numFmtId="0" fontId="31" fillId="6" borderId="0" xfId="13" applyFont="1" applyFill="1" applyProtection="1">
      <alignment vertical="center"/>
    </xf>
    <xf numFmtId="0" fontId="31" fillId="0" borderId="0" xfId="13" applyFont="1" applyProtection="1">
      <alignment vertical="center"/>
    </xf>
    <xf numFmtId="0" fontId="30" fillId="6" borderId="0" xfId="12" applyFont="1" applyFill="1" applyBorder="1" applyProtection="1">
      <alignment vertical="center"/>
    </xf>
    <xf numFmtId="0" fontId="31" fillId="6" borderId="0" xfId="12" applyFont="1" applyFill="1" applyBorder="1" applyProtection="1">
      <alignment vertical="center"/>
    </xf>
    <xf numFmtId="0" fontId="30" fillId="0" borderId="92" xfId="12" applyFont="1" applyBorder="1" applyAlignment="1" applyProtection="1">
      <alignment horizontal="center" vertical="center" shrinkToFit="1"/>
      <protection locked="0"/>
    </xf>
    <xf numFmtId="0" fontId="30" fillId="0" borderId="92" xfId="12" applyFont="1" applyFill="1" applyBorder="1" applyAlignment="1" applyProtection="1">
      <alignment horizontal="center" vertical="center" shrinkToFit="1"/>
      <protection locked="0"/>
    </xf>
    <xf numFmtId="0" fontId="30" fillId="0" borderId="101" xfId="15" applyFont="1" applyBorder="1" applyAlignment="1" applyProtection="1">
      <alignment horizontal="center" vertical="center" shrinkToFit="1"/>
      <protection locked="0"/>
    </xf>
    <xf numFmtId="0" fontId="30" fillId="0" borderId="103" xfId="12" applyFont="1" applyBorder="1" applyAlignment="1" applyProtection="1">
      <alignment horizontal="center" vertical="center" shrinkToFit="1"/>
      <protection locked="0"/>
    </xf>
    <xf numFmtId="0" fontId="30" fillId="0" borderId="103" xfId="12" applyFont="1" applyFill="1" applyBorder="1" applyAlignment="1" applyProtection="1">
      <alignment horizontal="center" vertical="center" shrinkToFit="1"/>
      <protection locked="0"/>
    </xf>
    <xf numFmtId="0" fontId="30" fillId="0" borderId="114" xfId="15" applyFont="1" applyBorder="1" applyAlignment="1" applyProtection="1">
      <alignment horizontal="center" vertical="center" shrinkToFit="1"/>
      <protection locked="0"/>
    </xf>
    <xf numFmtId="0" fontId="30" fillId="8" borderId="20" xfId="12" applyFont="1" applyFill="1" applyBorder="1" applyAlignment="1" applyProtection="1">
      <alignment horizontal="center" vertical="center" shrinkToFit="1"/>
      <protection locked="0"/>
    </xf>
    <xf numFmtId="0" fontId="32" fillId="6" borderId="0" xfId="12" applyFont="1" applyFill="1" applyProtection="1">
      <alignment vertical="center"/>
    </xf>
    <xf numFmtId="0" fontId="30" fillId="0" borderId="132" xfId="12" applyFont="1" applyBorder="1" applyAlignment="1" applyProtection="1">
      <alignment horizontal="center" vertical="center" shrinkToFit="1"/>
      <protection locked="0"/>
    </xf>
    <xf numFmtId="0" fontId="30" fillId="6" borderId="114"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0" fillId="0" borderId="135" xfId="12" applyFont="1" applyBorder="1" applyAlignment="1" applyProtection="1">
      <alignment horizontal="center" vertical="center" shrinkToFit="1"/>
      <protection locked="0"/>
    </xf>
    <xf numFmtId="0" fontId="30" fillId="6" borderId="0" xfId="12" applyFont="1" applyFill="1" applyBorder="1" applyAlignment="1" applyProtection="1">
      <alignment horizontal="center" vertical="center" shrinkToFit="1"/>
    </xf>
    <xf numFmtId="0" fontId="30" fillId="6" borderId="0" xfId="12" applyFont="1" applyFill="1" applyBorder="1" applyAlignment="1" applyProtection="1">
      <alignment horizontal="left" vertical="center" shrinkToFit="1"/>
    </xf>
    <xf numFmtId="177" fontId="30" fillId="6" borderId="0" xfId="12" applyNumberFormat="1" applyFont="1" applyFill="1" applyBorder="1" applyAlignment="1" applyProtection="1">
      <alignment horizontal="right" vertical="center" shrinkToFit="1"/>
    </xf>
    <xf numFmtId="177" fontId="30" fillId="6" borderId="0" xfId="12" applyNumberFormat="1" applyFont="1" applyFill="1" applyBorder="1" applyAlignment="1" applyProtection="1">
      <alignment horizontal="left" vertical="center" shrinkToFit="1"/>
    </xf>
    <xf numFmtId="0" fontId="32" fillId="6" borderId="0" xfId="12" applyFont="1" applyFill="1" applyBorder="1" applyProtection="1">
      <alignment vertical="center"/>
    </xf>
    <xf numFmtId="0" fontId="30" fillId="6" borderId="71" xfId="12" applyFont="1" applyFill="1" applyBorder="1" applyAlignment="1" applyProtection="1">
      <alignment vertical="center"/>
    </xf>
    <xf numFmtId="0" fontId="30" fillId="6" borderId="71" xfId="12" applyFont="1" applyFill="1" applyBorder="1" applyAlignment="1" applyProtection="1">
      <alignment horizontal="center" vertical="center"/>
    </xf>
    <xf numFmtId="0" fontId="30" fillId="6" borderId="31" xfId="12" applyFont="1" applyFill="1" applyBorder="1" applyProtection="1">
      <alignment vertical="center"/>
    </xf>
    <xf numFmtId="0" fontId="30" fillId="6" borderId="11" xfId="12" applyFont="1" applyFill="1" applyBorder="1" applyAlignment="1" applyProtection="1">
      <alignment vertical="center"/>
    </xf>
    <xf numFmtId="0" fontId="30" fillId="6" borderId="12" xfId="12" applyFont="1" applyFill="1" applyBorder="1" applyAlignment="1" applyProtection="1">
      <alignment vertical="center"/>
    </xf>
    <xf numFmtId="0" fontId="30" fillId="6" borderId="0" xfId="12" applyFont="1" applyFill="1" applyBorder="1" applyAlignment="1" applyProtection="1">
      <alignment vertical="center"/>
    </xf>
    <xf numFmtId="0" fontId="30" fillId="6" borderId="69" xfId="12" applyFont="1" applyFill="1" applyBorder="1" applyAlignment="1" applyProtection="1">
      <alignment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1" fillId="6" borderId="0" xfId="12" applyFont="1" applyFill="1" applyAlignment="1" applyProtection="1">
      <alignment vertical="center"/>
    </xf>
    <xf numFmtId="0" fontId="31" fillId="6" borderId="0" xfId="12" applyFont="1" applyFill="1" applyBorder="1" applyAlignment="1" applyProtection="1">
      <alignment horizontal="center" vertical="center"/>
    </xf>
    <xf numFmtId="0" fontId="31" fillId="6" borderId="7" xfId="12" applyFont="1" applyFill="1" applyBorder="1" applyAlignment="1" applyProtection="1">
      <alignment vertical="center"/>
    </xf>
    <xf numFmtId="0" fontId="31" fillId="6" borderId="0" xfId="12" applyFont="1" applyFill="1" applyBorder="1" applyAlignment="1" applyProtection="1">
      <alignment vertical="center"/>
    </xf>
    <xf numFmtId="0" fontId="35" fillId="6" borderId="0" xfId="13" applyFont="1" applyFill="1" applyProtection="1">
      <alignment vertical="center"/>
    </xf>
    <xf numFmtId="0" fontId="1" fillId="0" borderId="0" xfId="13">
      <alignment vertical="center"/>
    </xf>
    <xf numFmtId="0" fontId="11" fillId="6" borderId="0" xfId="6" applyFill="1" applyProtection="1">
      <protection hidden="1"/>
    </xf>
    <xf numFmtId="0" fontId="11" fillId="6" borderId="0" xfId="6" applyFill="1"/>
    <xf numFmtId="0" fontId="11" fillId="6" borderId="0" xfId="6" applyFont="1" applyFill="1"/>
    <xf numFmtId="0" fontId="11" fillId="6" borderId="0" xfId="6" applyFont="1" applyFill="1" applyProtection="1">
      <protection hidden="1"/>
    </xf>
    <xf numFmtId="0" fontId="1" fillId="0" borderId="0" xfId="16" applyFont="1" applyFill="1">
      <alignment vertical="center"/>
    </xf>
    <xf numFmtId="0" fontId="1" fillId="0" borderId="0" xfId="16" applyFont="1" applyFill="1" applyBorder="1">
      <alignment vertical="center"/>
    </xf>
    <xf numFmtId="0" fontId="30"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4" fillId="6" borderId="17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34" xfId="16" applyNumberFormat="1" applyFont="1" applyFill="1" applyBorder="1" applyAlignment="1">
      <alignment horizontal="right" vertical="center" shrinkToFit="1"/>
    </xf>
    <xf numFmtId="177" fontId="3" fillId="6" borderId="176" xfId="16" applyNumberFormat="1" applyFont="1" applyFill="1" applyBorder="1" applyAlignment="1">
      <alignment horizontal="right" vertical="center" shrinkToFit="1"/>
    </xf>
    <xf numFmtId="188" fontId="3" fillId="6" borderId="52" xfId="16" applyNumberFormat="1" applyFont="1" applyFill="1" applyBorder="1" applyAlignment="1">
      <alignment horizontal="right" vertical="center" shrinkToFit="1"/>
    </xf>
    <xf numFmtId="0" fontId="3" fillId="6" borderId="0" xfId="16" applyFont="1" applyFill="1" applyBorder="1" applyAlignment="1">
      <alignment vertical="center"/>
    </xf>
    <xf numFmtId="177" fontId="3" fillId="6" borderId="0" xfId="16" applyNumberFormat="1" applyFont="1" applyFill="1" applyBorder="1" applyAlignment="1">
      <alignment horizontal="right" vertical="center"/>
    </xf>
    <xf numFmtId="188" fontId="3" fillId="6" borderId="0" xfId="16" applyNumberFormat="1" applyFont="1" applyFill="1" applyBorder="1" applyAlignment="1">
      <alignment horizontal="right" vertical="center"/>
    </xf>
    <xf numFmtId="190"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7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1" fontId="15" fillId="0" borderId="34" xfId="16" applyNumberFormat="1" applyFont="1" applyFill="1" applyBorder="1" applyAlignment="1">
      <alignment horizontal="right" vertical="center" shrinkToFit="1"/>
    </xf>
    <xf numFmtId="191" fontId="15" fillId="0" borderId="176" xfId="16" applyNumberFormat="1" applyFont="1" applyFill="1" applyBorder="1" applyAlignment="1">
      <alignment horizontal="right" vertical="center" shrinkToFit="1"/>
    </xf>
    <xf numFmtId="191"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8" fontId="15" fillId="0" borderId="34" xfId="16" applyNumberFormat="1" applyFont="1" applyFill="1" applyBorder="1" applyAlignment="1">
      <alignment horizontal="right" vertical="center" shrinkToFit="1"/>
    </xf>
    <xf numFmtId="188" fontId="15" fillId="0" borderId="176" xfId="16" applyNumberFormat="1" applyFont="1" applyFill="1" applyBorder="1" applyAlignment="1">
      <alignment horizontal="right" vertical="center" shrinkToFit="1"/>
    </xf>
    <xf numFmtId="188"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90"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0" borderId="34" xfId="16" applyNumberFormat="1" applyFont="1" applyFill="1" applyBorder="1" applyAlignment="1">
      <alignment horizontal="right" vertical="center" shrinkToFit="1"/>
    </xf>
    <xf numFmtId="177" fontId="3" fillId="0" borderId="176" xfId="16" applyNumberFormat="1" applyFont="1" applyFill="1" applyBorder="1" applyAlignment="1">
      <alignment horizontal="right" vertical="center" shrinkToFit="1"/>
    </xf>
    <xf numFmtId="0" fontId="1" fillId="0" borderId="0" xfId="16" applyFont="1" applyFill="1" applyBorder="1" applyAlignment="1"/>
    <xf numFmtId="190" fontId="3" fillId="0" borderId="12" xfId="16" applyNumberFormat="1" applyFont="1" applyFill="1" applyBorder="1">
      <alignment vertical="center"/>
    </xf>
    <xf numFmtId="0" fontId="1" fillId="0" borderId="54" xfId="16" applyFont="1" applyFill="1" applyBorder="1">
      <alignment vertical="center"/>
    </xf>
    <xf numFmtId="0" fontId="30" fillId="0" borderId="65" xfId="16" applyFont="1" applyFill="1" applyBorder="1">
      <alignment vertical="center"/>
    </xf>
    <xf numFmtId="0" fontId="1" fillId="0" borderId="54" xfId="17" applyFont="1" applyFill="1" applyBorder="1">
      <alignment vertical="center"/>
    </xf>
    <xf numFmtId="190" fontId="3" fillId="0" borderId="54" xfId="17" applyNumberFormat="1" applyFont="1" applyFill="1" applyBorder="1">
      <alignment vertical="center"/>
    </xf>
    <xf numFmtId="178" fontId="15" fillId="0" borderId="41" xfId="18" applyNumberFormat="1" applyFont="1" applyBorder="1" applyAlignment="1">
      <alignment vertical="center"/>
    </xf>
    <xf numFmtId="178" fontId="15" fillId="0" borderId="48" xfId="18" applyNumberFormat="1" applyFont="1" applyBorder="1" applyAlignment="1">
      <alignment vertical="center"/>
    </xf>
    <xf numFmtId="178" fontId="15" fillId="0" borderId="37" xfId="18" applyNumberFormat="1" applyFont="1" applyBorder="1" applyAlignment="1">
      <alignment vertical="center"/>
    </xf>
    <xf numFmtId="178" fontId="15" fillId="0" borderId="40" xfId="18" applyNumberFormat="1" applyFont="1" applyBorder="1" applyAlignment="1">
      <alignment vertical="center"/>
    </xf>
    <xf numFmtId="178" fontId="15" fillId="0" borderId="41" xfId="18" applyNumberFormat="1" applyFont="1" applyBorder="1" applyAlignment="1">
      <alignment horizontal="center" vertical="center"/>
    </xf>
    <xf numFmtId="178" fontId="15" fillId="0" borderId="52" xfId="18" applyNumberFormat="1" applyFont="1" applyBorder="1" applyAlignment="1">
      <alignment horizontal="center" vertical="center" wrapText="1"/>
    </xf>
    <xf numFmtId="178" fontId="22" fillId="0" borderId="53" xfId="18" applyNumberFormat="1" applyFont="1" applyBorder="1" applyAlignment="1">
      <alignment horizontal="center" vertical="center"/>
    </xf>
    <xf numFmtId="178" fontId="15" fillId="0" borderId="54" xfId="18" applyNumberFormat="1" applyFont="1" applyBorder="1" applyAlignment="1">
      <alignment horizontal="center" vertical="center" wrapText="1"/>
    </xf>
    <xf numFmtId="178" fontId="15" fillId="0" borderId="34" xfId="18" applyNumberFormat="1" applyFont="1" applyBorder="1" applyAlignment="1">
      <alignment horizontal="center" vertical="center"/>
    </xf>
    <xf numFmtId="177" fontId="15" fillId="0" borderId="15" xfId="19" applyNumberFormat="1" applyFont="1" applyFill="1" applyBorder="1" applyAlignment="1">
      <alignment horizontal="right" vertical="center" shrinkToFit="1"/>
    </xf>
    <xf numFmtId="177" fontId="15" fillId="0" borderId="41" xfId="19" applyNumberFormat="1" applyFont="1" applyFill="1" applyBorder="1" applyAlignment="1">
      <alignment horizontal="right" vertical="center" shrinkToFit="1"/>
    </xf>
    <xf numFmtId="188" fontId="15" fillId="0" borderId="55" xfId="19" applyNumberFormat="1" applyFont="1" applyFill="1" applyBorder="1" applyAlignment="1">
      <alignment horizontal="right" vertical="center" shrinkToFit="1"/>
    </xf>
    <xf numFmtId="177" fontId="15" fillId="0" borderId="53" xfId="19" applyNumberFormat="1" applyFont="1" applyFill="1" applyBorder="1" applyAlignment="1">
      <alignment horizontal="right" vertical="center" shrinkToFit="1"/>
    </xf>
    <xf numFmtId="188" fontId="15" fillId="0" borderId="56" xfId="19" applyNumberFormat="1" applyFont="1" applyFill="1" applyBorder="1" applyAlignment="1">
      <alignment horizontal="right" vertical="center" shrinkToFit="1"/>
    </xf>
    <xf numFmtId="188" fontId="15" fillId="0" borderId="15" xfId="19" applyNumberFormat="1" applyFont="1" applyBorder="1" applyAlignment="1">
      <alignment horizontal="right" vertical="center" shrinkToFit="1"/>
    </xf>
    <xf numFmtId="178" fontId="15" fillId="0" borderId="37" xfId="18" applyNumberFormat="1" applyFont="1" applyBorder="1" applyAlignment="1">
      <alignment horizontal="center" vertical="center"/>
    </xf>
    <xf numFmtId="178" fontId="15" fillId="0" borderId="57" xfId="18" applyNumberFormat="1" applyFont="1" applyBorder="1" applyAlignment="1">
      <alignment horizontal="center" vertical="center"/>
    </xf>
    <xf numFmtId="177" fontId="15" fillId="0" borderId="58" xfId="19" applyNumberFormat="1" applyFont="1" applyFill="1" applyBorder="1" applyAlignment="1">
      <alignment horizontal="right" vertical="center" shrinkToFit="1"/>
    </xf>
    <xf numFmtId="177" fontId="15" fillId="0" borderId="59" xfId="19" applyNumberFormat="1" applyFont="1" applyFill="1" applyBorder="1" applyAlignment="1">
      <alignment horizontal="right" vertical="center" shrinkToFit="1"/>
    </xf>
    <xf numFmtId="188" fontId="15" fillId="0" borderId="57" xfId="19" applyNumberFormat="1" applyFont="1" applyFill="1" applyBorder="1" applyAlignment="1">
      <alignment horizontal="right" vertical="center" shrinkToFit="1"/>
    </xf>
    <xf numFmtId="177" fontId="15" fillId="0" borderId="60" xfId="19" applyNumberFormat="1" applyFont="1" applyFill="1" applyBorder="1" applyAlignment="1">
      <alignment horizontal="right" vertical="center" shrinkToFit="1"/>
    </xf>
    <xf numFmtId="188" fontId="15" fillId="0" borderId="61" xfId="19" applyNumberFormat="1" applyFont="1" applyFill="1" applyBorder="1" applyAlignment="1">
      <alignment horizontal="right" vertical="center" shrinkToFit="1"/>
    </xf>
    <xf numFmtId="188" fontId="15" fillId="0" borderId="58" xfId="19" applyNumberFormat="1" applyFont="1" applyBorder="1" applyAlignment="1">
      <alignment horizontal="right" vertical="center" shrinkToFit="1"/>
    </xf>
    <xf numFmtId="178" fontId="15" fillId="0" borderId="48" xfId="18" applyNumberFormat="1" applyFont="1" applyBorder="1" applyAlignment="1">
      <alignment horizontal="center" vertical="center"/>
    </xf>
    <xf numFmtId="177" fontId="15" fillId="0" borderId="15" xfId="19" applyNumberFormat="1" applyFont="1" applyBorder="1" applyAlignment="1">
      <alignment horizontal="right" vertical="center" shrinkToFit="1"/>
    </xf>
    <xf numFmtId="177" fontId="15" fillId="0" borderId="41" xfId="19" applyNumberFormat="1" applyFont="1" applyBorder="1" applyAlignment="1">
      <alignment horizontal="right" vertical="center" shrinkToFit="1"/>
    </xf>
    <xf numFmtId="188" fontId="15" fillId="0" borderId="55" xfId="19" applyNumberFormat="1" applyFont="1" applyBorder="1" applyAlignment="1">
      <alignment horizontal="right" vertical="center" shrinkToFit="1"/>
    </xf>
    <xf numFmtId="177" fontId="15" fillId="0" borderId="53" xfId="19" applyNumberFormat="1" applyFont="1" applyBorder="1" applyAlignment="1">
      <alignment horizontal="right" vertical="center" shrinkToFit="1"/>
    </xf>
    <xf numFmtId="188" fontId="15"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6" fillId="2" borderId="4" xfId="5" applyFont="1" applyFill="1" applyBorder="1" applyAlignment="1">
      <alignment horizontal="center" vertical="center"/>
    </xf>
    <xf numFmtId="0" fontId="6" fillId="2" borderId="5" xfId="5" applyFont="1" applyFill="1" applyBorder="1" applyAlignment="1">
      <alignment horizontal="center" vertical="center"/>
    </xf>
    <xf numFmtId="0" fontId="6" fillId="2" borderId="6" xfId="5" applyFont="1" applyFill="1" applyBorder="1" applyAlignment="1">
      <alignment horizontal="center" vertical="center"/>
    </xf>
    <xf numFmtId="176" fontId="6" fillId="0" borderId="4" xfId="5" applyNumberFormat="1" applyFont="1" applyFill="1" applyBorder="1" applyAlignment="1" applyProtection="1">
      <alignment horizontal="right" vertical="center" shrinkToFit="1"/>
    </xf>
    <xf numFmtId="176" fontId="6" fillId="0" borderId="5" xfId="5" applyNumberFormat="1" applyFont="1" applyFill="1" applyBorder="1" applyAlignment="1" applyProtection="1">
      <alignment horizontal="right" vertical="center" shrinkToFit="1"/>
    </xf>
    <xf numFmtId="176" fontId="6" fillId="0" borderId="10" xfId="5" applyNumberFormat="1" applyFont="1" applyFill="1" applyBorder="1" applyAlignment="1" applyProtection="1">
      <alignment horizontal="right" vertical="center" shrinkToFit="1"/>
    </xf>
    <xf numFmtId="176" fontId="6" fillId="0" borderId="14" xfId="5" applyNumberFormat="1" applyFont="1" applyFill="1" applyBorder="1" applyAlignment="1" applyProtection="1">
      <alignment horizontal="right" vertical="center" shrinkToFit="1"/>
    </xf>
    <xf numFmtId="176" fontId="6" fillId="0" borderId="15" xfId="5" applyNumberFormat="1" applyFont="1" applyFill="1" applyBorder="1" applyAlignment="1" applyProtection="1">
      <alignment horizontal="right" vertical="center" shrinkToFit="1"/>
    </xf>
    <xf numFmtId="176" fontId="6" fillId="0" borderId="16" xfId="5" applyNumberFormat="1" applyFont="1" applyFill="1" applyBorder="1" applyAlignment="1" applyProtection="1">
      <alignment horizontal="right" vertical="center" shrinkToFit="1"/>
    </xf>
    <xf numFmtId="176" fontId="6" fillId="0" borderId="20" xfId="5" applyNumberFormat="1" applyFont="1" applyFill="1" applyBorder="1" applyAlignment="1" applyProtection="1">
      <alignment horizontal="right" vertical="center" shrinkToFit="1"/>
    </xf>
    <xf numFmtId="176" fontId="6" fillId="0" borderId="21" xfId="5" applyNumberFormat="1" applyFont="1" applyFill="1" applyBorder="1" applyAlignment="1" applyProtection="1">
      <alignment horizontal="right" vertical="center" shrinkToFit="1"/>
    </xf>
    <xf numFmtId="176" fontId="6" fillId="0" borderId="22" xfId="5" applyNumberFormat="1" applyFont="1" applyFill="1" applyBorder="1" applyAlignment="1" applyProtection="1">
      <alignment horizontal="right" vertical="center" shrinkToFit="1"/>
    </xf>
    <xf numFmtId="0" fontId="7" fillId="2" borderId="23" xfId="5" applyFont="1" applyFill="1" applyBorder="1" applyAlignment="1">
      <alignment horizontal="center" vertical="center"/>
    </xf>
    <xf numFmtId="0" fontId="7" fillId="2" borderId="5" xfId="5" applyFont="1" applyFill="1" applyBorder="1" applyAlignment="1">
      <alignment horizontal="center" vertical="center"/>
    </xf>
    <xf numFmtId="0" fontId="7" fillId="2" borderId="10" xfId="5" applyFont="1" applyFill="1" applyBorder="1" applyAlignment="1">
      <alignment horizontal="center" vertical="center"/>
    </xf>
    <xf numFmtId="177" fontId="7" fillId="0" borderId="27" xfId="5" applyNumberFormat="1" applyFont="1" applyFill="1" applyBorder="1" applyAlignment="1" applyProtection="1">
      <alignment horizontal="right" vertical="center" shrinkToFit="1"/>
    </xf>
    <xf numFmtId="177" fontId="7" fillId="0" borderId="28" xfId="5" applyNumberFormat="1" applyFont="1" applyFill="1" applyBorder="1" applyAlignment="1" applyProtection="1">
      <alignment horizontal="right" vertical="center" shrinkToFit="1"/>
    </xf>
    <xf numFmtId="177" fontId="7" fillId="0" borderId="29" xfId="5" applyNumberFormat="1" applyFont="1" applyFill="1" applyBorder="1" applyAlignment="1" applyProtection="1">
      <alignment horizontal="right" vertical="center" shrinkToFit="1"/>
    </xf>
    <xf numFmtId="177" fontId="7" fillId="0" borderId="33" xfId="5" applyNumberFormat="1" applyFont="1" applyFill="1" applyBorder="1" applyAlignment="1" applyProtection="1">
      <alignment horizontal="right" vertical="center" shrinkToFit="1"/>
    </xf>
    <xf numFmtId="177" fontId="7" fillId="0" borderId="34" xfId="5" applyNumberFormat="1" applyFont="1" applyFill="1" applyBorder="1" applyAlignment="1" applyProtection="1">
      <alignment horizontal="right" vertical="center" shrinkToFit="1"/>
    </xf>
    <xf numFmtId="177" fontId="7" fillId="0" borderId="35" xfId="5" applyNumberFormat="1" applyFont="1" applyFill="1" applyBorder="1" applyAlignment="1" applyProtection="1">
      <alignment horizontal="right" vertical="center" shrinkToFit="1"/>
    </xf>
    <xf numFmtId="177" fontId="7" fillId="0" borderId="20" xfId="5" applyNumberFormat="1" applyFont="1" applyFill="1" applyBorder="1" applyAlignment="1" applyProtection="1">
      <alignment horizontal="right" vertical="center" shrinkToFit="1"/>
    </xf>
    <xf numFmtId="177" fontId="7" fillId="0" borderId="21" xfId="5" applyNumberFormat="1" applyFont="1" applyFill="1" applyBorder="1" applyAlignment="1" applyProtection="1">
      <alignment horizontal="right" vertical="center" shrinkToFit="1"/>
    </xf>
    <xf numFmtId="177" fontId="7" fillId="0" borderId="22" xfId="5" applyNumberFormat="1" applyFont="1" applyFill="1" applyBorder="1" applyAlignment="1" applyProtection="1">
      <alignment horizontal="right" vertical="center" shrinkToFit="1"/>
    </xf>
    <xf numFmtId="0" fontId="30" fillId="0" borderId="103" xfId="12" applyFont="1" applyBorder="1" applyAlignment="1" applyProtection="1">
      <alignment horizontal="center" vertical="center" shrinkToFit="1"/>
      <protection locked="0"/>
    </xf>
    <xf numFmtId="0" fontId="30" fillId="0" borderId="114" xfId="15" applyFont="1" applyBorder="1" applyAlignment="1" applyProtection="1">
      <alignment horizontal="center" vertical="center" shrinkToFit="1"/>
      <protection locked="0"/>
    </xf>
    <xf numFmtId="0" fontId="0" fillId="6" borderId="0" xfId="6" applyFont="1" applyFill="1" applyAlignment="1">
      <alignment vertical="center"/>
    </xf>
    <xf numFmtId="0" fontId="11" fillId="6" borderId="0" xfId="6" applyFill="1" applyAlignment="1" applyProtection="1">
      <alignment vertical="center"/>
      <protection hidden="1"/>
    </xf>
    <xf numFmtId="0" fontId="1" fillId="0" borderId="0" xfId="16" applyFont="1">
      <alignment vertical="center"/>
    </xf>
    <xf numFmtId="0" fontId="11"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90" fontId="1" fillId="0" borderId="12" xfId="16" applyNumberFormat="1" applyFont="1" applyBorder="1">
      <alignment vertical="center"/>
    </xf>
    <xf numFmtId="0" fontId="1" fillId="0" borderId="48" xfId="16" applyFont="1" applyBorder="1">
      <alignment vertical="center"/>
    </xf>
    <xf numFmtId="0" fontId="30"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0" fillId="0" borderId="41" xfId="16" applyFont="1" applyBorder="1">
      <alignment vertical="center"/>
    </xf>
    <xf numFmtId="178" fontId="36"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2"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90" fontId="1" fillId="0" borderId="54" xfId="16" applyNumberFormat="1" applyFont="1" applyBorder="1">
      <alignment vertical="center"/>
    </xf>
    <xf numFmtId="178" fontId="1" fillId="0" borderId="40" xfId="16" applyNumberFormat="1" applyFont="1" applyBorder="1">
      <alignment vertical="center"/>
    </xf>
    <xf numFmtId="0" fontId="30" fillId="0" borderId="65" xfId="16" applyFont="1" applyBorder="1">
      <alignment vertical="center"/>
    </xf>
    <xf numFmtId="0" fontId="1" fillId="0" borderId="0" xfId="17" applyFont="1">
      <alignment vertical="center"/>
    </xf>
    <xf numFmtId="190" fontId="1" fillId="0" borderId="0" xfId="17" applyNumberFormat="1" applyFont="1">
      <alignment vertical="center"/>
    </xf>
    <xf numFmtId="178" fontId="11" fillId="0" borderId="0" xfId="18" applyNumberFormat="1" applyAlignment="1">
      <alignment vertical="center"/>
    </xf>
    <xf numFmtId="177" fontId="11" fillId="0" borderId="0" xfId="19" applyNumberFormat="1" applyAlignment="1">
      <alignment horizontal="right" vertical="center"/>
    </xf>
    <xf numFmtId="188" fontId="11" fillId="0" borderId="0" xfId="19" applyNumberFormat="1" applyAlignment="1">
      <alignment horizontal="right" vertical="center"/>
    </xf>
    <xf numFmtId="178" fontId="1" fillId="6" borderId="0" xfId="16" applyNumberFormat="1" applyFont="1" applyFill="1" applyAlignment="1">
      <alignment vertical="center" wrapText="1"/>
    </xf>
    <xf numFmtId="178" fontId="11" fillId="0" borderId="0" xfId="18" applyNumberFormat="1" applyAlignment="1">
      <alignment horizontal="center" vertical="center"/>
    </xf>
    <xf numFmtId="0" fontId="37" fillId="0" borderId="0" xfId="20" applyFont="1">
      <alignment vertical="center"/>
    </xf>
    <xf numFmtId="180" fontId="1" fillId="0" borderId="0" xfId="16" applyNumberFormat="1" applyFont="1">
      <alignment vertical="center"/>
    </xf>
    <xf numFmtId="0" fontId="24" fillId="0" borderId="0" xfId="8" applyNumberFormat="1" applyFont="1" applyFill="1" applyBorder="1" applyAlignment="1" applyProtection="1">
      <alignment horizontal="left" vertical="center" wrapText="1"/>
      <protection hidden="1"/>
    </xf>
    <xf numFmtId="187" fontId="18" fillId="0" borderId="0" xfId="8" applyNumberFormat="1" applyFont="1" applyFill="1" applyBorder="1" applyAlignment="1" applyProtection="1">
      <alignment horizontal="center" vertical="center" shrinkToFit="1"/>
      <protection hidden="1"/>
    </xf>
    <xf numFmtId="0" fontId="18" fillId="0" borderId="0" xfId="8" applyFont="1" applyFill="1" applyBorder="1" applyAlignment="1" applyProtection="1">
      <alignment horizontal="center" vertical="center" shrinkToFit="1"/>
      <protection hidden="1"/>
    </xf>
    <xf numFmtId="0" fontId="18" fillId="0" borderId="0" xfId="8" applyFont="1" applyFill="1" applyBorder="1" applyAlignment="1">
      <alignment horizontal="center" vertical="center" shrinkToFit="1"/>
    </xf>
    <xf numFmtId="49" fontId="18" fillId="0" borderId="0" xfId="8" applyNumberFormat="1" applyFont="1" applyFill="1" applyBorder="1" applyAlignment="1">
      <alignment horizontal="center" vertical="center"/>
    </xf>
    <xf numFmtId="0" fontId="18" fillId="0" borderId="0" xfId="8" applyFont="1" applyFill="1" applyBorder="1" applyAlignment="1">
      <alignment horizontal="center" vertical="center"/>
    </xf>
    <xf numFmtId="0" fontId="18" fillId="0" borderId="70" xfId="8" applyFont="1" applyFill="1" applyBorder="1" applyAlignment="1">
      <alignment horizontal="left" vertical="center"/>
    </xf>
    <xf numFmtId="0" fontId="18" fillId="0" borderId="71" xfId="8" applyFont="1" applyFill="1" applyBorder="1" applyAlignment="1">
      <alignment horizontal="left" vertical="center"/>
    </xf>
    <xf numFmtId="0" fontId="18" fillId="0" borderId="73" xfId="8" applyFont="1" applyFill="1" applyBorder="1" applyAlignment="1">
      <alignment horizontal="left" vertical="center"/>
    </xf>
    <xf numFmtId="178" fontId="18" fillId="0" borderId="70" xfId="8" applyNumberFormat="1" applyFont="1" applyFill="1" applyBorder="1" applyAlignment="1">
      <alignment horizontal="right" vertical="center" shrinkToFit="1"/>
    </xf>
    <xf numFmtId="178" fontId="18" fillId="0" borderId="71" xfId="8" applyNumberFormat="1" applyFont="1" applyFill="1" applyBorder="1" applyAlignment="1">
      <alignment horizontal="right" vertical="center" shrinkToFit="1"/>
    </xf>
    <xf numFmtId="178" fontId="18" fillId="0" borderId="73" xfId="8" applyNumberFormat="1" applyFont="1" applyFill="1" applyBorder="1" applyAlignment="1">
      <alignment horizontal="right" vertical="center" shrinkToFit="1"/>
    </xf>
    <xf numFmtId="0" fontId="24" fillId="0" borderId="0" xfId="8" applyFont="1" applyFill="1" applyBorder="1" applyAlignment="1">
      <alignment horizontal="left" vertical="center" wrapText="1"/>
    </xf>
    <xf numFmtId="0" fontId="24" fillId="0" borderId="69" xfId="8" applyFont="1" applyFill="1" applyBorder="1" applyAlignment="1">
      <alignment horizontal="left" vertical="center" wrapText="1"/>
    </xf>
    <xf numFmtId="181" fontId="18" fillId="0" borderId="7" xfId="8" applyNumberFormat="1" applyFont="1" applyFill="1" applyBorder="1" applyAlignment="1">
      <alignment horizontal="right" vertical="center" shrinkToFit="1"/>
    </xf>
    <xf numFmtId="181" fontId="18" fillId="0" borderId="0" xfId="8" applyNumberFormat="1" applyFont="1" applyFill="1" applyBorder="1" applyAlignment="1">
      <alignment horizontal="right" vertical="center" shrinkToFit="1"/>
    </xf>
    <xf numFmtId="181" fontId="18" fillId="0" borderId="69" xfId="8" applyNumberFormat="1" applyFont="1" applyFill="1" applyBorder="1" applyAlignment="1">
      <alignment horizontal="right" vertical="center" shrinkToFit="1"/>
    </xf>
    <xf numFmtId="0" fontId="22" fillId="0" borderId="36" xfId="7" applyFont="1" applyFill="1" applyBorder="1" applyAlignment="1">
      <alignment horizontal="center" vertical="center" wrapText="1"/>
    </xf>
    <xf numFmtId="0" fontId="12" fillId="0" borderId="8" xfId="8" applyFill="1" applyBorder="1" applyAlignment="1">
      <alignment horizontal="center" vertical="center" wrapText="1"/>
    </xf>
    <xf numFmtId="0" fontId="12" fillId="0" borderId="9" xfId="8" applyFill="1" applyBorder="1" applyAlignment="1">
      <alignment horizontal="center" vertical="center" wrapText="1"/>
    </xf>
    <xf numFmtId="0" fontId="12" fillId="0" borderId="7" xfId="8" applyFill="1" applyBorder="1" applyAlignment="1">
      <alignment horizontal="center" vertical="center" wrapText="1"/>
    </xf>
    <xf numFmtId="0" fontId="12" fillId="0" borderId="0" xfId="8" applyFill="1" applyAlignment="1">
      <alignment horizontal="center" vertical="center" wrapText="1"/>
    </xf>
    <xf numFmtId="0" fontId="12" fillId="0" borderId="69" xfId="8" applyFill="1" applyBorder="1" applyAlignment="1">
      <alignment horizontal="center" vertical="center" wrapText="1"/>
    </xf>
    <xf numFmtId="0" fontId="12" fillId="0" borderId="70" xfId="8" applyFill="1" applyBorder="1" applyAlignment="1">
      <alignment horizontal="center" vertical="center" wrapText="1"/>
    </xf>
    <xf numFmtId="0" fontId="12" fillId="0" borderId="71" xfId="8" applyFill="1" applyBorder="1" applyAlignment="1">
      <alignment horizontal="center" vertical="center" wrapText="1"/>
    </xf>
    <xf numFmtId="0" fontId="12" fillId="0" borderId="73" xfId="8" applyFill="1" applyBorder="1" applyAlignment="1">
      <alignment horizontal="center" vertical="center" wrapText="1"/>
    </xf>
    <xf numFmtId="0" fontId="22" fillId="0" borderId="36" xfId="7" applyFont="1" applyFill="1" applyBorder="1" applyAlignment="1">
      <alignment horizontal="left" vertical="center"/>
    </xf>
    <xf numFmtId="0" fontId="22" fillId="0" borderId="8" xfId="7" applyFont="1" applyFill="1" applyBorder="1" applyAlignment="1">
      <alignment horizontal="left" vertical="center"/>
    </xf>
    <xf numFmtId="0" fontId="22" fillId="0" borderId="9" xfId="7" applyFont="1" applyFill="1" applyBorder="1" applyAlignment="1">
      <alignment horizontal="left" vertical="center"/>
    </xf>
    <xf numFmtId="178" fontId="18" fillId="0" borderId="36" xfId="8" applyNumberFormat="1" applyFont="1" applyFill="1" applyBorder="1" applyAlignment="1">
      <alignment horizontal="right" vertical="center" shrinkToFit="1"/>
    </xf>
    <xf numFmtId="178" fontId="18" fillId="0" borderId="8" xfId="8" applyNumberFormat="1" applyFont="1" applyFill="1" applyBorder="1" applyAlignment="1">
      <alignment horizontal="right" vertical="center" shrinkToFit="1"/>
    </xf>
    <xf numFmtId="178" fontId="18" fillId="0" borderId="9" xfId="8" applyNumberFormat="1" applyFont="1" applyFill="1" applyBorder="1" applyAlignment="1">
      <alignment horizontal="right" vertical="center" shrinkToFit="1"/>
    </xf>
    <xf numFmtId="0" fontId="22" fillId="0" borderId="7" xfId="7" applyFont="1" applyFill="1" applyBorder="1" applyAlignment="1">
      <alignment horizontal="left" vertical="center"/>
    </xf>
    <xf numFmtId="0" fontId="22" fillId="0" borderId="0" xfId="7" applyFont="1" applyFill="1" applyBorder="1" applyAlignment="1">
      <alignment horizontal="left" vertical="center"/>
    </xf>
    <xf numFmtId="0" fontId="22" fillId="0" borderId="69" xfId="7" applyFont="1" applyFill="1" applyBorder="1" applyAlignment="1">
      <alignment horizontal="left" vertical="center"/>
    </xf>
    <xf numFmtId="178" fontId="18" fillId="0" borderId="7" xfId="8" applyNumberFormat="1" applyFont="1" applyFill="1" applyBorder="1" applyAlignment="1">
      <alignment horizontal="right" vertical="center" shrinkToFit="1"/>
    </xf>
    <xf numFmtId="178" fontId="18" fillId="0" borderId="0" xfId="8" applyNumberFormat="1" applyFont="1" applyFill="1" applyBorder="1" applyAlignment="1">
      <alignment horizontal="right" vertical="center" shrinkToFit="1"/>
    </xf>
    <xf numFmtId="178" fontId="18" fillId="0" borderId="69" xfId="8" applyNumberFormat="1" applyFont="1" applyFill="1" applyBorder="1" applyAlignment="1">
      <alignment horizontal="right" vertical="center" shrinkToFit="1"/>
    </xf>
    <xf numFmtId="0" fontId="24" fillId="0" borderId="71" xfId="8" applyFont="1" applyFill="1" applyBorder="1" applyAlignment="1">
      <alignment horizontal="left" vertical="center" wrapText="1"/>
    </xf>
    <xf numFmtId="0" fontId="24" fillId="0" borderId="73" xfId="8" applyFont="1" applyFill="1" applyBorder="1" applyAlignment="1">
      <alignment horizontal="left" vertical="center" wrapText="1"/>
    </xf>
    <xf numFmtId="181" fontId="18" fillId="0" borderId="70" xfId="8" applyNumberFormat="1" applyFont="1" applyFill="1" applyBorder="1" applyAlignment="1">
      <alignment horizontal="right" vertical="center" shrinkToFit="1"/>
    </xf>
    <xf numFmtId="181" fontId="18" fillId="0" borderId="71" xfId="8" applyNumberFormat="1" applyFont="1" applyFill="1" applyBorder="1" applyAlignment="1">
      <alignment horizontal="right" vertical="center" shrinkToFit="1"/>
    </xf>
    <xf numFmtId="181" fontId="18" fillId="0" borderId="73" xfId="8" applyNumberFormat="1" applyFont="1" applyFill="1" applyBorder="1" applyAlignment="1">
      <alignment horizontal="right" vertical="center" shrinkToFit="1"/>
    </xf>
    <xf numFmtId="0" fontId="22" fillId="0" borderId="70" xfId="7" applyFont="1" applyFill="1" applyBorder="1" applyAlignment="1">
      <alignment horizontal="left" vertical="center"/>
    </xf>
    <xf numFmtId="0" fontId="22" fillId="0" borderId="71" xfId="7" applyFont="1" applyFill="1" applyBorder="1" applyAlignment="1">
      <alignment horizontal="left" vertical="center"/>
    </xf>
    <xf numFmtId="0" fontId="22" fillId="0" borderId="73" xfId="7" applyFont="1" applyFill="1" applyBorder="1" applyAlignment="1">
      <alignment horizontal="left" vertical="center"/>
    </xf>
    <xf numFmtId="0" fontId="18" fillId="0" borderId="70" xfId="8" applyFont="1" applyFill="1" applyBorder="1" applyAlignment="1">
      <alignment horizontal="center" vertical="center" shrinkToFit="1"/>
    </xf>
    <xf numFmtId="0" fontId="18" fillId="0" borderId="71" xfId="8" applyFont="1" applyFill="1" applyBorder="1" applyAlignment="1">
      <alignment horizontal="center" vertical="center" shrinkToFit="1"/>
    </xf>
    <xf numFmtId="0" fontId="18" fillId="0" borderId="72" xfId="8" applyFont="1" applyFill="1" applyBorder="1" applyAlignment="1">
      <alignment horizontal="center" vertical="center" shrinkToFit="1"/>
    </xf>
    <xf numFmtId="181" fontId="18" fillId="0" borderId="44" xfId="8" applyNumberFormat="1" applyFont="1" applyFill="1" applyBorder="1" applyAlignment="1">
      <alignment horizontal="right" vertical="center" shrinkToFit="1"/>
    </xf>
    <xf numFmtId="181" fontId="18" fillId="0" borderId="18" xfId="8" applyNumberFormat="1" applyFont="1" applyFill="1" applyBorder="1" applyAlignment="1">
      <alignment horizontal="right" vertical="center" shrinkToFit="1"/>
    </xf>
    <xf numFmtId="181" fontId="18" fillId="0" borderId="19" xfId="8" applyNumberFormat="1" applyFont="1" applyFill="1" applyBorder="1" applyAlignment="1">
      <alignment horizontal="right" vertical="center" shrinkToFit="1"/>
    </xf>
    <xf numFmtId="0" fontId="18" fillId="0" borderId="1" xfId="8" applyFont="1" applyFill="1" applyBorder="1" applyAlignment="1">
      <alignment horizontal="center" vertical="center"/>
    </xf>
    <xf numFmtId="0" fontId="18" fillId="0" borderId="2" xfId="8" applyFont="1" applyFill="1" applyBorder="1" applyAlignment="1">
      <alignment horizontal="center" vertical="center"/>
    </xf>
    <xf numFmtId="0" fontId="18" fillId="0" borderId="76" xfId="8" applyFont="1" applyFill="1" applyBorder="1" applyAlignment="1">
      <alignment horizontal="center" vertical="center"/>
    </xf>
    <xf numFmtId="178" fontId="18" fillId="0" borderId="77" xfId="8" applyNumberFormat="1" applyFont="1" applyFill="1" applyBorder="1" applyAlignment="1">
      <alignment horizontal="right" vertical="center" shrinkToFit="1"/>
    </xf>
    <xf numFmtId="178" fontId="18" fillId="0" borderId="2" xfId="8" applyNumberFormat="1" applyFont="1" applyFill="1" applyBorder="1" applyAlignment="1">
      <alignment horizontal="right" vertical="center" shrinkToFit="1"/>
    </xf>
    <xf numFmtId="0" fontId="18" fillId="0" borderId="39" xfId="8" applyFont="1" applyFill="1" applyBorder="1" applyAlignment="1">
      <alignment vertical="center"/>
    </xf>
    <xf numFmtId="0" fontId="18" fillId="0" borderId="31" xfId="8" applyFont="1" applyFill="1" applyBorder="1" applyAlignment="1">
      <alignment vertical="center"/>
    </xf>
    <xf numFmtId="0" fontId="18" fillId="0" borderId="42" xfId="8" applyFont="1" applyFill="1" applyBorder="1" applyAlignment="1">
      <alignment vertical="center"/>
    </xf>
    <xf numFmtId="178" fontId="18" fillId="0" borderId="39" xfId="8" applyNumberFormat="1" applyFont="1" applyFill="1" applyBorder="1" applyAlignment="1">
      <alignment horizontal="right" vertical="center" shrinkToFit="1"/>
    </xf>
    <xf numFmtId="178" fontId="18" fillId="0" borderId="31" xfId="8" applyNumberFormat="1" applyFont="1" applyFill="1" applyBorder="1" applyAlignment="1">
      <alignment horizontal="right" vertical="center" shrinkToFit="1"/>
    </xf>
    <xf numFmtId="178" fontId="18" fillId="0" borderId="42" xfId="8" applyNumberFormat="1" applyFont="1" applyFill="1" applyBorder="1" applyAlignment="1">
      <alignment horizontal="right" vertical="center" shrinkToFit="1"/>
    </xf>
    <xf numFmtId="178" fontId="18" fillId="0" borderId="32" xfId="8" applyNumberFormat="1" applyFont="1" applyFill="1" applyBorder="1" applyAlignment="1">
      <alignment horizontal="right" vertical="center" shrinkToFit="1"/>
    </xf>
    <xf numFmtId="0" fontId="22" fillId="0" borderId="75" xfId="9" applyFont="1" applyFill="1" applyBorder="1" applyAlignment="1">
      <alignment horizontal="center" vertical="center" shrinkToFit="1"/>
    </xf>
    <xf numFmtId="0" fontId="22" fillId="0" borderId="71" xfId="9" applyFont="1" applyFill="1" applyBorder="1" applyAlignment="1">
      <alignment horizontal="center" vertical="center" shrinkToFit="1"/>
    </xf>
    <xf numFmtId="0" fontId="22" fillId="0" borderId="72" xfId="9" applyFont="1" applyFill="1" applyBorder="1" applyAlignment="1">
      <alignment horizontal="center" vertical="center" shrinkToFit="1"/>
    </xf>
    <xf numFmtId="185" fontId="22" fillId="0" borderId="39" xfId="8" applyNumberFormat="1" applyFont="1" applyFill="1" applyBorder="1" applyAlignment="1">
      <alignment horizontal="right" vertical="center" shrinkToFit="1"/>
    </xf>
    <xf numFmtId="185" fontId="22" fillId="0" borderId="31" xfId="8" applyNumberFormat="1" applyFont="1" applyFill="1" applyBorder="1" applyAlignment="1">
      <alignment horizontal="right" vertical="center" shrinkToFit="1"/>
    </xf>
    <xf numFmtId="185" fontId="22" fillId="0" borderId="32" xfId="8" applyNumberFormat="1" applyFont="1" applyFill="1" applyBorder="1" applyAlignment="1">
      <alignment horizontal="right" vertical="center" shrinkToFit="1"/>
    </xf>
    <xf numFmtId="0" fontId="22" fillId="0" borderId="41" xfId="8" applyFont="1" applyFill="1" applyBorder="1" applyAlignment="1">
      <alignment vertical="center"/>
    </xf>
    <xf numFmtId="0" fontId="22" fillId="0" borderId="31" xfId="8" applyFont="1" applyFill="1" applyBorder="1" applyAlignment="1">
      <alignment vertical="center"/>
    </xf>
    <xf numFmtId="0" fontId="22" fillId="0" borderId="42" xfId="8" applyFont="1" applyFill="1" applyBorder="1" applyAlignment="1">
      <alignment vertical="center"/>
    </xf>
    <xf numFmtId="0" fontId="18" fillId="0" borderId="36" xfId="6" applyFont="1" applyBorder="1" applyAlignment="1">
      <alignment horizontal="left" vertical="center"/>
    </xf>
    <xf numFmtId="0" fontId="18" fillId="0" borderId="8" xfId="6" applyFont="1" applyBorder="1" applyAlignment="1">
      <alignment horizontal="left" vertical="center"/>
    </xf>
    <xf numFmtId="0" fontId="18" fillId="0" borderId="9" xfId="6" applyFont="1" applyBorder="1" applyAlignment="1">
      <alignment horizontal="left" vertical="center"/>
    </xf>
    <xf numFmtId="0" fontId="22" fillId="0" borderId="39" xfId="9" applyFont="1" applyFill="1" applyBorder="1" applyAlignment="1">
      <alignment horizontal="center" vertical="center" shrinkToFit="1"/>
    </xf>
    <xf numFmtId="0" fontId="22" fillId="0" borderId="31" xfId="9" applyFont="1" applyFill="1" applyBorder="1" applyAlignment="1">
      <alignment horizontal="center" vertical="center" shrinkToFit="1"/>
    </xf>
    <xf numFmtId="0" fontId="22" fillId="0" borderId="42" xfId="9" applyFont="1" applyFill="1" applyBorder="1" applyAlignment="1">
      <alignment horizontal="center" vertical="center" shrinkToFit="1"/>
    </xf>
    <xf numFmtId="178" fontId="22" fillId="0" borderId="41" xfId="8" applyNumberFormat="1" applyFont="1" applyFill="1" applyBorder="1" applyAlignment="1">
      <alignment horizontal="right" vertical="center" shrinkToFit="1"/>
    </xf>
    <xf numFmtId="178" fontId="22" fillId="0" borderId="12" xfId="8" applyNumberFormat="1" applyFont="1" applyFill="1" applyBorder="1" applyAlignment="1">
      <alignment horizontal="right" vertical="center" shrinkToFit="1"/>
    </xf>
    <xf numFmtId="178" fontId="22" fillId="0" borderId="13" xfId="8" applyNumberFormat="1" applyFont="1" applyFill="1" applyBorder="1" applyAlignment="1">
      <alignment horizontal="right" vertical="center" shrinkToFit="1"/>
    </xf>
    <xf numFmtId="0" fontId="18" fillId="0" borderId="7" xfId="8" applyFont="1" applyFill="1" applyBorder="1" applyAlignment="1">
      <alignment horizontal="left" vertical="center"/>
    </xf>
    <xf numFmtId="0" fontId="18" fillId="0" borderId="0" xfId="8" applyFont="1" applyFill="1" applyBorder="1" applyAlignment="1">
      <alignment horizontal="left" vertical="center"/>
    </xf>
    <xf numFmtId="0" fontId="18" fillId="0" borderId="69" xfId="8" applyFont="1" applyFill="1" applyBorder="1" applyAlignment="1">
      <alignment horizontal="left" vertical="center"/>
    </xf>
    <xf numFmtId="186" fontId="18" fillId="0" borderId="7" xfId="8" applyNumberFormat="1" applyFont="1" applyFill="1" applyBorder="1" applyAlignment="1">
      <alignment horizontal="right" vertical="center" shrinkToFit="1"/>
    </xf>
    <xf numFmtId="186" fontId="18" fillId="0" borderId="0" xfId="8" applyNumberFormat="1" applyFont="1" applyFill="1" applyBorder="1" applyAlignment="1">
      <alignment horizontal="right" vertical="center" shrinkToFit="1"/>
    </xf>
    <xf numFmtId="186" fontId="18" fillId="0" borderId="69" xfId="8" applyNumberFormat="1" applyFont="1" applyFill="1" applyBorder="1" applyAlignment="1">
      <alignment horizontal="right" vertical="center" shrinkToFit="1"/>
    </xf>
    <xf numFmtId="0" fontId="22" fillId="0" borderId="12" xfId="8" applyFont="1" applyFill="1" applyBorder="1" applyAlignment="1">
      <alignment vertical="center"/>
    </xf>
    <xf numFmtId="0" fontId="22" fillId="0" borderId="48" xfId="8" applyFont="1" applyFill="1" applyBorder="1" applyAlignment="1">
      <alignment vertical="center"/>
    </xf>
    <xf numFmtId="0" fontId="22" fillId="0" borderId="36" xfId="9" applyFont="1" applyFill="1" applyBorder="1" applyAlignment="1">
      <alignment horizontal="center" vertical="center" wrapText="1"/>
    </xf>
    <xf numFmtId="0" fontId="22" fillId="0" borderId="8" xfId="9" applyFont="1" applyFill="1" applyBorder="1" applyAlignment="1">
      <alignment horizontal="center" vertical="center" wrapText="1"/>
    </xf>
    <xf numFmtId="0" fontId="22" fillId="0" borderId="23" xfId="9" applyFont="1" applyFill="1" applyBorder="1" applyAlignment="1">
      <alignment horizontal="center" vertical="center" wrapText="1"/>
    </xf>
    <xf numFmtId="0" fontId="22" fillId="0" borderId="7" xfId="9" applyFont="1" applyFill="1" applyBorder="1" applyAlignment="1">
      <alignment horizontal="center" vertical="center" wrapText="1"/>
    </xf>
    <xf numFmtId="0" fontId="22" fillId="0" borderId="0" xfId="9" applyFont="1" applyFill="1" applyBorder="1" applyAlignment="1">
      <alignment horizontal="center" vertical="center" wrapText="1"/>
    </xf>
    <xf numFmtId="0" fontId="22" fillId="0" borderId="38" xfId="9" applyFont="1" applyFill="1" applyBorder="1" applyAlignment="1">
      <alignment horizontal="center" vertical="center" wrapText="1"/>
    </xf>
    <xf numFmtId="0" fontId="22" fillId="0" borderId="70" xfId="9" applyFont="1" applyFill="1" applyBorder="1" applyAlignment="1">
      <alignment horizontal="center" vertical="center" wrapText="1"/>
    </xf>
    <xf numFmtId="0" fontId="22" fillId="0" borderId="71" xfId="9" applyFont="1" applyFill="1" applyBorder="1" applyAlignment="1">
      <alignment horizontal="center" vertical="center" wrapText="1"/>
    </xf>
    <xf numFmtId="0" fontId="22" fillId="0" borderId="72" xfId="9" applyFont="1" applyFill="1" applyBorder="1" applyAlignment="1">
      <alignment horizontal="center" vertical="center" wrapText="1"/>
    </xf>
    <xf numFmtId="0" fontId="22" fillId="0" borderId="62" xfId="8" applyFont="1" applyFill="1" applyBorder="1" applyAlignment="1">
      <alignment vertical="center"/>
    </xf>
    <xf numFmtId="0" fontId="22" fillId="0" borderId="25" xfId="8" applyFont="1" applyFill="1" applyBorder="1" applyAlignment="1">
      <alignment vertical="center"/>
    </xf>
    <xf numFmtId="0" fontId="22" fillId="0" borderId="46" xfId="8" applyFont="1" applyFill="1" applyBorder="1" applyAlignment="1">
      <alignment vertical="center"/>
    </xf>
    <xf numFmtId="178" fontId="22" fillId="0" borderId="62" xfId="8" applyNumberFormat="1" applyFont="1" applyFill="1" applyBorder="1" applyAlignment="1">
      <alignment horizontal="right" vertical="center" shrinkToFit="1"/>
    </xf>
    <xf numFmtId="178" fontId="22" fillId="0" borderId="8" xfId="8" applyNumberFormat="1" applyFont="1" applyFill="1" applyBorder="1" applyAlignment="1">
      <alignment horizontal="right" vertical="center" shrinkToFit="1"/>
    </xf>
    <xf numFmtId="178" fontId="22" fillId="0" borderId="9" xfId="8" applyNumberFormat="1" applyFont="1" applyFill="1" applyBorder="1" applyAlignment="1">
      <alignment horizontal="right" vertical="center" shrinkToFit="1"/>
    </xf>
    <xf numFmtId="0" fontId="18" fillId="0" borderId="11" xfId="8" applyFont="1" applyFill="1" applyBorder="1" applyAlignment="1">
      <alignment horizontal="center" vertical="center" textRotation="255"/>
    </xf>
    <xf numFmtId="0" fontId="18" fillId="0" borderId="12" xfId="8" applyFont="1" applyFill="1" applyBorder="1" applyAlignment="1">
      <alignment horizontal="center" vertical="center" textRotation="255"/>
    </xf>
    <xf numFmtId="0" fontId="18" fillId="0" borderId="48" xfId="8" applyFont="1" applyFill="1" applyBorder="1" applyAlignment="1">
      <alignment horizontal="center" vertical="center" textRotation="255"/>
    </xf>
    <xf numFmtId="0" fontId="18" fillId="0" borderId="7" xfId="8" applyFont="1" applyFill="1" applyBorder="1" applyAlignment="1">
      <alignment horizontal="center" vertical="center" textRotation="255"/>
    </xf>
    <xf numFmtId="0" fontId="18" fillId="0" borderId="0" xfId="8" applyFont="1" applyFill="1" applyBorder="1" applyAlignment="1">
      <alignment horizontal="center" vertical="center" textRotation="255"/>
    </xf>
    <xf numFmtId="0" fontId="18" fillId="0" borderId="38" xfId="8" applyFont="1" applyFill="1" applyBorder="1" applyAlignment="1">
      <alignment horizontal="center" vertical="center" textRotation="255"/>
    </xf>
    <xf numFmtId="0" fontId="18" fillId="0" borderId="24" xfId="8" applyFont="1" applyFill="1" applyBorder="1" applyAlignment="1">
      <alignment horizontal="center" vertical="center" textRotation="255"/>
    </xf>
    <xf numFmtId="0" fontId="18" fillId="0" borderId="54" xfId="8" applyFont="1" applyFill="1" applyBorder="1" applyAlignment="1">
      <alignment horizontal="center" vertical="center" textRotation="255"/>
    </xf>
    <xf numFmtId="0" fontId="18" fillId="0" borderId="40" xfId="8" applyFont="1" applyFill="1" applyBorder="1" applyAlignment="1">
      <alignment horizontal="center" vertical="center" textRotation="255"/>
    </xf>
    <xf numFmtId="0" fontId="18" fillId="0" borderId="41" xfId="8" applyFont="1" applyFill="1" applyBorder="1" applyAlignment="1">
      <alignment horizontal="center" vertical="center"/>
    </xf>
    <xf numFmtId="0" fontId="18" fillId="0" borderId="12" xfId="8" applyFont="1" applyFill="1" applyBorder="1" applyAlignment="1">
      <alignment horizontal="center" vertical="center"/>
    </xf>
    <xf numFmtId="0" fontId="18" fillId="0" borderId="48" xfId="8" applyFont="1" applyFill="1" applyBorder="1" applyAlignment="1">
      <alignment horizontal="center" vertical="center"/>
    </xf>
    <xf numFmtId="0" fontId="18" fillId="0" borderId="37" xfId="8" applyFont="1" applyFill="1" applyBorder="1" applyAlignment="1">
      <alignment horizontal="center" vertical="center"/>
    </xf>
    <xf numFmtId="0" fontId="18" fillId="0" borderId="54" xfId="8" applyFont="1" applyFill="1" applyBorder="1" applyAlignment="1">
      <alignment horizontal="center" vertical="center"/>
    </xf>
    <xf numFmtId="0" fontId="18" fillId="0" borderId="40" xfId="8" applyFont="1" applyFill="1" applyBorder="1" applyAlignment="1">
      <alignment horizontal="center" vertical="center"/>
    </xf>
    <xf numFmtId="0" fontId="18" fillId="0" borderId="41" xfId="8" applyFont="1" applyFill="1" applyBorder="1" applyAlignment="1">
      <alignment horizontal="center" vertical="center" wrapText="1"/>
    </xf>
    <xf numFmtId="0" fontId="18" fillId="0" borderId="12" xfId="8" applyFont="1" applyFill="1" applyBorder="1" applyAlignment="1">
      <alignment horizontal="center" vertical="center" wrapText="1"/>
    </xf>
    <xf numFmtId="0" fontId="18" fillId="0" borderId="48" xfId="8" applyFont="1" applyFill="1" applyBorder="1" applyAlignment="1">
      <alignment horizontal="center" vertical="center" wrapText="1"/>
    </xf>
    <xf numFmtId="0" fontId="18" fillId="0" borderId="37" xfId="8" applyFont="1" applyFill="1" applyBorder="1" applyAlignment="1">
      <alignment horizontal="center" vertical="center" wrapText="1"/>
    </xf>
    <xf numFmtId="0" fontId="18" fillId="0" borderId="54" xfId="8" applyFont="1" applyFill="1" applyBorder="1" applyAlignment="1">
      <alignment horizontal="center" vertical="center" wrapText="1"/>
    </xf>
    <xf numFmtId="0" fontId="18" fillId="0" borderId="40" xfId="8" applyFont="1" applyFill="1" applyBorder="1" applyAlignment="1">
      <alignment horizontal="center" vertical="center" wrapText="1"/>
    </xf>
    <xf numFmtId="178" fontId="22" fillId="0" borderId="39" xfId="8" applyNumberFormat="1" applyFont="1" applyFill="1" applyBorder="1" applyAlignment="1">
      <alignment horizontal="right" vertical="center" shrinkToFit="1"/>
    </xf>
    <xf numFmtId="178" fontId="22" fillId="0" borderId="31" xfId="8" applyNumberFormat="1" applyFont="1" applyFill="1" applyBorder="1" applyAlignment="1">
      <alignment horizontal="right" vertical="center" shrinkToFit="1"/>
    </xf>
    <xf numFmtId="178" fontId="22" fillId="0" borderId="32" xfId="8" applyNumberFormat="1" applyFont="1" applyFill="1" applyBorder="1" applyAlignment="1">
      <alignment horizontal="right" vertical="center" shrinkToFit="1"/>
    </xf>
    <xf numFmtId="0" fontId="24" fillId="0" borderId="41" xfId="8" applyFont="1" applyFill="1" applyBorder="1" applyAlignment="1">
      <alignment horizontal="center" vertical="center" wrapText="1"/>
    </xf>
    <xf numFmtId="0" fontId="24" fillId="0" borderId="12" xfId="8" applyFont="1" applyFill="1" applyBorder="1" applyAlignment="1">
      <alignment horizontal="center" vertical="center" wrapText="1"/>
    </xf>
    <xf numFmtId="0" fontId="24" fillId="0" borderId="13" xfId="8" applyFont="1" applyFill="1" applyBorder="1" applyAlignment="1">
      <alignment horizontal="center" vertical="center" wrapText="1"/>
    </xf>
    <xf numFmtId="0" fontId="24" fillId="0" borderId="37" xfId="8" applyFont="1" applyFill="1" applyBorder="1" applyAlignment="1">
      <alignment horizontal="center" vertical="center" wrapText="1"/>
    </xf>
    <xf numFmtId="0" fontId="24" fillId="0" borderId="54" xfId="8" applyFont="1" applyFill="1" applyBorder="1" applyAlignment="1">
      <alignment horizontal="center" vertical="center" wrapText="1"/>
    </xf>
    <xf numFmtId="0" fontId="24" fillId="0" borderId="68" xfId="8" applyFont="1" applyFill="1" applyBorder="1" applyAlignment="1">
      <alignment horizontal="center" vertical="center" wrapText="1"/>
    </xf>
    <xf numFmtId="0" fontId="18" fillId="0" borderId="39" xfId="8" applyFont="1" applyFill="1" applyBorder="1" applyAlignment="1">
      <alignment horizontal="left" vertical="center"/>
    </xf>
    <xf numFmtId="0" fontId="18" fillId="0" borderId="31" xfId="8" applyFont="1" applyFill="1" applyBorder="1" applyAlignment="1">
      <alignment horizontal="left" vertical="center"/>
    </xf>
    <xf numFmtId="0" fontId="18" fillId="0" borderId="42" xfId="8" applyFont="1" applyFill="1" applyBorder="1" applyAlignment="1">
      <alignment horizontal="left" vertical="center"/>
    </xf>
    <xf numFmtId="0" fontId="18" fillId="0" borderId="36" xfId="8" applyFont="1" applyFill="1" applyBorder="1" applyAlignment="1">
      <alignment horizontal="left" vertical="center"/>
    </xf>
    <xf numFmtId="0" fontId="18" fillId="0" borderId="8" xfId="8" applyFont="1" applyFill="1" applyBorder="1" applyAlignment="1">
      <alignment horizontal="left" vertical="center"/>
    </xf>
    <xf numFmtId="0" fontId="18" fillId="0" borderId="9" xfId="8" applyFont="1" applyFill="1" applyBorder="1" applyAlignment="1">
      <alignment horizontal="left" vertical="center"/>
    </xf>
    <xf numFmtId="0" fontId="18" fillId="0" borderId="11" xfId="8" applyFont="1" applyFill="1" applyBorder="1" applyAlignment="1">
      <alignment horizontal="center" vertical="center"/>
    </xf>
    <xf numFmtId="0" fontId="18" fillId="0" borderId="7" xfId="8" applyFont="1" applyFill="1" applyBorder="1" applyAlignment="1">
      <alignment horizontal="center" vertical="center"/>
    </xf>
    <xf numFmtId="0" fontId="18" fillId="0" borderId="38" xfId="8" applyFont="1" applyFill="1" applyBorder="1" applyAlignment="1">
      <alignment horizontal="center" vertical="center"/>
    </xf>
    <xf numFmtId="0" fontId="18" fillId="0" borderId="70" xfId="8" applyFont="1" applyFill="1" applyBorder="1" applyAlignment="1">
      <alignment horizontal="center" vertical="center"/>
    </xf>
    <xf numFmtId="0" fontId="18" fillId="0" borderId="71" xfId="8" applyFont="1" applyFill="1" applyBorder="1" applyAlignment="1">
      <alignment horizontal="center" vertical="center"/>
    </xf>
    <xf numFmtId="0" fontId="18" fillId="0" borderId="72" xfId="8" applyFont="1" applyFill="1" applyBorder="1" applyAlignment="1">
      <alignment horizontal="center" vertical="center"/>
    </xf>
    <xf numFmtId="0" fontId="18" fillId="0" borderId="45" xfId="8" applyFont="1" applyFill="1" applyBorder="1" applyAlignment="1">
      <alignment vertical="center"/>
    </xf>
    <xf numFmtId="0" fontId="18" fillId="0" borderId="25" xfId="8" applyFont="1" applyFill="1" applyBorder="1" applyAlignment="1">
      <alignment vertical="center"/>
    </xf>
    <xf numFmtId="0" fontId="18" fillId="0" borderId="46" xfId="8" applyFont="1" applyFill="1" applyBorder="1" applyAlignment="1">
      <alignment vertical="center"/>
    </xf>
    <xf numFmtId="178" fontId="18" fillId="0" borderId="45" xfId="8" applyNumberFormat="1" applyFont="1" applyFill="1" applyBorder="1" applyAlignment="1">
      <alignment horizontal="right" vertical="center" shrinkToFit="1"/>
    </xf>
    <xf numFmtId="178" fontId="18" fillId="0" borderId="25" xfId="8" applyNumberFormat="1" applyFont="1" applyFill="1" applyBorder="1" applyAlignment="1">
      <alignment horizontal="right" vertical="center" shrinkToFit="1"/>
    </xf>
    <xf numFmtId="178" fontId="18" fillId="0" borderId="26" xfId="8" applyNumberFormat="1" applyFont="1" applyFill="1" applyBorder="1" applyAlignment="1">
      <alignment horizontal="right" vertical="center" shrinkToFit="1"/>
    </xf>
    <xf numFmtId="0" fontId="18" fillId="0" borderId="36" xfId="8" applyFont="1" applyFill="1" applyBorder="1" applyAlignment="1">
      <alignment horizontal="center" vertical="center"/>
    </xf>
    <xf numFmtId="0" fontId="18" fillId="0" borderId="8" xfId="8" applyFont="1" applyFill="1" applyBorder="1" applyAlignment="1">
      <alignment horizontal="center" vertical="center"/>
    </xf>
    <xf numFmtId="0" fontId="18" fillId="0" borderId="23" xfId="8" applyFont="1" applyFill="1" applyBorder="1" applyAlignment="1">
      <alignment horizontal="center" vertical="center"/>
    </xf>
    <xf numFmtId="0" fontId="18" fillId="0" borderId="5" xfId="8" applyFont="1" applyFill="1" applyBorder="1" applyAlignment="1">
      <alignment horizontal="center" vertical="center"/>
    </xf>
    <xf numFmtId="0" fontId="18" fillId="0" borderId="62" xfId="8" applyFont="1" applyFill="1" applyBorder="1" applyAlignment="1">
      <alignment horizontal="center" vertical="center"/>
    </xf>
    <xf numFmtId="0" fontId="18" fillId="0" borderId="10" xfId="8" applyFont="1" applyFill="1" applyBorder="1" applyAlignment="1">
      <alignment horizontal="center" vertical="center"/>
    </xf>
    <xf numFmtId="0" fontId="18" fillId="0" borderId="64" xfId="8" applyFont="1" applyFill="1" applyBorder="1" applyAlignment="1">
      <alignment horizontal="center" vertical="center"/>
    </xf>
    <xf numFmtId="0" fontId="18" fillId="0" borderId="65" xfId="8" applyFont="1" applyFill="1" applyBorder="1" applyAlignment="1">
      <alignment horizontal="center" vertical="center"/>
    </xf>
    <xf numFmtId="0" fontId="18" fillId="0" borderId="66" xfId="8" applyFont="1" applyFill="1" applyBorder="1" applyAlignment="1">
      <alignment horizontal="center" vertical="center"/>
    </xf>
    <xf numFmtId="0" fontId="18" fillId="0" borderId="47" xfId="8" applyFont="1" applyFill="1" applyBorder="1" applyAlignment="1">
      <alignment horizontal="center" vertical="center"/>
    </xf>
    <xf numFmtId="0" fontId="18" fillId="0" borderId="67" xfId="8" applyFont="1" applyFill="1" applyBorder="1" applyAlignment="1">
      <alignment horizontal="center" vertical="center"/>
    </xf>
    <xf numFmtId="0" fontId="12" fillId="0" borderId="12" xfId="8" applyFill="1" applyBorder="1" applyAlignment="1">
      <alignment vertical="center"/>
    </xf>
    <xf numFmtId="0" fontId="12" fillId="0" borderId="48" xfId="8" applyFill="1" applyBorder="1" applyAlignment="1">
      <alignment vertical="center"/>
    </xf>
    <xf numFmtId="0" fontId="12" fillId="0" borderId="37" xfId="8" applyFill="1" applyBorder="1" applyAlignment="1">
      <alignment vertical="center"/>
    </xf>
    <xf numFmtId="0" fontId="12" fillId="0" borderId="54" xfId="8" applyFill="1" applyBorder="1" applyAlignment="1">
      <alignment vertical="center"/>
    </xf>
    <xf numFmtId="0" fontId="12" fillId="0" borderId="40" xfId="8" applyFill="1" applyBorder="1" applyAlignment="1">
      <alignment vertical="center"/>
    </xf>
    <xf numFmtId="0" fontId="12" fillId="0" borderId="13" xfId="8" applyFill="1" applyBorder="1" applyAlignment="1">
      <alignment vertical="center"/>
    </xf>
    <xf numFmtId="0" fontId="12" fillId="0" borderId="68" xfId="8" applyFill="1" applyBorder="1" applyAlignment="1">
      <alignment vertical="center"/>
    </xf>
    <xf numFmtId="0" fontId="18" fillId="0" borderId="44" xfId="8" applyFont="1" applyFill="1" applyBorder="1" applyAlignment="1">
      <alignment vertical="center"/>
    </xf>
    <xf numFmtId="0" fontId="18" fillId="0" borderId="18" xfId="8" applyFont="1" applyFill="1" applyBorder="1" applyAlignment="1">
      <alignment vertical="center"/>
    </xf>
    <xf numFmtId="0" fontId="18" fillId="0" borderId="43" xfId="8" applyFont="1" applyFill="1" applyBorder="1" applyAlignment="1">
      <alignment vertical="center"/>
    </xf>
    <xf numFmtId="185" fontId="18" fillId="0" borderId="44" xfId="8" applyNumberFormat="1" applyFont="1" applyFill="1" applyBorder="1" applyAlignment="1">
      <alignment horizontal="right" vertical="center" shrinkToFit="1"/>
    </xf>
    <xf numFmtId="185" fontId="18" fillId="0" borderId="18" xfId="8" applyNumberFormat="1" applyFont="1" applyFill="1" applyBorder="1" applyAlignment="1">
      <alignment horizontal="right" vertical="center" shrinkToFit="1"/>
    </xf>
    <xf numFmtId="185" fontId="18" fillId="0" borderId="19" xfId="8" applyNumberFormat="1" applyFont="1" applyFill="1" applyBorder="1" applyAlignment="1">
      <alignment horizontal="right" vertical="center" shrinkToFit="1"/>
    </xf>
    <xf numFmtId="183" fontId="18" fillId="0" borderId="7" xfId="8" applyNumberFormat="1" applyFont="1" applyFill="1" applyBorder="1" applyAlignment="1">
      <alignment horizontal="right" vertical="center" shrinkToFit="1"/>
    </xf>
    <xf numFmtId="183" fontId="18" fillId="0" borderId="0" xfId="8" applyNumberFormat="1" applyFont="1" applyFill="1" applyBorder="1" applyAlignment="1">
      <alignment horizontal="right" vertical="center" shrinkToFit="1"/>
    </xf>
    <xf numFmtId="183" fontId="18" fillId="0" borderId="69" xfId="8" applyNumberFormat="1" applyFont="1" applyFill="1" applyBorder="1" applyAlignment="1">
      <alignment horizontal="right" vertical="center" shrinkToFit="1"/>
    </xf>
    <xf numFmtId="182" fontId="18" fillId="0" borderId="7" xfId="8" applyNumberFormat="1" applyFont="1" applyFill="1" applyBorder="1" applyAlignment="1">
      <alignment horizontal="right" vertical="center" shrinkToFit="1"/>
    </xf>
    <xf numFmtId="182" fontId="18" fillId="0" borderId="0" xfId="8" applyNumberFormat="1" applyFont="1" applyFill="1" applyBorder="1" applyAlignment="1">
      <alignment horizontal="right" vertical="center" shrinkToFit="1"/>
    </xf>
    <xf numFmtId="182" fontId="18" fillId="0" borderId="69" xfId="8" applyNumberFormat="1" applyFont="1" applyFill="1" applyBorder="1" applyAlignment="1">
      <alignment horizontal="right" vertical="center" shrinkToFit="1"/>
    </xf>
    <xf numFmtId="49" fontId="19" fillId="0" borderId="0" xfId="8" applyNumberFormat="1" applyFont="1" applyFill="1" applyAlignment="1">
      <alignment horizontal="center" vertical="center"/>
    </xf>
    <xf numFmtId="0" fontId="18" fillId="0" borderId="4" xfId="8" applyFont="1" applyFill="1" applyBorder="1" applyAlignment="1">
      <alignment horizontal="center" vertical="center"/>
    </xf>
    <xf numFmtId="0" fontId="18" fillId="0" borderId="49" xfId="8" applyFont="1" applyFill="1" applyBorder="1" applyAlignment="1">
      <alignment horizontal="center" vertical="center"/>
    </xf>
    <xf numFmtId="0" fontId="18" fillId="0" borderId="63" xfId="8" applyFont="1" applyFill="1" applyBorder="1" applyAlignment="1">
      <alignment horizontal="center" vertical="center"/>
    </xf>
    <xf numFmtId="0" fontId="18" fillId="0" borderId="25" xfId="8" applyFont="1" applyFill="1" applyBorder="1" applyAlignment="1">
      <alignment horizontal="center" vertical="center"/>
    </xf>
    <xf numFmtId="0" fontId="18" fillId="0" borderId="26" xfId="8" applyFont="1" applyFill="1" applyBorder="1" applyAlignment="1">
      <alignment horizontal="center" vertical="center"/>
    </xf>
    <xf numFmtId="0" fontId="18" fillId="0" borderId="3" xfId="8" applyFont="1" applyFill="1" applyBorder="1" applyAlignment="1">
      <alignment horizontal="center" vertical="center"/>
    </xf>
    <xf numFmtId="0" fontId="18" fillId="0" borderId="9" xfId="8" applyFont="1" applyFill="1" applyBorder="1" applyAlignment="1">
      <alignment horizontal="center" vertical="center"/>
    </xf>
    <xf numFmtId="181" fontId="18" fillId="0" borderId="36" xfId="8" applyNumberFormat="1" applyFont="1" applyFill="1" applyBorder="1" applyAlignment="1">
      <alignment horizontal="right" vertical="center" shrinkToFit="1"/>
    </xf>
    <xf numFmtId="181" fontId="18" fillId="0" borderId="8" xfId="8" applyNumberFormat="1" applyFont="1" applyFill="1" applyBorder="1" applyAlignment="1">
      <alignment horizontal="right" vertical="center" shrinkToFit="1"/>
    </xf>
    <xf numFmtId="181" fontId="18" fillId="0" borderId="9" xfId="8" applyNumberFormat="1" applyFont="1" applyFill="1" applyBorder="1" applyAlignment="1">
      <alignment horizontal="right" vertical="center" shrinkToFit="1"/>
    </xf>
    <xf numFmtId="178" fontId="18" fillId="0" borderId="0" xfId="10" applyNumberFormat="1" applyFont="1" applyFill="1" applyBorder="1" applyAlignment="1">
      <alignment horizontal="right" vertical="center"/>
    </xf>
    <xf numFmtId="0" fontId="18" fillId="0" borderId="37" xfId="10" applyFont="1" applyBorder="1">
      <alignment vertical="center"/>
    </xf>
    <xf numFmtId="0" fontId="18" fillId="0" borderId="54" xfId="10" applyFont="1" applyBorder="1">
      <alignment vertical="center"/>
    </xf>
    <xf numFmtId="0" fontId="18" fillId="0" borderId="40" xfId="10" applyFont="1" applyBorder="1">
      <alignment vertical="center"/>
    </xf>
    <xf numFmtId="178" fontId="18" fillId="0" borderId="37" xfId="10" applyNumberFormat="1" applyFont="1" applyFill="1" applyBorder="1" applyAlignment="1">
      <alignment horizontal="right" vertical="center" shrinkToFit="1"/>
    </xf>
    <xf numFmtId="178" fontId="18" fillId="0" borderId="54" xfId="10" applyNumberFormat="1" applyFont="1" applyFill="1" applyBorder="1" applyAlignment="1">
      <alignment horizontal="right" vertical="center" shrinkToFit="1"/>
    </xf>
    <xf numFmtId="178" fontId="18" fillId="0" borderId="86" xfId="10" applyNumberFormat="1" applyFont="1" applyFill="1" applyBorder="1" applyAlignment="1">
      <alignment horizontal="right" vertical="center" shrinkToFit="1"/>
    </xf>
    <xf numFmtId="181" fontId="18" fillId="0" borderId="85" xfId="10" applyNumberFormat="1" applyFont="1" applyFill="1" applyBorder="1" applyAlignment="1">
      <alignment horizontal="right" vertical="center" shrinkToFit="1"/>
    </xf>
    <xf numFmtId="181" fontId="1" fillId="0" borderId="54" xfId="10" applyNumberFormat="1" applyFill="1" applyBorder="1" applyAlignment="1">
      <alignment horizontal="right" vertical="center" shrinkToFit="1"/>
    </xf>
    <xf numFmtId="181" fontId="1" fillId="0" borderId="86" xfId="10" applyNumberFormat="1" applyFill="1" applyBorder="1" applyAlignment="1">
      <alignment horizontal="right" vertical="center" shrinkToFit="1"/>
    </xf>
    <xf numFmtId="178" fontId="18" fillId="0" borderId="85" xfId="10" applyNumberFormat="1" applyFont="1" applyFill="1" applyBorder="1" applyAlignment="1">
      <alignment horizontal="right" vertical="center" shrinkToFit="1"/>
    </xf>
    <xf numFmtId="0" fontId="1" fillId="0" borderId="54" xfId="10" applyFill="1" applyBorder="1" applyAlignment="1">
      <alignment horizontal="right" vertical="center" shrinkToFit="1"/>
    </xf>
    <xf numFmtId="0" fontId="1" fillId="0" borderId="86" xfId="10" applyFill="1" applyBorder="1" applyAlignment="1">
      <alignment horizontal="right" vertical="center" shrinkToFit="1"/>
    </xf>
    <xf numFmtId="178" fontId="18" fillId="5" borderId="85" xfId="10" applyNumberFormat="1" applyFont="1" applyFill="1" applyBorder="1" applyAlignment="1">
      <alignment horizontal="center" vertical="center" shrinkToFit="1"/>
    </xf>
    <xf numFmtId="178" fontId="18" fillId="5" borderId="54" xfId="10" applyNumberFormat="1" applyFont="1" applyFill="1" applyBorder="1" applyAlignment="1">
      <alignment horizontal="center" vertical="center" shrinkToFit="1"/>
    </xf>
    <xf numFmtId="178" fontId="18" fillId="5" borderId="86" xfId="10" applyNumberFormat="1" applyFont="1" applyFill="1" applyBorder="1" applyAlignment="1">
      <alignment horizontal="center" vertical="center" shrinkToFit="1"/>
    </xf>
    <xf numFmtId="0" fontId="18" fillId="5" borderId="85" xfId="10" applyFont="1" applyFill="1" applyBorder="1" applyAlignment="1">
      <alignment horizontal="center" vertical="center" shrinkToFit="1"/>
    </xf>
    <xf numFmtId="0" fontId="18" fillId="5" borderId="54" xfId="10" applyFont="1" applyFill="1" applyBorder="1" applyAlignment="1">
      <alignment horizontal="center" vertical="center" shrinkToFit="1"/>
    </xf>
    <xf numFmtId="0" fontId="18" fillId="5" borderId="40" xfId="10" applyFont="1" applyFill="1" applyBorder="1" applyAlignment="1">
      <alignment horizontal="center" vertical="center" shrinkToFit="1"/>
    </xf>
    <xf numFmtId="0" fontId="18" fillId="0" borderId="65" xfId="10" applyFont="1" applyBorder="1">
      <alignment vertical="center"/>
    </xf>
    <xf numFmtId="0" fontId="18" fillId="0" borderId="0" xfId="10" applyFont="1" applyBorder="1">
      <alignment vertical="center"/>
    </xf>
    <xf numFmtId="0" fontId="18" fillId="0" borderId="38" xfId="10" applyFont="1" applyBorder="1">
      <alignment vertical="center"/>
    </xf>
    <xf numFmtId="178" fontId="18" fillId="0" borderId="65" xfId="10" applyNumberFormat="1" applyFont="1" applyFill="1" applyBorder="1" applyAlignment="1">
      <alignment horizontal="right" vertical="center" shrinkToFit="1"/>
    </xf>
    <xf numFmtId="178" fontId="18" fillId="0" borderId="0" xfId="10" applyNumberFormat="1" applyFont="1" applyFill="1" applyBorder="1" applyAlignment="1">
      <alignment horizontal="right" vertical="center" shrinkToFit="1"/>
    </xf>
    <xf numFmtId="178" fontId="18" fillId="0" borderId="81" xfId="10" applyNumberFormat="1" applyFont="1" applyFill="1" applyBorder="1" applyAlignment="1">
      <alignment horizontal="right" vertical="center" shrinkToFit="1"/>
    </xf>
    <xf numFmtId="181" fontId="18" fillId="0" borderId="84" xfId="10" applyNumberFormat="1" applyFont="1" applyFill="1" applyBorder="1" applyAlignment="1">
      <alignment horizontal="right" vertical="center" shrinkToFit="1"/>
    </xf>
    <xf numFmtId="181" fontId="1" fillId="0" borderId="0" xfId="10" applyNumberFormat="1" applyFill="1" applyAlignment="1">
      <alignment horizontal="right" vertical="center" shrinkToFit="1"/>
    </xf>
    <xf numFmtId="181" fontId="1" fillId="0" borderId="81" xfId="10" applyNumberFormat="1" applyFill="1" applyBorder="1" applyAlignment="1">
      <alignment horizontal="right" vertical="center" shrinkToFit="1"/>
    </xf>
    <xf numFmtId="178" fontId="18" fillId="0" borderId="84" xfId="10" applyNumberFormat="1" applyFont="1" applyFill="1" applyBorder="1" applyAlignment="1">
      <alignment horizontal="right" vertical="center" shrinkToFit="1"/>
    </xf>
    <xf numFmtId="0" fontId="1" fillId="0" borderId="0" xfId="10" applyFill="1" applyAlignment="1">
      <alignment horizontal="right" vertical="center" shrinkToFit="1"/>
    </xf>
    <xf numFmtId="0" fontId="1" fillId="0" borderId="81" xfId="10" applyFill="1" applyBorder="1" applyAlignment="1">
      <alignment horizontal="right" vertical="center" shrinkToFit="1"/>
    </xf>
    <xf numFmtId="178" fontId="18" fillId="5" borderId="84" xfId="10" applyNumberFormat="1" applyFont="1" applyFill="1" applyBorder="1" applyAlignment="1">
      <alignment horizontal="center" vertical="center" shrinkToFit="1"/>
    </xf>
    <xf numFmtId="178" fontId="18" fillId="5" borderId="0" xfId="10" applyNumberFormat="1" applyFont="1" applyFill="1" applyBorder="1" applyAlignment="1">
      <alignment horizontal="center" vertical="center" shrinkToFit="1"/>
    </xf>
    <xf numFmtId="178" fontId="18" fillId="5" borderId="81" xfId="10" applyNumberFormat="1" applyFont="1" applyFill="1" applyBorder="1" applyAlignment="1">
      <alignment horizontal="center" vertical="center" shrinkToFit="1"/>
    </xf>
    <xf numFmtId="0" fontId="18" fillId="5" borderId="84" xfId="10" applyFont="1" applyFill="1" applyBorder="1" applyAlignment="1">
      <alignment horizontal="center" vertical="center" shrinkToFit="1"/>
    </xf>
    <xf numFmtId="0" fontId="18" fillId="5" borderId="0" xfId="10" applyFont="1" applyFill="1" applyBorder="1" applyAlignment="1">
      <alignment horizontal="center" vertical="center" shrinkToFit="1"/>
    </xf>
    <xf numFmtId="0" fontId="18" fillId="5" borderId="38" xfId="10" applyFont="1" applyFill="1" applyBorder="1" applyAlignment="1">
      <alignment horizontal="center" vertical="center" shrinkToFit="1"/>
    </xf>
    <xf numFmtId="0" fontId="18" fillId="0" borderId="0" xfId="10" applyFont="1" applyFill="1" applyBorder="1" applyAlignment="1">
      <alignment horizontal="center" vertical="center"/>
    </xf>
    <xf numFmtId="181" fontId="18" fillId="0" borderId="0" xfId="10" applyNumberFormat="1" applyFont="1" applyFill="1" applyBorder="1" applyAlignment="1">
      <alignment horizontal="right" vertical="center"/>
    </xf>
    <xf numFmtId="0" fontId="18" fillId="0" borderId="41" xfId="10" applyFont="1" applyBorder="1" applyAlignment="1">
      <alignment horizontal="center" vertical="center" textRotation="255"/>
    </xf>
    <xf numFmtId="0" fontId="18" fillId="0" borderId="48" xfId="10" applyFont="1" applyBorder="1" applyAlignment="1">
      <alignment horizontal="center" vertical="center" textRotation="255"/>
    </xf>
    <xf numFmtId="0" fontId="18" fillId="0" borderId="65" xfId="10" applyFont="1" applyBorder="1" applyAlignment="1">
      <alignment horizontal="center" vertical="center" textRotation="255"/>
    </xf>
    <xf numFmtId="0" fontId="18" fillId="0" borderId="38" xfId="10" applyFont="1" applyBorder="1" applyAlignment="1">
      <alignment horizontal="center" vertical="center" textRotation="255"/>
    </xf>
    <xf numFmtId="0" fontId="18" fillId="0" borderId="37" xfId="10" applyFont="1" applyBorder="1" applyAlignment="1">
      <alignment horizontal="center" vertical="center" textRotation="255"/>
    </xf>
    <xf numFmtId="0" fontId="18" fillId="0" borderId="40" xfId="10" applyFont="1" applyBorder="1" applyAlignment="1">
      <alignment horizontal="center" vertical="center" textRotation="255"/>
    </xf>
    <xf numFmtId="0" fontId="18" fillId="0" borderId="0" xfId="10" applyFont="1" applyFill="1" applyBorder="1" applyAlignment="1">
      <alignment horizontal="center" vertical="center" wrapText="1"/>
    </xf>
    <xf numFmtId="181" fontId="1" fillId="0" borderId="38" xfId="10" applyNumberFormat="1" applyFill="1" applyBorder="1" applyAlignment="1">
      <alignment horizontal="right" vertical="center" shrinkToFit="1"/>
    </xf>
    <xf numFmtId="0" fontId="18" fillId="0" borderId="37" xfId="11" applyFont="1" applyFill="1" applyBorder="1" applyAlignment="1">
      <alignment horizontal="center" vertical="center"/>
    </xf>
    <xf numFmtId="0" fontId="18" fillId="0" borderId="54" xfId="11" applyFont="1" applyFill="1" applyBorder="1" applyAlignment="1">
      <alignment horizontal="center" vertical="center"/>
    </xf>
    <xf numFmtId="0" fontId="18" fillId="0" borderId="40" xfId="11" applyFont="1" applyFill="1" applyBorder="1" applyAlignment="1">
      <alignment horizontal="center" vertical="center"/>
    </xf>
    <xf numFmtId="0" fontId="18" fillId="0" borderId="47" xfId="11" applyFont="1" applyFill="1" applyBorder="1" applyAlignment="1">
      <alignment horizontal="left" vertical="center"/>
    </xf>
    <xf numFmtId="178" fontId="18" fillId="0" borderId="37" xfId="11" applyNumberFormat="1" applyFont="1" applyFill="1" applyBorder="1" applyAlignment="1">
      <alignment horizontal="right" vertical="center"/>
    </xf>
    <xf numFmtId="178" fontId="18" fillId="0" borderId="54" xfId="11" applyNumberFormat="1" applyFont="1" applyFill="1" applyBorder="1" applyAlignment="1">
      <alignment horizontal="right" vertical="center"/>
    </xf>
    <xf numFmtId="178" fontId="18" fillId="0" borderId="40" xfId="11" applyNumberFormat="1" applyFont="1" applyFill="1" applyBorder="1" applyAlignment="1">
      <alignment horizontal="right" vertical="center"/>
    </xf>
    <xf numFmtId="0" fontId="18" fillId="0" borderId="41" xfId="11" applyFont="1" applyFill="1" applyBorder="1" applyAlignment="1">
      <alignment horizontal="center" vertical="center"/>
    </xf>
    <xf numFmtId="0" fontId="18" fillId="0" borderId="12" xfId="11" applyFont="1" applyFill="1" applyBorder="1" applyAlignment="1">
      <alignment horizontal="center" vertical="center"/>
    </xf>
    <xf numFmtId="0" fontId="18" fillId="0" borderId="48" xfId="11" applyFont="1" applyFill="1" applyBorder="1" applyAlignment="1">
      <alignment horizontal="center" vertical="center"/>
    </xf>
    <xf numFmtId="0" fontId="18" fillId="0" borderId="15" xfId="11" applyFont="1" applyFill="1" applyBorder="1" applyAlignment="1">
      <alignment horizontal="left" vertical="center"/>
    </xf>
    <xf numFmtId="178" fontId="18" fillId="0" borderId="41" xfId="11" applyNumberFormat="1" applyFont="1" applyFill="1" applyBorder="1" applyAlignment="1">
      <alignment horizontal="right" vertical="center"/>
    </xf>
    <xf numFmtId="178" fontId="18" fillId="0" borderId="12" xfId="11" applyNumberFormat="1" applyFont="1" applyFill="1" applyBorder="1" applyAlignment="1">
      <alignment horizontal="right" vertical="center"/>
    </xf>
    <xf numFmtId="178" fontId="18" fillId="0" borderId="48" xfId="11" applyNumberFormat="1" applyFont="1" applyFill="1" applyBorder="1" applyAlignment="1">
      <alignment horizontal="right" vertical="center"/>
    </xf>
    <xf numFmtId="181" fontId="18" fillId="0" borderId="37" xfId="10" applyNumberFormat="1" applyFont="1" applyFill="1" applyBorder="1" applyAlignment="1">
      <alignment horizontal="right" vertical="center"/>
    </xf>
    <xf numFmtId="181" fontId="18" fillId="0" borderId="54" xfId="10" applyNumberFormat="1" applyFont="1" applyFill="1" applyBorder="1" applyAlignment="1">
      <alignment horizontal="right" vertical="center"/>
    </xf>
    <xf numFmtId="181" fontId="18" fillId="0" borderId="40" xfId="10" applyNumberFormat="1" applyFont="1" applyFill="1" applyBorder="1" applyAlignment="1">
      <alignment horizontal="right" vertical="center"/>
    </xf>
    <xf numFmtId="181" fontId="18" fillId="0" borderId="65" xfId="10" applyNumberFormat="1" applyFont="1" applyFill="1" applyBorder="1" applyAlignment="1">
      <alignment horizontal="right" vertical="center"/>
    </xf>
    <xf numFmtId="181" fontId="18" fillId="0" borderId="38" xfId="10" applyNumberFormat="1" applyFont="1" applyFill="1" applyBorder="1" applyAlignment="1">
      <alignment horizontal="right" vertical="center"/>
    </xf>
    <xf numFmtId="0" fontId="18" fillId="0" borderId="41" xfId="10" applyFont="1" applyBorder="1" applyAlignment="1">
      <alignment horizontal="center" vertical="center" wrapText="1"/>
    </xf>
    <xf numFmtId="0" fontId="18" fillId="0" borderId="12" xfId="10" applyFont="1" applyBorder="1" applyAlignment="1">
      <alignment horizontal="center" vertical="center" wrapText="1"/>
    </xf>
    <xf numFmtId="0" fontId="18" fillId="0" borderId="65" xfId="10" applyFont="1" applyBorder="1" applyAlignment="1">
      <alignment horizontal="center" vertical="center" wrapText="1"/>
    </xf>
    <xf numFmtId="0" fontId="18" fillId="0" borderId="0" xfId="10" applyFont="1" applyBorder="1" applyAlignment="1">
      <alignment horizontal="center" vertical="center" wrapText="1"/>
    </xf>
    <xf numFmtId="0" fontId="18" fillId="0" borderId="37" xfId="10" applyFont="1" applyBorder="1" applyAlignment="1">
      <alignment horizontal="center" vertical="center" wrapText="1"/>
    </xf>
    <xf numFmtId="0" fontId="18" fillId="0" borderId="54" xfId="10" applyFont="1" applyBorder="1" applyAlignment="1">
      <alignment horizontal="center" vertical="center" wrapText="1"/>
    </xf>
    <xf numFmtId="0" fontId="18" fillId="0" borderId="12" xfId="10" applyFont="1" applyBorder="1" applyAlignment="1">
      <alignment vertical="center" textRotation="255"/>
    </xf>
    <xf numFmtId="0" fontId="18" fillId="0" borderId="0" xfId="10" applyFont="1" applyBorder="1" applyAlignment="1">
      <alignment vertical="center" textRotation="255"/>
    </xf>
    <xf numFmtId="0" fontId="18" fillId="0" borderId="54" xfId="10" applyFont="1" applyBorder="1" applyAlignment="1">
      <alignment vertical="center" textRotation="255"/>
    </xf>
    <xf numFmtId="0" fontId="18" fillId="0" borderId="41" xfId="10" applyFont="1" applyBorder="1">
      <alignment vertical="center"/>
    </xf>
    <xf numFmtId="0" fontId="18" fillId="0" borderId="12" xfId="10" applyFont="1" applyBorder="1">
      <alignment vertical="center"/>
    </xf>
    <xf numFmtId="0" fontId="18" fillId="0" borderId="48" xfId="10" applyFont="1" applyBorder="1">
      <alignment vertical="center"/>
    </xf>
    <xf numFmtId="181" fontId="18" fillId="0" borderId="41" xfId="10" applyNumberFormat="1" applyFont="1" applyFill="1" applyBorder="1" applyAlignment="1">
      <alignment horizontal="right" vertical="center"/>
    </xf>
    <xf numFmtId="181" fontId="18" fillId="0" borderId="12" xfId="10" applyNumberFormat="1" applyFont="1" applyFill="1" applyBorder="1" applyAlignment="1">
      <alignment horizontal="right" vertical="center"/>
    </xf>
    <xf numFmtId="181" fontId="18" fillId="0" borderId="48" xfId="10" applyNumberFormat="1" applyFont="1" applyFill="1" applyBorder="1" applyAlignment="1">
      <alignment horizontal="right" vertical="center"/>
    </xf>
    <xf numFmtId="178" fontId="18" fillId="0" borderId="82" xfId="10" applyNumberFormat="1" applyFont="1" applyFill="1" applyBorder="1" applyAlignment="1">
      <alignment horizontal="right" vertical="center" shrinkToFit="1"/>
    </xf>
    <xf numFmtId="178" fontId="18" fillId="0" borderId="83" xfId="10" applyNumberFormat="1" applyFont="1" applyFill="1" applyBorder="1" applyAlignment="1">
      <alignment horizontal="right" vertical="center" shrinkToFit="1"/>
    </xf>
    <xf numFmtId="0" fontId="18" fillId="0" borderId="39" xfId="10" applyFont="1" applyBorder="1" applyAlignment="1">
      <alignment horizontal="center" vertical="center"/>
    </xf>
    <xf numFmtId="0" fontId="18" fillId="0" borderId="31" xfId="10" applyFont="1" applyBorder="1" applyAlignment="1">
      <alignment horizontal="center" vertical="center"/>
    </xf>
    <xf numFmtId="0" fontId="18" fillId="0" borderId="42" xfId="10" applyFont="1" applyBorder="1" applyAlignment="1">
      <alignment horizontal="center" vertical="center"/>
    </xf>
    <xf numFmtId="181" fontId="18" fillId="0" borderId="82" xfId="10" applyNumberFormat="1" applyFont="1" applyFill="1" applyBorder="1" applyAlignment="1">
      <alignment horizontal="right" vertical="center" shrinkToFit="1"/>
    </xf>
    <xf numFmtId="181" fontId="18" fillId="0" borderId="0" xfId="10" applyNumberFormat="1" applyFont="1" applyFill="1" applyBorder="1" applyAlignment="1">
      <alignment horizontal="right" vertical="center" shrinkToFit="1"/>
    </xf>
    <xf numFmtId="181" fontId="18" fillId="0" borderId="38" xfId="10" applyNumberFormat="1" applyFont="1" applyFill="1" applyBorder="1" applyAlignment="1">
      <alignment horizontal="right" vertical="center" shrinkToFit="1"/>
    </xf>
    <xf numFmtId="181" fontId="18" fillId="0" borderId="81" xfId="10" applyNumberFormat="1" applyFont="1" applyFill="1" applyBorder="1" applyAlignment="1">
      <alignment horizontal="right" vertical="center" shrinkToFit="1"/>
    </xf>
    <xf numFmtId="0" fontId="18" fillId="0" borderId="65" xfId="10" applyFont="1" applyBorder="1" applyAlignment="1">
      <alignment vertical="center"/>
    </xf>
    <xf numFmtId="0" fontId="11" fillId="0" borderId="0" xfId="6" applyAlignment="1">
      <alignment vertical="center"/>
    </xf>
    <xf numFmtId="0" fontId="11" fillId="0" borderId="38" xfId="6" applyBorder="1" applyAlignment="1">
      <alignment vertical="center"/>
    </xf>
    <xf numFmtId="181" fontId="18" fillId="0" borderId="80" xfId="10" applyNumberFormat="1" applyFont="1" applyFill="1" applyBorder="1" applyAlignment="1">
      <alignment horizontal="right" vertical="center" shrinkToFit="1"/>
    </xf>
    <xf numFmtId="181" fontId="18" fillId="0" borderId="12" xfId="10" applyNumberFormat="1" applyFont="1" applyFill="1" applyBorder="1" applyAlignment="1">
      <alignment horizontal="right" vertical="center" shrinkToFit="1"/>
    </xf>
    <xf numFmtId="181" fontId="18" fillId="0" borderId="48" xfId="10" applyNumberFormat="1" applyFont="1" applyFill="1" applyBorder="1" applyAlignment="1">
      <alignment horizontal="right" vertical="center" shrinkToFit="1"/>
    </xf>
    <xf numFmtId="178" fontId="18" fillId="0" borderId="41" xfId="10" applyNumberFormat="1" applyFont="1" applyFill="1" applyBorder="1" applyAlignment="1">
      <alignment horizontal="right" vertical="center" shrinkToFit="1"/>
    </xf>
    <xf numFmtId="178" fontId="18" fillId="0" borderId="12" xfId="10" applyNumberFormat="1" applyFont="1" applyFill="1" applyBorder="1" applyAlignment="1">
      <alignment horizontal="right" vertical="center" shrinkToFit="1"/>
    </xf>
    <xf numFmtId="178" fontId="18" fillId="0" borderId="78" xfId="10" applyNumberFormat="1" applyFont="1" applyFill="1" applyBorder="1" applyAlignment="1">
      <alignment horizontal="right" vertical="center" shrinkToFit="1"/>
    </xf>
    <xf numFmtId="181" fontId="18" fillId="0" borderId="78" xfId="10" applyNumberFormat="1" applyFont="1" applyFill="1" applyBorder="1" applyAlignment="1">
      <alignment horizontal="right" vertical="center" shrinkToFit="1"/>
    </xf>
    <xf numFmtId="178" fontId="18" fillId="0" borderId="80" xfId="10" applyNumberFormat="1" applyFont="1" applyFill="1" applyBorder="1" applyAlignment="1">
      <alignment horizontal="right" vertical="center" shrinkToFit="1"/>
    </xf>
    <xf numFmtId="0" fontId="24" fillId="0" borderId="39" xfId="10" applyFont="1" applyBorder="1" applyAlignment="1">
      <alignment horizontal="center" vertical="center"/>
    </xf>
    <xf numFmtId="0" fontId="24" fillId="0" borderId="31" xfId="10" applyFont="1" applyBorder="1" applyAlignment="1">
      <alignment horizontal="center" vertical="center"/>
    </xf>
    <xf numFmtId="0" fontId="24" fillId="0" borderId="42" xfId="10" applyFont="1" applyBorder="1" applyAlignment="1">
      <alignment horizontal="center" vertical="center"/>
    </xf>
    <xf numFmtId="181" fontId="18" fillId="0" borderId="54" xfId="10" applyNumberFormat="1" applyFont="1" applyFill="1" applyBorder="1" applyAlignment="1">
      <alignment horizontal="right" vertical="center" shrinkToFit="1"/>
    </xf>
    <xf numFmtId="181" fontId="18" fillId="0" borderId="86" xfId="10" applyNumberFormat="1" applyFont="1" applyFill="1" applyBorder="1" applyAlignment="1">
      <alignment horizontal="right" vertical="center" shrinkToFit="1"/>
    </xf>
    <xf numFmtId="178" fontId="18" fillId="0" borderId="38" xfId="10" applyNumberFormat="1" applyFont="1" applyFill="1" applyBorder="1" applyAlignment="1">
      <alignment horizontal="right" vertical="center" shrinkToFit="1"/>
    </xf>
    <xf numFmtId="0" fontId="11" fillId="0" borderId="0" xfId="6" applyBorder="1" applyAlignment="1">
      <alignment vertical="center"/>
    </xf>
    <xf numFmtId="181" fontId="18" fillId="0" borderId="79" xfId="10" applyNumberFormat="1" applyFont="1" applyFill="1" applyBorder="1" applyAlignment="1">
      <alignment horizontal="right" vertical="center" shrinkToFit="1"/>
    </xf>
    <xf numFmtId="178" fontId="18" fillId="0" borderId="79" xfId="10" applyNumberFormat="1" applyFont="1" applyFill="1" applyBorder="1" applyAlignment="1">
      <alignment horizontal="right" vertical="center" shrinkToFit="1"/>
    </xf>
    <xf numFmtId="49" fontId="21" fillId="0" borderId="1" xfId="10" applyNumberFormat="1" applyFont="1" applyFill="1" applyBorder="1" applyAlignment="1">
      <alignment horizontal="center" vertical="center"/>
    </xf>
    <xf numFmtId="49" fontId="21" fillId="0" borderId="2" xfId="10" applyNumberFormat="1" applyFont="1" applyFill="1" applyBorder="1" applyAlignment="1">
      <alignment horizontal="center" vertical="center"/>
    </xf>
    <xf numFmtId="49" fontId="21" fillId="0" borderId="3" xfId="10" applyNumberFormat="1" applyFont="1" applyFill="1" applyBorder="1" applyAlignment="1">
      <alignment horizontal="center" vertical="center"/>
    </xf>
    <xf numFmtId="0" fontId="18" fillId="0" borderId="34" xfId="10" applyFont="1" applyBorder="1" applyAlignment="1">
      <alignment horizontal="center" vertical="center"/>
    </xf>
    <xf numFmtId="0" fontId="30" fillId="6" borderId="71" xfId="12" applyFont="1" applyFill="1" applyBorder="1" applyAlignment="1" applyProtection="1">
      <alignment horizontal="center" vertical="center"/>
    </xf>
    <xf numFmtId="0" fontId="30" fillId="6" borderId="72" xfId="12" applyFont="1" applyFill="1" applyBorder="1" applyAlignment="1" applyProtection="1">
      <alignment horizontal="center" vertical="center"/>
    </xf>
    <xf numFmtId="188" fontId="30" fillId="6" borderId="127" xfId="14" applyNumberFormat="1" applyFont="1" applyFill="1" applyBorder="1" applyAlignment="1" applyProtection="1">
      <alignment horizontal="right" vertical="center" shrinkToFit="1"/>
    </xf>
    <xf numFmtId="188" fontId="30" fillId="6" borderId="18" xfId="14" applyNumberFormat="1" applyFont="1" applyFill="1" applyBorder="1" applyAlignment="1" applyProtection="1">
      <alignment horizontal="right" vertical="center" shrinkToFit="1"/>
    </xf>
    <xf numFmtId="188" fontId="30" fillId="6" borderId="174" xfId="14" applyNumberFormat="1" applyFont="1" applyFill="1" applyBorder="1" applyAlignment="1" applyProtection="1">
      <alignment horizontal="right" vertical="center" shrinkToFit="1"/>
    </xf>
    <xf numFmtId="188" fontId="30" fillId="6" borderId="155" xfId="14" applyNumberFormat="1" applyFont="1" applyFill="1" applyBorder="1" applyAlignment="1" applyProtection="1">
      <alignment horizontal="right" vertical="center" shrinkToFit="1"/>
    </xf>
    <xf numFmtId="188" fontId="30" fillId="6" borderId="156" xfId="14" applyNumberFormat="1" applyFont="1" applyFill="1" applyBorder="1" applyAlignment="1" applyProtection="1">
      <alignment horizontal="right" vertical="center" shrinkToFit="1"/>
    </xf>
    <xf numFmtId="188" fontId="30" fillId="6" borderId="175" xfId="14" applyNumberFormat="1" applyFont="1" applyFill="1" applyBorder="1" applyAlignment="1" applyProtection="1">
      <alignment horizontal="right" vertical="center" shrinkToFit="1"/>
    </xf>
    <xf numFmtId="0" fontId="30" fillId="6" borderId="70" xfId="12" applyFont="1" applyFill="1" applyBorder="1" applyProtection="1">
      <alignment vertical="center"/>
    </xf>
    <xf numFmtId="0" fontId="30" fillId="6" borderId="71" xfId="12" applyFont="1" applyFill="1" applyBorder="1" applyProtection="1">
      <alignment vertical="center"/>
    </xf>
    <xf numFmtId="0" fontId="30" fillId="6" borderId="72" xfId="12" applyFont="1" applyFill="1" applyBorder="1" applyProtection="1">
      <alignment vertical="center"/>
    </xf>
    <xf numFmtId="189" fontId="30" fillId="6" borderId="75" xfId="14" applyNumberFormat="1" applyFont="1" applyFill="1" applyBorder="1" applyAlignment="1" applyProtection="1">
      <alignment horizontal="right" vertical="center" shrinkToFit="1"/>
    </xf>
    <xf numFmtId="189" fontId="30" fillId="6" borderId="71" xfId="14" applyNumberFormat="1" applyFont="1" applyFill="1" applyBorder="1" applyAlignment="1" applyProtection="1">
      <alignment horizontal="right" vertical="center" shrinkToFit="1"/>
    </xf>
    <xf numFmtId="189" fontId="30" fillId="6" borderId="72" xfId="14" applyNumberFormat="1" applyFont="1" applyFill="1" applyBorder="1" applyAlignment="1" applyProtection="1">
      <alignment horizontal="right" vertical="center" shrinkToFit="1"/>
    </xf>
    <xf numFmtId="189" fontId="30" fillId="6" borderId="171" xfId="14" applyNumberFormat="1" applyFont="1" applyFill="1" applyBorder="1" applyAlignment="1" applyProtection="1">
      <alignment horizontal="right" vertical="center" shrinkToFit="1"/>
    </xf>
    <xf numFmtId="189" fontId="30" fillId="6" borderId="172" xfId="14" applyNumberFormat="1" applyFont="1" applyFill="1" applyBorder="1" applyAlignment="1" applyProtection="1">
      <alignment horizontal="right" vertical="center" shrinkToFit="1"/>
    </xf>
    <xf numFmtId="189" fontId="30" fillId="6" borderId="173" xfId="14" applyNumberFormat="1" applyFont="1" applyFill="1" applyBorder="1" applyAlignment="1" applyProtection="1">
      <alignment horizontal="right" vertical="center" shrinkToFit="1"/>
    </xf>
    <xf numFmtId="0" fontId="30" fillId="6" borderId="11" xfId="12" applyFont="1" applyFill="1" applyBorder="1" applyAlignment="1" applyProtection="1">
      <alignment horizontal="left" vertical="center" wrapText="1"/>
    </xf>
    <xf numFmtId="0" fontId="30" fillId="6" borderId="12" xfId="12" applyFont="1" applyFill="1" applyBorder="1" applyAlignment="1" applyProtection="1">
      <alignment horizontal="left" vertical="center" wrapText="1"/>
    </xf>
    <xf numFmtId="0" fontId="30" fillId="6" borderId="70" xfId="12" applyFont="1" applyFill="1" applyBorder="1" applyAlignment="1" applyProtection="1">
      <alignment horizontal="left" vertical="center" wrapText="1"/>
    </xf>
    <xf numFmtId="0" fontId="30" fillId="6" borderId="71" xfId="12" applyFont="1" applyFill="1" applyBorder="1" applyAlignment="1" applyProtection="1">
      <alignment horizontal="left" vertical="center" wrapText="1"/>
    </xf>
    <xf numFmtId="0" fontId="30" fillId="6" borderId="12" xfId="12" applyFont="1" applyFill="1" applyBorder="1" applyAlignment="1" applyProtection="1">
      <alignment horizontal="center" vertical="center"/>
    </xf>
    <xf numFmtId="0" fontId="30" fillId="6" borderId="48" xfId="12" applyFont="1" applyFill="1" applyBorder="1" applyAlignment="1" applyProtection="1">
      <alignment horizontal="center" vertical="center"/>
    </xf>
    <xf numFmtId="188" fontId="30" fillId="6" borderId="39" xfId="14" applyNumberFormat="1" applyFont="1" applyFill="1" applyBorder="1" applyAlignment="1" applyProtection="1">
      <alignment horizontal="right" vertical="center" shrinkToFit="1"/>
    </xf>
    <xf numFmtId="188" fontId="30" fillId="6" borderId="31" xfId="14" applyNumberFormat="1" applyFont="1" applyFill="1" applyBorder="1" applyAlignment="1" applyProtection="1">
      <alignment horizontal="right" vertical="center" shrinkToFit="1"/>
    </xf>
    <xf numFmtId="188" fontId="30" fillId="6" borderId="144" xfId="14" applyNumberFormat="1" applyFont="1" applyFill="1" applyBorder="1" applyAlignment="1" applyProtection="1">
      <alignment horizontal="right" vertical="center" shrinkToFit="1"/>
    </xf>
    <xf numFmtId="188" fontId="30" fillId="6" borderId="145" xfId="14" applyNumberFormat="1" applyFont="1" applyFill="1" applyBorder="1" applyAlignment="1" applyProtection="1">
      <alignment horizontal="right" vertical="center" shrinkToFit="1"/>
    </xf>
    <xf numFmtId="188" fontId="30" fillId="6" borderId="146" xfId="14" applyNumberFormat="1" applyFont="1" applyFill="1" applyBorder="1" applyAlignment="1" applyProtection="1">
      <alignment horizontal="right" vertical="center" shrinkToFit="1"/>
    </xf>
    <xf numFmtId="188" fontId="30" fillId="6" borderId="147" xfId="14" applyNumberFormat="1" applyFont="1" applyFill="1" applyBorder="1" applyAlignment="1" applyProtection="1">
      <alignment horizontal="right" vertical="center" shrinkToFit="1"/>
    </xf>
    <xf numFmtId="188" fontId="30" fillId="6" borderId="148" xfId="14" applyNumberFormat="1" applyFont="1" applyFill="1" applyBorder="1" applyAlignment="1" applyProtection="1">
      <alignment horizontal="right" vertical="center" shrinkToFit="1"/>
    </xf>
    <xf numFmtId="0" fontId="30" fillId="6" borderId="7" xfId="12" applyFont="1" applyFill="1" applyBorder="1" applyProtection="1">
      <alignment vertical="center"/>
    </xf>
    <xf numFmtId="0" fontId="30" fillId="6" borderId="0" xfId="12" applyFont="1" applyFill="1" applyBorder="1" applyProtection="1">
      <alignment vertical="center"/>
    </xf>
    <xf numFmtId="0" fontId="30" fillId="6" borderId="38" xfId="12" applyFont="1" applyFill="1" applyBorder="1" applyProtection="1">
      <alignment vertical="center"/>
    </xf>
    <xf numFmtId="189" fontId="30" fillId="6" borderId="65" xfId="14" applyNumberFormat="1" applyFont="1" applyFill="1" applyBorder="1" applyAlignment="1" applyProtection="1">
      <alignment horizontal="right" vertical="center" shrinkToFit="1"/>
    </xf>
    <xf numFmtId="189" fontId="30" fillId="6" borderId="0" xfId="14" applyNumberFormat="1" applyFont="1" applyFill="1" applyBorder="1" applyAlignment="1" applyProtection="1">
      <alignment horizontal="right" vertical="center" shrinkToFit="1"/>
    </xf>
    <xf numFmtId="189" fontId="30" fillId="6" borderId="38" xfId="14" applyNumberFormat="1" applyFont="1" applyFill="1" applyBorder="1" applyAlignment="1" applyProtection="1">
      <alignment horizontal="right" vertical="center" shrinkToFit="1"/>
    </xf>
    <xf numFmtId="189" fontId="30" fillId="6" borderId="0" xfId="14" applyNumberFormat="1" applyFont="1" applyFill="1" applyAlignment="1" applyProtection="1">
      <alignment horizontal="right" vertical="center" shrinkToFit="1"/>
    </xf>
    <xf numFmtId="189" fontId="30" fillId="6" borderId="69" xfId="14" applyNumberFormat="1" applyFont="1" applyFill="1" applyBorder="1" applyAlignment="1" applyProtection="1">
      <alignment horizontal="right" vertical="center" shrinkToFit="1"/>
    </xf>
    <xf numFmtId="0" fontId="34" fillId="6" borderId="24" xfId="12" applyFont="1" applyFill="1" applyBorder="1" applyAlignment="1" applyProtection="1">
      <alignment horizontal="left" vertical="center"/>
    </xf>
    <xf numFmtId="0" fontId="30" fillId="6" borderId="54" xfId="12" applyFont="1" applyFill="1" applyBorder="1" applyAlignment="1" applyProtection="1">
      <alignment horizontal="left" vertical="center"/>
    </xf>
    <xf numFmtId="0" fontId="30" fillId="6" borderId="54" xfId="12" applyFont="1" applyFill="1" applyBorder="1" applyAlignment="1" applyProtection="1">
      <alignment horizontal="right" vertical="center" wrapText="1"/>
    </xf>
    <xf numFmtId="0" fontId="30" fillId="6" borderId="54" xfId="12" applyFont="1" applyFill="1" applyBorder="1" applyAlignment="1" applyProtection="1">
      <alignment horizontal="right" vertical="center"/>
    </xf>
    <xf numFmtId="0" fontId="30" fillId="6" borderId="40" xfId="12" applyFont="1" applyFill="1" applyBorder="1" applyAlignment="1" applyProtection="1">
      <alignment horizontal="right" vertical="center"/>
    </xf>
    <xf numFmtId="177" fontId="30" fillId="6" borderId="37" xfId="14" applyNumberFormat="1" applyFont="1" applyFill="1" applyBorder="1" applyAlignment="1" applyProtection="1">
      <alignment horizontal="right" vertical="center" shrinkToFit="1"/>
    </xf>
    <xf numFmtId="177" fontId="30" fillId="6" borderId="54" xfId="14" applyNumberFormat="1" applyFont="1" applyFill="1" applyBorder="1" applyAlignment="1" applyProtection="1">
      <alignment horizontal="right" vertical="center" shrinkToFit="1"/>
    </xf>
    <xf numFmtId="177" fontId="30" fillId="6" borderId="86" xfId="14" applyNumberFormat="1" applyFont="1" applyFill="1" applyBorder="1" applyAlignment="1" applyProtection="1">
      <alignment horizontal="right" vertical="center" shrinkToFit="1"/>
    </xf>
    <xf numFmtId="177" fontId="30" fillId="6" borderId="85" xfId="14" applyNumberFormat="1" applyFont="1" applyFill="1" applyBorder="1" applyAlignment="1" applyProtection="1">
      <alignment horizontal="right" vertical="center" shrinkToFit="1"/>
    </xf>
    <xf numFmtId="188" fontId="30" fillId="6" borderId="168" xfId="14" applyNumberFormat="1" applyFont="1" applyFill="1" applyBorder="1" applyAlignment="1" applyProtection="1">
      <alignment horizontal="right" vertical="center" shrinkToFit="1"/>
    </xf>
    <xf numFmtId="188" fontId="30" fillId="6" borderId="169" xfId="14" applyNumberFormat="1" applyFont="1" applyFill="1" applyBorder="1" applyAlignment="1" applyProtection="1">
      <alignment horizontal="right" vertical="center" shrinkToFit="1"/>
    </xf>
    <xf numFmtId="188" fontId="30" fillId="6" borderId="170" xfId="14" applyNumberFormat="1" applyFont="1" applyFill="1" applyBorder="1" applyAlignment="1" applyProtection="1">
      <alignment horizontal="right" vertical="center" shrinkToFit="1"/>
    </xf>
    <xf numFmtId="176" fontId="30" fillId="6" borderId="65" xfId="14" applyNumberFormat="1" applyFont="1" applyFill="1" applyBorder="1" applyAlignment="1" applyProtection="1">
      <alignment horizontal="right" vertical="center" shrinkToFit="1"/>
    </xf>
    <xf numFmtId="176" fontId="30" fillId="6" borderId="0" xfId="14" applyNumberFormat="1" applyFont="1" applyFill="1" applyBorder="1" applyAlignment="1" applyProtection="1">
      <alignment horizontal="right" vertical="center" shrinkToFit="1"/>
    </xf>
    <xf numFmtId="176" fontId="30" fillId="6" borderId="38" xfId="14" applyNumberFormat="1" applyFont="1" applyFill="1" applyBorder="1" applyAlignment="1" applyProtection="1">
      <alignment horizontal="right" vertical="center" shrinkToFit="1"/>
    </xf>
    <xf numFmtId="176" fontId="30" fillId="6" borderId="0" xfId="14" applyNumberFormat="1" applyFont="1" applyFill="1" applyAlignment="1" applyProtection="1">
      <alignment horizontal="right" vertical="center" shrinkToFit="1"/>
    </xf>
    <xf numFmtId="176" fontId="30" fillId="6" borderId="69" xfId="14" applyNumberFormat="1" applyFont="1" applyFill="1" applyBorder="1" applyAlignment="1" applyProtection="1">
      <alignment horizontal="right" vertical="center" shrinkToFit="1"/>
    </xf>
    <xf numFmtId="0" fontId="30" fillId="6" borderId="7" xfId="12" applyFont="1" applyFill="1" applyBorder="1" applyAlignment="1" applyProtection="1">
      <alignment horizontal="left" vertical="center"/>
    </xf>
    <xf numFmtId="0" fontId="30" fillId="6" borderId="0" xfId="12" applyFont="1" applyFill="1" applyBorder="1" applyAlignment="1" applyProtection="1">
      <alignment horizontal="left" vertical="center"/>
    </xf>
    <xf numFmtId="0" fontId="30" fillId="6" borderId="0" xfId="12" applyFont="1" applyFill="1" applyBorder="1" applyAlignment="1" applyProtection="1">
      <alignment horizontal="right" vertical="center" wrapText="1"/>
    </xf>
    <xf numFmtId="0" fontId="30" fillId="6" borderId="0" xfId="12" applyFont="1" applyFill="1" applyBorder="1" applyAlignment="1" applyProtection="1">
      <alignment horizontal="right" vertical="center"/>
    </xf>
    <xf numFmtId="0" fontId="30" fillId="6" borderId="38" xfId="12" applyFont="1" applyFill="1" applyBorder="1" applyAlignment="1" applyProtection="1">
      <alignment horizontal="right" vertical="center"/>
    </xf>
    <xf numFmtId="177" fontId="30" fillId="6" borderId="65" xfId="14" applyNumberFormat="1" applyFont="1" applyFill="1" applyBorder="1" applyAlignment="1" applyProtection="1">
      <alignment horizontal="right" vertical="center" shrinkToFit="1"/>
    </xf>
    <xf numFmtId="177" fontId="30" fillId="6" borderId="0" xfId="14" applyNumberFormat="1" applyFont="1" applyFill="1" applyBorder="1" applyAlignment="1" applyProtection="1">
      <alignment horizontal="right" vertical="center" shrinkToFit="1"/>
    </xf>
    <xf numFmtId="177" fontId="30" fillId="6" borderId="81" xfId="14" applyNumberFormat="1" applyFont="1" applyFill="1" applyBorder="1" applyAlignment="1" applyProtection="1">
      <alignment horizontal="right" vertical="center" shrinkToFit="1"/>
    </xf>
    <xf numFmtId="177" fontId="30" fillId="6" borderId="84" xfId="14" applyNumberFormat="1" applyFont="1" applyFill="1" applyBorder="1" applyAlignment="1" applyProtection="1">
      <alignment horizontal="right" vertical="center" shrinkToFit="1"/>
    </xf>
    <xf numFmtId="188" fontId="30" fillId="6" borderId="165" xfId="14" applyNumberFormat="1" applyFont="1" applyFill="1" applyBorder="1" applyAlignment="1" applyProtection="1">
      <alignment horizontal="right" vertical="center" shrinkToFit="1"/>
    </xf>
    <xf numFmtId="188" fontId="30" fillId="6" borderId="166" xfId="14" applyNumberFormat="1" applyFont="1" applyFill="1" applyBorder="1" applyAlignment="1" applyProtection="1">
      <alignment horizontal="right" vertical="center" shrinkToFit="1"/>
    </xf>
    <xf numFmtId="188" fontId="30" fillId="6" borderId="167" xfId="14" applyNumberFormat="1" applyFont="1" applyFill="1" applyBorder="1" applyAlignment="1" applyProtection="1">
      <alignment horizontal="right" vertical="center" shrinkToFit="1"/>
    </xf>
    <xf numFmtId="176" fontId="30" fillId="6" borderId="41" xfId="14" applyNumberFormat="1" applyFont="1" applyFill="1" applyBorder="1" applyAlignment="1" applyProtection="1">
      <alignment horizontal="right" vertical="center" shrinkToFit="1"/>
    </xf>
    <xf numFmtId="176" fontId="30" fillId="6" borderId="12" xfId="14" applyNumberFormat="1" applyFont="1" applyFill="1" applyBorder="1" applyAlignment="1" applyProtection="1">
      <alignment horizontal="right" vertical="center" shrinkToFit="1"/>
    </xf>
    <xf numFmtId="176" fontId="30" fillId="6" borderId="13" xfId="14" applyNumberFormat="1" applyFont="1" applyFill="1" applyBorder="1" applyAlignment="1" applyProtection="1">
      <alignment horizontal="right" vertical="center" shrinkToFit="1"/>
    </xf>
    <xf numFmtId="0" fontId="30" fillId="6" borderId="75" xfId="12" applyFont="1" applyFill="1" applyBorder="1" applyProtection="1">
      <alignment vertical="center"/>
    </xf>
    <xf numFmtId="177" fontId="30" fillId="6" borderId="162" xfId="14" applyNumberFormat="1" applyFont="1" applyFill="1" applyBorder="1" applyAlignment="1" applyProtection="1">
      <alignment horizontal="right" vertical="center" shrinkToFit="1"/>
    </xf>
    <xf numFmtId="177" fontId="30" fillId="6" borderId="163" xfId="14" applyNumberFormat="1" applyFont="1" applyFill="1" applyBorder="1" applyAlignment="1" applyProtection="1">
      <alignment horizontal="right" vertical="center" shrinkToFit="1"/>
    </xf>
    <xf numFmtId="188" fontId="30" fillId="6" borderId="163" xfId="14" applyNumberFormat="1" applyFont="1" applyFill="1" applyBorder="1" applyAlignment="1" applyProtection="1">
      <alignment horizontal="right" vertical="center" shrinkToFit="1"/>
    </xf>
    <xf numFmtId="188" fontId="30" fillId="6" borderId="164" xfId="14" applyNumberFormat="1" applyFont="1" applyFill="1" applyBorder="1" applyAlignment="1" applyProtection="1">
      <alignment horizontal="right" vertical="center" shrinkToFit="1"/>
    </xf>
    <xf numFmtId="188" fontId="30" fillId="6" borderId="82" xfId="14" applyNumberFormat="1" applyFont="1" applyFill="1" applyBorder="1" applyAlignment="1" applyProtection="1">
      <alignment horizontal="right" vertical="center" shrinkToFit="1"/>
    </xf>
    <xf numFmtId="188" fontId="30" fillId="6" borderId="143" xfId="14" applyNumberFormat="1" applyFont="1" applyFill="1" applyBorder="1" applyAlignment="1" applyProtection="1">
      <alignment horizontal="right" vertical="center" shrinkToFit="1"/>
    </xf>
    <xf numFmtId="0" fontId="30" fillId="6" borderId="11" xfId="12" applyFont="1" applyFill="1" applyBorder="1" applyAlignment="1" applyProtection="1">
      <alignment horizontal="left" vertical="center"/>
    </xf>
    <xf numFmtId="0" fontId="30" fillId="6" borderId="12" xfId="12" applyFont="1" applyFill="1" applyBorder="1" applyAlignment="1" applyProtection="1">
      <alignment horizontal="left" vertical="center"/>
    </xf>
    <xf numFmtId="0" fontId="30" fillId="6" borderId="12" xfId="12" applyFont="1" applyFill="1" applyBorder="1" applyAlignment="1" applyProtection="1">
      <alignment horizontal="right" vertical="center"/>
    </xf>
    <xf numFmtId="0" fontId="30" fillId="6" borderId="48" xfId="12" applyFont="1" applyFill="1" applyBorder="1" applyAlignment="1" applyProtection="1">
      <alignment horizontal="right" vertical="center"/>
    </xf>
    <xf numFmtId="177" fontId="30" fillId="6" borderId="41" xfId="13" applyNumberFormat="1" applyFont="1" applyFill="1" applyBorder="1" applyAlignment="1" applyProtection="1">
      <alignment horizontal="right" vertical="center" shrinkToFit="1"/>
    </xf>
    <xf numFmtId="177" fontId="30" fillId="6" borderId="12" xfId="13" applyNumberFormat="1" applyFont="1" applyFill="1" applyBorder="1" applyAlignment="1" applyProtection="1">
      <alignment horizontal="right" vertical="center" shrinkToFit="1"/>
    </xf>
    <xf numFmtId="177" fontId="30" fillId="6" borderId="78" xfId="13" applyNumberFormat="1" applyFont="1" applyFill="1" applyBorder="1" applyAlignment="1" applyProtection="1">
      <alignment horizontal="right" vertical="center" shrinkToFit="1"/>
    </xf>
    <xf numFmtId="177" fontId="30" fillId="6" borderId="80" xfId="13" applyNumberFormat="1" applyFont="1" applyFill="1" applyBorder="1" applyAlignment="1" applyProtection="1">
      <alignment horizontal="right" vertical="center" shrinkToFit="1"/>
    </xf>
    <xf numFmtId="188" fontId="30" fillId="6" borderId="159" xfId="14" applyNumberFormat="1" applyFont="1" applyFill="1" applyBorder="1" applyAlignment="1" applyProtection="1">
      <alignment horizontal="right" vertical="center" shrinkToFit="1"/>
    </xf>
    <xf numFmtId="188" fontId="30" fillId="6" borderId="160" xfId="14" applyNumberFormat="1" applyFont="1" applyFill="1" applyBorder="1" applyAlignment="1" applyProtection="1">
      <alignment horizontal="right" vertical="center" shrinkToFit="1"/>
    </xf>
    <xf numFmtId="188" fontId="30" fillId="6" borderId="161" xfId="14" applyNumberFormat="1" applyFont="1" applyFill="1" applyBorder="1" applyAlignment="1" applyProtection="1">
      <alignment horizontal="right" vertical="center" shrinkToFit="1"/>
    </xf>
    <xf numFmtId="0" fontId="30" fillId="6" borderId="11" xfId="12" applyFont="1" applyFill="1" applyBorder="1" applyProtection="1">
      <alignment vertical="center"/>
    </xf>
    <xf numFmtId="0" fontId="30" fillId="6" borderId="12" xfId="12" applyFont="1" applyFill="1" applyBorder="1" applyProtection="1">
      <alignment vertical="center"/>
    </xf>
    <xf numFmtId="0" fontId="30" fillId="6" borderId="48" xfId="12" applyFont="1" applyFill="1" applyBorder="1" applyProtection="1">
      <alignment vertical="center"/>
    </xf>
    <xf numFmtId="176" fontId="30" fillId="6" borderId="48" xfId="14" applyNumberFormat="1" applyFont="1" applyFill="1" applyBorder="1" applyAlignment="1" applyProtection="1">
      <alignment horizontal="right" vertical="center" shrinkToFit="1"/>
    </xf>
    <xf numFmtId="0" fontId="30" fillId="6" borderId="45" xfId="12" applyFont="1" applyFill="1" applyBorder="1" applyAlignment="1" applyProtection="1">
      <alignment horizontal="center" vertical="center"/>
    </xf>
    <xf numFmtId="0" fontId="30" fillId="6" borderId="25" xfId="12" applyFont="1" applyFill="1" applyBorder="1" applyAlignment="1" applyProtection="1">
      <alignment horizontal="center" vertical="center"/>
    </xf>
    <xf numFmtId="0" fontId="30" fillId="6" borderId="46" xfId="12" applyFont="1" applyFill="1" applyBorder="1" applyAlignment="1" applyProtection="1">
      <alignment horizontal="center" vertical="center"/>
    </xf>
    <xf numFmtId="0" fontId="30" fillId="6" borderId="26" xfId="12" applyFont="1" applyFill="1" applyBorder="1" applyAlignment="1" applyProtection="1">
      <alignment horizontal="center" vertical="center"/>
    </xf>
    <xf numFmtId="0" fontId="30" fillId="6" borderId="65" xfId="12" applyFont="1" applyFill="1" applyBorder="1" applyProtection="1">
      <alignment vertical="center"/>
    </xf>
    <xf numFmtId="177" fontId="30" fillId="6" borderId="142" xfId="14" applyNumberFormat="1" applyFont="1" applyFill="1" applyBorder="1" applyAlignment="1" applyProtection="1">
      <alignment horizontal="right" vertical="center" shrinkToFit="1"/>
    </xf>
    <xf numFmtId="177" fontId="30" fillId="6" borderId="82" xfId="14" applyNumberFormat="1" applyFont="1" applyFill="1" applyBorder="1" applyAlignment="1" applyProtection="1">
      <alignment horizontal="right" vertical="center" shrinkToFit="1"/>
    </xf>
    <xf numFmtId="0" fontId="30" fillId="6" borderId="11" xfId="12" applyFont="1" applyFill="1" applyBorder="1" applyAlignment="1" applyProtection="1">
      <alignment horizontal="center" vertical="center" textRotation="255" wrapText="1"/>
    </xf>
    <xf numFmtId="0" fontId="30" fillId="6" borderId="48" xfId="12" applyFont="1" applyFill="1" applyBorder="1" applyAlignment="1" applyProtection="1">
      <alignment horizontal="center" vertical="center" textRotation="255" wrapText="1"/>
    </xf>
    <xf numFmtId="0" fontId="30" fillId="6" borderId="7" xfId="12" applyFont="1" applyFill="1" applyBorder="1" applyAlignment="1" applyProtection="1">
      <alignment horizontal="center" vertical="center" textRotation="255" wrapText="1"/>
    </xf>
    <xf numFmtId="0" fontId="30" fillId="6" borderId="38" xfId="12" applyFont="1" applyFill="1" applyBorder="1" applyAlignment="1" applyProtection="1">
      <alignment horizontal="center" vertical="center" textRotation="255" wrapText="1"/>
    </xf>
    <xf numFmtId="0" fontId="30" fillId="6" borderId="24" xfId="12" applyFont="1" applyFill="1" applyBorder="1" applyAlignment="1" applyProtection="1">
      <alignment horizontal="center" vertical="center" textRotation="255" wrapText="1"/>
    </xf>
    <xf numFmtId="0" fontId="30" fillId="6" borderId="40" xfId="12" applyFont="1" applyFill="1" applyBorder="1" applyAlignment="1" applyProtection="1">
      <alignment horizontal="center" vertical="center" textRotation="255" wrapText="1"/>
    </xf>
    <xf numFmtId="0" fontId="30" fillId="6" borderId="65" xfId="12" applyFont="1" applyFill="1" applyBorder="1" applyAlignment="1" applyProtection="1">
      <alignment vertical="center"/>
    </xf>
    <xf numFmtId="0" fontId="30" fillId="6" borderId="0" xfId="12" applyFont="1" applyFill="1" applyBorder="1" applyAlignment="1" applyProtection="1">
      <alignment vertical="center"/>
    </xf>
    <xf numFmtId="0" fontId="30" fillId="6" borderId="38" xfId="12" applyFont="1" applyFill="1" applyBorder="1" applyAlignment="1" applyProtection="1">
      <alignment vertical="center"/>
    </xf>
    <xf numFmtId="188" fontId="30" fillId="6" borderId="84" xfId="14" applyNumberFormat="1" applyFont="1" applyFill="1" applyBorder="1" applyAlignment="1" applyProtection="1">
      <alignment horizontal="right" vertical="center" shrinkToFit="1"/>
    </xf>
    <xf numFmtId="188" fontId="30" fillId="6" borderId="0" xfId="14" applyNumberFormat="1" applyFont="1" applyFill="1" applyBorder="1" applyAlignment="1" applyProtection="1">
      <alignment horizontal="right" vertical="center" shrinkToFit="1"/>
    </xf>
    <xf numFmtId="188" fontId="30" fillId="6" borderId="69" xfId="14" applyNumberFormat="1" applyFont="1" applyFill="1" applyBorder="1" applyAlignment="1" applyProtection="1">
      <alignment horizontal="right" vertical="center" shrinkToFit="1"/>
    </xf>
    <xf numFmtId="0" fontId="30" fillId="6" borderId="17" xfId="12" applyFont="1" applyFill="1" applyBorder="1" applyAlignment="1" applyProtection="1">
      <alignment horizontal="left" vertical="center" wrapText="1"/>
    </xf>
    <xf numFmtId="0" fontId="30" fillId="6" borderId="18" xfId="12" applyFont="1" applyFill="1" applyBorder="1" applyAlignment="1" applyProtection="1">
      <alignment horizontal="left" vertical="center"/>
    </xf>
    <xf numFmtId="0" fontId="30" fillId="6" borderId="43" xfId="12" applyFont="1" applyFill="1" applyBorder="1" applyAlignment="1" applyProtection="1">
      <alignment horizontal="left" vertical="center"/>
    </xf>
    <xf numFmtId="188" fontId="30" fillId="6" borderId="125" xfId="14" applyNumberFormat="1" applyFont="1" applyFill="1" applyBorder="1" applyAlignment="1" applyProtection="1">
      <alignment horizontal="right" vertical="center" shrinkToFit="1"/>
    </xf>
    <xf numFmtId="188" fontId="30" fillId="6" borderId="126" xfId="14" applyNumberFormat="1" applyFont="1" applyFill="1" applyBorder="1" applyAlignment="1" applyProtection="1">
      <alignment horizontal="right" vertical="center" shrinkToFit="1"/>
    </xf>
    <xf numFmtId="177" fontId="30" fillId="6" borderId="153" xfId="14" applyNumberFormat="1" applyFont="1" applyFill="1" applyBorder="1" applyAlignment="1" applyProtection="1">
      <alignment horizontal="right" vertical="center" shrinkToFit="1"/>
    </xf>
    <xf numFmtId="177" fontId="30" fillId="6" borderId="154" xfId="14" applyNumberFormat="1" applyFont="1" applyFill="1" applyBorder="1" applyAlignment="1" applyProtection="1">
      <alignment horizontal="right" vertical="center" shrinkToFit="1"/>
    </xf>
    <xf numFmtId="188" fontId="30" fillId="6" borderId="151" xfId="14" applyNumberFormat="1" applyFont="1" applyFill="1" applyBorder="1" applyAlignment="1" applyProtection="1">
      <alignment horizontal="right" vertical="center" shrinkToFit="1"/>
    </xf>
    <xf numFmtId="0" fontId="30" fillId="6" borderId="65" xfId="14" applyFont="1" applyFill="1" applyBorder="1" applyAlignment="1" applyProtection="1">
      <alignment horizontal="left" vertical="center" shrinkToFit="1"/>
    </xf>
    <xf numFmtId="0" fontId="30" fillId="6" borderId="0" xfId="14" applyFont="1" applyFill="1" applyBorder="1" applyAlignment="1" applyProtection="1">
      <alignment horizontal="left" vertical="center" shrinkToFit="1"/>
    </xf>
    <xf numFmtId="0" fontId="30" fillId="6" borderId="38" xfId="14" applyFont="1" applyFill="1" applyBorder="1" applyAlignment="1" applyProtection="1">
      <alignment horizontal="left" vertical="center" shrinkToFit="1"/>
    </xf>
    <xf numFmtId="0" fontId="30" fillId="6" borderId="37" xfId="12" applyFont="1" applyFill="1" applyBorder="1" applyAlignment="1" applyProtection="1">
      <alignment vertical="center"/>
    </xf>
    <xf numFmtId="0" fontId="30" fillId="6" borderId="54" xfId="12" applyFont="1" applyFill="1" applyBorder="1" applyAlignment="1" applyProtection="1">
      <alignment vertical="center"/>
    </xf>
    <xf numFmtId="0" fontId="30" fillId="6" borderId="40" xfId="12" applyFont="1" applyFill="1" applyBorder="1" applyAlignment="1" applyProtection="1">
      <alignment vertical="center"/>
    </xf>
    <xf numFmtId="0" fontId="30" fillId="6" borderId="63" xfId="12" applyFont="1" applyFill="1" applyBorder="1" applyAlignment="1" applyProtection="1">
      <alignment horizontal="center" vertical="center"/>
    </xf>
    <xf numFmtId="177" fontId="30" fillId="6" borderId="79" xfId="14" applyNumberFormat="1" applyFont="1" applyFill="1" applyBorder="1" applyAlignment="1" applyProtection="1">
      <alignment horizontal="right" vertical="center" shrinkToFit="1"/>
    </xf>
    <xf numFmtId="188" fontId="30" fillId="6" borderId="79" xfId="14" applyNumberFormat="1" applyFont="1" applyFill="1" applyBorder="1" applyAlignment="1" applyProtection="1">
      <alignment horizontal="right" vertical="center" shrinkToFit="1"/>
    </xf>
    <xf numFmtId="188" fontId="30" fillId="6" borderId="141" xfId="14" applyNumberFormat="1" applyFont="1" applyFill="1" applyBorder="1" applyAlignment="1" applyProtection="1">
      <alignment horizontal="right" vertical="center" shrinkToFit="1"/>
    </xf>
    <xf numFmtId="177" fontId="30" fillId="6" borderId="150" xfId="14" applyNumberFormat="1" applyFont="1" applyFill="1" applyBorder="1" applyAlignment="1" applyProtection="1">
      <alignment horizontal="right" vertical="center" shrinkToFit="1"/>
    </xf>
    <xf numFmtId="188" fontId="30" fillId="6" borderId="152" xfId="14" applyNumberFormat="1" applyFont="1" applyFill="1" applyBorder="1" applyAlignment="1" applyProtection="1">
      <alignment horizontal="right" vertical="center" shrinkToFit="1"/>
    </xf>
    <xf numFmtId="188" fontId="30" fillId="6" borderId="47" xfId="14" applyNumberFormat="1" applyFont="1" applyFill="1" applyBorder="1" applyAlignment="1" applyProtection="1">
      <alignment horizontal="right" vertical="center" shrinkToFit="1"/>
    </xf>
    <xf numFmtId="188" fontId="30" fillId="6" borderId="150" xfId="14" applyNumberFormat="1" applyFont="1" applyFill="1" applyBorder="1" applyAlignment="1" applyProtection="1">
      <alignment horizontal="right" vertical="center" shrinkToFit="1"/>
    </xf>
    <xf numFmtId="188" fontId="30" fillId="6" borderId="158" xfId="14" applyNumberFormat="1" applyFont="1" applyFill="1" applyBorder="1" applyAlignment="1" applyProtection="1">
      <alignment horizontal="right" vertical="center" shrinkToFit="1"/>
    </xf>
    <xf numFmtId="0" fontId="30" fillId="6" borderId="11" xfId="12" applyFont="1" applyFill="1" applyBorder="1" applyAlignment="1" applyProtection="1">
      <alignment horizontal="center" vertical="center" wrapText="1"/>
    </xf>
    <xf numFmtId="0" fontId="30" fillId="6" borderId="12" xfId="12" applyFont="1" applyFill="1" applyBorder="1" applyAlignment="1" applyProtection="1">
      <alignment horizontal="center" vertical="center" wrapText="1"/>
    </xf>
    <xf numFmtId="0" fontId="30" fillId="6" borderId="48" xfId="12" applyFont="1" applyFill="1" applyBorder="1" applyAlignment="1" applyProtection="1">
      <alignment horizontal="center" vertical="center" wrapText="1"/>
    </xf>
    <xf numFmtId="0" fontId="30" fillId="6" borderId="7" xfId="12" applyFont="1" applyFill="1" applyBorder="1" applyAlignment="1" applyProtection="1">
      <alignment horizontal="center" vertical="center" wrapText="1"/>
    </xf>
    <xf numFmtId="0" fontId="30" fillId="6" borderId="0" xfId="12" applyFont="1" applyFill="1" applyBorder="1" applyAlignment="1" applyProtection="1">
      <alignment horizontal="center" vertical="center" wrapText="1"/>
    </xf>
    <xf numFmtId="0" fontId="30" fillId="6" borderId="38" xfId="12" applyFont="1" applyFill="1" applyBorder="1" applyAlignment="1" applyProtection="1">
      <alignment horizontal="center" vertical="center" wrapText="1"/>
    </xf>
    <xf numFmtId="0" fontId="30" fillId="6" borderId="70" xfId="12" applyFont="1" applyFill="1" applyBorder="1" applyAlignment="1" applyProtection="1">
      <alignment horizontal="center" vertical="center" wrapText="1"/>
    </xf>
    <xf numFmtId="0" fontId="30" fillId="6" borderId="71" xfId="12" applyFont="1" applyFill="1" applyBorder="1" applyAlignment="1" applyProtection="1">
      <alignment horizontal="center" vertical="center" wrapText="1"/>
    </xf>
    <xf numFmtId="0" fontId="30" fillId="6" borderId="72" xfId="12" applyFont="1" applyFill="1" applyBorder="1" applyAlignment="1" applyProtection="1">
      <alignment horizontal="center" vertical="center" wrapText="1"/>
    </xf>
    <xf numFmtId="0" fontId="30" fillId="6" borderId="41" xfId="12" applyFont="1" applyFill="1" applyBorder="1" applyProtection="1">
      <alignment vertical="center"/>
    </xf>
    <xf numFmtId="177" fontId="30" fillId="6" borderId="139" xfId="14" applyNumberFormat="1" applyFont="1" applyFill="1" applyBorder="1" applyAlignment="1" applyProtection="1">
      <alignment horizontal="right" vertical="center" shrinkToFit="1"/>
    </xf>
    <xf numFmtId="188" fontId="30" fillId="6" borderId="157" xfId="14" applyNumberFormat="1" applyFont="1" applyFill="1" applyBorder="1" applyAlignment="1" applyProtection="1">
      <alignment horizontal="right" vertical="center" shrinkToFit="1"/>
    </xf>
    <xf numFmtId="0" fontId="30" fillId="6" borderId="37" xfId="14" applyFont="1" applyFill="1" applyBorder="1" applyAlignment="1" applyProtection="1">
      <alignment horizontal="left" vertical="center" shrinkToFit="1"/>
    </xf>
    <xf numFmtId="0" fontId="30" fillId="6" borderId="54" xfId="14" applyFont="1" applyFill="1" applyBorder="1" applyAlignment="1" applyProtection="1">
      <alignment horizontal="left" vertical="center" shrinkToFit="1"/>
    </xf>
    <xf numFmtId="0" fontId="30" fillId="6" borderId="40" xfId="14" applyFont="1" applyFill="1" applyBorder="1" applyAlignment="1" applyProtection="1">
      <alignment horizontal="left" vertical="center" shrinkToFit="1"/>
    </xf>
    <xf numFmtId="177" fontId="30" fillId="6" borderId="149" xfId="14" applyNumberFormat="1" applyFont="1" applyFill="1" applyBorder="1" applyAlignment="1" applyProtection="1">
      <alignment horizontal="right" vertical="center" shrinkToFit="1"/>
    </xf>
    <xf numFmtId="0" fontId="30" fillId="6" borderId="65" xfId="12" applyFont="1" applyFill="1" applyBorder="1" applyAlignment="1" applyProtection="1">
      <alignment vertical="center" shrinkToFit="1"/>
    </xf>
    <xf numFmtId="0" fontId="30" fillId="6" borderId="0" xfId="12" applyFont="1" applyFill="1" applyBorder="1" applyAlignment="1" applyProtection="1">
      <alignment vertical="center" shrinkToFit="1"/>
    </xf>
    <xf numFmtId="0" fontId="30" fillId="6" borderId="38" xfId="12" applyFont="1" applyFill="1" applyBorder="1" applyAlignment="1" applyProtection="1">
      <alignment vertical="center" shrinkToFit="1"/>
    </xf>
    <xf numFmtId="188" fontId="30" fillId="6" borderId="140" xfId="14" applyNumberFormat="1" applyFont="1" applyFill="1" applyBorder="1" applyAlignment="1" applyProtection="1">
      <alignment horizontal="right" vertical="center" shrinkToFit="1"/>
    </xf>
    <xf numFmtId="188" fontId="30" fillId="6" borderId="15" xfId="14" applyNumberFormat="1" applyFont="1" applyFill="1" applyBorder="1" applyAlignment="1" applyProtection="1">
      <alignment horizontal="right" vertical="center" shrinkToFit="1"/>
    </xf>
    <xf numFmtId="0" fontId="30" fillId="6" borderId="41" xfId="12" applyFont="1" applyFill="1" applyBorder="1" applyAlignment="1" applyProtection="1">
      <alignment horizontal="center" vertical="center" wrapText="1"/>
    </xf>
    <xf numFmtId="0" fontId="30" fillId="6" borderId="65" xfId="12" applyFont="1" applyFill="1" applyBorder="1" applyAlignment="1" applyProtection="1">
      <alignment horizontal="center" vertical="center" wrapText="1"/>
    </xf>
    <xf numFmtId="0" fontId="30" fillId="6" borderId="54" xfId="12" applyFont="1" applyFill="1" applyBorder="1" applyAlignment="1" applyProtection="1">
      <alignment horizontal="center" vertical="center" wrapText="1"/>
    </xf>
    <xf numFmtId="0" fontId="30" fillId="6" borderId="40" xfId="12" applyFont="1" applyFill="1" applyBorder="1" applyAlignment="1" applyProtection="1">
      <alignment horizontal="center" vertical="center" wrapText="1"/>
    </xf>
    <xf numFmtId="0" fontId="30" fillId="6" borderId="41" xfId="14" applyFont="1" applyFill="1" applyBorder="1" applyAlignment="1" applyProtection="1">
      <alignment horizontal="left" vertical="center" shrinkToFit="1"/>
    </xf>
    <xf numFmtId="0" fontId="30" fillId="6" borderId="12" xfId="14" applyFont="1" applyFill="1" applyBorder="1" applyAlignment="1" applyProtection="1">
      <alignment horizontal="left" vertical="center" shrinkToFit="1"/>
    </xf>
    <xf numFmtId="0" fontId="30" fillId="6" borderId="48" xfId="14" applyFont="1" applyFill="1" applyBorder="1" applyAlignment="1" applyProtection="1">
      <alignment horizontal="left" vertical="center" shrinkToFit="1"/>
    </xf>
    <xf numFmtId="188" fontId="30" fillId="6" borderId="83" xfId="14" applyNumberFormat="1" applyFont="1" applyFill="1" applyBorder="1" applyAlignment="1" applyProtection="1">
      <alignment horizontal="right" vertical="center" shrinkToFit="1"/>
    </xf>
    <xf numFmtId="188" fontId="30" fillId="6" borderId="64" xfId="14" applyNumberFormat="1" applyFont="1" applyFill="1" applyBorder="1" applyAlignment="1" applyProtection="1">
      <alignment horizontal="right" vertical="center" shrinkToFit="1"/>
    </xf>
    <xf numFmtId="0" fontId="30" fillId="6" borderId="31" xfId="12" applyFont="1" applyFill="1" applyBorder="1" applyAlignment="1" applyProtection="1">
      <alignment horizontal="center" vertical="center" wrapText="1"/>
    </xf>
    <xf numFmtId="0" fontId="34" fillId="6" borderId="42" xfId="12" applyFont="1" applyFill="1" applyBorder="1" applyAlignment="1" applyProtection="1">
      <alignment horizontal="center" vertical="center"/>
    </xf>
    <xf numFmtId="0" fontId="30" fillId="6" borderId="37" xfId="12" applyFont="1" applyFill="1" applyBorder="1" applyProtection="1">
      <alignment vertical="center"/>
    </xf>
    <xf numFmtId="0" fontId="30" fillId="6" borderId="54" xfId="12" applyFont="1" applyFill="1" applyBorder="1" applyProtection="1">
      <alignment vertical="center"/>
    </xf>
    <xf numFmtId="0" fontId="30" fillId="6" borderId="40" xfId="12" applyFont="1" applyFill="1" applyBorder="1" applyProtection="1">
      <alignment vertical="center"/>
    </xf>
    <xf numFmtId="0" fontId="30" fillId="6" borderId="11" xfId="12" applyFont="1" applyFill="1" applyBorder="1" applyAlignment="1" applyProtection="1">
      <alignment horizontal="center" vertical="top" wrapText="1"/>
    </xf>
    <xf numFmtId="0" fontId="30" fillId="6" borderId="12" xfId="12" applyFont="1" applyFill="1" applyBorder="1" applyAlignment="1" applyProtection="1">
      <alignment horizontal="center" vertical="top" wrapText="1"/>
    </xf>
    <xf numFmtId="0" fontId="30" fillId="6" borderId="48" xfId="12" applyFont="1" applyFill="1" applyBorder="1" applyAlignment="1" applyProtection="1">
      <alignment horizontal="center" vertical="top" wrapText="1"/>
    </xf>
    <xf numFmtId="0" fontId="30" fillId="6" borderId="7" xfId="12" applyFont="1" applyFill="1" applyBorder="1" applyAlignment="1" applyProtection="1">
      <alignment horizontal="center" vertical="top" wrapText="1"/>
    </xf>
    <xf numFmtId="0" fontId="30" fillId="6" borderId="0" xfId="12" applyFont="1" applyFill="1" applyBorder="1" applyAlignment="1" applyProtection="1">
      <alignment horizontal="center" vertical="top" wrapText="1"/>
    </xf>
    <xf numFmtId="0" fontId="30" fillId="6" borderId="38" xfId="12" applyFont="1" applyFill="1" applyBorder="1" applyAlignment="1" applyProtection="1">
      <alignment horizontal="center" vertical="top" wrapText="1"/>
    </xf>
    <xf numFmtId="0" fontId="30" fillId="6" borderId="24" xfId="12" applyFont="1" applyFill="1" applyBorder="1" applyAlignment="1" applyProtection="1">
      <alignment horizontal="center" vertical="top" wrapText="1"/>
    </xf>
    <xf numFmtId="0" fontId="30" fillId="6" borderId="54" xfId="12" applyFont="1" applyFill="1" applyBorder="1" applyAlignment="1" applyProtection="1">
      <alignment horizontal="center" vertical="top" wrapText="1"/>
    </xf>
    <xf numFmtId="0" fontId="30" fillId="6" borderId="41" xfId="12" applyFont="1" applyFill="1" applyBorder="1" applyAlignment="1" applyProtection="1">
      <alignment vertical="center"/>
    </xf>
    <xf numFmtId="0" fontId="30" fillId="6" borderId="12" xfId="12" applyFont="1" applyFill="1" applyBorder="1" applyAlignment="1" applyProtection="1">
      <alignment vertical="center"/>
    </xf>
    <xf numFmtId="0" fontId="30" fillId="6" borderId="48" xfId="12" applyFont="1" applyFill="1" applyBorder="1" applyAlignment="1" applyProtection="1">
      <alignment vertical="center"/>
    </xf>
    <xf numFmtId="177" fontId="30" fillId="6" borderId="41" xfId="14" applyNumberFormat="1" applyFont="1" applyFill="1" applyBorder="1" applyAlignment="1" applyProtection="1">
      <alignment horizontal="right" vertical="center" shrinkToFit="1"/>
    </xf>
    <xf numFmtId="177" fontId="30" fillId="6" borderId="12" xfId="14" applyNumberFormat="1" applyFont="1" applyFill="1" applyBorder="1" applyAlignment="1" applyProtection="1">
      <alignment horizontal="right" vertical="center" shrinkToFit="1"/>
    </xf>
    <xf numFmtId="177" fontId="30" fillId="6" borderId="78" xfId="14" applyNumberFormat="1" applyFont="1" applyFill="1" applyBorder="1" applyAlignment="1" applyProtection="1">
      <alignment horizontal="right" vertical="center" shrinkToFit="1"/>
    </xf>
    <xf numFmtId="177" fontId="30" fillId="6" borderId="80" xfId="14" applyNumberFormat="1" applyFont="1" applyFill="1" applyBorder="1" applyAlignment="1" applyProtection="1">
      <alignment horizontal="right" vertical="center" shrinkToFit="1"/>
    </xf>
    <xf numFmtId="188" fontId="30" fillId="6" borderId="80" xfId="14" applyNumberFormat="1" applyFont="1" applyFill="1" applyBorder="1" applyAlignment="1" applyProtection="1">
      <alignment horizontal="right" vertical="center" shrinkToFit="1"/>
    </xf>
    <xf numFmtId="188" fontId="30" fillId="6" borderId="12" xfId="14" applyNumberFormat="1" applyFont="1" applyFill="1" applyBorder="1" applyAlignment="1" applyProtection="1">
      <alignment horizontal="right" vertical="center" shrinkToFit="1"/>
    </xf>
    <xf numFmtId="188" fontId="30" fillId="6" borderId="13" xfId="14" applyNumberFormat="1" applyFont="1" applyFill="1" applyBorder="1" applyAlignment="1" applyProtection="1">
      <alignment horizontal="right" vertical="center" shrinkToFit="1"/>
    </xf>
    <xf numFmtId="0" fontId="30" fillId="6" borderId="30" xfId="12" applyFont="1" applyFill="1" applyBorder="1" applyAlignment="1" applyProtection="1">
      <alignment horizontal="center" vertical="center"/>
    </xf>
    <xf numFmtId="0" fontId="30" fillId="6" borderId="31" xfId="12" applyFont="1" applyFill="1" applyBorder="1" applyAlignment="1" applyProtection="1">
      <alignment horizontal="center" vertical="center"/>
    </xf>
    <xf numFmtId="0" fontId="30" fillId="6" borderId="42" xfId="12" applyFont="1" applyFill="1" applyBorder="1" applyAlignment="1" applyProtection="1">
      <alignment horizontal="center" vertical="center"/>
    </xf>
    <xf numFmtId="0" fontId="30" fillId="6" borderId="39" xfId="12" applyFont="1" applyFill="1" applyBorder="1" applyAlignment="1" applyProtection="1">
      <alignment horizontal="center" vertical="center"/>
    </xf>
    <xf numFmtId="0" fontId="30" fillId="6" borderId="39" xfId="14" applyFont="1" applyFill="1" applyBorder="1" applyAlignment="1" applyProtection="1">
      <alignment horizontal="center" vertical="center"/>
    </xf>
    <xf numFmtId="0" fontId="30" fillId="6" borderId="31" xfId="14" applyFont="1" applyFill="1" applyBorder="1" applyAlignment="1" applyProtection="1">
      <alignment horizontal="center" vertical="center"/>
    </xf>
    <xf numFmtId="0" fontId="30" fillId="6" borderId="32" xfId="14" applyFont="1" applyFill="1" applyBorder="1" applyAlignment="1" applyProtection="1">
      <alignment horizontal="center" vertical="center"/>
    </xf>
    <xf numFmtId="177" fontId="30" fillId="6" borderId="39" xfId="14" applyNumberFormat="1" applyFont="1" applyFill="1" applyBorder="1" applyAlignment="1" applyProtection="1">
      <alignment horizontal="right" vertical="center" shrinkToFit="1"/>
    </xf>
    <xf numFmtId="177" fontId="30" fillId="6" borderId="31" xfId="14" applyNumberFormat="1" applyFont="1" applyFill="1" applyBorder="1" applyAlignment="1" applyProtection="1">
      <alignment horizontal="right" vertical="center" shrinkToFit="1"/>
    </xf>
    <xf numFmtId="177" fontId="30" fillId="6" borderId="144" xfId="14" applyNumberFormat="1" applyFont="1" applyFill="1" applyBorder="1" applyAlignment="1" applyProtection="1">
      <alignment horizontal="right" vertical="center" shrinkToFit="1"/>
    </xf>
    <xf numFmtId="177" fontId="30" fillId="6" borderId="145" xfId="14" applyNumberFormat="1" applyFont="1" applyFill="1" applyBorder="1" applyAlignment="1" applyProtection="1">
      <alignment horizontal="right" vertical="center" shrinkToFit="1"/>
    </xf>
    <xf numFmtId="177" fontId="30" fillId="6" borderId="146" xfId="14" applyNumberFormat="1" applyFont="1" applyFill="1" applyBorder="1" applyAlignment="1" applyProtection="1">
      <alignment horizontal="right" vertical="center" shrinkToFit="1"/>
    </xf>
    <xf numFmtId="177" fontId="30" fillId="6" borderId="147" xfId="14" applyNumberFormat="1" applyFont="1" applyFill="1" applyBorder="1" applyAlignment="1" applyProtection="1">
      <alignment horizontal="right" vertical="center" shrinkToFit="1"/>
    </xf>
    <xf numFmtId="177" fontId="30" fillId="6" borderId="148" xfId="14" applyNumberFormat="1" applyFont="1" applyFill="1" applyBorder="1" applyAlignment="1" applyProtection="1">
      <alignment horizontal="right" vertical="center" shrinkToFit="1"/>
    </xf>
    <xf numFmtId="0" fontId="30" fillId="6" borderId="0" xfId="12" applyFont="1" applyFill="1" applyProtection="1">
      <alignment vertical="center"/>
    </xf>
    <xf numFmtId="0" fontId="30" fillId="6" borderId="11" xfId="12" applyFont="1" applyFill="1" applyBorder="1" applyAlignment="1" applyProtection="1">
      <alignment horizontal="center" vertical="center" textRotation="255" shrinkToFit="1"/>
    </xf>
    <xf numFmtId="0" fontId="30" fillId="6" borderId="48" xfId="12" applyFont="1" applyFill="1" applyBorder="1" applyAlignment="1" applyProtection="1">
      <alignment horizontal="center" vertical="center" textRotation="255" shrinkToFit="1"/>
    </xf>
    <xf numFmtId="0" fontId="30" fillId="6" borderId="7" xfId="12" applyFont="1" applyFill="1" applyBorder="1" applyAlignment="1" applyProtection="1">
      <alignment horizontal="center" vertical="center" textRotation="255" shrinkToFit="1"/>
    </xf>
    <xf numFmtId="0" fontId="30" fillId="6" borderId="38" xfId="12" applyFont="1" applyFill="1" applyBorder="1" applyAlignment="1" applyProtection="1">
      <alignment horizontal="center" vertical="center" textRotation="255" shrinkToFit="1"/>
    </xf>
    <xf numFmtId="0" fontId="30" fillId="6" borderId="24" xfId="12" applyFont="1" applyFill="1" applyBorder="1" applyAlignment="1" applyProtection="1">
      <alignment horizontal="center" vertical="center" textRotation="255" shrinkToFit="1"/>
    </xf>
    <xf numFmtId="0" fontId="30" fillId="6" borderId="40" xfId="12" applyFont="1" applyFill="1" applyBorder="1" applyAlignment="1" applyProtection="1">
      <alignment horizontal="center" vertical="center" textRotation="255" shrinkToFit="1"/>
    </xf>
    <xf numFmtId="0" fontId="30" fillId="6" borderId="38" xfId="12" applyFont="1" applyFill="1" applyBorder="1" applyAlignment="1" applyProtection="1">
      <alignment horizontal="left" vertical="center"/>
    </xf>
    <xf numFmtId="177" fontId="30" fillId="6" borderId="65" xfId="13" applyNumberFormat="1" applyFont="1" applyFill="1" applyBorder="1" applyAlignment="1" applyProtection="1">
      <alignment horizontal="right" vertical="center" shrinkToFit="1"/>
    </xf>
    <xf numFmtId="177" fontId="30" fillId="6" borderId="0" xfId="13" applyNumberFormat="1" applyFont="1" applyFill="1" applyBorder="1" applyAlignment="1" applyProtection="1">
      <alignment horizontal="right" vertical="center" shrinkToFit="1"/>
    </xf>
    <xf numFmtId="177" fontId="30" fillId="6" borderId="81" xfId="13" applyNumberFormat="1" applyFont="1" applyFill="1" applyBorder="1" applyAlignment="1" applyProtection="1">
      <alignment horizontal="right" vertical="center" shrinkToFit="1"/>
    </xf>
    <xf numFmtId="177" fontId="30" fillId="6" borderId="84" xfId="13" applyNumberFormat="1" applyFont="1" applyFill="1" applyBorder="1" applyAlignment="1" applyProtection="1">
      <alignment horizontal="right" vertical="center" shrinkToFit="1"/>
    </xf>
    <xf numFmtId="188" fontId="30" fillId="6" borderId="84" xfId="13" applyNumberFormat="1" applyFont="1" applyFill="1" applyBorder="1" applyAlignment="1" applyProtection="1">
      <alignment horizontal="right" vertical="center" shrinkToFit="1"/>
    </xf>
    <xf numFmtId="188" fontId="30" fillId="6" borderId="0" xfId="13" applyNumberFormat="1" applyFont="1" applyFill="1" applyBorder="1" applyAlignment="1" applyProtection="1">
      <alignment horizontal="right" vertical="center" shrinkToFit="1"/>
    </xf>
    <xf numFmtId="188" fontId="30" fillId="6" borderId="69" xfId="13" applyNumberFormat="1" applyFont="1" applyFill="1" applyBorder="1" applyAlignment="1" applyProtection="1">
      <alignment horizontal="right" vertical="center" shrinkToFit="1"/>
    </xf>
    <xf numFmtId="0" fontId="30" fillId="6" borderId="41" xfId="12" applyFont="1" applyFill="1" applyBorder="1" applyAlignment="1" applyProtection="1">
      <alignment horizontal="center" vertical="center" textRotation="255" wrapText="1"/>
    </xf>
    <xf numFmtId="0" fontId="30" fillId="6" borderId="65" xfId="12" applyFont="1" applyFill="1" applyBorder="1" applyAlignment="1" applyProtection="1">
      <alignment horizontal="center" vertical="center" textRotation="255" wrapText="1"/>
    </xf>
    <xf numFmtId="0" fontId="30" fillId="6" borderId="37" xfId="12" applyFont="1" applyFill="1" applyBorder="1" applyAlignment="1" applyProtection="1">
      <alignment horizontal="center" vertical="center" textRotation="255" wrapText="1"/>
    </xf>
    <xf numFmtId="0" fontId="30" fillId="6" borderId="32" xfId="12" applyFont="1" applyFill="1" applyBorder="1" applyAlignment="1" applyProtection="1">
      <alignment horizontal="center" vertical="center"/>
    </xf>
    <xf numFmtId="0" fontId="30" fillId="6" borderId="11" xfId="12" applyFont="1" applyFill="1" applyBorder="1" applyAlignment="1" applyProtection="1">
      <alignment horizontal="center" vertical="top"/>
    </xf>
    <xf numFmtId="0" fontId="30" fillId="6" borderId="12" xfId="12" applyFont="1" applyFill="1" applyBorder="1" applyAlignment="1" applyProtection="1">
      <alignment horizontal="center" vertical="top"/>
    </xf>
    <xf numFmtId="0" fontId="30" fillId="6" borderId="7" xfId="12" applyFont="1" applyFill="1" applyBorder="1" applyAlignment="1" applyProtection="1">
      <alignment horizontal="center" vertical="top"/>
    </xf>
    <xf numFmtId="0" fontId="30" fillId="6" borderId="0" xfId="12" applyFont="1" applyFill="1" applyBorder="1" applyAlignment="1" applyProtection="1">
      <alignment horizontal="center" vertical="top"/>
    </xf>
    <xf numFmtId="0" fontId="30" fillId="6" borderId="24" xfId="12" applyFont="1" applyFill="1" applyBorder="1" applyAlignment="1" applyProtection="1">
      <alignment horizontal="center" vertical="top"/>
    </xf>
    <xf numFmtId="0" fontId="30" fillId="6" borderId="54" xfId="12" applyFont="1" applyFill="1" applyBorder="1" applyAlignment="1" applyProtection="1">
      <alignment horizontal="center" vertical="top"/>
    </xf>
    <xf numFmtId="0" fontId="30" fillId="6" borderId="34" xfId="12" applyFont="1" applyFill="1" applyBorder="1" applyAlignment="1" applyProtection="1">
      <alignment horizontal="center" vertical="center"/>
    </xf>
    <xf numFmtId="0" fontId="30" fillId="8" borderId="44" xfId="12" applyFont="1" applyFill="1" applyBorder="1" applyAlignment="1" applyProtection="1">
      <alignment horizontal="left" vertical="center" shrinkToFit="1"/>
      <protection locked="0"/>
    </xf>
    <xf numFmtId="0" fontId="30" fillId="8" borderId="18" xfId="12" applyFont="1" applyFill="1" applyBorder="1" applyAlignment="1" applyProtection="1">
      <alignment horizontal="left" vertical="center" shrinkToFit="1"/>
      <protection locked="0"/>
    </xf>
    <xf numFmtId="0" fontId="30" fillId="8" borderId="19" xfId="12" applyFont="1" applyFill="1" applyBorder="1" applyAlignment="1" applyProtection="1">
      <alignment horizontal="left" vertical="center" shrinkToFit="1"/>
      <protection locked="0"/>
    </xf>
    <xf numFmtId="0" fontId="30" fillId="6" borderId="8" xfId="12" applyFont="1" applyFill="1" applyBorder="1" applyAlignment="1" applyProtection="1">
      <alignment horizontal="left" vertical="center" wrapText="1"/>
    </xf>
    <xf numFmtId="0" fontId="30" fillId="6" borderId="0" xfId="13" applyFont="1" applyFill="1" applyAlignment="1" applyProtection="1">
      <alignment horizontal="left" vertical="center"/>
    </xf>
    <xf numFmtId="0" fontId="30" fillId="6" borderId="24" xfId="12" applyFont="1" applyFill="1" applyBorder="1" applyAlignment="1" applyProtection="1">
      <alignment horizontal="center" vertical="center"/>
    </xf>
    <xf numFmtId="0" fontId="30" fillId="6" borderId="54" xfId="12" applyFont="1" applyFill="1" applyBorder="1" applyAlignment="1" applyProtection="1">
      <alignment horizontal="center" vertical="center"/>
    </xf>
    <xf numFmtId="0" fontId="30" fillId="6" borderId="68" xfId="12" applyFont="1" applyFill="1" applyBorder="1" applyAlignment="1" applyProtection="1">
      <alignment horizontal="center" vertical="center"/>
    </xf>
    <xf numFmtId="0" fontId="30" fillId="6" borderId="104" xfId="12" applyNumberFormat="1" applyFont="1" applyFill="1" applyBorder="1" applyAlignment="1" applyProtection="1">
      <alignment horizontal="left" vertical="center" shrinkToFit="1"/>
      <protection locked="0"/>
    </xf>
    <xf numFmtId="0" fontId="30" fillId="6" borderId="105" xfId="12" applyNumberFormat="1" applyFont="1" applyFill="1" applyBorder="1" applyAlignment="1" applyProtection="1">
      <alignment horizontal="left" vertical="center" shrinkToFit="1"/>
      <protection locked="0"/>
    </xf>
    <xf numFmtId="0" fontId="30" fillId="6" borderId="111" xfId="12" applyNumberFormat="1" applyFont="1" applyFill="1" applyBorder="1" applyAlignment="1" applyProtection="1">
      <alignment horizontal="left" vertical="center" shrinkToFit="1"/>
      <protection locked="0"/>
    </xf>
    <xf numFmtId="0" fontId="30" fillId="8" borderId="43" xfId="12" applyFont="1" applyFill="1" applyBorder="1" applyAlignment="1" applyProtection="1">
      <alignment horizontal="left" vertical="center" shrinkToFit="1"/>
      <protection locked="0"/>
    </xf>
    <xf numFmtId="177" fontId="30" fillId="8" borderId="136" xfId="12" applyNumberFormat="1" applyFont="1" applyFill="1" applyBorder="1" applyAlignment="1" applyProtection="1">
      <alignment horizontal="right" vertical="center" shrinkToFit="1"/>
      <protection locked="0"/>
    </xf>
    <xf numFmtId="177" fontId="30" fillId="8" borderId="137" xfId="12" applyNumberFormat="1" applyFont="1" applyFill="1" applyBorder="1" applyAlignment="1" applyProtection="1">
      <alignment horizontal="right" vertical="center" shrinkToFit="1"/>
      <protection locked="0"/>
    </xf>
    <xf numFmtId="177" fontId="30" fillId="8" borderId="138" xfId="12" applyNumberFormat="1" applyFont="1" applyFill="1" applyBorder="1" applyAlignment="1" applyProtection="1">
      <alignment horizontal="right" vertical="center" shrinkToFit="1"/>
      <protection locked="0"/>
    </xf>
    <xf numFmtId="177" fontId="30" fillId="8" borderId="44" xfId="12" applyNumberFormat="1" applyFont="1" applyFill="1" applyBorder="1" applyAlignment="1" applyProtection="1">
      <alignment horizontal="right" vertical="center" shrinkToFit="1"/>
      <protection locked="0"/>
    </xf>
    <xf numFmtId="177" fontId="30" fillId="8" borderId="18" xfId="12" applyNumberFormat="1" applyFont="1" applyFill="1" applyBorder="1" applyAlignment="1" applyProtection="1">
      <alignment horizontal="right" vertical="center" shrinkToFit="1"/>
      <protection locked="0"/>
    </xf>
    <xf numFmtId="177" fontId="30" fillId="8" borderId="43" xfId="12" applyNumberFormat="1" applyFont="1" applyFill="1" applyBorder="1" applyAlignment="1" applyProtection="1">
      <alignment horizontal="right" vertical="center" shrinkToFit="1"/>
      <protection locked="0"/>
    </xf>
    <xf numFmtId="0" fontId="30" fillId="6" borderId="104" xfId="12" applyFont="1" applyFill="1" applyBorder="1" applyAlignment="1" applyProtection="1">
      <alignment horizontal="left" vertical="center" shrinkToFit="1"/>
      <protection locked="0"/>
    </xf>
    <xf numFmtId="0" fontId="30" fillId="6" borderId="105" xfId="12" applyFont="1" applyFill="1" applyBorder="1" applyAlignment="1" applyProtection="1">
      <alignment horizontal="left" vertical="center" shrinkToFit="1"/>
      <protection locked="0"/>
    </xf>
    <xf numFmtId="0" fontId="30" fillId="6" borderId="106" xfId="12" applyFont="1" applyFill="1" applyBorder="1" applyAlignment="1" applyProtection="1">
      <alignment horizontal="left" vertical="center" shrinkToFit="1"/>
      <protection locked="0"/>
    </xf>
    <xf numFmtId="177" fontId="30" fillId="6" borderId="104" xfId="12" applyNumberFormat="1" applyFont="1" applyFill="1" applyBorder="1" applyAlignment="1" applyProtection="1">
      <alignment horizontal="right" vertical="center" shrinkToFit="1"/>
      <protection locked="0"/>
    </xf>
    <xf numFmtId="177" fontId="30" fillId="6" borderId="105" xfId="12" applyNumberFormat="1" applyFont="1" applyFill="1" applyBorder="1" applyAlignment="1" applyProtection="1">
      <alignment horizontal="right" vertical="center" shrinkToFit="1"/>
      <protection locked="0"/>
    </xf>
    <xf numFmtId="177" fontId="30" fillId="6" borderId="106" xfId="12" applyNumberFormat="1" applyFont="1" applyFill="1" applyBorder="1" applyAlignment="1" applyProtection="1">
      <alignment horizontal="right" vertical="center" shrinkToFit="1"/>
      <protection locked="0"/>
    </xf>
    <xf numFmtId="177" fontId="30" fillId="8" borderId="126" xfId="12" applyNumberFormat="1" applyFont="1" applyFill="1" applyBorder="1" applyAlignment="1" applyProtection="1">
      <alignment horizontal="right" vertical="center" shrinkToFit="1"/>
      <protection locked="0"/>
    </xf>
    <xf numFmtId="0" fontId="30" fillId="8" borderId="126" xfId="12" applyNumberFormat="1" applyFont="1" applyFill="1" applyBorder="1" applyAlignment="1" applyProtection="1">
      <alignment horizontal="left" vertical="center" shrinkToFit="1"/>
      <protection locked="0"/>
    </xf>
    <xf numFmtId="0" fontId="30" fillId="8" borderId="129" xfId="12" applyNumberFormat="1" applyFont="1" applyFill="1" applyBorder="1" applyAlignment="1" applyProtection="1">
      <alignment horizontal="left" vertical="center" shrinkToFit="1"/>
      <protection locked="0"/>
    </xf>
    <xf numFmtId="177" fontId="30" fillId="8" borderId="133" xfId="12" applyNumberFormat="1" applyFont="1" applyFill="1" applyBorder="1" applyAlignment="1" applyProtection="1">
      <alignment horizontal="right" vertical="center" shrinkToFit="1"/>
      <protection locked="0"/>
    </xf>
    <xf numFmtId="177" fontId="30" fillId="8" borderId="131" xfId="12" applyNumberFormat="1" applyFont="1" applyFill="1" applyBorder="1" applyAlignment="1" applyProtection="1">
      <alignment horizontal="right" vertical="center" shrinkToFit="1"/>
      <protection locked="0"/>
    </xf>
    <xf numFmtId="0" fontId="30" fillId="6" borderId="115" xfId="12" applyFont="1" applyFill="1" applyBorder="1" applyAlignment="1" applyProtection="1">
      <alignment horizontal="left" vertical="center" shrinkToFit="1"/>
      <protection locked="0"/>
    </xf>
    <xf numFmtId="0" fontId="30" fillId="6" borderId="116" xfId="12" applyFont="1" applyFill="1" applyBorder="1" applyAlignment="1" applyProtection="1">
      <alignment horizontal="left" vertical="center" shrinkToFit="1"/>
      <protection locked="0"/>
    </xf>
    <xf numFmtId="0" fontId="30" fillId="6" borderId="117" xfId="12" applyFont="1" applyFill="1" applyBorder="1" applyAlignment="1" applyProtection="1">
      <alignment horizontal="left" vertical="center" shrinkToFit="1"/>
      <protection locked="0"/>
    </xf>
    <xf numFmtId="177" fontId="30" fillId="6" borderId="118" xfId="12" applyNumberFormat="1" applyFont="1" applyFill="1" applyBorder="1" applyAlignment="1" applyProtection="1">
      <alignment horizontal="right" vertical="center" shrinkToFit="1"/>
      <protection locked="0"/>
    </xf>
    <xf numFmtId="177" fontId="30" fillId="6" borderId="119" xfId="12" applyNumberFormat="1" applyFont="1" applyFill="1" applyBorder="1" applyAlignment="1" applyProtection="1">
      <alignment horizontal="right" vertical="center" shrinkToFit="1"/>
      <protection locked="0"/>
    </xf>
    <xf numFmtId="0" fontId="30" fillId="6" borderId="119" xfId="12" applyNumberFormat="1" applyFont="1" applyFill="1" applyBorder="1" applyAlignment="1" applyProtection="1">
      <alignment horizontal="left" vertical="center" shrinkToFit="1"/>
      <protection locked="0"/>
    </xf>
    <xf numFmtId="0" fontId="30" fillId="6" borderId="124" xfId="12" applyNumberFormat="1" applyFont="1" applyFill="1" applyBorder="1" applyAlignment="1" applyProtection="1">
      <alignment horizontal="left" vertical="center" shrinkToFit="1"/>
      <protection locked="0"/>
    </xf>
    <xf numFmtId="177" fontId="30" fillId="0" borderId="108" xfId="12" applyNumberFormat="1" applyFont="1" applyBorder="1" applyAlignment="1" applyProtection="1">
      <alignment horizontal="right" vertical="center" shrinkToFit="1"/>
      <protection locked="0"/>
    </xf>
    <xf numFmtId="0" fontId="30" fillId="0" borderId="108" xfId="12" applyNumberFormat="1" applyFont="1" applyBorder="1" applyAlignment="1" applyProtection="1">
      <alignment horizontal="left" vertical="center" shrinkToFit="1"/>
      <protection locked="0"/>
    </xf>
    <xf numFmtId="0" fontId="30" fillId="0" borderId="113" xfId="12" applyNumberFormat="1" applyFont="1" applyBorder="1" applyAlignment="1" applyProtection="1">
      <alignment horizontal="left" vertical="center" shrinkToFit="1"/>
      <protection locked="0"/>
    </xf>
    <xf numFmtId="0" fontId="30" fillId="0" borderId="104" xfId="12" applyFont="1" applyBorder="1" applyAlignment="1" applyProtection="1">
      <alignment horizontal="left" vertical="center" shrinkToFit="1"/>
      <protection locked="0"/>
    </xf>
    <xf numFmtId="0" fontId="30" fillId="0" borderId="105" xfId="12" applyFont="1" applyBorder="1" applyAlignment="1" applyProtection="1">
      <alignment horizontal="left" vertical="center" shrinkToFit="1"/>
      <protection locked="0"/>
    </xf>
    <xf numFmtId="0" fontId="30" fillId="0" borderId="106" xfId="12" applyFont="1" applyBorder="1" applyAlignment="1" applyProtection="1">
      <alignment horizontal="left" vertical="center" shrinkToFit="1"/>
      <protection locked="0"/>
    </xf>
    <xf numFmtId="177" fontId="30" fillId="0" borderId="107" xfId="12" applyNumberFormat="1" applyFont="1" applyBorder="1" applyAlignment="1" applyProtection="1">
      <alignment horizontal="right" vertical="center" shrinkToFit="1"/>
      <protection locked="0"/>
    </xf>
    <xf numFmtId="177" fontId="30" fillId="0" borderId="104" xfId="12" applyNumberFormat="1" applyFont="1" applyBorder="1" applyAlignment="1" applyProtection="1">
      <alignment horizontal="right" vertical="center" shrinkToFit="1"/>
      <protection locked="0"/>
    </xf>
    <xf numFmtId="177" fontId="30" fillId="0" borderId="105" xfId="12" applyNumberFormat="1" applyFont="1" applyBorder="1" applyAlignment="1" applyProtection="1">
      <alignment horizontal="right" vertical="center" shrinkToFit="1"/>
      <protection locked="0"/>
    </xf>
    <xf numFmtId="177" fontId="30" fillId="0" borderId="112" xfId="12" applyNumberFormat="1" applyFont="1" applyBorder="1" applyAlignment="1" applyProtection="1">
      <alignment horizontal="right" vertical="center" shrinkToFit="1"/>
      <protection locked="0"/>
    </xf>
    <xf numFmtId="177" fontId="30" fillId="0" borderId="109" xfId="12" applyNumberFormat="1" applyFont="1" applyBorder="1" applyAlignment="1" applyProtection="1">
      <alignment horizontal="right" vertical="center" shrinkToFit="1"/>
      <protection locked="0"/>
    </xf>
    <xf numFmtId="177" fontId="30" fillId="0" borderId="97" xfId="12" applyNumberFormat="1" applyFont="1" applyBorder="1" applyAlignment="1" applyProtection="1">
      <alignment horizontal="right" vertical="center" shrinkToFit="1"/>
      <protection locked="0"/>
    </xf>
    <xf numFmtId="0" fontId="30" fillId="0" borderId="97" xfId="12" applyNumberFormat="1" applyFont="1" applyBorder="1" applyAlignment="1" applyProtection="1">
      <alignment horizontal="left" vertical="center" shrinkToFit="1"/>
      <protection locked="0"/>
    </xf>
    <xf numFmtId="0" fontId="30" fillId="0" borderId="100" xfId="12" applyNumberFormat="1" applyFont="1" applyBorder="1" applyAlignment="1" applyProtection="1">
      <alignment horizontal="left" vertical="center" shrinkToFit="1"/>
      <protection locked="0"/>
    </xf>
    <xf numFmtId="0" fontId="30" fillId="0" borderId="93" xfId="12" applyFont="1" applyBorder="1" applyAlignment="1" applyProtection="1">
      <alignment horizontal="left" vertical="center" shrinkToFit="1"/>
      <protection locked="0"/>
    </xf>
    <xf numFmtId="0" fontId="30" fillId="0" borderId="94" xfId="12" applyFont="1" applyBorder="1" applyAlignment="1" applyProtection="1">
      <alignment horizontal="left" vertical="center" shrinkToFit="1"/>
      <protection locked="0"/>
    </xf>
    <xf numFmtId="0" fontId="30" fillId="0" borderId="95" xfId="12" applyFont="1" applyBorder="1" applyAlignment="1" applyProtection="1">
      <alignment horizontal="left" vertical="center" shrinkToFit="1"/>
      <protection locked="0"/>
    </xf>
    <xf numFmtId="177" fontId="30" fillId="0" borderId="96" xfId="12" applyNumberFormat="1" applyFont="1" applyBorder="1" applyAlignment="1" applyProtection="1">
      <alignment horizontal="right" vertical="center" shrinkToFit="1"/>
      <protection locked="0"/>
    </xf>
    <xf numFmtId="177" fontId="30" fillId="0" borderId="104" xfId="15" applyNumberFormat="1" applyFont="1" applyBorder="1" applyAlignment="1" applyProtection="1">
      <alignment horizontal="right" vertical="center" shrinkToFit="1"/>
      <protection locked="0"/>
    </xf>
    <xf numFmtId="177" fontId="30" fillId="0" borderId="105" xfId="15" applyNumberFormat="1" applyFont="1" applyBorder="1" applyAlignment="1" applyProtection="1">
      <alignment horizontal="right" vertical="center" shrinkToFit="1"/>
      <protection locked="0"/>
    </xf>
    <xf numFmtId="177" fontId="30" fillId="0" borderId="106" xfId="15" applyNumberFormat="1" applyFont="1" applyBorder="1" applyAlignment="1" applyProtection="1">
      <alignment horizontal="right" vertical="center" shrinkToFit="1"/>
      <protection locked="0"/>
    </xf>
    <xf numFmtId="0" fontId="30" fillId="0" borderId="104" xfId="15" applyNumberFormat="1" applyFont="1" applyBorder="1" applyAlignment="1" applyProtection="1">
      <alignment horizontal="left" vertical="center" shrinkToFit="1"/>
      <protection locked="0"/>
    </xf>
    <xf numFmtId="0" fontId="30" fillId="0" borderId="105" xfId="15" applyNumberFormat="1" applyFont="1" applyBorder="1" applyAlignment="1" applyProtection="1">
      <alignment horizontal="left" vertical="center" shrinkToFit="1"/>
      <protection locked="0"/>
    </xf>
    <xf numFmtId="0" fontId="30" fillId="0" borderId="111" xfId="15" applyNumberFormat="1" applyFont="1" applyBorder="1" applyAlignment="1" applyProtection="1">
      <alignment horizontal="left" vertical="center" shrinkToFit="1"/>
      <protection locked="0"/>
    </xf>
    <xf numFmtId="0" fontId="30" fillId="7" borderId="36" xfId="12" applyFont="1" applyFill="1" applyBorder="1" applyAlignment="1" applyProtection="1">
      <alignment horizontal="center" vertical="center"/>
      <protection locked="0"/>
    </xf>
    <xf numFmtId="0" fontId="30" fillId="7" borderId="8" xfId="12" applyFont="1" applyFill="1" applyBorder="1" applyAlignment="1" applyProtection="1">
      <alignment horizontal="center" vertical="center"/>
      <protection locked="0"/>
    </xf>
    <xf numFmtId="0" fontId="30" fillId="7" borderId="23" xfId="12" applyFont="1" applyFill="1" applyBorder="1" applyAlignment="1" applyProtection="1">
      <alignment horizontal="center" vertical="center"/>
      <protection locked="0"/>
    </xf>
    <xf numFmtId="0" fontId="30" fillId="7" borderId="87" xfId="12" applyFont="1" applyFill="1" applyBorder="1" applyAlignment="1" applyProtection="1">
      <alignment horizontal="center" vertical="center"/>
      <protection locked="0"/>
    </xf>
    <xf numFmtId="0" fontId="30" fillId="7" borderId="88" xfId="12" applyFont="1" applyFill="1" applyBorder="1" applyAlignment="1" applyProtection="1">
      <alignment horizontal="center" vertical="center"/>
      <protection locked="0"/>
    </xf>
    <xf numFmtId="0" fontId="30" fillId="7" borderId="89" xfId="12" applyFont="1" applyFill="1" applyBorder="1" applyAlignment="1" applyProtection="1">
      <alignment horizontal="center" vertical="center"/>
      <protection locked="0"/>
    </xf>
    <xf numFmtId="0" fontId="30" fillId="7" borderId="62" xfId="12" applyFont="1" applyFill="1" applyBorder="1" applyAlignment="1" applyProtection="1">
      <alignment horizontal="center" vertical="center" wrapText="1"/>
      <protection locked="0"/>
    </xf>
    <xf numFmtId="0" fontId="30" fillId="7" borderId="8" xfId="12" applyFont="1" applyFill="1" applyBorder="1" applyAlignment="1" applyProtection="1">
      <alignment horizontal="center" vertical="center" wrapText="1"/>
      <protection locked="0"/>
    </xf>
    <xf numFmtId="0" fontId="30" fillId="7" borderId="23" xfId="12" applyFont="1" applyFill="1" applyBorder="1" applyAlignment="1" applyProtection="1">
      <alignment horizontal="center" vertical="center" wrapText="1"/>
      <protection locked="0"/>
    </xf>
    <xf numFmtId="0" fontId="30" fillId="7" borderId="90" xfId="12" applyFont="1" applyFill="1" applyBorder="1" applyAlignment="1" applyProtection="1">
      <alignment horizontal="center" vertical="center" wrapText="1"/>
      <protection locked="0"/>
    </xf>
    <xf numFmtId="0" fontId="30" fillId="7" borderId="88" xfId="12" applyFont="1" applyFill="1" applyBorder="1" applyAlignment="1" applyProtection="1">
      <alignment horizontal="center" vertical="center" wrapText="1"/>
      <protection locked="0"/>
    </xf>
    <xf numFmtId="0" fontId="30" fillId="7" borderId="89" xfId="12" applyFont="1" applyFill="1" applyBorder="1" applyAlignment="1" applyProtection="1">
      <alignment horizontal="center" vertical="center" wrapText="1"/>
      <protection locked="0"/>
    </xf>
    <xf numFmtId="0" fontId="30" fillId="7" borderId="62" xfId="12" applyFont="1" applyFill="1" applyBorder="1" applyAlignment="1" applyProtection="1">
      <alignment horizontal="center" vertical="center" wrapText="1" shrinkToFit="1"/>
      <protection locked="0"/>
    </xf>
    <xf numFmtId="0" fontId="30" fillId="7" borderId="8" xfId="12" applyFont="1" applyFill="1" applyBorder="1" applyAlignment="1" applyProtection="1">
      <alignment horizontal="center" vertical="center" shrinkToFit="1"/>
      <protection locked="0"/>
    </xf>
    <xf numFmtId="0" fontId="30" fillId="7" borderId="23" xfId="12" applyFont="1" applyFill="1" applyBorder="1" applyAlignment="1" applyProtection="1">
      <alignment horizontal="center" vertical="center" shrinkToFit="1"/>
      <protection locked="0"/>
    </xf>
    <xf numFmtId="0" fontId="30" fillId="7" borderId="90" xfId="12" applyFont="1" applyFill="1" applyBorder="1" applyAlignment="1" applyProtection="1">
      <alignment horizontal="center" vertical="center" shrinkToFit="1"/>
      <protection locked="0"/>
    </xf>
    <xf numFmtId="0" fontId="30" fillId="7" borderId="88" xfId="12" applyFont="1" applyFill="1" applyBorder="1" applyAlignment="1" applyProtection="1">
      <alignment horizontal="center" vertical="center" shrinkToFit="1"/>
      <protection locked="0"/>
    </xf>
    <xf numFmtId="0" fontId="30" fillId="7" borderId="89" xfId="12" applyFont="1" applyFill="1" applyBorder="1" applyAlignment="1" applyProtection="1">
      <alignment horizontal="center" vertical="center" shrinkToFit="1"/>
      <protection locked="0"/>
    </xf>
    <xf numFmtId="0" fontId="30" fillId="7" borderId="90" xfId="12" applyFont="1" applyFill="1" applyBorder="1" applyAlignment="1" applyProtection="1">
      <alignment horizontal="center" vertical="center"/>
      <protection locked="0"/>
    </xf>
    <xf numFmtId="0" fontId="30" fillId="0" borderId="104" xfId="15" applyFont="1" applyBorder="1" applyAlignment="1" applyProtection="1">
      <alignment horizontal="left" vertical="center" shrinkToFit="1"/>
      <protection locked="0"/>
    </xf>
    <xf numFmtId="0" fontId="30" fillId="0" borderId="105" xfId="15" applyFont="1" applyBorder="1" applyAlignment="1" applyProtection="1">
      <alignment horizontal="left" vertical="center" shrinkToFit="1"/>
      <protection locked="0"/>
    </xf>
    <xf numFmtId="0" fontId="30" fillId="0" borderId="106" xfId="15" applyFont="1" applyBorder="1" applyAlignment="1" applyProtection="1">
      <alignment horizontal="left" vertical="center" shrinkToFit="1"/>
      <protection locked="0"/>
    </xf>
    <xf numFmtId="0" fontId="30" fillId="7" borderId="9" xfId="12" applyFont="1" applyFill="1" applyBorder="1" applyAlignment="1" applyProtection="1">
      <alignment horizontal="center" vertical="center" wrapText="1"/>
      <protection locked="0"/>
    </xf>
    <xf numFmtId="0" fontId="30" fillId="7" borderId="91" xfId="12" applyFont="1" applyFill="1" applyBorder="1" applyAlignment="1" applyProtection="1">
      <alignment horizontal="center" vertical="center" wrapText="1"/>
      <protection locked="0"/>
    </xf>
    <xf numFmtId="177" fontId="30" fillId="6" borderId="121" xfId="13" applyNumberFormat="1" applyFont="1" applyFill="1" applyBorder="1" applyAlignment="1" applyProtection="1">
      <alignment horizontal="right" vertical="center" shrinkToFit="1"/>
      <protection locked="0"/>
    </xf>
    <xf numFmtId="177" fontId="30" fillId="6" borderId="116" xfId="13" applyNumberFormat="1" applyFont="1" applyFill="1" applyBorder="1" applyAlignment="1" applyProtection="1">
      <alignment horizontal="right" vertical="center" shrinkToFit="1"/>
      <protection locked="0"/>
    </xf>
    <xf numFmtId="177" fontId="30" fillId="6" borderId="122" xfId="13" applyNumberFormat="1" applyFont="1" applyFill="1" applyBorder="1" applyAlignment="1" applyProtection="1">
      <alignment horizontal="right" vertical="center" shrinkToFit="1"/>
      <protection locked="0"/>
    </xf>
    <xf numFmtId="177" fontId="30" fillId="6" borderId="123" xfId="13" applyNumberFormat="1" applyFont="1" applyFill="1" applyBorder="1" applyAlignment="1" applyProtection="1">
      <alignment horizontal="right" vertical="center" shrinkToFit="1"/>
      <protection locked="0"/>
    </xf>
    <xf numFmtId="177" fontId="30" fillId="6" borderId="120" xfId="13" applyNumberFormat="1" applyFont="1" applyFill="1" applyBorder="1" applyAlignment="1" applyProtection="1">
      <alignment horizontal="right" vertical="center" shrinkToFit="1"/>
      <protection locked="0"/>
    </xf>
    <xf numFmtId="188" fontId="30" fillId="6" borderId="120" xfId="13" applyNumberFormat="1" applyFont="1" applyFill="1" applyBorder="1" applyAlignment="1" applyProtection="1">
      <alignment horizontal="right" vertical="center" shrinkToFit="1"/>
      <protection locked="0"/>
    </xf>
    <xf numFmtId="188" fontId="30" fillId="6" borderId="116" xfId="13" applyNumberFormat="1" applyFont="1" applyFill="1" applyBorder="1" applyAlignment="1" applyProtection="1">
      <alignment horizontal="right" vertical="center" shrinkToFit="1"/>
      <protection locked="0"/>
    </xf>
    <xf numFmtId="188" fontId="30" fillId="6" borderId="123" xfId="13" applyNumberFormat="1" applyFont="1" applyFill="1" applyBorder="1" applyAlignment="1" applyProtection="1">
      <alignment horizontal="right" vertical="center" shrinkToFit="1"/>
      <protection locked="0"/>
    </xf>
    <xf numFmtId="177" fontId="30" fillId="6" borderId="109" xfId="13" applyNumberFormat="1" applyFont="1" applyFill="1" applyBorder="1" applyAlignment="1" applyProtection="1">
      <alignment horizontal="right" vertical="center" shrinkToFit="1"/>
      <protection locked="0"/>
    </xf>
    <xf numFmtId="177" fontId="30" fillId="6" borderId="105" xfId="13" applyNumberFormat="1" applyFont="1" applyFill="1" applyBorder="1" applyAlignment="1" applyProtection="1">
      <alignment horizontal="right" vertical="center" shrinkToFit="1"/>
      <protection locked="0"/>
    </xf>
    <xf numFmtId="177" fontId="30" fillId="6" borderId="112" xfId="13" applyNumberFormat="1" applyFont="1" applyFill="1" applyBorder="1" applyAlignment="1" applyProtection="1">
      <alignment horizontal="right" vertical="center" shrinkToFit="1"/>
      <protection locked="0"/>
    </xf>
    <xf numFmtId="177" fontId="30" fillId="8" borderId="127" xfId="12" applyNumberFormat="1" applyFont="1" applyFill="1" applyBorder="1" applyAlignment="1" applyProtection="1">
      <alignment horizontal="right" vertical="center" shrinkToFit="1"/>
      <protection locked="0"/>
    </xf>
    <xf numFmtId="177" fontId="30" fillId="8" borderId="174" xfId="12" applyNumberFormat="1" applyFont="1" applyFill="1" applyBorder="1" applyAlignment="1" applyProtection="1">
      <alignment horizontal="right" vertical="center" shrinkToFit="1"/>
      <protection locked="0"/>
    </xf>
    <xf numFmtId="188" fontId="30" fillId="8" borderId="134" xfId="12" applyNumberFormat="1" applyFont="1" applyFill="1" applyBorder="1" applyAlignment="1" applyProtection="1">
      <alignment horizontal="right" vertical="center" shrinkToFit="1"/>
      <protection locked="0"/>
    </xf>
    <xf numFmtId="188" fontId="30" fillId="8" borderId="137" xfId="12" applyNumberFormat="1" applyFont="1" applyFill="1" applyBorder="1" applyAlignment="1" applyProtection="1">
      <alignment horizontal="right" vertical="center" shrinkToFit="1"/>
      <protection locked="0"/>
    </xf>
    <xf numFmtId="188" fontId="30" fillId="8" borderId="130" xfId="12" applyNumberFormat="1" applyFont="1" applyFill="1" applyBorder="1" applyAlignment="1" applyProtection="1">
      <alignment horizontal="right" vertical="center" shrinkToFit="1"/>
      <protection locked="0"/>
    </xf>
    <xf numFmtId="0" fontId="30" fillId="8" borderId="127" xfId="12" applyNumberFormat="1" applyFont="1" applyFill="1" applyBorder="1" applyAlignment="1" applyProtection="1">
      <alignment horizontal="left" vertical="center" shrinkToFit="1"/>
      <protection locked="0"/>
    </xf>
    <xf numFmtId="0" fontId="30" fillId="8" borderId="18" xfId="12" applyNumberFormat="1" applyFont="1" applyFill="1" applyBorder="1" applyAlignment="1" applyProtection="1">
      <alignment horizontal="left" vertical="center" shrinkToFit="1"/>
      <protection locked="0"/>
    </xf>
    <xf numFmtId="0" fontId="30" fillId="8" borderId="19" xfId="12" applyNumberFormat="1" applyFont="1" applyFill="1" applyBorder="1" applyAlignment="1" applyProtection="1">
      <alignment horizontal="left" vertical="center" shrinkToFit="1"/>
      <protection locked="0"/>
    </xf>
    <xf numFmtId="177" fontId="30" fillId="8" borderId="17" xfId="12" applyNumberFormat="1" applyFont="1" applyFill="1" applyBorder="1" applyAlignment="1" applyProtection="1">
      <alignment horizontal="right" vertical="center" shrinkToFit="1"/>
      <protection locked="0"/>
    </xf>
    <xf numFmtId="177" fontId="30" fillId="8" borderId="19" xfId="12" applyNumberFormat="1" applyFont="1" applyFill="1" applyBorder="1" applyAlignment="1" applyProtection="1">
      <alignment horizontal="right" vertical="center" shrinkToFit="1"/>
      <protection locked="0"/>
    </xf>
    <xf numFmtId="177" fontId="30" fillId="6" borderId="110" xfId="13" applyNumberFormat="1" applyFont="1" applyFill="1" applyBorder="1" applyAlignment="1" applyProtection="1">
      <alignment horizontal="right" vertical="center" shrinkToFit="1"/>
      <protection locked="0"/>
    </xf>
    <xf numFmtId="188" fontId="30" fillId="6" borderId="109" xfId="13" applyNumberFormat="1" applyFont="1" applyFill="1" applyBorder="1" applyAlignment="1" applyProtection="1">
      <alignment horizontal="right" vertical="center" shrinkToFit="1"/>
      <protection locked="0"/>
    </xf>
    <xf numFmtId="188" fontId="30" fillId="6" borderId="105" xfId="13" applyNumberFormat="1" applyFont="1" applyFill="1" applyBorder="1" applyAlignment="1" applyProtection="1">
      <alignment horizontal="right" vertical="center" shrinkToFit="1"/>
      <protection locked="0"/>
    </xf>
    <xf numFmtId="188" fontId="30" fillId="6" borderId="112" xfId="13" applyNumberFormat="1" applyFont="1" applyFill="1" applyBorder="1" applyAlignment="1" applyProtection="1">
      <alignment horizontal="right" vertical="center" shrinkToFit="1"/>
      <protection locked="0"/>
    </xf>
    <xf numFmtId="177" fontId="30" fillId="8" borderId="130" xfId="12" applyNumberFormat="1" applyFont="1" applyFill="1" applyBorder="1" applyAlignment="1" applyProtection="1">
      <alignment horizontal="right" vertical="center" shrinkToFit="1"/>
      <protection locked="0"/>
    </xf>
    <xf numFmtId="177" fontId="30" fillId="8" borderId="134" xfId="12" applyNumberFormat="1" applyFont="1" applyFill="1" applyBorder="1" applyAlignment="1" applyProtection="1">
      <alignment horizontal="right" vertical="center" shrinkToFit="1"/>
      <protection locked="0"/>
    </xf>
    <xf numFmtId="177" fontId="30" fillId="8" borderId="179" xfId="12" applyNumberFormat="1" applyFont="1" applyFill="1" applyBorder="1" applyAlignment="1" applyProtection="1">
      <alignment horizontal="right" vertical="center" shrinkToFit="1"/>
      <protection locked="0"/>
    </xf>
    <xf numFmtId="177" fontId="30" fillId="8" borderId="178" xfId="12" applyNumberFormat="1" applyFont="1" applyFill="1" applyBorder="1" applyAlignment="1" applyProtection="1">
      <alignment horizontal="right" vertical="center" shrinkToFit="1"/>
      <protection locked="0"/>
    </xf>
    <xf numFmtId="0" fontId="33" fillId="6" borderId="120" xfId="13" applyFont="1" applyFill="1" applyBorder="1" applyAlignment="1" applyProtection="1">
      <alignment horizontal="left" vertical="center" shrinkToFit="1"/>
      <protection locked="0"/>
    </xf>
    <xf numFmtId="0" fontId="33" fillId="6" borderId="116" xfId="13" applyFont="1" applyFill="1" applyBorder="1" applyAlignment="1" applyProtection="1">
      <alignment horizontal="left" vertical="center" shrinkToFit="1"/>
      <protection locked="0"/>
    </xf>
    <xf numFmtId="0" fontId="33" fillId="6" borderId="122" xfId="13" applyFont="1" applyFill="1" applyBorder="1" applyAlignment="1" applyProtection="1">
      <alignment horizontal="left" vertical="center" shrinkToFit="1"/>
      <protection locked="0"/>
    </xf>
    <xf numFmtId="0" fontId="30" fillId="0" borderId="63" xfId="12" applyFont="1" applyBorder="1" applyAlignment="1" applyProtection="1">
      <alignment horizontal="center" vertical="center" shrinkToFit="1"/>
      <protection locked="0"/>
    </xf>
    <xf numFmtId="0" fontId="30" fillId="0" borderId="25" xfId="12" applyFont="1" applyBorder="1" applyAlignment="1" applyProtection="1">
      <alignment horizontal="center" vertical="center"/>
      <protection locked="0"/>
    </xf>
    <xf numFmtId="0" fontId="30" fillId="0" borderId="26" xfId="12" applyFont="1" applyBorder="1" applyAlignment="1" applyProtection="1">
      <alignment horizontal="center" vertical="center"/>
      <protection locked="0"/>
    </xf>
    <xf numFmtId="0" fontId="30" fillId="6" borderId="115" xfId="13" applyFont="1" applyFill="1" applyBorder="1" applyAlignment="1" applyProtection="1">
      <alignment horizontal="left" vertical="center" shrinkToFit="1"/>
      <protection locked="0"/>
    </xf>
    <xf numFmtId="0" fontId="30" fillId="6" borderId="116" xfId="13" applyFont="1" applyFill="1" applyBorder="1" applyAlignment="1" applyProtection="1">
      <alignment horizontal="left" vertical="center" shrinkToFit="1"/>
      <protection locked="0"/>
    </xf>
    <xf numFmtId="0" fontId="30" fillId="6" borderId="117" xfId="13" applyFont="1" applyFill="1" applyBorder="1" applyAlignment="1" applyProtection="1">
      <alignment horizontal="left" vertical="center" shrinkToFit="1"/>
      <protection locked="0"/>
    </xf>
    <xf numFmtId="177" fontId="30" fillId="6" borderId="115" xfId="13" applyNumberFormat="1" applyFont="1" applyFill="1" applyBorder="1" applyAlignment="1" applyProtection="1">
      <alignment horizontal="right" vertical="center" shrinkToFit="1"/>
      <protection locked="0"/>
    </xf>
    <xf numFmtId="0" fontId="30" fillId="0" borderId="109" xfId="12" applyFont="1" applyBorder="1" applyAlignment="1" applyProtection="1">
      <alignment horizontal="left" vertical="center" shrinkToFit="1"/>
      <protection locked="0"/>
    </xf>
    <xf numFmtId="0" fontId="30" fillId="0" borderId="111" xfId="12" applyFont="1" applyBorder="1" applyAlignment="1" applyProtection="1">
      <alignment horizontal="left" vertical="center" shrinkToFit="1"/>
      <protection locked="0"/>
    </xf>
    <xf numFmtId="0" fontId="30" fillId="0" borderId="104" xfId="14" applyFont="1" applyBorder="1" applyAlignment="1" applyProtection="1">
      <alignment horizontal="left" vertical="center" shrinkToFit="1"/>
      <protection locked="0"/>
    </xf>
    <xf numFmtId="0" fontId="30" fillId="0" borderId="105" xfId="14" applyFont="1" applyBorder="1" applyAlignment="1" applyProtection="1">
      <alignment horizontal="left" vertical="center" shrinkToFit="1"/>
      <protection locked="0"/>
    </xf>
    <xf numFmtId="0" fontId="30" fillId="0" borderId="106" xfId="14" applyFont="1" applyBorder="1" applyAlignment="1" applyProtection="1">
      <alignment horizontal="left" vertical="center" shrinkToFit="1"/>
      <protection locked="0"/>
    </xf>
    <xf numFmtId="177" fontId="30" fillId="6" borderId="104" xfId="13" applyNumberFormat="1" applyFont="1" applyFill="1" applyBorder="1" applyAlignment="1" applyProtection="1">
      <alignment horizontal="right" vertical="center" shrinkToFit="1"/>
      <protection locked="0"/>
    </xf>
    <xf numFmtId="177" fontId="30" fillId="6" borderId="111" xfId="13" applyNumberFormat="1" applyFont="1" applyFill="1" applyBorder="1" applyAlignment="1" applyProtection="1">
      <alignment horizontal="right" vertical="center" shrinkToFit="1"/>
      <protection locked="0"/>
    </xf>
    <xf numFmtId="177" fontId="30" fillId="0" borderId="110" xfId="14" applyNumberFormat="1" applyFont="1" applyBorder="1" applyAlignment="1" applyProtection="1">
      <alignment horizontal="right" vertical="center" shrinkToFit="1"/>
      <protection locked="0"/>
    </xf>
    <xf numFmtId="177" fontId="30" fillId="0" borderId="105" xfId="14" applyNumberFormat="1" applyFont="1" applyBorder="1" applyAlignment="1" applyProtection="1">
      <alignment horizontal="right" vertical="center" shrinkToFit="1"/>
      <protection locked="0"/>
    </xf>
    <xf numFmtId="177" fontId="30" fillId="0" borderId="111" xfId="14" applyNumberFormat="1" applyFont="1" applyBorder="1" applyAlignment="1" applyProtection="1">
      <alignment horizontal="right" vertical="center" shrinkToFit="1"/>
      <protection locked="0"/>
    </xf>
    <xf numFmtId="188" fontId="30" fillId="0" borderId="109" xfId="12" applyNumberFormat="1" applyFont="1" applyBorder="1" applyAlignment="1" applyProtection="1">
      <alignment horizontal="right" vertical="center" shrinkToFit="1"/>
      <protection locked="0"/>
    </xf>
    <xf numFmtId="188" fontId="30" fillId="0" borderId="105" xfId="12" applyNumberFormat="1" applyFont="1" applyBorder="1" applyAlignment="1" applyProtection="1">
      <alignment horizontal="right" vertical="center" shrinkToFit="1"/>
      <protection locked="0"/>
    </xf>
    <xf numFmtId="188" fontId="30" fillId="0" borderId="112" xfId="12" applyNumberFormat="1" applyFont="1" applyBorder="1" applyAlignment="1" applyProtection="1">
      <alignment horizontal="right" vertical="center" shrinkToFit="1"/>
      <protection locked="0"/>
    </xf>
    <xf numFmtId="177" fontId="30" fillId="0" borderId="104" xfId="14" applyNumberFormat="1" applyFont="1" applyBorder="1" applyAlignment="1" applyProtection="1">
      <alignment horizontal="right" vertical="center" shrinkToFit="1"/>
      <protection locked="0"/>
    </xf>
    <xf numFmtId="177" fontId="30" fillId="0" borderId="112" xfId="14" applyNumberFormat="1" applyFont="1" applyBorder="1" applyAlignment="1" applyProtection="1">
      <alignment horizontal="right" vertical="center" shrinkToFit="1"/>
      <protection locked="0"/>
    </xf>
    <xf numFmtId="177" fontId="30" fillId="0" borderId="109" xfId="14" applyNumberFormat="1" applyFont="1" applyBorder="1" applyAlignment="1" applyProtection="1">
      <alignment horizontal="right" vertical="center" shrinkToFit="1"/>
      <protection locked="0"/>
    </xf>
    <xf numFmtId="177" fontId="30" fillId="0" borderId="110" xfId="12" applyNumberFormat="1" applyFont="1" applyBorder="1" applyAlignment="1" applyProtection="1">
      <alignment horizontal="right" vertical="center" shrinkToFit="1"/>
      <protection locked="0"/>
    </xf>
    <xf numFmtId="0" fontId="30" fillId="0" borderId="111" xfId="15" applyFont="1" applyBorder="1" applyAlignment="1" applyProtection="1">
      <alignment horizontal="left" vertical="center" shrinkToFit="1"/>
      <protection locked="0"/>
    </xf>
    <xf numFmtId="0" fontId="16" fillId="0" borderId="104" xfId="15" applyFont="1" applyBorder="1" applyAlignment="1" applyProtection="1">
      <alignment horizontal="left" vertical="center" wrapText="1" shrinkToFit="1"/>
      <protection locked="0"/>
    </xf>
    <xf numFmtId="0" fontId="16" fillId="0" borderId="105" xfId="15" applyFont="1" applyBorder="1" applyAlignment="1" applyProtection="1">
      <alignment horizontal="left" vertical="center" wrapText="1" shrinkToFit="1"/>
      <protection locked="0"/>
    </xf>
    <xf numFmtId="0" fontId="16" fillId="0" borderId="111" xfId="15" applyFont="1" applyBorder="1" applyAlignment="1" applyProtection="1">
      <alignment horizontal="left" vertical="center" wrapText="1" shrinkToFit="1"/>
      <protection locked="0"/>
    </xf>
    <xf numFmtId="177" fontId="30" fillId="0" borderId="107" xfId="14" applyNumberFormat="1" applyFont="1" applyBorder="1" applyAlignment="1" applyProtection="1">
      <alignment horizontal="right" vertical="center" shrinkToFit="1"/>
      <protection locked="0"/>
    </xf>
    <xf numFmtId="177" fontId="30" fillId="0" borderId="108" xfId="14" applyNumberFormat="1" applyFont="1" applyBorder="1" applyAlignment="1" applyProtection="1">
      <alignment horizontal="right" vertical="center" shrinkToFit="1"/>
      <protection locked="0"/>
    </xf>
    <xf numFmtId="177" fontId="30" fillId="0" borderId="180" xfId="14" applyNumberFormat="1" applyFont="1" applyBorder="1" applyAlignment="1" applyProtection="1">
      <alignment horizontal="right" vertical="center" shrinkToFit="1"/>
      <protection locked="0"/>
    </xf>
    <xf numFmtId="177" fontId="30" fillId="0" borderId="113" xfId="14" applyNumberFormat="1" applyFont="1" applyBorder="1" applyAlignment="1" applyProtection="1">
      <alignment horizontal="right" vertical="center" shrinkToFit="1"/>
      <protection locked="0"/>
    </xf>
    <xf numFmtId="0" fontId="6" fillId="0" borderId="104" xfId="0" applyFont="1" applyBorder="1" applyAlignment="1" applyProtection="1">
      <alignment horizontal="left" vertical="center" wrapText="1"/>
      <protection locked="0"/>
    </xf>
    <xf numFmtId="0" fontId="6" fillId="0" borderId="105" xfId="0" applyFont="1" applyBorder="1" applyAlignment="1" applyProtection="1">
      <alignment horizontal="left" vertical="center" wrapText="1"/>
      <protection locked="0"/>
    </xf>
    <xf numFmtId="0" fontId="6" fillId="0" borderId="106" xfId="0" applyFont="1" applyBorder="1" applyAlignment="1" applyProtection="1">
      <alignment horizontal="left" vertical="center" wrapText="1"/>
      <protection locked="0"/>
    </xf>
    <xf numFmtId="0" fontId="30" fillId="7" borderId="36" xfId="12" applyFont="1" applyFill="1" applyBorder="1" applyAlignment="1" applyProtection="1">
      <alignment horizontal="center" vertical="center" wrapText="1" shrinkToFit="1"/>
      <protection locked="0"/>
    </xf>
    <xf numFmtId="0" fontId="30" fillId="7" borderId="9" xfId="12" applyFont="1" applyFill="1" applyBorder="1" applyAlignment="1" applyProtection="1">
      <alignment horizontal="center" vertical="center" shrinkToFit="1"/>
      <protection locked="0"/>
    </xf>
    <xf numFmtId="0" fontId="30" fillId="7" borderId="87" xfId="12" applyFont="1" applyFill="1" applyBorder="1" applyAlignment="1" applyProtection="1">
      <alignment horizontal="center" vertical="center" shrinkToFit="1"/>
      <protection locked="0"/>
    </xf>
    <xf numFmtId="0" fontId="30" fillId="7" borderId="91" xfId="12" applyFont="1" applyFill="1" applyBorder="1" applyAlignment="1" applyProtection="1">
      <alignment horizontal="center" vertical="center" shrinkToFit="1"/>
      <protection locked="0"/>
    </xf>
    <xf numFmtId="0" fontId="30" fillId="6" borderId="71" xfId="12" applyFont="1" applyFill="1" applyBorder="1" applyAlignment="1" applyProtection="1">
      <alignment horizontal="left" vertical="center"/>
    </xf>
    <xf numFmtId="0" fontId="30" fillId="6" borderId="8" xfId="12" applyFont="1" applyFill="1" applyBorder="1" applyAlignment="1" applyProtection="1">
      <alignment horizontal="left" vertical="center"/>
    </xf>
    <xf numFmtId="0" fontId="30" fillId="0" borderId="104" xfId="15" applyFont="1" applyFill="1" applyBorder="1" applyAlignment="1" applyProtection="1">
      <alignment horizontal="left" vertical="center" shrinkToFit="1"/>
      <protection locked="0"/>
    </xf>
    <xf numFmtId="0" fontId="30" fillId="0" borderId="105" xfId="15" applyFont="1" applyFill="1" applyBorder="1" applyAlignment="1" applyProtection="1">
      <alignment horizontal="left" vertical="center" shrinkToFit="1"/>
      <protection locked="0"/>
    </xf>
    <xf numFmtId="0" fontId="30" fillId="0" borderId="106" xfId="15" applyFont="1" applyFill="1" applyBorder="1" applyAlignment="1" applyProtection="1">
      <alignment horizontal="left" vertical="center" shrinkToFit="1"/>
      <protection locked="0"/>
    </xf>
    <xf numFmtId="177" fontId="30" fillId="8" borderId="17" xfId="15" applyNumberFormat="1" applyFont="1" applyFill="1" applyBorder="1" applyAlignment="1" applyProtection="1">
      <alignment horizontal="right" vertical="center" shrinkToFit="1"/>
      <protection locked="0"/>
    </xf>
    <xf numFmtId="177" fontId="30" fillId="8" borderId="18" xfId="15" applyNumberFormat="1" applyFont="1" applyFill="1" applyBorder="1" applyAlignment="1" applyProtection="1">
      <alignment horizontal="right" vertical="center" shrinkToFit="1"/>
      <protection locked="0"/>
    </xf>
    <xf numFmtId="177" fontId="30" fillId="8" borderId="19" xfId="15" applyNumberFormat="1" applyFont="1" applyFill="1" applyBorder="1" applyAlignment="1" applyProtection="1">
      <alignment horizontal="right" vertical="center" shrinkToFit="1"/>
      <protection locked="0"/>
    </xf>
    <xf numFmtId="177" fontId="30" fillId="8" borderId="125" xfId="15" applyNumberFormat="1" applyFont="1" applyFill="1" applyBorder="1" applyAlignment="1" applyProtection="1">
      <alignment horizontal="right" vertical="center" shrinkToFit="1"/>
      <protection locked="0"/>
    </xf>
    <xf numFmtId="177" fontId="30" fillId="8" borderId="126" xfId="15" applyNumberFormat="1" applyFont="1" applyFill="1" applyBorder="1" applyAlignment="1" applyProtection="1">
      <alignment horizontal="right" vertical="center" shrinkToFit="1"/>
      <protection locked="0"/>
    </xf>
    <xf numFmtId="177" fontId="30" fillId="8" borderId="127" xfId="15" applyNumberFormat="1" applyFont="1" applyFill="1" applyBorder="1" applyAlignment="1" applyProtection="1">
      <alignment horizontal="right" vertical="center" shrinkToFit="1"/>
      <protection locked="0"/>
    </xf>
    <xf numFmtId="177" fontId="30" fillId="8" borderId="128" xfId="15" applyNumberFormat="1" applyFont="1" applyFill="1" applyBorder="1" applyAlignment="1" applyProtection="1">
      <alignment horizontal="right" vertical="center" shrinkToFit="1"/>
      <protection locked="0"/>
    </xf>
    <xf numFmtId="177" fontId="30" fillId="8" borderId="129" xfId="15" applyNumberFormat="1" applyFont="1" applyFill="1" applyBorder="1" applyAlignment="1" applyProtection="1">
      <alignment horizontal="right" vertical="center" shrinkToFit="1"/>
      <protection locked="0"/>
    </xf>
    <xf numFmtId="177" fontId="30" fillId="8" borderId="130" xfId="15" applyNumberFormat="1" applyFont="1" applyFill="1" applyBorder="1" applyAlignment="1" applyProtection="1">
      <alignment horizontal="right" vertical="center" shrinkToFit="1"/>
      <protection locked="0"/>
    </xf>
    <xf numFmtId="177" fontId="30" fillId="8" borderId="131" xfId="15" applyNumberFormat="1" applyFont="1" applyFill="1" applyBorder="1" applyAlignment="1" applyProtection="1">
      <alignment horizontal="right" vertical="center" shrinkToFit="1"/>
      <protection locked="0"/>
    </xf>
    <xf numFmtId="0" fontId="30" fillId="8" borderId="126" xfId="15" applyNumberFormat="1" applyFont="1" applyFill="1" applyBorder="1" applyAlignment="1" applyProtection="1">
      <alignment horizontal="left" vertical="center" shrinkToFit="1"/>
      <protection locked="0"/>
    </xf>
    <xf numFmtId="0" fontId="30" fillId="8" borderId="129" xfId="15" applyNumberFormat="1" applyFont="1" applyFill="1" applyBorder="1" applyAlignment="1" applyProtection="1">
      <alignment horizontal="left" vertical="center" shrinkToFit="1"/>
      <protection locked="0"/>
    </xf>
    <xf numFmtId="177" fontId="30" fillId="0" borderId="123" xfId="15" applyNumberFormat="1" applyFont="1" applyBorder="1" applyAlignment="1" applyProtection="1">
      <alignment horizontal="right" vertical="center" shrinkToFit="1"/>
      <protection locked="0"/>
    </xf>
    <xf numFmtId="177" fontId="30" fillId="0" borderId="119" xfId="15" applyNumberFormat="1" applyFont="1" applyBorder="1" applyAlignment="1" applyProtection="1">
      <alignment horizontal="right" vertical="center" shrinkToFit="1"/>
      <protection locked="0"/>
    </xf>
    <xf numFmtId="0" fontId="30" fillId="0" borderId="119" xfId="15" applyNumberFormat="1" applyFont="1" applyBorder="1" applyAlignment="1" applyProtection="1">
      <alignment horizontal="left" vertical="center" shrinkToFit="1"/>
      <protection locked="0"/>
    </xf>
    <xf numFmtId="0" fontId="30" fillId="0" borderId="124" xfId="15" applyNumberFormat="1" applyFont="1" applyBorder="1" applyAlignment="1" applyProtection="1">
      <alignment horizontal="left" vertical="center" shrinkToFit="1"/>
      <protection locked="0"/>
    </xf>
    <xf numFmtId="0" fontId="30" fillId="0" borderId="115" xfId="14" applyFont="1" applyBorder="1" applyAlignment="1" applyProtection="1">
      <alignment horizontal="left" vertical="center" shrinkToFit="1"/>
      <protection locked="0"/>
    </xf>
    <xf numFmtId="0" fontId="30" fillId="0" borderId="116" xfId="14" applyFont="1" applyBorder="1" applyAlignment="1" applyProtection="1">
      <alignment horizontal="left" vertical="center" shrinkToFit="1"/>
      <protection locked="0"/>
    </xf>
    <xf numFmtId="0" fontId="30" fillId="0" borderId="117" xfId="14" applyFont="1" applyBorder="1" applyAlignment="1" applyProtection="1">
      <alignment horizontal="left" vertical="center" shrinkToFit="1"/>
      <protection locked="0"/>
    </xf>
    <xf numFmtId="177" fontId="30" fillId="0" borderId="118" xfId="14" applyNumberFormat="1" applyFont="1" applyBorder="1" applyAlignment="1" applyProtection="1">
      <alignment horizontal="right" vertical="center" shrinkToFit="1"/>
      <protection locked="0"/>
    </xf>
    <xf numFmtId="177" fontId="30" fillId="0" borderId="119" xfId="14" applyNumberFormat="1" applyFont="1" applyBorder="1" applyAlignment="1" applyProtection="1">
      <alignment horizontal="right" vertical="center" shrinkToFit="1"/>
      <protection locked="0"/>
    </xf>
    <xf numFmtId="177" fontId="30" fillId="0" borderId="120" xfId="14" applyNumberFormat="1" applyFont="1" applyBorder="1" applyAlignment="1" applyProtection="1">
      <alignment horizontal="right" vertical="center" shrinkToFit="1"/>
      <protection locked="0"/>
    </xf>
    <xf numFmtId="177" fontId="30" fillId="0" borderId="121" xfId="14" applyNumberFormat="1" applyFont="1" applyBorder="1" applyAlignment="1" applyProtection="1">
      <alignment horizontal="right" vertical="center" shrinkToFit="1"/>
      <protection locked="0"/>
    </xf>
    <xf numFmtId="177" fontId="30" fillId="0" borderId="116" xfId="14" applyNumberFormat="1" applyFont="1" applyBorder="1" applyAlignment="1" applyProtection="1">
      <alignment horizontal="right" vertical="center" shrinkToFit="1"/>
      <protection locked="0"/>
    </xf>
    <xf numFmtId="177" fontId="30" fillId="0" borderId="122" xfId="14" applyNumberFormat="1" applyFont="1" applyBorder="1" applyAlignment="1" applyProtection="1">
      <alignment horizontal="right" vertical="center" shrinkToFit="1"/>
      <protection locked="0"/>
    </xf>
    <xf numFmtId="0" fontId="30" fillId="0" borderId="108" xfId="15" applyNumberFormat="1" applyFont="1" applyBorder="1" applyAlignment="1" applyProtection="1">
      <alignment horizontal="left" vertical="center" shrinkToFit="1"/>
      <protection locked="0"/>
    </xf>
    <xf numFmtId="0" fontId="30" fillId="0" borderId="113" xfId="15" applyNumberFormat="1" applyFont="1" applyBorder="1" applyAlignment="1" applyProtection="1">
      <alignment horizontal="left" vertical="center" shrinkToFit="1"/>
      <protection locked="0"/>
    </xf>
    <xf numFmtId="177" fontId="30" fillId="0" borderId="112" xfId="15" applyNumberFormat="1" applyFont="1" applyBorder="1" applyAlignment="1" applyProtection="1">
      <alignment horizontal="right" vertical="center" shrinkToFit="1"/>
      <protection locked="0"/>
    </xf>
    <xf numFmtId="177" fontId="30" fillId="0" borderId="108" xfId="15" applyNumberFormat="1" applyFont="1" applyBorder="1" applyAlignment="1" applyProtection="1">
      <alignment horizontal="right" vertical="center" shrinkToFit="1"/>
      <protection locked="0"/>
    </xf>
    <xf numFmtId="0" fontId="30" fillId="0" borderId="109" xfId="15" applyFont="1" applyBorder="1" applyAlignment="1" applyProtection="1">
      <alignment horizontal="left" vertical="center" shrinkToFit="1"/>
      <protection locked="0"/>
    </xf>
    <xf numFmtId="177" fontId="30" fillId="0" borderId="109" xfId="15" applyNumberFormat="1" applyFont="1" applyBorder="1" applyAlignment="1" applyProtection="1">
      <alignment horizontal="right" vertical="center" shrinkToFit="1"/>
      <protection locked="0"/>
    </xf>
    <xf numFmtId="177" fontId="30" fillId="0" borderId="110" xfId="15" applyNumberFormat="1" applyFont="1" applyBorder="1" applyAlignment="1" applyProtection="1">
      <alignment horizontal="right" vertical="center" shrinkToFit="1"/>
      <protection locked="0"/>
    </xf>
    <xf numFmtId="0" fontId="29" fillId="6" borderId="1" xfId="12" applyFont="1" applyFill="1" applyBorder="1" applyAlignment="1" applyProtection="1">
      <alignment horizontal="center" vertical="center"/>
    </xf>
    <xf numFmtId="0" fontId="29" fillId="6" borderId="2" xfId="12" applyFont="1" applyFill="1" applyBorder="1" applyAlignment="1" applyProtection="1">
      <alignment horizontal="center" vertical="center"/>
    </xf>
    <xf numFmtId="0" fontId="29" fillId="6" borderId="3" xfId="12" applyFont="1" applyFill="1" applyBorder="1" applyAlignment="1" applyProtection="1">
      <alignment horizontal="center" vertical="center"/>
    </xf>
    <xf numFmtId="0" fontId="30" fillId="7" borderId="36" xfId="12" applyFont="1" applyFill="1" applyBorder="1" applyAlignment="1" applyProtection="1">
      <alignment horizontal="center" vertical="center" wrapText="1"/>
      <protection locked="0"/>
    </xf>
    <xf numFmtId="0" fontId="30" fillId="7" borderId="87" xfId="12" applyFont="1" applyFill="1" applyBorder="1" applyAlignment="1" applyProtection="1">
      <alignment horizontal="center" vertical="center" wrapText="1"/>
      <protection locked="0"/>
    </xf>
    <xf numFmtId="0" fontId="30" fillId="0" borderId="93" xfId="15" applyFont="1" applyBorder="1" applyAlignment="1" applyProtection="1">
      <alignment horizontal="left" vertical="center" shrinkToFit="1"/>
      <protection locked="0"/>
    </xf>
    <xf numFmtId="0" fontId="30" fillId="0" borderId="94" xfId="15" applyFont="1" applyBorder="1" applyAlignment="1" applyProtection="1">
      <alignment horizontal="left" vertical="center" shrinkToFit="1"/>
      <protection locked="0"/>
    </xf>
    <xf numFmtId="0" fontId="30" fillId="0" borderId="102" xfId="15" applyFont="1" applyBorder="1" applyAlignment="1" applyProtection="1">
      <alignment horizontal="left" vertical="center" shrinkToFit="1"/>
      <protection locked="0"/>
    </xf>
    <xf numFmtId="177" fontId="30" fillId="0" borderId="93" xfId="15" applyNumberFormat="1" applyFont="1" applyBorder="1" applyAlignment="1" applyProtection="1">
      <alignment horizontal="right" vertical="center" shrinkToFit="1"/>
      <protection locked="0"/>
    </xf>
    <xf numFmtId="177" fontId="30" fillId="0" borderId="94" xfId="15" applyNumberFormat="1" applyFont="1" applyBorder="1" applyAlignment="1" applyProtection="1">
      <alignment horizontal="right" vertical="center" shrinkToFit="1"/>
      <protection locked="0"/>
    </xf>
    <xf numFmtId="177" fontId="30" fillId="0" borderId="95" xfId="15" applyNumberFormat="1" applyFont="1" applyBorder="1" applyAlignment="1" applyProtection="1">
      <alignment horizontal="right" vertical="center" shrinkToFit="1"/>
      <protection locked="0"/>
    </xf>
    <xf numFmtId="177" fontId="30" fillId="0" borderId="177" xfId="15" applyNumberFormat="1" applyFont="1" applyBorder="1" applyAlignment="1" applyProtection="1">
      <alignment horizontal="right" vertical="center" shrinkToFit="1"/>
      <protection locked="0"/>
    </xf>
    <xf numFmtId="177" fontId="30" fillId="0" borderId="99" xfId="15" applyNumberFormat="1" applyFont="1" applyBorder="1" applyAlignment="1" applyProtection="1">
      <alignment horizontal="right" vertical="center" shrinkToFit="1"/>
      <protection locked="0"/>
    </xf>
    <xf numFmtId="177" fontId="30" fillId="0" borderId="98" xfId="15" applyNumberFormat="1" applyFont="1" applyBorder="1" applyAlignment="1" applyProtection="1">
      <alignment horizontal="right" vertical="center" shrinkToFit="1"/>
      <protection locked="0"/>
    </xf>
    <xf numFmtId="0" fontId="30" fillId="0" borderId="98" xfId="15" applyFont="1" applyBorder="1" applyAlignment="1" applyProtection="1">
      <alignment horizontal="left" vertical="center" shrinkToFit="1"/>
      <protection locked="0"/>
    </xf>
    <xf numFmtId="0" fontId="30" fillId="0" borderId="95"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0" xfId="12" applyFont="1" applyFill="1" applyBorder="1" applyAlignment="1" applyProtection="1">
      <alignment horizontal="center" vertical="center" wrapText="1"/>
      <protection locked="0"/>
    </xf>
    <xf numFmtId="0" fontId="1" fillId="7" borderId="88" xfId="12" applyFont="1" applyFill="1" applyBorder="1" applyAlignment="1" applyProtection="1">
      <alignment horizontal="center" vertical="center" wrapText="1"/>
      <protection locked="0"/>
    </xf>
    <xf numFmtId="0" fontId="1" fillId="7" borderId="89" xfId="12" applyFont="1" applyFill="1" applyBorder="1" applyAlignment="1" applyProtection="1">
      <alignment horizontal="center" vertical="center" wrapText="1"/>
      <protection locked="0"/>
    </xf>
    <xf numFmtId="0" fontId="30" fillId="0" borderId="93" xfId="14" applyFont="1" applyBorder="1" applyAlignment="1" applyProtection="1">
      <alignment horizontal="left" vertical="center" shrinkToFit="1"/>
      <protection locked="0"/>
    </xf>
    <xf numFmtId="0" fontId="30" fillId="0" borderId="94" xfId="14" applyFont="1" applyBorder="1" applyAlignment="1" applyProtection="1">
      <alignment horizontal="left" vertical="center" shrinkToFit="1"/>
      <protection locked="0"/>
    </xf>
    <xf numFmtId="0" fontId="30" fillId="0" borderId="95" xfId="14" applyFont="1" applyBorder="1" applyAlignment="1" applyProtection="1">
      <alignment horizontal="left" vertical="center" shrinkToFit="1"/>
      <protection locked="0"/>
    </xf>
    <xf numFmtId="177" fontId="30" fillId="0" borderId="93" xfId="14" applyNumberFormat="1" applyFont="1" applyBorder="1" applyAlignment="1" applyProtection="1">
      <alignment horizontal="right" vertical="center" shrinkToFit="1"/>
      <protection locked="0"/>
    </xf>
    <xf numFmtId="177" fontId="30" fillId="0" borderId="94" xfId="14" applyNumberFormat="1" applyFont="1" applyBorder="1" applyAlignment="1" applyProtection="1">
      <alignment horizontal="right" vertical="center" shrinkToFit="1"/>
      <protection locked="0"/>
    </xf>
    <xf numFmtId="177" fontId="30" fillId="0" borderId="99" xfId="14" applyNumberFormat="1" applyFont="1" applyBorder="1" applyAlignment="1" applyProtection="1">
      <alignment horizontal="right" vertical="center" shrinkToFit="1"/>
      <protection locked="0"/>
    </xf>
    <xf numFmtId="177" fontId="30" fillId="0" borderId="98" xfId="14" applyNumberFormat="1" applyFont="1" applyBorder="1" applyAlignment="1" applyProtection="1">
      <alignment horizontal="right" vertical="center" shrinkToFit="1"/>
      <protection locked="0"/>
    </xf>
    <xf numFmtId="177" fontId="30" fillId="0" borderId="102" xfId="14" applyNumberFormat="1" applyFont="1" applyBorder="1" applyAlignment="1" applyProtection="1">
      <alignment horizontal="right" vertical="center" shrinkToFit="1"/>
      <protection locked="0"/>
    </xf>
    <xf numFmtId="177" fontId="30" fillId="0" borderId="177" xfId="14" applyNumberFormat="1" applyFont="1" applyBorder="1" applyAlignment="1" applyProtection="1">
      <alignment horizontal="righ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5" fillId="0" borderId="15" xfId="18" applyNumberFormat="1" applyFont="1" applyBorder="1" applyAlignment="1">
      <alignment horizontal="center" vertical="center" wrapText="1"/>
    </xf>
    <xf numFmtId="178" fontId="15" fillId="0" borderId="47" xfId="18" applyNumberFormat="1" applyFont="1" applyBorder="1" applyAlignment="1">
      <alignment horizontal="center" vertical="center" wrapText="1"/>
    </xf>
    <xf numFmtId="178" fontId="15" fillId="0" borderId="39" xfId="18" applyNumberFormat="1" applyFont="1" applyBorder="1" applyAlignment="1">
      <alignment horizontal="center" vertical="center"/>
    </xf>
    <xf numFmtId="178" fontId="15" fillId="0" borderId="31" xfId="18" applyNumberFormat="1" applyFont="1" applyBorder="1" applyAlignment="1">
      <alignment horizontal="center" vertical="center"/>
    </xf>
    <xf numFmtId="178" fontId="15" fillId="0" borderId="42" xfId="18" applyNumberFormat="1" applyFont="1" applyBorder="1" applyAlignment="1">
      <alignment horizontal="center" vertical="center"/>
    </xf>
    <xf numFmtId="179" fontId="3" fillId="6" borderId="39" xfId="16" applyNumberFormat="1" applyFont="1" applyFill="1" applyBorder="1" applyAlignment="1">
      <alignment vertical="center" wrapText="1"/>
    </xf>
    <xf numFmtId="179" fontId="3" fillId="6" borderId="31" xfId="16" applyNumberFormat="1" applyFont="1" applyFill="1" applyBorder="1" applyAlignment="1">
      <alignment vertical="center" wrapText="1"/>
    </xf>
    <xf numFmtId="179" fontId="3" fillId="6" borderId="42" xfId="16" applyNumberFormat="1" applyFont="1" applyFill="1" applyBorder="1" applyAlignment="1">
      <alignment vertical="center" wrapText="1"/>
    </xf>
    <xf numFmtId="178" fontId="15" fillId="0" borderId="39" xfId="16" applyNumberFormat="1" applyFont="1" applyFill="1" applyBorder="1" applyAlignment="1">
      <alignment vertical="center"/>
    </xf>
    <xf numFmtId="178" fontId="15" fillId="0" borderId="31" xfId="16" applyNumberFormat="1" applyFont="1" applyFill="1" applyBorder="1" applyAlignment="1">
      <alignment vertical="center"/>
    </xf>
    <xf numFmtId="178" fontId="15"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5" applyFont="1" applyFill="1" applyBorder="1" applyAlignment="1">
      <alignment horizontal="left" vertical="center"/>
    </xf>
    <xf numFmtId="0" fontId="7" fillId="0" borderId="32" xfId="5" applyFont="1" applyFill="1" applyBorder="1" applyAlignment="1">
      <alignment horizontal="left" vertical="center"/>
    </xf>
    <xf numFmtId="0" fontId="7" fillId="0" borderId="39" xfId="5" applyFont="1" applyFill="1" applyBorder="1" applyAlignment="1">
      <alignment horizontal="center" vertical="center" shrinkToFit="1"/>
    </xf>
    <xf numFmtId="0" fontId="7" fillId="0" borderId="31" xfId="5" applyFont="1" applyFill="1" applyBorder="1" applyAlignment="1">
      <alignment horizontal="center" vertical="center" shrinkToFit="1"/>
    </xf>
    <xf numFmtId="0" fontId="7" fillId="0" borderId="32" xfId="5"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8" fontId="1" fillId="6" borderId="0" xfId="17" applyNumberFormat="1" applyFont="1" applyFill="1" applyAlignment="1">
      <alignment horizontal="center" vertical="center" wrapText="1"/>
    </xf>
    <xf numFmtId="188" fontId="1" fillId="6" borderId="34" xfId="17" applyNumberFormat="1" applyFont="1" applyFill="1" applyBorder="1" applyAlignment="1">
      <alignment horizontal="center" vertical="center"/>
    </xf>
    <xf numFmtId="178" fontId="11" fillId="0" borderId="0" xfId="16" applyNumberFormat="1" applyAlignment="1">
      <alignment horizontal="center" vertical="center"/>
    </xf>
    <xf numFmtId="188"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8"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8" fontId="1" fillId="6" borderId="181" xfId="17" applyNumberFormat="1" applyFont="1" applyFill="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3" xfId="10"/>
    <cellStyle name="標準 3 3" xfId="11"/>
    <cellStyle name="標準 4" xfId="5"/>
    <cellStyle name="標準 4_APAHO401600" xfId="1"/>
    <cellStyle name="標準 4_APAHO401900"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9"/>
          <c:y val="0.18300653594771241"/>
          <c:w val="0.87003610108303253"/>
          <c:h val="0.5816993464052288"/>
        </c:manualLayout>
      </c:layout>
      <c:lineChart>
        <c:grouping val="standard"/>
        <c:varyColors val="0"/>
        <c:ser>
          <c:idx val="0"/>
          <c:order val="0"/>
          <c:tx>
            <c:strRef>
              <c:f>データシート!$F$2</c:f>
              <c:strCache>
                <c:ptCount val="1"/>
                <c:pt idx="0">
                  <c:v>グループ内平均(円)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97161</c:v>
                </c:pt>
                <c:pt idx="1">
                  <c:v>101731</c:v>
                </c:pt>
                <c:pt idx="2">
                  <c:v>108224</c:v>
                </c:pt>
                <c:pt idx="3">
                  <c:v>105585</c:v>
                </c:pt>
                <c:pt idx="4">
                  <c:v>111577</c:v>
                </c:pt>
              </c:numCache>
            </c:numRef>
          </c:val>
          <c:smooth val="0"/>
          <c:extLst xmlns:c16r2="http://schemas.microsoft.com/office/drawing/2015/06/chart">
            <c:ext xmlns:c16="http://schemas.microsoft.com/office/drawing/2014/chart" uri="{C3380CC4-5D6E-409C-BE32-E72D297353CC}">
              <c16:uniqueId val="{00000000-3C32-4D9D-A910-D7EA7257FDA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74966</c:v>
                </c:pt>
                <c:pt idx="1">
                  <c:v>86432</c:v>
                </c:pt>
                <c:pt idx="2">
                  <c:v>81813</c:v>
                </c:pt>
                <c:pt idx="3">
                  <c:v>83925</c:v>
                </c:pt>
                <c:pt idx="4">
                  <c:v>100984</c:v>
                </c:pt>
              </c:numCache>
            </c:numRef>
          </c:val>
          <c:smooth val="0"/>
          <c:extLst xmlns:c16r2="http://schemas.microsoft.com/office/drawing/2015/06/chart">
            <c:ext xmlns:c16="http://schemas.microsoft.com/office/drawing/2014/chart" uri="{C3380CC4-5D6E-409C-BE32-E72D297353CC}">
              <c16:uniqueId val="{00000001-3C32-4D9D-A910-D7EA7257FDAD}"/>
            </c:ext>
          </c:extLst>
        </c:ser>
        <c:dLbls>
          <c:showLegendKey val="0"/>
          <c:showVal val="0"/>
          <c:showCatName val="0"/>
          <c:showSerName val="0"/>
          <c:showPercent val="0"/>
          <c:showBubbleSize val="0"/>
        </c:dLbls>
        <c:marker val="1"/>
        <c:smooth val="0"/>
        <c:axId val="410519272"/>
        <c:axId val="410518096"/>
      </c:lineChart>
      <c:catAx>
        <c:axId val="41051927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10518096"/>
        <c:crosses val="autoZero"/>
        <c:auto val="1"/>
        <c:lblAlgn val="ctr"/>
        <c:lblOffset val="100"/>
        <c:tickLblSkip val="1"/>
        <c:tickMarkSkip val="1"/>
        <c:noMultiLvlLbl val="0"/>
      </c:catAx>
      <c:valAx>
        <c:axId val="410518096"/>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63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1051927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1.42</c:v>
                </c:pt>
                <c:pt idx="1">
                  <c:v>1.1399999999999999</c:v>
                </c:pt>
                <c:pt idx="2">
                  <c:v>1.36</c:v>
                </c:pt>
                <c:pt idx="3">
                  <c:v>1.4</c:v>
                </c:pt>
                <c:pt idx="4">
                  <c:v>1.54</c:v>
                </c:pt>
              </c:numCache>
            </c:numRef>
          </c:val>
          <c:extLst xmlns:c16r2="http://schemas.microsoft.com/office/drawing/2015/06/chart">
            <c:ext xmlns:c16="http://schemas.microsoft.com/office/drawing/2014/chart" uri="{C3380CC4-5D6E-409C-BE32-E72D297353CC}">
              <c16:uniqueId val="{00000000-335F-4D0F-9AD0-E61091B411E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3.43</c:v>
                </c:pt>
                <c:pt idx="1">
                  <c:v>2.0499999999999998</c:v>
                </c:pt>
                <c:pt idx="2">
                  <c:v>2.02</c:v>
                </c:pt>
                <c:pt idx="3">
                  <c:v>2.64</c:v>
                </c:pt>
                <c:pt idx="4">
                  <c:v>3.04</c:v>
                </c:pt>
              </c:numCache>
            </c:numRef>
          </c:val>
          <c:extLst xmlns:c16r2="http://schemas.microsoft.com/office/drawing/2015/06/chart">
            <c:ext xmlns:c16="http://schemas.microsoft.com/office/drawing/2014/chart" uri="{C3380CC4-5D6E-409C-BE32-E72D297353CC}">
              <c16:uniqueId val="{00000001-335F-4D0F-9AD0-E61091B411E3}"/>
            </c:ext>
          </c:extLst>
        </c:ser>
        <c:dLbls>
          <c:showLegendKey val="0"/>
          <c:showVal val="0"/>
          <c:showCatName val="0"/>
          <c:showSerName val="0"/>
          <c:showPercent val="0"/>
          <c:showBubbleSize val="0"/>
        </c:dLbls>
        <c:gapWidth val="250"/>
        <c:overlap val="100"/>
        <c:axId val="503909792"/>
        <c:axId val="50390508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0.32</c:v>
                </c:pt>
                <c:pt idx="1">
                  <c:v>-1.72</c:v>
                </c:pt>
                <c:pt idx="2">
                  <c:v>0.17</c:v>
                </c:pt>
                <c:pt idx="3">
                  <c:v>0.64</c:v>
                </c:pt>
                <c:pt idx="4">
                  <c:v>0.5</c:v>
                </c:pt>
              </c:numCache>
            </c:numRef>
          </c:val>
          <c:smooth val="0"/>
          <c:extLst xmlns:c16r2="http://schemas.microsoft.com/office/drawing/2015/06/chart">
            <c:ext xmlns:c16="http://schemas.microsoft.com/office/drawing/2014/chart" uri="{C3380CC4-5D6E-409C-BE32-E72D297353CC}">
              <c16:uniqueId val="{00000002-335F-4D0F-9AD0-E61091B411E3}"/>
            </c:ext>
          </c:extLst>
        </c:ser>
        <c:dLbls>
          <c:showLegendKey val="0"/>
          <c:showVal val="0"/>
          <c:showCatName val="0"/>
          <c:showSerName val="0"/>
          <c:showPercent val="0"/>
          <c:showBubbleSize val="0"/>
        </c:dLbls>
        <c:marker val="1"/>
        <c:smooth val="0"/>
        <c:axId val="503909792"/>
        <c:axId val="503905088"/>
      </c:lineChart>
      <c:catAx>
        <c:axId val="5039097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03905088"/>
        <c:crosses val="autoZero"/>
        <c:auto val="1"/>
        <c:lblAlgn val="ctr"/>
        <c:lblOffset val="100"/>
        <c:tickLblSkip val="1"/>
        <c:tickMarkSkip val="1"/>
        <c:noMultiLvlLbl val="0"/>
      </c:catAx>
      <c:valAx>
        <c:axId val="5039050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039097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52B2-436B-A03D-36C9726E629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52B2-436B-A03D-36C9726E6296}"/>
            </c:ext>
          </c:extLst>
        </c:ser>
        <c:ser>
          <c:idx val="2"/>
          <c:order val="2"/>
          <c:tx>
            <c:strRef>
              <c:f>データシート!$A$29</c:f>
              <c:strCache>
                <c:ptCount val="1"/>
                <c:pt idx="0">
                  <c:v>流域下水道事業特別会計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0.14000000000000001</c:v>
                </c:pt>
                <c:pt idx="2">
                  <c:v>#N/A</c:v>
                </c:pt>
                <c:pt idx="3">
                  <c:v>0.12</c:v>
                </c:pt>
                <c:pt idx="4">
                  <c:v>#N/A</c:v>
                </c:pt>
                <c:pt idx="5">
                  <c:v>0.1</c:v>
                </c:pt>
                <c:pt idx="6">
                  <c:v>#N/A</c:v>
                </c:pt>
                <c:pt idx="7">
                  <c:v>0.1</c:v>
                </c:pt>
                <c:pt idx="8">
                  <c:v>#N/A</c:v>
                </c:pt>
                <c:pt idx="9">
                  <c:v>0.11</c:v>
                </c:pt>
              </c:numCache>
            </c:numRef>
          </c:val>
          <c:extLst xmlns:c16r2="http://schemas.microsoft.com/office/drawing/2015/06/chart">
            <c:ext xmlns:c16="http://schemas.microsoft.com/office/drawing/2014/chart" uri="{C3380CC4-5D6E-409C-BE32-E72D297353CC}">
              <c16:uniqueId val="{00000002-52B2-436B-A03D-36C9726E6296}"/>
            </c:ext>
          </c:extLst>
        </c:ser>
        <c:ser>
          <c:idx val="3"/>
          <c:order val="3"/>
          <c:tx>
            <c:strRef>
              <c:f>データシート!$A$30</c:f>
              <c:strCache>
                <c:ptCount val="1"/>
                <c:pt idx="0">
                  <c:v>工業用水道事業会計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0.13</c:v>
                </c:pt>
                <c:pt idx="2">
                  <c:v>#N/A</c:v>
                </c:pt>
                <c:pt idx="3">
                  <c:v>0.13</c:v>
                </c:pt>
                <c:pt idx="4">
                  <c:v>#N/A</c:v>
                </c:pt>
                <c:pt idx="5">
                  <c:v>0.17</c:v>
                </c:pt>
                <c:pt idx="6">
                  <c:v>#N/A</c:v>
                </c:pt>
                <c:pt idx="7">
                  <c:v>0.21</c:v>
                </c:pt>
                <c:pt idx="8">
                  <c:v>#N/A</c:v>
                </c:pt>
                <c:pt idx="9">
                  <c:v>0.28000000000000003</c:v>
                </c:pt>
              </c:numCache>
            </c:numRef>
          </c:val>
          <c:extLst xmlns:c16r2="http://schemas.microsoft.com/office/drawing/2015/06/chart">
            <c:ext xmlns:c16="http://schemas.microsoft.com/office/drawing/2014/chart" uri="{C3380CC4-5D6E-409C-BE32-E72D297353CC}">
              <c16:uniqueId val="{00000003-52B2-436B-A03D-36C9726E6296}"/>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0</c:v>
                </c:pt>
                <c:pt idx="1">
                  <c:v>0</c:v>
                </c:pt>
                <c:pt idx="2">
                  <c:v>0</c:v>
                </c:pt>
                <c:pt idx="3">
                  <c:v>0</c:v>
                </c:pt>
                <c:pt idx="4">
                  <c:v>0</c:v>
                </c:pt>
                <c:pt idx="5">
                  <c:v>0</c:v>
                </c:pt>
                <c:pt idx="6">
                  <c:v>#N/A</c:v>
                </c:pt>
                <c:pt idx="7">
                  <c:v>0.17</c:v>
                </c:pt>
                <c:pt idx="8">
                  <c:v>#N/A</c:v>
                </c:pt>
                <c:pt idx="9">
                  <c:v>0.44</c:v>
                </c:pt>
              </c:numCache>
            </c:numRef>
          </c:val>
          <c:extLst xmlns:c16r2="http://schemas.microsoft.com/office/drawing/2015/06/chart">
            <c:ext xmlns:c16="http://schemas.microsoft.com/office/drawing/2014/chart" uri="{C3380CC4-5D6E-409C-BE32-E72D297353CC}">
              <c16:uniqueId val="{00000004-52B2-436B-A03D-36C9726E6296}"/>
            </c:ext>
          </c:extLst>
        </c:ser>
        <c:ser>
          <c:idx val="5"/>
          <c:order val="5"/>
          <c:tx>
            <c:strRef>
              <c:f>データシート!$A$32</c:f>
              <c:strCache>
                <c:ptCount val="1"/>
                <c:pt idx="0">
                  <c:v>公営企業資産運用事業会計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0.89</c:v>
                </c:pt>
                <c:pt idx="2">
                  <c:v>#N/A</c:v>
                </c:pt>
                <c:pt idx="3">
                  <c:v>0.95</c:v>
                </c:pt>
                <c:pt idx="4">
                  <c:v>#N/A</c:v>
                </c:pt>
                <c:pt idx="5">
                  <c:v>0.89</c:v>
                </c:pt>
                <c:pt idx="6">
                  <c:v>#N/A</c:v>
                </c:pt>
                <c:pt idx="7">
                  <c:v>0.96</c:v>
                </c:pt>
                <c:pt idx="8">
                  <c:v>#N/A</c:v>
                </c:pt>
                <c:pt idx="9">
                  <c:v>1</c:v>
                </c:pt>
              </c:numCache>
            </c:numRef>
          </c:val>
          <c:extLst xmlns:c16r2="http://schemas.microsoft.com/office/drawing/2015/06/chart">
            <c:ext xmlns:c16="http://schemas.microsoft.com/office/drawing/2014/chart" uri="{C3380CC4-5D6E-409C-BE32-E72D297353CC}">
              <c16:uniqueId val="{00000005-52B2-436B-A03D-36C9726E6296}"/>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1.41</c:v>
                </c:pt>
                <c:pt idx="2">
                  <c:v>#N/A</c:v>
                </c:pt>
                <c:pt idx="3">
                  <c:v>1.1399999999999999</c:v>
                </c:pt>
                <c:pt idx="4">
                  <c:v>#N/A</c:v>
                </c:pt>
                <c:pt idx="5">
                  <c:v>1.35</c:v>
                </c:pt>
                <c:pt idx="6">
                  <c:v>#N/A</c:v>
                </c:pt>
                <c:pt idx="7">
                  <c:v>1.4</c:v>
                </c:pt>
                <c:pt idx="8">
                  <c:v>#N/A</c:v>
                </c:pt>
                <c:pt idx="9">
                  <c:v>1.54</c:v>
                </c:pt>
              </c:numCache>
            </c:numRef>
          </c:val>
          <c:extLst xmlns:c16r2="http://schemas.microsoft.com/office/drawing/2015/06/chart">
            <c:ext xmlns:c16="http://schemas.microsoft.com/office/drawing/2014/chart" uri="{C3380CC4-5D6E-409C-BE32-E72D297353CC}">
              <c16:uniqueId val="{00000006-52B2-436B-A03D-36C9726E6296}"/>
            </c:ext>
          </c:extLst>
        </c:ser>
        <c:ser>
          <c:idx val="7"/>
          <c:order val="7"/>
          <c:tx>
            <c:strRef>
              <c:f>データシート!$A$34</c:f>
              <c:strCache>
                <c:ptCount val="1"/>
                <c:pt idx="0">
                  <c:v>電気事業会計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4.7300000000000004</c:v>
                </c:pt>
                <c:pt idx="2">
                  <c:v>#N/A</c:v>
                </c:pt>
                <c:pt idx="3">
                  <c:v>4.9800000000000004</c:v>
                </c:pt>
                <c:pt idx="4">
                  <c:v>#N/A</c:v>
                </c:pt>
                <c:pt idx="5">
                  <c:v>5.32</c:v>
                </c:pt>
                <c:pt idx="6">
                  <c:v>#N/A</c:v>
                </c:pt>
                <c:pt idx="7">
                  <c:v>5.79</c:v>
                </c:pt>
                <c:pt idx="8">
                  <c:v>#N/A</c:v>
                </c:pt>
                <c:pt idx="9">
                  <c:v>5.81</c:v>
                </c:pt>
              </c:numCache>
            </c:numRef>
          </c:val>
          <c:extLst xmlns:c16r2="http://schemas.microsoft.com/office/drawing/2015/06/chart">
            <c:ext xmlns:c16="http://schemas.microsoft.com/office/drawing/2014/chart" uri="{C3380CC4-5D6E-409C-BE32-E72D297353CC}">
              <c16:uniqueId val="{00000007-52B2-436B-A03D-36C9726E6296}"/>
            </c:ext>
          </c:extLst>
        </c:ser>
        <c:ser>
          <c:idx val="8"/>
          <c:order val="8"/>
          <c:tx>
            <c:strRef>
              <c:f>データシート!$A$35</c:f>
              <c:strCache>
                <c:ptCount val="1"/>
                <c:pt idx="0">
                  <c:v>水道用水供給事業会計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3.83</c:v>
                </c:pt>
                <c:pt idx="2">
                  <c:v>#N/A</c:v>
                </c:pt>
                <c:pt idx="3">
                  <c:v>4.2300000000000004</c:v>
                </c:pt>
                <c:pt idx="4">
                  <c:v>#N/A</c:v>
                </c:pt>
                <c:pt idx="5">
                  <c:v>5.0199999999999996</c:v>
                </c:pt>
                <c:pt idx="6">
                  <c:v>#N/A</c:v>
                </c:pt>
                <c:pt idx="7">
                  <c:v>5.46</c:v>
                </c:pt>
                <c:pt idx="8">
                  <c:v>#N/A</c:v>
                </c:pt>
                <c:pt idx="9">
                  <c:v>6.04</c:v>
                </c:pt>
              </c:numCache>
            </c:numRef>
          </c:val>
          <c:extLst xmlns:c16r2="http://schemas.microsoft.com/office/drawing/2015/06/chart">
            <c:ext xmlns:c16="http://schemas.microsoft.com/office/drawing/2014/chart" uri="{C3380CC4-5D6E-409C-BE32-E72D297353CC}">
              <c16:uniqueId val="{00000008-52B2-436B-A03D-36C9726E6296}"/>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0.26</c:v>
                </c:pt>
                <c:pt idx="2">
                  <c:v>0.28999999999999998</c:v>
                </c:pt>
                <c:pt idx="3">
                  <c:v>#N/A</c:v>
                </c:pt>
                <c:pt idx="4">
                  <c:v>1.19</c:v>
                </c:pt>
                <c:pt idx="5">
                  <c:v>#N/A</c:v>
                </c:pt>
                <c:pt idx="6">
                  <c:v>1.43</c:v>
                </c:pt>
                <c:pt idx="7">
                  <c:v>#N/A</c:v>
                </c:pt>
                <c:pt idx="8">
                  <c:v>1.51</c:v>
                </c:pt>
                <c:pt idx="9">
                  <c:v>#N/A</c:v>
                </c:pt>
              </c:numCache>
            </c:numRef>
          </c:val>
          <c:extLst xmlns:c16r2="http://schemas.microsoft.com/office/drawing/2015/06/chart">
            <c:ext xmlns:c16="http://schemas.microsoft.com/office/drawing/2014/chart" uri="{C3380CC4-5D6E-409C-BE32-E72D297353CC}">
              <c16:uniqueId val="{00000009-52B2-436B-A03D-36C9726E6296}"/>
            </c:ext>
          </c:extLst>
        </c:ser>
        <c:dLbls>
          <c:showLegendKey val="0"/>
          <c:showVal val="0"/>
          <c:showCatName val="0"/>
          <c:showSerName val="0"/>
          <c:showPercent val="0"/>
          <c:showBubbleSize val="0"/>
        </c:dLbls>
        <c:gapWidth val="150"/>
        <c:overlap val="100"/>
        <c:axId val="503909008"/>
        <c:axId val="503903128"/>
      </c:barChart>
      <c:catAx>
        <c:axId val="5039090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03903128"/>
        <c:crosses val="autoZero"/>
        <c:auto val="1"/>
        <c:lblAlgn val="ctr"/>
        <c:lblOffset val="100"/>
        <c:tickLblSkip val="1"/>
        <c:tickMarkSkip val="1"/>
        <c:noMultiLvlLbl val="0"/>
      </c:catAx>
      <c:valAx>
        <c:axId val="50390312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0390900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82791618858824E-2"/>
          <c:y val="8.7976539589442848E-2"/>
          <c:w val="0.89833324079143018"/>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64115</c:v>
                </c:pt>
                <c:pt idx="5">
                  <c:v>64084</c:v>
                </c:pt>
                <c:pt idx="8">
                  <c:v>69430</c:v>
                </c:pt>
                <c:pt idx="11">
                  <c:v>62642</c:v>
                </c:pt>
                <c:pt idx="14">
                  <c:v>63526</c:v>
                </c:pt>
              </c:numCache>
            </c:numRef>
          </c:val>
          <c:extLst xmlns:c16r2="http://schemas.microsoft.com/office/drawing/2015/06/chart">
            <c:ext xmlns:c16="http://schemas.microsoft.com/office/drawing/2014/chart" uri="{C3380CC4-5D6E-409C-BE32-E72D297353CC}">
              <c16:uniqueId val="{00000000-9999-4D38-BEDF-101AD22234B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36</c:v>
                </c:pt>
                <c:pt idx="3">
                  <c:v>5</c:v>
                </c:pt>
                <c:pt idx="6">
                  <c:v>19</c:v>
                </c:pt>
                <c:pt idx="9">
                  <c:v>13</c:v>
                </c:pt>
                <c:pt idx="12">
                  <c:v>11</c:v>
                </c:pt>
              </c:numCache>
            </c:numRef>
          </c:val>
          <c:extLst xmlns:c16r2="http://schemas.microsoft.com/office/drawing/2015/06/chart">
            <c:ext xmlns:c16="http://schemas.microsoft.com/office/drawing/2014/chart" uri="{C3380CC4-5D6E-409C-BE32-E72D297353CC}">
              <c16:uniqueId val="{00000001-9999-4D38-BEDF-101AD22234B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415</c:v>
                </c:pt>
                <c:pt idx="3">
                  <c:v>379</c:v>
                </c:pt>
                <c:pt idx="6">
                  <c:v>241</c:v>
                </c:pt>
                <c:pt idx="9">
                  <c:v>169</c:v>
                </c:pt>
                <c:pt idx="12">
                  <c:v>159</c:v>
                </c:pt>
              </c:numCache>
            </c:numRef>
          </c:val>
          <c:extLst xmlns:c16r2="http://schemas.microsoft.com/office/drawing/2015/06/chart">
            <c:ext xmlns:c16="http://schemas.microsoft.com/office/drawing/2014/chart" uri="{C3380CC4-5D6E-409C-BE32-E72D297353CC}">
              <c16:uniqueId val="{00000002-9999-4D38-BEDF-101AD22234B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686</c:v>
                </c:pt>
                <c:pt idx="3">
                  <c:v>882</c:v>
                </c:pt>
                <c:pt idx="6">
                  <c:v>979</c:v>
                </c:pt>
                <c:pt idx="9">
                  <c:v>948</c:v>
                </c:pt>
                <c:pt idx="12">
                  <c:v>940</c:v>
                </c:pt>
              </c:numCache>
            </c:numRef>
          </c:val>
          <c:extLst xmlns:c16r2="http://schemas.microsoft.com/office/drawing/2015/06/chart">
            <c:ext xmlns:c16="http://schemas.microsoft.com/office/drawing/2014/chart" uri="{C3380CC4-5D6E-409C-BE32-E72D297353CC}">
              <c16:uniqueId val="{00000003-9999-4D38-BEDF-101AD22234B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3283</c:v>
                </c:pt>
                <c:pt idx="3">
                  <c:v>3061</c:v>
                </c:pt>
                <c:pt idx="6">
                  <c:v>3051</c:v>
                </c:pt>
                <c:pt idx="9">
                  <c:v>2545</c:v>
                </c:pt>
                <c:pt idx="12">
                  <c:v>2544</c:v>
                </c:pt>
              </c:numCache>
            </c:numRef>
          </c:val>
          <c:extLst xmlns:c16r2="http://schemas.microsoft.com/office/drawing/2015/06/chart">
            <c:ext xmlns:c16="http://schemas.microsoft.com/office/drawing/2014/chart" uri="{C3380CC4-5D6E-409C-BE32-E72D297353CC}">
              <c16:uniqueId val="{00000004-9999-4D38-BEDF-101AD22234B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1159</c:v>
                </c:pt>
                <c:pt idx="3">
                  <c:v>1159</c:v>
                </c:pt>
                <c:pt idx="6">
                  <c:v>1159</c:v>
                </c:pt>
                <c:pt idx="9">
                  <c:v>159</c:v>
                </c:pt>
                <c:pt idx="12">
                  <c:v>0</c:v>
                </c:pt>
              </c:numCache>
            </c:numRef>
          </c:val>
          <c:extLst xmlns:c16r2="http://schemas.microsoft.com/office/drawing/2015/06/chart">
            <c:ext xmlns:c16="http://schemas.microsoft.com/office/drawing/2014/chart" uri="{C3380CC4-5D6E-409C-BE32-E72D297353CC}">
              <c16:uniqueId val="{00000005-9999-4D38-BEDF-101AD22234B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9999-4D38-BEDF-101AD22234B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93671</c:v>
                </c:pt>
                <c:pt idx="3">
                  <c:v>92445</c:v>
                </c:pt>
                <c:pt idx="6">
                  <c:v>96534</c:v>
                </c:pt>
                <c:pt idx="9">
                  <c:v>90521</c:v>
                </c:pt>
                <c:pt idx="12">
                  <c:v>91144</c:v>
                </c:pt>
              </c:numCache>
            </c:numRef>
          </c:val>
          <c:extLst xmlns:c16r2="http://schemas.microsoft.com/office/drawing/2015/06/chart">
            <c:ext xmlns:c16="http://schemas.microsoft.com/office/drawing/2014/chart" uri="{C3380CC4-5D6E-409C-BE32-E72D297353CC}">
              <c16:uniqueId val="{00000007-9999-4D38-BEDF-101AD22234B9}"/>
            </c:ext>
          </c:extLst>
        </c:ser>
        <c:dLbls>
          <c:showLegendKey val="0"/>
          <c:showVal val="0"/>
          <c:showCatName val="0"/>
          <c:showSerName val="0"/>
          <c:showPercent val="0"/>
          <c:showBubbleSize val="0"/>
        </c:dLbls>
        <c:gapWidth val="100"/>
        <c:overlap val="100"/>
        <c:axId val="503910184"/>
        <c:axId val="50391057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35135</c:v>
                </c:pt>
                <c:pt idx="2">
                  <c:v>#N/A</c:v>
                </c:pt>
                <c:pt idx="3">
                  <c:v>#N/A</c:v>
                </c:pt>
                <c:pt idx="4">
                  <c:v>33847</c:v>
                </c:pt>
                <c:pt idx="5">
                  <c:v>#N/A</c:v>
                </c:pt>
                <c:pt idx="6">
                  <c:v>#N/A</c:v>
                </c:pt>
                <c:pt idx="7">
                  <c:v>32553</c:v>
                </c:pt>
                <c:pt idx="8">
                  <c:v>#N/A</c:v>
                </c:pt>
                <c:pt idx="9">
                  <c:v>#N/A</c:v>
                </c:pt>
                <c:pt idx="10">
                  <c:v>31713</c:v>
                </c:pt>
                <c:pt idx="11">
                  <c:v>#N/A</c:v>
                </c:pt>
                <c:pt idx="12">
                  <c:v>#N/A</c:v>
                </c:pt>
                <c:pt idx="13">
                  <c:v>31272</c:v>
                </c:pt>
                <c:pt idx="14">
                  <c:v>#N/A</c:v>
                </c:pt>
              </c:numCache>
            </c:numRef>
          </c:val>
          <c:smooth val="0"/>
          <c:extLst xmlns:c16r2="http://schemas.microsoft.com/office/drawing/2015/06/chart">
            <c:ext xmlns:c16="http://schemas.microsoft.com/office/drawing/2014/chart" uri="{C3380CC4-5D6E-409C-BE32-E72D297353CC}">
              <c16:uniqueId val="{00000008-9999-4D38-BEDF-101AD22234B9}"/>
            </c:ext>
          </c:extLst>
        </c:ser>
        <c:dLbls>
          <c:showLegendKey val="0"/>
          <c:showVal val="0"/>
          <c:showCatName val="0"/>
          <c:showSerName val="0"/>
          <c:showPercent val="0"/>
          <c:showBubbleSize val="0"/>
        </c:dLbls>
        <c:marker val="1"/>
        <c:smooth val="0"/>
        <c:axId val="503910184"/>
        <c:axId val="503910576"/>
      </c:lineChart>
      <c:catAx>
        <c:axId val="5039101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03910576"/>
        <c:crosses val="autoZero"/>
        <c:auto val="1"/>
        <c:lblAlgn val="ctr"/>
        <c:lblOffset val="100"/>
        <c:tickLblSkip val="1"/>
        <c:tickMarkSkip val="1"/>
        <c:noMultiLvlLbl val="0"/>
      </c:catAx>
      <c:valAx>
        <c:axId val="50391057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039101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286971106283174E-2"/>
          <c:y val="8.6257433093237634E-2"/>
          <c:w val="0.8692219054755318"/>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698158</c:v>
                </c:pt>
                <c:pt idx="5">
                  <c:v>686501</c:v>
                </c:pt>
                <c:pt idx="8">
                  <c:v>673672</c:v>
                </c:pt>
                <c:pt idx="11">
                  <c:v>660406</c:v>
                </c:pt>
                <c:pt idx="14">
                  <c:v>648468</c:v>
                </c:pt>
              </c:numCache>
            </c:numRef>
          </c:val>
          <c:extLst xmlns:c16r2="http://schemas.microsoft.com/office/drawing/2015/06/chart">
            <c:ext xmlns:c16="http://schemas.microsoft.com/office/drawing/2014/chart" uri="{C3380CC4-5D6E-409C-BE32-E72D297353CC}">
              <c16:uniqueId val="{00000000-FF2E-453A-8C13-E8A14ABD4F4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20083</c:v>
                </c:pt>
                <c:pt idx="5">
                  <c:v>20362</c:v>
                </c:pt>
                <c:pt idx="8">
                  <c:v>14115</c:v>
                </c:pt>
                <c:pt idx="11">
                  <c:v>17825</c:v>
                </c:pt>
                <c:pt idx="14">
                  <c:v>14681</c:v>
                </c:pt>
              </c:numCache>
            </c:numRef>
          </c:val>
          <c:extLst xmlns:c16r2="http://schemas.microsoft.com/office/drawing/2015/06/chart">
            <c:ext xmlns:c16="http://schemas.microsoft.com/office/drawing/2014/chart" uri="{C3380CC4-5D6E-409C-BE32-E72D297353CC}">
              <c16:uniqueId val="{00000001-FF2E-453A-8C13-E8A14ABD4F4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49142</c:v>
                </c:pt>
                <c:pt idx="5">
                  <c:v>45184</c:v>
                </c:pt>
                <c:pt idx="8">
                  <c:v>36349</c:v>
                </c:pt>
                <c:pt idx="11">
                  <c:v>37681</c:v>
                </c:pt>
                <c:pt idx="14">
                  <c:v>34354</c:v>
                </c:pt>
              </c:numCache>
            </c:numRef>
          </c:val>
          <c:extLst xmlns:c16r2="http://schemas.microsoft.com/office/drawing/2015/06/chart">
            <c:ext xmlns:c16="http://schemas.microsoft.com/office/drawing/2014/chart" uri="{C3380CC4-5D6E-409C-BE32-E72D297353CC}">
              <c16:uniqueId val="{00000002-FF2E-453A-8C13-E8A14ABD4F4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FF2E-453A-8C13-E8A14ABD4F4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FF2E-453A-8C13-E8A14ABD4F4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10548</c:v>
                </c:pt>
                <c:pt idx="3">
                  <c:v>11677</c:v>
                </c:pt>
                <c:pt idx="6">
                  <c:v>10442</c:v>
                </c:pt>
                <c:pt idx="9">
                  <c:v>9157</c:v>
                </c:pt>
                <c:pt idx="12">
                  <c:v>8179</c:v>
                </c:pt>
              </c:numCache>
            </c:numRef>
          </c:val>
          <c:extLst xmlns:c16r2="http://schemas.microsoft.com/office/drawing/2015/06/chart">
            <c:ext xmlns:c16="http://schemas.microsoft.com/office/drawing/2014/chart" uri="{C3380CC4-5D6E-409C-BE32-E72D297353CC}">
              <c16:uniqueId val="{00000005-FF2E-453A-8C13-E8A14ABD4F4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151080</c:v>
                </c:pt>
                <c:pt idx="3">
                  <c:v>146784</c:v>
                </c:pt>
                <c:pt idx="6">
                  <c:v>142209</c:v>
                </c:pt>
                <c:pt idx="9">
                  <c:v>132859</c:v>
                </c:pt>
                <c:pt idx="12">
                  <c:v>128380</c:v>
                </c:pt>
              </c:numCache>
            </c:numRef>
          </c:val>
          <c:extLst xmlns:c16r2="http://schemas.microsoft.com/office/drawing/2015/06/chart">
            <c:ext xmlns:c16="http://schemas.microsoft.com/office/drawing/2014/chart" uri="{C3380CC4-5D6E-409C-BE32-E72D297353CC}">
              <c16:uniqueId val="{00000006-FF2E-453A-8C13-E8A14ABD4F4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8655</c:v>
                </c:pt>
                <c:pt idx="3">
                  <c:v>7995</c:v>
                </c:pt>
                <c:pt idx="6">
                  <c:v>7451</c:v>
                </c:pt>
                <c:pt idx="9">
                  <c:v>6974</c:v>
                </c:pt>
                <c:pt idx="12">
                  <c:v>6158</c:v>
                </c:pt>
              </c:numCache>
            </c:numRef>
          </c:val>
          <c:extLst xmlns:c16r2="http://schemas.microsoft.com/office/drawing/2015/06/chart">
            <c:ext xmlns:c16="http://schemas.microsoft.com/office/drawing/2014/chart" uri="{C3380CC4-5D6E-409C-BE32-E72D297353CC}">
              <c16:uniqueId val="{00000007-FF2E-453A-8C13-E8A14ABD4F4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29101</c:v>
                </c:pt>
                <c:pt idx="3">
                  <c:v>27675</c:v>
                </c:pt>
                <c:pt idx="6">
                  <c:v>27357</c:v>
                </c:pt>
                <c:pt idx="9">
                  <c:v>27196</c:v>
                </c:pt>
                <c:pt idx="12">
                  <c:v>26996</c:v>
                </c:pt>
              </c:numCache>
            </c:numRef>
          </c:val>
          <c:extLst xmlns:c16r2="http://schemas.microsoft.com/office/drawing/2015/06/chart">
            <c:ext xmlns:c16="http://schemas.microsoft.com/office/drawing/2014/chart" uri="{C3380CC4-5D6E-409C-BE32-E72D297353CC}">
              <c16:uniqueId val="{00000008-FF2E-453A-8C13-E8A14ABD4F4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1482</c:v>
                </c:pt>
                <c:pt idx="3">
                  <c:v>1143</c:v>
                </c:pt>
                <c:pt idx="6">
                  <c:v>910</c:v>
                </c:pt>
                <c:pt idx="9">
                  <c:v>924</c:v>
                </c:pt>
                <c:pt idx="12">
                  <c:v>900</c:v>
                </c:pt>
              </c:numCache>
            </c:numRef>
          </c:val>
          <c:extLst xmlns:c16r2="http://schemas.microsoft.com/office/drawing/2015/06/chart">
            <c:ext xmlns:c16="http://schemas.microsoft.com/office/drawing/2014/chart" uri="{C3380CC4-5D6E-409C-BE32-E72D297353CC}">
              <c16:uniqueId val="{00000009-FF2E-453A-8C13-E8A14ABD4F4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1192010</c:v>
                </c:pt>
                <c:pt idx="3">
                  <c:v>1185507</c:v>
                </c:pt>
                <c:pt idx="6">
                  <c:v>1168669</c:v>
                </c:pt>
                <c:pt idx="9">
                  <c:v>1171297</c:v>
                </c:pt>
                <c:pt idx="12">
                  <c:v>1176310</c:v>
                </c:pt>
              </c:numCache>
            </c:numRef>
          </c:val>
          <c:extLst xmlns:c16r2="http://schemas.microsoft.com/office/drawing/2015/06/chart">
            <c:ext xmlns:c16="http://schemas.microsoft.com/office/drawing/2014/chart" uri="{C3380CC4-5D6E-409C-BE32-E72D297353CC}">
              <c16:uniqueId val="{0000000A-FF2E-453A-8C13-E8A14ABD4F4A}"/>
            </c:ext>
          </c:extLst>
        </c:ser>
        <c:dLbls>
          <c:showLegendKey val="0"/>
          <c:showVal val="0"/>
          <c:showCatName val="0"/>
          <c:showSerName val="0"/>
          <c:showPercent val="0"/>
          <c:showBubbleSize val="0"/>
        </c:dLbls>
        <c:gapWidth val="100"/>
        <c:overlap val="100"/>
        <c:axId val="503908224"/>
        <c:axId val="50390587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625493</c:v>
                </c:pt>
                <c:pt idx="2">
                  <c:v>#N/A</c:v>
                </c:pt>
                <c:pt idx="3">
                  <c:v>#N/A</c:v>
                </c:pt>
                <c:pt idx="4">
                  <c:v>628735</c:v>
                </c:pt>
                <c:pt idx="5">
                  <c:v>#N/A</c:v>
                </c:pt>
                <c:pt idx="6">
                  <c:v>#N/A</c:v>
                </c:pt>
                <c:pt idx="7">
                  <c:v>632902</c:v>
                </c:pt>
                <c:pt idx="8">
                  <c:v>#N/A</c:v>
                </c:pt>
                <c:pt idx="9">
                  <c:v>#N/A</c:v>
                </c:pt>
                <c:pt idx="10">
                  <c:v>632494</c:v>
                </c:pt>
                <c:pt idx="11">
                  <c:v>#N/A</c:v>
                </c:pt>
                <c:pt idx="12">
                  <c:v>#N/A</c:v>
                </c:pt>
                <c:pt idx="13">
                  <c:v>649421</c:v>
                </c:pt>
                <c:pt idx="14">
                  <c:v>#N/A</c:v>
                </c:pt>
              </c:numCache>
            </c:numRef>
          </c:val>
          <c:smooth val="0"/>
          <c:extLst xmlns:c16r2="http://schemas.microsoft.com/office/drawing/2015/06/chart">
            <c:ext xmlns:c16="http://schemas.microsoft.com/office/drawing/2014/chart" uri="{C3380CC4-5D6E-409C-BE32-E72D297353CC}">
              <c16:uniqueId val="{0000000B-FF2E-453A-8C13-E8A14ABD4F4A}"/>
            </c:ext>
          </c:extLst>
        </c:ser>
        <c:dLbls>
          <c:showLegendKey val="0"/>
          <c:showVal val="0"/>
          <c:showCatName val="0"/>
          <c:showSerName val="0"/>
          <c:showPercent val="0"/>
          <c:showBubbleSize val="0"/>
        </c:dLbls>
        <c:marker val="1"/>
        <c:smooth val="0"/>
        <c:axId val="503908224"/>
        <c:axId val="503905872"/>
      </c:lineChart>
      <c:catAx>
        <c:axId val="5039082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503905872"/>
        <c:crosses val="autoZero"/>
        <c:auto val="1"/>
        <c:lblAlgn val="ctr"/>
        <c:lblOffset val="100"/>
        <c:tickLblSkip val="1"/>
        <c:tickMarkSkip val="1"/>
        <c:noMultiLvlLbl val="0"/>
      </c:catAx>
      <c:valAx>
        <c:axId val="50390587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039082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607817715307"/>
          <c:y val="7.7726262125610776E-2"/>
          <c:w val="0.89122888643293818"/>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6638</c:v>
                </c:pt>
                <c:pt idx="1">
                  <c:v>8611</c:v>
                </c:pt>
                <c:pt idx="2">
                  <c:v>9827</c:v>
                </c:pt>
              </c:numCache>
            </c:numRef>
          </c:val>
          <c:extLst xmlns:c16r2="http://schemas.microsoft.com/office/drawing/2015/06/chart">
            <c:ext xmlns:c16="http://schemas.microsoft.com/office/drawing/2014/chart" uri="{C3380CC4-5D6E-409C-BE32-E72D297353CC}">
              <c16:uniqueId val="{00000000-3DA6-4C05-8EC2-1F33864A188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17883</c:v>
                </c:pt>
                <c:pt idx="1">
                  <c:v>17883</c:v>
                </c:pt>
                <c:pt idx="2">
                  <c:v>13801</c:v>
                </c:pt>
              </c:numCache>
            </c:numRef>
          </c:val>
          <c:extLst xmlns:c16r2="http://schemas.microsoft.com/office/drawing/2015/06/chart">
            <c:ext xmlns:c16="http://schemas.microsoft.com/office/drawing/2014/chart" uri="{C3380CC4-5D6E-409C-BE32-E72D297353CC}">
              <c16:uniqueId val="{00000001-3DA6-4C05-8EC2-1F33864A188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12596</c:v>
                </c:pt>
                <c:pt idx="1">
                  <c:v>15338</c:v>
                </c:pt>
                <c:pt idx="2">
                  <c:v>13556</c:v>
                </c:pt>
              </c:numCache>
            </c:numRef>
          </c:val>
          <c:extLst xmlns:c16r2="http://schemas.microsoft.com/office/drawing/2015/06/chart">
            <c:ext xmlns:c16="http://schemas.microsoft.com/office/drawing/2014/chart" uri="{C3380CC4-5D6E-409C-BE32-E72D297353CC}">
              <c16:uniqueId val="{00000002-3DA6-4C05-8EC2-1F33864A1884}"/>
            </c:ext>
          </c:extLst>
        </c:ser>
        <c:dLbls>
          <c:showLegendKey val="0"/>
          <c:showVal val="0"/>
          <c:showCatName val="0"/>
          <c:showSerName val="0"/>
          <c:showPercent val="0"/>
          <c:showBubbleSize val="0"/>
        </c:dLbls>
        <c:gapWidth val="120"/>
        <c:overlap val="100"/>
        <c:axId val="503904696"/>
        <c:axId val="503905480"/>
      </c:barChart>
      <c:catAx>
        <c:axId val="5039046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503905480"/>
        <c:crosses val="autoZero"/>
        <c:auto val="1"/>
        <c:lblAlgn val="ctr"/>
        <c:lblOffset val="100"/>
        <c:tickLblSkip val="1"/>
        <c:tickMarkSkip val="1"/>
        <c:noMultiLvlLbl val="0"/>
      </c:catAx>
      <c:valAx>
        <c:axId val="50390548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5039046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B66B-425D-9AE4-36F452697ADD}"/>
                </c:ext>
                <c:ext xmlns:c15="http://schemas.microsoft.com/office/drawing/2012/chart" uri="{CE6537A1-D6FC-4f65-9D91-7224C49458BB}">
                  <c15:dlblFieldTable>
                    <c15:dlblFTEntry>
                      <c15:txfldGUID>{B20BCE2C-AC0E-48CA-8D6C-1D895475E893}</c15:txfldGUID>
                      <c15:f>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B66B-425D-9AE4-36F452697ADD}"/>
                </c:ext>
                <c:ext xmlns:c15="http://schemas.microsoft.com/office/drawing/2012/chart" uri="{CE6537A1-D6FC-4f65-9D91-7224C49458BB}">
                  <c15:dlblFieldTable>
                    <c15:dlblFTEntry>
                      <c15:txfldGUID>{089F401C-E525-49DD-B934-2C32F17CAF46}</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B66B-425D-9AE4-36F452697ADD}"/>
                </c:ext>
                <c:ext xmlns:c15="http://schemas.microsoft.com/office/drawing/2012/chart" uri="{CE6537A1-D6FC-4f65-9D91-7224C49458BB}">
                  <c15:dlblFieldTable>
                    <c15:dlblFTEntry>
                      <c15:txfldGUID>{D59B7680-3A29-4C70-8E1A-587E687D97B6}</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B66B-425D-9AE4-36F452697ADD}"/>
                </c:ext>
                <c:ext xmlns:c15="http://schemas.microsoft.com/office/drawing/2012/chart" uri="{CE6537A1-D6FC-4f65-9D91-7224C49458BB}">
                  <c15:dlblFieldTable>
                    <c15:dlblFTEntry>
                      <c15:txfldGUID>{DC0FFC25-5E07-41D0-9FF2-3DAD3280E084}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B66B-425D-9AE4-36F452697ADD}"/>
                </c:ext>
                <c:ext xmlns:c15="http://schemas.microsoft.com/office/drawing/2012/chart" uri="{CE6537A1-D6FC-4f65-9D91-7224C49458BB}">
                  <c15:dlblFieldTable>
                    <c15:dlblFTEntry>
                      <c15:txfldGUID>{203D8838-F7F7-4C8F-A423-C1C33E3F192B}</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B66B-425D-9AE4-36F452697ADD}"/>
                </c:ext>
                <c:ext xmlns:c15="http://schemas.microsoft.com/office/drawing/2012/chart" uri="{CE6537A1-D6FC-4f65-9D91-7224C49458BB}">
                  <c15:layout/>
                  <c15:dlblFieldTable>
                    <c15:dlblFTEntry>
                      <c15:txfldGUID>{CADB6882-D112-4883-98B6-3FB2C8F05291}</c15:txfldGUID>
                      <c15:f>公会計指標分析・財政指標組合せ分析表!$BX$50</c15:f>
                      <c15:dlblFieldTableCache>
                        <c:ptCount val="1"/>
                        <c:pt idx="0">
                          <c:v>H28</c:v>
                        </c:pt>
                      </c15:dlblFieldTableCache>
                    </c15:dlblFTEntry>
                  </c15:dlblFieldTable>
                  <c15:showDataLabelsRange val="0"/>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B66B-425D-9AE4-36F452697ADD}"/>
                </c:ext>
                <c:ext xmlns:c15="http://schemas.microsoft.com/office/drawing/2012/chart" uri="{CE6537A1-D6FC-4f65-9D91-7224C49458BB}">
                  <c15:layout/>
                  <c15:dlblFieldTable>
                    <c15:dlblFTEntry>
                      <c15:txfldGUID>{3BF428E2-ACA0-4909-B065-2C65FF72F8A1}</c15:txfldGUID>
                      <c15:f>公会計指標分析・財政指標組合せ分析表!$CF$50</c15:f>
                      <c15:dlblFieldTableCache>
                        <c:ptCount val="1"/>
                        <c:pt idx="0">
                          <c:v>H29</c:v>
                        </c:pt>
                      </c15:dlblFieldTableCache>
                    </c15:dlblFTEntry>
                  </c15:dlblFieldTable>
                  <c15:showDataLabelsRange val="0"/>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B66B-425D-9AE4-36F452697ADD}"/>
                </c:ext>
                <c:ext xmlns:c15="http://schemas.microsoft.com/office/drawing/2012/chart" uri="{CE6537A1-D6FC-4f65-9D91-7224C49458BB}">
                  <c15:layout/>
                  <c15:dlblFieldTable>
                    <c15:dlblFTEntry>
                      <c15:txfldGUID>{54F87C2C-3B03-4ACB-8D24-31ED02A76295}</c15:txfldGUID>
                      <c15:f>公会計指標分析・財政指標組合せ分析表!$CN$50</c15:f>
                      <c15:dlblFieldTableCache>
                        <c:ptCount val="1"/>
                        <c:pt idx="0">
                          <c:v>H30</c:v>
                        </c:pt>
                      </c15:dlblFieldTableCache>
                    </c15:dlblFTEntry>
                  </c15:dlblFieldTable>
                  <c15:showDataLabelsRange val="0"/>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B66B-425D-9AE4-36F452697ADD}"/>
                </c:ext>
                <c:ext xmlns:c15="http://schemas.microsoft.com/office/drawing/2012/chart" uri="{CE6537A1-D6FC-4f65-9D91-7224C49458BB}">
                  <c15:layout/>
                  <c15:dlblFieldTable>
                    <c15:dlblFTEntry>
                      <c15:txfldGUID>{59508FA7-0A63-4926-A577-2442CBE0A65B}</c15:txfldGUID>
                      <c15:f>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61.4</c:v>
                </c:pt>
                <c:pt idx="16">
                  <c:v>62.8</c:v>
                </c:pt>
                <c:pt idx="24">
                  <c:v>64.5</c:v>
                </c:pt>
                <c:pt idx="32">
                  <c:v>65.5</c:v>
                </c:pt>
              </c:numCache>
            </c:numRef>
          </c:xVal>
          <c:yVal>
            <c:numRef>
              <c:f>公会計指標分析・財政指標組合せ分析表!$BP$51:$DC$51</c:f>
              <c:numCache>
                <c:formatCode>#,##0.0;"▲ "#,##0.0</c:formatCode>
                <c:ptCount val="40"/>
                <c:pt idx="8">
                  <c:v>233.1</c:v>
                </c:pt>
                <c:pt idx="16">
                  <c:v>236.6</c:v>
                </c:pt>
                <c:pt idx="24">
                  <c:v>236.8</c:v>
                </c:pt>
                <c:pt idx="32">
                  <c:v>246</c:v>
                </c:pt>
              </c:numCache>
            </c:numRef>
          </c:yVal>
          <c:smooth val="0"/>
          <c:extLst xmlns:c16r2="http://schemas.microsoft.com/office/drawing/2015/06/chart">
            <c:ext xmlns:c16="http://schemas.microsoft.com/office/drawing/2014/chart" uri="{C3380CC4-5D6E-409C-BE32-E72D297353CC}">
              <c16:uniqueId val="{00000009-B66B-425D-9AE4-36F452697ADD}"/>
            </c:ext>
          </c:extLst>
        </c:ser>
        <c:ser>
          <c:idx val="1"/>
          <c:order val="1"/>
          <c:tx>
            <c:strRef>
              <c:f>公会計指標分析・財政指標組合せ分析表!$AN$55</c:f>
              <c:strCache>
                <c:ptCount val="1"/>
                <c:pt idx="0">
                  <c:v>グループ内平均値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B66B-425D-9AE4-36F452697ADD}"/>
                </c:ext>
                <c:ext xmlns:c15="http://schemas.microsoft.com/office/drawing/2012/chart" uri="{CE6537A1-D6FC-4f65-9D91-7224C49458BB}">
                  <c15:dlblFieldTable>
                    <c15:dlblFTEntry>
                      <c15:txfldGUID>{C7AA273D-B4DF-46B9-91C5-5B09F719BDD5}</c15:txfldGUID>
                      <c15:f>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B66B-425D-9AE4-36F452697ADD}"/>
                </c:ext>
                <c:ext xmlns:c15="http://schemas.microsoft.com/office/drawing/2012/chart" uri="{CE6537A1-D6FC-4f65-9D91-7224C49458BB}">
                  <c15:dlblFieldTable>
                    <c15:dlblFTEntry>
                      <c15:txfldGUID>{7024DB32-33D9-4069-AE6F-025413DA9EB9}</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B66B-425D-9AE4-36F452697ADD}"/>
                </c:ext>
                <c:ext xmlns:c15="http://schemas.microsoft.com/office/drawing/2012/chart" uri="{CE6537A1-D6FC-4f65-9D91-7224C49458BB}">
                  <c15:dlblFieldTable>
                    <c15:dlblFTEntry>
                      <c15:txfldGUID>{C2716A50-E2CD-4364-B684-B74CF1D6E2F7}</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B66B-425D-9AE4-36F452697ADD}"/>
                </c:ext>
                <c:ext xmlns:c15="http://schemas.microsoft.com/office/drawing/2012/chart" uri="{CE6537A1-D6FC-4f65-9D91-7224C49458BB}">
                  <c15:dlblFieldTable>
                    <c15:dlblFTEntry>
                      <c15:txfldGUID>{BBFDFB23-DAE7-4FEE-B084-A5429E9D730F}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B66B-425D-9AE4-36F452697ADD}"/>
                </c:ext>
                <c:ext xmlns:c15="http://schemas.microsoft.com/office/drawing/2012/chart" uri="{CE6537A1-D6FC-4f65-9D91-7224C49458BB}">
                  <c15:dlblFieldTable>
                    <c15:dlblFTEntry>
                      <c15:txfldGUID>{48A70BA8-4492-4116-9BC7-A7268701E5C7}</c15:txfldGUID>
                      <c15:f>#REF!</c15:f>
                      <c15:dlblFieldTableCache>
                        <c:ptCount val="1"/>
                        <c:pt idx="0">
                          <c:v>#REF!</c:v>
                        </c:pt>
                      </c15:dlblFieldTableCache>
                    </c15:dlblFTEntry>
                  </c15:dlblFieldTable>
                  <c15:showDataLabelsRange val="0"/>
                </c:ext>
              </c:extLst>
            </c:dLbl>
            <c:dLbl>
              <c:idx val="8"/>
              <c:layout>
                <c:manualLayout>
                  <c:x val="-3.4360699908526013E-2"/>
                  <c:y val="-6.4739042105865174E-2"/>
                </c:manualLayout>
              </c:layout>
              <c:tx>
                <c:strRef>
                  <c:f>公会計指標分析・財政指標組合せ分析表!$BX$50</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B66B-425D-9AE4-36F452697ADD}"/>
                </c:ext>
                <c:ext xmlns:c15="http://schemas.microsoft.com/office/drawing/2012/chart" uri="{CE6537A1-D6FC-4f65-9D91-7224C49458BB}">
                  <c15:layout/>
                  <c15:dlblFieldTable>
                    <c15:dlblFTEntry>
                      <c15:txfldGUID>{06B1D595-CFBE-446A-A043-0FE2E56E0627}</c15:txfldGUID>
                      <c15:f>公会計指標分析・財政指標組合せ分析表!$BX$50</c15:f>
                      <c15:dlblFieldTableCache>
                        <c:ptCount val="1"/>
                        <c:pt idx="0">
                          <c:v>H28</c:v>
                        </c:pt>
                      </c15:dlblFieldTableCache>
                    </c15:dlblFTEntry>
                  </c15:dlblFieldTable>
                  <c15:showDataLabelsRange val="0"/>
                </c:ext>
              </c:extLst>
            </c:dLbl>
            <c:dLbl>
              <c:idx val="16"/>
              <c:layout>
                <c:manualLayout>
                  <c:x val="-2.9929701030618594E-2"/>
                  <c:y val="-6.4739042105865174E-2"/>
                </c:manualLayout>
              </c:layout>
              <c:tx>
                <c:strRef>
                  <c:f>公会計指標分析・財政指標組合せ分析表!$CF$50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B66B-425D-9AE4-36F452697ADD}"/>
                </c:ext>
                <c:ext xmlns:c15="http://schemas.microsoft.com/office/drawing/2012/chart" uri="{CE6537A1-D6FC-4f65-9D91-7224C49458BB}">
                  <c15:layout/>
                  <c15:dlblFieldTable>
                    <c15:dlblFTEntry>
                      <c15:txfldGUID>{EC028DF0-CBE5-4041-940E-116AFEC3D06E}</c15:txfldGUID>
                      <c15:f>公会計指標分析・財政指標組合せ分析表!$CF$50</c15:f>
                      <c15:dlblFieldTableCache>
                        <c:ptCount val="1"/>
                        <c:pt idx="0">
                          <c:v>H29</c:v>
                        </c:pt>
                      </c15:dlblFieldTableCache>
                    </c15:dlblFTEntry>
                  </c15:dlblFieldTable>
                  <c15:showDataLabelsRange val="0"/>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B66B-425D-9AE4-36F452697ADD}"/>
                </c:ext>
                <c:ext xmlns:c15="http://schemas.microsoft.com/office/drawing/2012/chart" uri="{CE6537A1-D6FC-4f65-9D91-7224C49458BB}">
                  <c15:layout/>
                  <c15:dlblFieldTable>
                    <c15:dlblFTEntry>
                      <c15:txfldGUID>{58902765-8329-47EA-A037-3743B6846EA8}</c15:txfldGUID>
                      <c15:f>公会計指標分析・財政指標組合せ分析表!$CN$50</c15:f>
                      <c15:dlblFieldTableCache>
                        <c:ptCount val="1"/>
                        <c:pt idx="0">
                          <c:v>H30</c:v>
                        </c:pt>
                      </c15:dlblFieldTableCache>
                    </c15:dlblFTEntry>
                  </c15:dlblFieldTable>
                  <c15:showDataLabelsRange val="0"/>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B66B-425D-9AE4-36F452697ADD}"/>
                </c:ext>
                <c:ext xmlns:c15="http://schemas.microsoft.com/office/drawing/2012/chart" uri="{CE6537A1-D6FC-4f65-9D91-7224C49458BB}">
                  <c15:layout/>
                  <c15:dlblFieldTable>
                    <c15:dlblFTEntry>
                      <c15:txfldGUID>{023AD4AE-9B31-41D5-89A5-54B174E82D22}</c15:txfldGUID>
                      <c15:f>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53.3</c:v>
                </c:pt>
                <c:pt idx="16">
                  <c:v>53.7</c:v>
                </c:pt>
                <c:pt idx="24">
                  <c:v>55.8</c:v>
                </c:pt>
                <c:pt idx="32">
                  <c:v>57.2</c:v>
                </c:pt>
              </c:numCache>
            </c:numRef>
          </c:xVal>
          <c:yVal>
            <c:numRef>
              <c:f>公会計指標分析・財政指標組合せ分析表!$BP$55:$DC$55</c:f>
              <c:numCache>
                <c:formatCode>#,##0.0;"▲ "#,##0.0</c:formatCode>
                <c:ptCount val="40"/>
                <c:pt idx="8">
                  <c:v>174.6</c:v>
                </c:pt>
                <c:pt idx="16">
                  <c:v>173</c:v>
                </c:pt>
                <c:pt idx="24">
                  <c:v>171.9</c:v>
                </c:pt>
                <c:pt idx="32">
                  <c:v>173</c:v>
                </c:pt>
              </c:numCache>
            </c:numRef>
          </c:yVal>
          <c:smooth val="0"/>
          <c:extLst xmlns:c16r2="http://schemas.microsoft.com/office/drawing/2015/06/chart">
            <c:ext xmlns:c16="http://schemas.microsoft.com/office/drawing/2014/chart" uri="{C3380CC4-5D6E-409C-BE32-E72D297353CC}">
              <c16:uniqueId val="{00000013-B66B-425D-9AE4-36F452697ADD}"/>
            </c:ext>
          </c:extLst>
        </c:ser>
        <c:dLbls>
          <c:showLegendKey val="0"/>
          <c:showVal val="1"/>
          <c:showCatName val="0"/>
          <c:showSerName val="0"/>
          <c:showPercent val="0"/>
          <c:showBubbleSize val="0"/>
        </c:dLbls>
        <c:axId val="503906656"/>
        <c:axId val="503907048"/>
      </c:scatterChart>
      <c:valAx>
        <c:axId val="503906656"/>
        <c:scaling>
          <c:orientation val="minMax"/>
          <c:max val="67"/>
          <c:min val="52"/>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3907048"/>
        <c:crosses val="autoZero"/>
        <c:crossBetween val="midCat"/>
      </c:valAx>
      <c:valAx>
        <c:axId val="503907048"/>
        <c:scaling>
          <c:orientation val="minMax"/>
          <c:max val="259"/>
          <c:min val="16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50390665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A723-4FF5-9F2D-839CF57F5B2F}"/>
                </c:ext>
                <c:ext xmlns:c15="http://schemas.microsoft.com/office/drawing/2012/chart" uri="{CE6537A1-D6FC-4f65-9D91-7224C49458BB}">
                  <c15:layout/>
                  <c15:dlblFieldTable>
                    <c15:dlblFTEntry>
                      <c15:txfldGUID>{D62E078B-EDD2-4198-996F-CB18E1E1BF32}</c15:txfldGUID>
                      <c15:f>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A723-4FF5-9F2D-839CF57F5B2F}"/>
                </c:ext>
                <c:ext xmlns:c15="http://schemas.microsoft.com/office/drawing/2012/chart" uri="{CE6537A1-D6FC-4f65-9D91-7224C49458BB}">
                  <c15:dlblFieldTable>
                    <c15:dlblFTEntry>
                      <c15:txfldGUID>{56146603-16D6-4DE8-B19D-5F32B68BBC13}</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A723-4FF5-9F2D-839CF57F5B2F}"/>
                </c:ext>
                <c:ext xmlns:c15="http://schemas.microsoft.com/office/drawing/2012/chart" uri="{CE6537A1-D6FC-4f65-9D91-7224C49458BB}">
                  <c15:dlblFieldTable>
                    <c15:dlblFTEntry>
                      <c15:txfldGUID>{986CD9B2-14A9-4184-AD5E-D64415054637}</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A723-4FF5-9F2D-839CF57F5B2F}"/>
                </c:ext>
                <c:ext xmlns:c15="http://schemas.microsoft.com/office/drawing/2012/chart" uri="{CE6537A1-D6FC-4f65-9D91-7224C49458BB}">
                  <c15:dlblFieldTable>
                    <c15:dlblFTEntry>
                      <c15:txfldGUID>{194C61A9-D708-4DE9-882D-3255E8D30C54}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A723-4FF5-9F2D-839CF57F5B2F}"/>
                </c:ext>
                <c:ext xmlns:c15="http://schemas.microsoft.com/office/drawing/2012/chart" uri="{CE6537A1-D6FC-4f65-9D91-7224C49458BB}">
                  <c15:dlblFieldTable>
                    <c15:dlblFTEntry>
                      <c15:txfldGUID>{EB0A085B-FA05-4C76-B372-C831C497E089}</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A723-4FF5-9F2D-839CF57F5B2F}"/>
                </c:ext>
                <c:ext xmlns:c15="http://schemas.microsoft.com/office/drawing/2012/chart" uri="{CE6537A1-D6FC-4f65-9D91-7224C49458BB}">
                  <c15:layout/>
                  <c15:dlblFieldTable>
                    <c15:dlblFTEntry>
                      <c15:txfldGUID>{93353F2F-DC7E-4B39-A718-640247E060FB}</c15:txfldGUID>
                      <c15:f>公会計指標分析・財政指標組合せ分析表!$BX$72</c15:f>
                      <c15:dlblFieldTableCache>
                        <c:ptCount val="1"/>
                        <c:pt idx="0">
                          <c:v>H28</c:v>
                        </c:pt>
                      </c15:dlblFieldTableCache>
                    </c15:dlblFTEntry>
                  </c15:dlblFieldTable>
                  <c15:showDataLabelsRange val="0"/>
                </c:ext>
              </c:extLst>
            </c:dLbl>
            <c:dLbl>
              <c:idx val="16"/>
              <c:layout/>
              <c:tx>
                <c:strRef>
                  <c:f>公会計指標分析・財政指標組合せ分析表!$CF$72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A723-4FF5-9F2D-839CF57F5B2F}"/>
                </c:ext>
                <c:ext xmlns:c15="http://schemas.microsoft.com/office/drawing/2012/chart" uri="{CE6537A1-D6FC-4f65-9D91-7224C49458BB}">
                  <c15:layout/>
                  <c15:dlblFieldTable>
                    <c15:dlblFTEntry>
                      <c15:txfldGUID>{10C8E360-7DC6-46FF-AADB-8F70638AF62A}</c15:txfldGUID>
                      <c15:f>公会計指標分析・財政指標組合せ分析表!$CF$72</c15:f>
                      <c15:dlblFieldTableCache>
                        <c:ptCount val="1"/>
                        <c:pt idx="0">
                          <c:v>H29</c:v>
                        </c:pt>
                      </c15:dlblFieldTableCache>
                    </c15:dlblFTEntry>
                  </c15:dlblFieldTable>
                  <c15:showDataLabelsRange val="0"/>
                </c:ext>
              </c:extLst>
            </c:dLbl>
            <c:dLbl>
              <c:idx val="24"/>
              <c:layout/>
              <c:tx>
                <c:strRef>
                  <c:f>公会計指標分析・財政指標組合せ分析表!$CN$72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A723-4FF5-9F2D-839CF57F5B2F}"/>
                </c:ext>
                <c:ext xmlns:c15="http://schemas.microsoft.com/office/drawing/2012/chart" uri="{CE6537A1-D6FC-4f65-9D91-7224C49458BB}">
                  <c15:layout/>
                  <c15:dlblFieldTable>
                    <c15:dlblFTEntry>
                      <c15:txfldGUID>{2CF4993F-6D72-4E77-B599-31FEC63CBAC3}</c15:txfldGUID>
                      <c15:f>公会計指標分析・財政指標組合せ分析表!$CN$72</c15:f>
                      <c15:dlblFieldTableCache>
                        <c:ptCount val="1"/>
                        <c:pt idx="0">
                          <c:v>H30</c:v>
                        </c:pt>
                      </c15:dlblFieldTableCache>
                    </c15:dlblFTEntry>
                  </c15:dlblFieldTable>
                  <c15:showDataLabelsRange val="0"/>
                </c:ext>
              </c:extLst>
            </c:dLbl>
            <c:dLbl>
              <c:idx val="32"/>
              <c:layout/>
              <c:tx>
                <c:strRef>
                  <c:f>公会計指標分析・財政指標組合せ分析表!$CV$72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A723-4FF5-9F2D-839CF57F5B2F}"/>
                </c:ext>
                <c:ext xmlns:c15="http://schemas.microsoft.com/office/drawing/2012/chart" uri="{CE6537A1-D6FC-4f65-9D91-7224C49458BB}">
                  <c15:layout/>
                  <c15:dlblFieldTable>
                    <c15:dlblFTEntry>
                      <c15:txfldGUID>{E94136D7-27F5-480D-873B-184F0EE1CB2F}</c15:txfldGUID>
                      <c15:f>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13.2</c:v>
                </c:pt>
                <c:pt idx="8">
                  <c:v>12.9</c:v>
                </c:pt>
                <c:pt idx="16">
                  <c:v>12.5</c:v>
                </c:pt>
                <c:pt idx="24">
                  <c:v>12.1</c:v>
                </c:pt>
                <c:pt idx="32">
                  <c:v>11.9</c:v>
                </c:pt>
              </c:numCache>
            </c:numRef>
          </c:xVal>
          <c:yVal>
            <c:numRef>
              <c:f>公会計指標分析・財政指標組合せ分析表!$BP$73:$DC$73</c:f>
              <c:numCache>
                <c:formatCode>#,##0.0;"▲ "#,##0.0</c:formatCode>
                <c:ptCount val="40"/>
                <c:pt idx="0">
                  <c:v>227.7</c:v>
                </c:pt>
                <c:pt idx="8">
                  <c:v>233.1</c:v>
                </c:pt>
                <c:pt idx="16">
                  <c:v>236.6</c:v>
                </c:pt>
                <c:pt idx="24">
                  <c:v>236.8</c:v>
                </c:pt>
                <c:pt idx="32">
                  <c:v>246</c:v>
                </c:pt>
              </c:numCache>
            </c:numRef>
          </c:yVal>
          <c:smooth val="0"/>
          <c:extLst xmlns:c16r2="http://schemas.microsoft.com/office/drawing/2015/06/chart">
            <c:ext xmlns:c16="http://schemas.microsoft.com/office/drawing/2014/chart" uri="{C3380CC4-5D6E-409C-BE32-E72D297353CC}">
              <c16:uniqueId val="{00000009-A723-4FF5-9F2D-839CF57F5B2F}"/>
            </c:ext>
          </c:extLst>
        </c:ser>
        <c:ser>
          <c:idx val="1"/>
          <c:order val="1"/>
          <c:tx>
            <c:strRef>
              <c:f>公会計指標分析・財政指標組合せ分析表!$AN$77</c:f>
              <c:strCache>
                <c:ptCount val="1"/>
                <c:pt idx="0">
                  <c:v>グループ内平均値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A723-4FF5-9F2D-839CF57F5B2F}"/>
                </c:ext>
                <c:ext xmlns:c15="http://schemas.microsoft.com/office/drawing/2012/chart" uri="{CE6537A1-D6FC-4f65-9D91-7224C49458BB}">
                  <c15:layout/>
                  <c15:dlblFieldTable>
                    <c15:dlblFTEntry>
                      <c15:txfldGUID>{D3B47666-F7D3-48E5-9D7D-4F0DBB677F1A}</c15:txfldGUID>
                      <c15:f>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A723-4FF5-9F2D-839CF57F5B2F}"/>
                </c:ext>
                <c:ext xmlns:c15="http://schemas.microsoft.com/office/drawing/2012/chart" uri="{CE6537A1-D6FC-4f65-9D91-7224C49458BB}">
                  <c15:dlblFieldTable>
                    <c15:dlblFTEntry>
                      <c15:txfldGUID>{9EF27967-50EC-4227-BF54-A6D38D68ACF6}</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A723-4FF5-9F2D-839CF57F5B2F}"/>
                </c:ext>
                <c:ext xmlns:c15="http://schemas.microsoft.com/office/drawing/2012/chart" uri="{CE6537A1-D6FC-4f65-9D91-7224C49458BB}">
                  <c15:dlblFieldTable>
                    <c15:dlblFTEntry>
                      <c15:txfldGUID>{526A4B0E-B79D-45F3-B55E-9E504FEF1833}</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A723-4FF5-9F2D-839CF57F5B2F}"/>
                </c:ext>
                <c:ext xmlns:c15="http://schemas.microsoft.com/office/drawing/2012/chart" uri="{CE6537A1-D6FC-4f65-9D91-7224C49458BB}">
                  <c15:dlblFieldTable>
                    <c15:dlblFTEntry>
                      <c15:txfldGUID>{E5B715BE-58A7-4E3B-A6F7-BE3BAB3C777C}</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A723-4FF5-9F2D-839CF57F5B2F}"/>
                </c:ext>
                <c:ext xmlns:c15="http://schemas.microsoft.com/office/drawing/2012/chart" uri="{CE6537A1-D6FC-4f65-9D91-7224C49458BB}">
                  <c15:dlblFieldTable>
                    <c15:dlblFTEntry>
                      <c15:txfldGUID>{EF5715EA-21B8-4EC2-B383-7E11A7234004}</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A723-4FF5-9F2D-839CF57F5B2F}"/>
                </c:ext>
                <c:ext xmlns:c15="http://schemas.microsoft.com/office/drawing/2012/chart" uri="{CE6537A1-D6FC-4f65-9D91-7224C49458BB}">
                  <c15:layout/>
                  <c15:dlblFieldTable>
                    <c15:dlblFTEntry>
                      <c15:txfldGUID>{31A409EF-AB8D-4DFE-A8A0-6F885C7C4338}</c15:txfldGUID>
                      <c15:f>公会計指標分析・財政指標組合せ分析表!$BX$72</c15:f>
                      <c15:dlblFieldTableCache>
                        <c:ptCount val="1"/>
                        <c:pt idx="0">
                          <c:v>H28</c:v>
                        </c:pt>
                      </c15:dlblFieldTableCache>
                    </c15:dlblFTEntry>
                  </c15:dlblFieldTable>
                  <c15:showDataLabelsRange val="0"/>
                </c:ext>
              </c:extLst>
            </c:dLbl>
            <c:dLbl>
              <c:idx val="16"/>
              <c:layout/>
              <c:tx>
                <c:strRef>
                  <c:f>公会計指標分析・財政指標組合せ分析表!$CF$72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A723-4FF5-9F2D-839CF57F5B2F}"/>
                </c:ext>
                <c:ext xmlns:c15="http://schemas.microsoft.com/office/drawing/2012/chart" uri="{CE6537A1-D6FC-4f65-9D91-7224C49458BB}">
                  <c15:layout/>
                  <c15:dlblFieldTable>
                    <c15:dlblFTEntry>
                      <c15:txfldGUID>{89A42691-74BA-471A-8C6A-C0D73CDDBB8A}</c15:txfldGUID>
                      <c15:f>公会計指標分析・財政指標組合せ分析表!$CF$72</c15:f>
                      <c15:dlblFieldTableCache>
                        <c:ptCount val="1"/>
                        <c:pt idx="0">
                          <c:v>H29</c:v>
                        </c:pt>
                      </c15:dlblFieldTableCache>
                    </c15:dlblFTEntry>
                  </c15:dlblFieldTable>
                  <c15:showDataLabelsRange val="0"/>
                </c:ext>
              </c:extLst>
            </c:dLbl>
            <c:dLbl>
              <c:idx val="24"/>
              <c:layout/>
              <c:tx>
                <c:strRef>
                  <c:f>公会計指標分析・財政指標組合せ分析表!$CN$72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A723-4FF5-9F2D-839CF57F5B2F}"/>
                </c:ext>
                <c:ext xmlns:c15="http://schemas.microsoft.com/office/drawing/2012/chart" uri="{CE6537A1-D6FC-4f65-9D91-7224C49458BB}">
                  <c15:layout/>
                  <c15:dlblFieldTable>
                    <c15:dlblFTEntry>
                      <c15:txfldGUID>{EBDEF7CE-0260-4556-8382-7F63F52E3821}</c15:txfldGUID>
                      <c15:f>公会計指標分析・財政指標組合せ分析表!$CN$72</c15:f>
                      <c15:dlblFieldTableCache>
                        <c:ptCount val="1"/>
                        <c:pt idx="0">
                          <c:v>H30</c:v>
                        </c:pt>
                      </c15:dlblFieldTableCache>
                    </c15:dlblFTEntry>
                  </c15:dlblFieldTable>
                  <c15:showDataLabelsRange val="0"/>
                </c:ext>
              </c:extLst>
            </c:dLbl>
            <c:dLbl>
              <c:idx val="32"/>
              <c:layout/>
              <c:tx>
                <c:strRef>
                  <c:f>公会計指標分析・財政指標組合せ分析表!$CV$72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A723-4FF5-9F2D-839CF57F5B2F}"/>
                </c:ext>
                <c:ext xmlns:c15="http://schemas.microsoft.com/office/drawing/2012/chart" uri="{CE6537A1-D6FC-4f65-9D91-7224C49458BB}">
                  <c15:layout/>
                  <c15:dlblFieldTable>
                    <c15:dlblFTEntry>
                      <c15:txfldGUID>{8CDC26A3-5640-4C43-B102-734CBE0B02E8}</c15:txfldGUID>
                      <c15:f>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14.1</c:v>
                </c:pt>
                <c:pt idx="8">
                  <c:v>13.1</c:v>
                </c:pt>
                <c:pt idx="16">
                  <c:v>12.2</c:v>
                </c:pt>
                <c:pt idx="24">
                  <c:v>11.7</c:v>
                </c:pt>
                <c:pt idx="32">
                  <c:v>11.1</c:v>
                </c:pt>
              </c:numCache>
            </c:numRef>
          </c:xVal>
          <c:yVal>
            <c:numRef>
              <c:f>公会計指標分析・財政指標組合せ分析表!$BP$77:$DC$77</c:f>
              <c:numCache>
                <c:formatCode>#,##0.0;"▲ "#,##0.0</c:formatCode>
                <c:ptCount val="40"/>
                <c:pt idx="0">
                  <c:v>169.1</c:v>
                </c:pt>
                <c:pt idx="8">
                  <c:v>174.6</c:v>
                </c:pt>
                <c:pt idx="16">
                  <c:v>173</c:v>
                </c:pt>
                <c:pt idx="24">
                  <c:v>171.9</c:v>
                </c:pt>
                <c:pt idx="32">
                  <c:v>173</c:v>
                </c:pt>
              </c:numCache>
            </c:numRef>
          </c:yVal>
          <c:smooth val="0"/>
          <c:extLst xmlns:c16r2="http://schemas.microsoft.com/office/drawing/2015/06/chart">
            <c:ext xmlns:c16="http://schemas.microsoft.com/office/drawing/2014/chart" uri="{C3380CC4-5D6E-409C-BE32-E72D297353CC}">
              <c16:uniqueId val="{00000013-A723-4FF5-9F2D-839CF57F5B2F}"/>
            </c:ext>
          </c:extLst>
        </c:ser>
        <c:dLbls>
          <c:showLegendKey val="0"/>
          <c:showVal val="1"/>
          <c:showCatName val="0"/>
          <c:showSerName val="0"/>
          <c:showPercent val="0"/>
          <c:showBubbleSize val="0"/>
        </c:dLbls>
        <c:axId val="503908616"/>
        <c:axId val="503907832"/>
      </c:scatterChart>
      <c:valAx>
        <c:axId val="503908616"/>
        <c:scaling>
          <c:orientation val="minMax"/>
          <c:max val="14.4"/>
          <c:min val="10.9"/>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3907832"/>
        <c:crosses val="autoZero"/>
        <c:crossBetween val="midCat"/>
      </c:valAx>
      <c:valAx>
        <c:axId val="503907832"/>
        <c:scaling>
          <c:orientation val="minMax"/>
          <c:max val="259"/>
          <c:min val="16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50390861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42</xdr:row>
      <xdr:rowOff>28575</xdr:rowOff>
    </xdr:from>
    <xdr:to>
      <xdr:col>47</xdr:col>
      <xdr:colOff>104775</xdr:colOff>
      <xdr:row>44</xdr:row>
      <xdr:rowOff>104775</xdr:rowOff>
    </xdr:to>
    <xdr:sp macro="" textlink="">
      <xdr:nvSpPr>
        <xdr:cNvPr id="2" name="AutoShape 1">
          <a:extLst>
            <a:ext uri="{FF2B5EF4-FFF2-40B4-BE49-F238E27FC236}">
              <a16:creationId xmlns:a16="http://schemas.microsoft.com/office/drawing/2014/main" xmlns="" id="{00000000-0008-0000-0000-00001F040000}"/>
            </a:ext>
          </a:extLst>
        </xdr:cNvPr>
        <xdr:cNvSpPr>
          <a:spLocks noChangeArrowheads="1"/>
        </xdr:cNvSpPr>
      </xdr:nvSpPr>
      <xdr:spPr bwMode="auto">
        <a:xfrm rot="5400000">
          <a:off x="5738813" y="6338887"/>
          <a:ext cx="361950" cy="314325"/>
        </a:xfrm>
        <a:prstGeom prst="bracketPair">
          <a:avLst>
            <a:gd name="adj" fmla="val 16667"/>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1,082,296
1,074,351
9,323.15
589,380,862
580,058,666
4,974,851
322,853,731
1,172,713,838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246.0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18</xdr:row>
      <xdr:rowOff>25400</xdr:rowOff>
    </xdr:from>
    <xdr:ext cx="4609532" cy="259045"/>
    <xdr:sp macro="" textlink="">
      <xdr:nvSpPr>
        <xdr:cNvPr id="29" name="テキスト ボックス 28"/>
        <xdr:cNvSpPr txBox="1"/>
      </xdr:nvSpPr>
      <xdr:spPr>
        <a:xfrm>
          <a:off x="762000" y="3111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133350</xdr:colOff>
      <xdr:row>19</xdr:row>
      <xdr:rowOff>107950</xdr:rowOff>
    </xdr:from>
    <xdr:ext cx="8505790" cy="259045"/>
    <xdr:sp macro="" textlink="">
      <xdr:nvSpPr>
        <xdr:cNvPr id="30" name="テキスト ボックス 29"/>
        <xdr:cNvSpPr txBox="1"/>
      </xdr:nvSpPr>
      <xdr:spPr>
        <a:xfrm>
          <a:off x="762000" y="3365500"/>
          <a:ext cx="850579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146050</xdr:colOff>
      <xdr:row>19</xdr:row>
      <xdr:rowOff>152400</xdr:rowOff>
    </xdr:from>
    <xdr:to>
      <xdr:col>48</xdr:col>
      <xdr:colOff>69850</xdr:colOff>
      <xdr:row>21</xdr:row>
      <xdr:rowOff>0</xdr:rowOff>
    </xdr:to>
    <xdr:sp macro="" textlink="">
      <xdr:nvSpPr>
        <xdr:cNvPr id="31" name="大かっこ 30"/>
        <xdr:cNvSpPr/>
      </xdr:nvSpPr>
      <xdr:spPr>
        <a:xfrm>
          <a:off x="984250" y="3409950"/>
          <a:ext cx="9144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133350</xdr:colOff>
      <xdr:row>21</xdr:row>
      <xdr:rowOff>19050</xdr:rowOff>
    </xdr:from>
    <xdr:ext cx="8810874" cy="259045"/>
    <xdr:sp macro="" textlink="">
      <xdr:nvSpPr>
        <xdr:cNvPr id="32" name="テキスト ボックス 31"/>
        <xdr:cNvSpPr txBox="1"/>
      </xdr:nvSpPr>
      <xdr:spPr>
        <a:xfrm>
          <a:off x="762000" y="3619500"/>
          <a:ext cx="88108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101600</xdr:rowOff>
    </xdr:from>
    <xdr:ext cx="6046335" cy="259045"/>
    <xdr:sp macro="" textlink="">
      <xdr:nvSpPr>
        <xdr:cNvPr id="33" name="テキスト ボックス 32"/>
        <xdr:cNvSpPr txBox="1"/>
      </xdr:nvSpPr>
      <xdr:spPr>
        <a:xfrm>
          <a:off x="762000" y="3873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12700</xdr:rowOff>
    </xdr:from>
    <xdr:ext cx="8294578" cy="259045"/>
    <xdr:sp macro="" textlink="">
      <xdr:nvSpPr>
        <xdr:cNvPr id="34" name="テキスト ボックス 33"/>
        <xdr:cNvSpPr txBox="1"/>
      </xdr:nvSpPr>
      <xdr:spPr>
        <a:xfrm>
          <a:off x="762000" y="4127500"/>
          <a:ext cx="82945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グループ内順位及び都道府県平均は、令和元年度決算の状況である。また同一グループの団体が存在しない場合、グループ内順位を表示しない。</a:t>
          </a:r>
        </a:p>
      </xdr:txBody>
    </xdr:sp>
    <xdr:clientData/>
  </xdr:oneCellAnchor>
  <xdr:oneCellAnchor>
    <xdr:from>
      <xdr:col>3</xdr:col>
      <xdr:colOff>133350</xdr:colOff>
      <xdr:row>25</xdr:row>
      <xdr:rowOff>95250</xdr:rowOff>
    </xdr:from>
    <xdr:ext cx="184731" cy="259045"/>
    <xdr:sp macro="" textlink="">
      <xdr:nvSpPr>
        <xdr:cNvPr id="35" name="テキスト ボックス 34"/>
        <xdr:cNvSpPr txBox="1"/>
      </xdr:nvSpPr>
      <xdr:spPr>
        <a:xfrm>
          <a:off x="762000" y="4381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9</xdr:col>
      <xdr:colOff>49687</xdr:colOff>
      <xdr:row>31</xdr:row>
      <xdr:rowOff>88900</xdr:rowOff>
    </xdr:from>
    <xdr:ext cx="1272227" cy="309059"/>
    <xdr:sp macro="" textlink="">
      <xdr:nvSpPr>
        <xdr:cNvPr id="37" name="テキスト ボックス 36"/>
        <xdr:cNvSpPr txBox="1"/>
      </xdr:nvSpPr>
      <xdr:spPr>
        <a:xfrm>
          <a:off x="1935637" y="54038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191614</xdr:colOff>
      <xdr:row>31</xdr:row>
      <xdr:rowOff>38100</xdr:rowOff>
    </xdr:from>
    <xdr:ext cx="1333500" cy="359073"/>
    <xdr:sp macro="" textlink="">
      <xdr:nvSpPr>
        <xdr:cNvPr id="38" name="テキスト ボックス 37"/>
        <xdr:cNvSpPr txBox="1"/>
      </xdr:nvSpPr>
      <xdr:spPr>
        <a:xfrm>
          <a:off x="3334864" y="535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3" name="正方形/長方形 42"/>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4" name="正方形/長方形 43"/>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5" name="正方形/長方形 44"/>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6" name="テキスト ボックス 45"/>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基準財政収入額の増加及び基準財政需要額の減少に伴い、上昇傾向にある。令和元年度はグループ内平均値を上回っており、また地方消費税の増加に伴う基準財政収入額の増加等により単年度の財政力指数は前年度を上回った。</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7" name="直線コネクタ 46"/>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8" name="テキスト ボックス 47"/>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49" name="直線コネクタ 48"/>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0" name="テキスト ボックス 49"/>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1" name="直線コネクタ 50"/>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2" name="テキスト ボックス 51"/>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3" name="直線コネクタ 52"/>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4" name="テキスト ボックス 53"/>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5" name="直線コネクタ 54"/>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6" name="テキスト ボックス 55"/>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7" name="直線コネクタ 56"/>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8" name="テキスト ボックス 57"/>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38100</xdr:rowOff>
    </xdr:from>
    <xdr:to>
      <xdr:col>23</xdr:col>
      <xdr:colOff>133350</xdr:colOff>
      <xdr:row>45</xdr:row>
      <xdr:rowOff>74083</xdr:rowOff>
    </xdr:to>
    <xdr:cxnSp macro="">
      <xdr:nvCxnSpPr>
        <xdr:cNvPr id="62" name="直線コネクタ 61"/>
        <xdr:cNvCxnSpPr/>
      </xdr:nvCxnSpPr>
      <xdr:spPr>
        <a:xfrm flipV="1">
          <a:off x="4953000" y="6381750"/>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46160</xdr:rowOff>
    </xdr:from>
    <xdr:ext cx="762000" cy="259045"/>
    <xdr:sp macro="" textlink="">
      <xdr:nvSpPr>
        <xdr:cNvPr id="63" name="財政力最小値テキスト"/>
        <xdr:cNvSpPr txBox="1"/>
      </xdr:nvSpPr>
      <xdr:spPr>
        <a:xfrm>
          <a:off x="5041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74083</xdr:rowOff>
    </xdr:from>
    <xdr:to>
      <xdr:col>24</xdr:col>
      <xdr:colOff>12700</xdr:colOff>
      <xdr:row>45</xdr:row>
      <xdr:rowOff>74083</xdr:rowOff>
    </xdr:to>
    <xdr:cxnSp macro="">
      <xdr:nvCxnSpPr>
        <xdr:cNvPr id="64" name="直線コネクタ 63"/>
        <xdr:cNvCxnSpPr/>
      </xdr:nvCxnSpPr>
      <xdr:spPr>
        <a:xfrm>
          <a:off x="4864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124477</xdr:rowOff>
    </xdr:from>
    <xdr:ext cx="762000" cy="259045"/>
    <xdr:sp macro="" textlink="">
      <xdr:nvSpPr>
        <xdr:cNvPr id="65" name="財政力最大値テキスト"/>
        <xdr:cNvSpPr txBox="1"/>
      </xdr:nvSpPr>
      <xdr:spPr>
        <a:xfrm>
          <a:off x="5041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38100</xdr:rowOff>
    </xdr:from>
    <xdr:to>
      <xdr:col>24</xdr:col>
      <xdr:colOff>12700</xdr:colOff>
      <xdr:row>37</xdr:row>
      <xdr:rowOff>38100</xdr:rowOff>
    </xdr:to>
    <xdr:cxnSp macro="">
      <xdr:nvCxnSpPr>
        <xdr:cNvPr id="66" name="直線コネクタ 65"/>
        <xdr:cNvCxnSpPr/>
      </xdr:nvCxnSpPr>
      <xdr:spPr>
        <a:xfrm>
          <a:off x="4864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97367</xdr:rowOff>
    </xdr:from>
    <xdr:to>
      <xdr:col>23</xdr:col>
      <xdr:colOff>133350</xdr:colOff>
      <xdr:row>39</xdr:row>
      <xdr:rowOff>97367</xdr:rowOff>
    </xdr:to>
    <xdr:cxnSp macro="">
      <xdr:nvCxnSpPr>
        <xdr:cNvPr id="67" name="直線コネクタ 66"/>
        <xdr:cNvCxnSpPr/>
      </xdr:nvCxnSpPr>
      <xdr:spPr>
        <a:xfrm>
          <a:off x="4114800" y="67839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68" name="財政力平均値テキスト"/>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69" name="フローチャート: 判断 68"/>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97367</xdr:rowOff>
    </xdr:from>
    <xdr:to>
      <xdr:col>19</xdr:col>
      <xdr:colOff>133350</xdr:colOff>
      <xdr:row>40</xdr:row>
      <xdr:rowOff>127000</xdr:rowOff>
    </xdr:to>
    <xdr:cxnSp macro="">
      <xdr:nvCxnSpPr>
        <xdr:cNvPr id="70" name="直線コネクタ 69"/>
        <xdr:cNvCxnSpPr/>
      </xdr:nvCxnSpPr>
      <xdr:spPr>
        <a:xfrm flipV="1">
          <a:off x="3225800" y="6783917"/>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1" name="フローチャート: 判断 70"/>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2" name="テキスト ボックス 71"/>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127000</xdr:rowOff>
    </xdr:from>
    <xdr:to>
      <xdr:col>15</xdr:col>
      <xdr:colOff>82550</xdr:colOff>
      <xdr:row>41</xdr:row>
      <xdr:rowOff>156633</xdr:rowOff>
    </xdr:to>
    <xdr:cxnSp macro="">
      <xdr:nvCxnSpPr>
        <xdr:cNvPr id="73" name="直線コネクタ 72"/>
        <xdr:cNvCxnSpPr/>
      </xdr:nvCxnSpPr>
      <xdr:spPr>
        <a:xfrm flipV="1">
          <a:off x="2336800" y="6985000"/>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105833</xdr:rowOff>
    </xdr:from>
    <xdr:to>
      <xdr:col>15</xdr:col>
      <xdr:colOff>133350</xdr:colOff>
      <xdr:row>42</xdr:row>
      <xdr:rowOff>35983</xdr:rowOff>
    </xdr:to>
    <xdr:sp macro="" textlink="">
      <xdr:nvSpPr>
        <xdr:cNvPr id="74" name="フローチャート: 判断 73"/>
        <xdr:cNvSpPr/>
      </xdr:nvSpPr>
      <xdr:spPr>
        <a:xfrm>
          <a:off x="3175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20760</xdr:rowOff>
    </xdr:from>
    <xdr:ext cx="762000" cy="259045"/>
    <xdr:sp macro="" textlink="">
      <xdr:nvSpPr>
        <xdr:cNvPr id="75" name="テキスト ボックス 74"/>
        <xdr:cNvSpPr txBox="1"/>
      </xdr:nvSpPr>
      <xdr:spPr>
        <a:xfrm>
          <a:off x="2844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156633</xdr:rowOff>
    </xdr:from>
    <xdr:to>
      <xdr:col>11</xdr:col>
      <xdr:colOff>31750</xdr:colOff>
      <xdr:row>43</xdr:row>
      <xdr:rowOff>14817</xdr:rowOff>
    </xdr:to>
    <xdr:cxnSp macro="">
      <xdr:nvCxnSpPr>
        <xdr:cNvPr id="76" name="直線コネクタ 75"/>
        <xdr:cNvCxnSpPr/>
      </xdr:nvCxnSpPr>
      <xdr:spPr>
        <a:xfrm flipV="1">
          <a:off x="1447800" y="7186083"/>
          <a:ext cx="8890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105833</xdr:rowOff>
    </xdr:from>
    <xdr:to>
      <xdr:col>11</xdr:col>
      <xdr:colOff>82550</xdr:colOff>
      <xdr:row>42</xdr:row>
      <xdr:rowOff>35983</xdr:rowOff>
    </xdr:to>
    <xdr:sp macro="" textlink="">
      <xdr:nvSpPr>
        <xdr:cNvPr id="77" name="フローチャート: 判断 76"/>
        <xdr:cNvSpPr/>
      </xdr:nvSpPr>
      <xdr:spPr>
        <a:xfrm>
          <a:off x="2286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20760</xdr:rowOff>
    </xdr:from>
    <xdr:ext cx="762000" cy="259045"/>
    <xdr:sp macro="" textlink="">
      <xdr:nvSpPr>
        <xdr:cNvPr id="78" name="テキスト ボックス 77"/>
        <xdr:cNvSpPr txBox="1"/>
      </xdr:nvSpPr>
      <xdr:spPr>
        <a:xfrm>
          <a:off x="1955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79" name="フローチャート: 判断 78"/>
        <xdr:cNvSpPr/>
      </xdr:nvSpPr>
      <xdr:spPr>
        <a:xfrm>
          <a:off x="1397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80" name="テキスト ボックス 79"/>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46567</xdr:rowOff>
    </xdr:from>
    <xdr:to>
      <xdr:col>23</xdr:col>
      <xdr:colOff>184150</xdr:colOff>
      <xdr:row>39</xdr:row>
      <xdr:rowOff>148167</xdr:rowOff>
    </xdr:to>
    <xdr:sp macro="" textlink="">
      <xdr:nvSpPr>
        <xdr:cNvPr id="86" name="楕円 85"/>
        <xdr:cNvSpPr/>
      </xdr:nvSpPr>
      <xdr:spPr>
        <a:xfrm>
          <a:off x="49022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63094</xdr:rowOff>
    </xdr:from>
    <xdr:ext cx="762000" cy="259045"/>
    <xdr:sp macro="" textlink="">
      <xdr:nvSpPr>
        <xdr:cNvPr id="87" name="財政力該当値テキスト"/>
        <xdr:cNvSpPr txBox="1"/>
      </xdr:nvSpPr>
      <xdr:spPr>
        <a:xfrm>
          <a:off x="5041900" y="657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46567</xdr:rowOff>
    </xdr:from>
    <xdr:to>
      <xdr:col>19</xdr:col>
      <xdr:colOff>184150</xdr:colOff>
      <xdr:row>39</xdr:row>
      <xdr:rowOff>148167</xdr:rowOff>
    </xdr:to>
    <xdr:sp macro="" textlink="">
      <xdr:nvSpPr>
        <xdr:cNvPr id="88" name="楕円 87"/>
        <xdr:cNvSpPr/>
      </xdr:nvSpPr>
      <xdr:spPr>
        <a:xfrm>
          <a:off x="4064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158344</xdr:rowOff>
    </xdr:from>
    <xdr:ext cx="736600" cy="259045"/>
    <xdr:sp macro="" textlink="">
      <xdr:nvSpPr>
        <xdr:cNvPr id="89" name="テキスト ボックス 88"/>
        <xdr:cNvSpPr txBox="1"/>
      </xdr:nvSpPr>
      <xdr:spPr>
        <a:xfrm>
          <a:off x="3733800" y="650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76200</xdr:rowOff>
    </xdr:from>
    <xdr:to>
      <xdr:col>15</xdr:col>
      <xdr:colOff>133350</xdr:colOff>
      <xdr:row>41</xdr:row>
      <xdr:rowOff>6350</xdr:rowOff>
    </xdr:to>
    <xdr:sp macro="" textlink="">
      <xdr:nvSpPr>
        <xdr:cNvPr id="90" name="楕円 89"/>
        <xdr:cNvSpPr/>
      </xdr:nvSpPr>
      <xdr:spPr>
        <a:xfrm>
          <a:off x="3175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16527</xdr:rowOff>
    </xdr:from>
    <xdr:ext cx="762000" cy="259045"/>
    <xdr:sp macro="" textlink="">
      <xdr:nvSpPr>
        <xdr:cNvPr id="91" name="テキスト ボックス 90"/>
        <xdr:cNvSpPr txBox="1"/>
      </xdr:nvSpPr>
      <xdr:spPr>
        <a:xfrm>
          <a:off x="2844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105833</xdr:rowOff>
    </xdr:from>
    <xdr:to>
      <xdr:col>11</xdr:col>
      <xdr:colOff>82550</xdr:colOff>
      <xdr:row>42</xdr:row>
      <xdr:rowOff>35983</xdr:rowOff>
    </xdr:to>
    <xdr:sp macro="" textlink="">
      <xdr:nvSpPr>
        <xdr:cNvPr id="92" name="楕円 91"/>
        <xdr:cNvSpPr/>
      </xdr:nvSpPr>
      <xdr:spPr>
        <a:xfrm>
          <a:off x="2286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46160</xdr:rowOff>
    </xdr:from>
    <xdr:ext cx="762000" cy="259045"/>
    <xdr:sp macro="" textlink="">
      <xdr:nvSpPr>
        <xdr:cNvPr id="93" name="テキスト ボックス 92"/>
        <xdr:cNvSpPr txBox="1"/>
      </xdr:nvSpPr>
      <xdr:spPr>
        <a:xfrm>
          <a:off x="1955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94" name="楕円 93"/>
        <xdr:cNvSpPr/>
      </xdr:nvSpPr>
      <xdr:spPr>
        <a:xfrm>
          <a:off x="1397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75794</xdr:rowOff>
    </xdr:from>
    <xdr:ext cx="762000" cy="259045"/>
    <xdr:sp macro="" textlink="">
      <xdr:nvSpPr>
        <xdr:cNvPr id="95" name="テキスト ボックス 94"/>
        <xdr:cNvSpPr txBox="1"/>
      </xdr:nvSpPr>
      <xdr:spPr>
        <a:xfrm>
          <a:off x="1066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175880</xdr:colOff>
      <xdr:row>53</xdr:row>
      <xdr:rowOff>127000</xdr:rowOff>
    </xdr:from>
    <xdr:ext cx="1438940" cy="309059"/>
    <xdr:sp macro="" textlink="">
      <xdr:nvSpPr>
        <xdr:cNvPr id="97" name="テキスト ボックス 96"/>
        <xdr:cNvSpPr txBox="1"/>
      </xdr:nvSpPr>
      <xdr:spPr>
        <a:xfrm>
          <a:off x="1852280" y="92138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16</xdr:col>
      <xdr:colOff>65420</xdr:colOff>
      <xdr:row>53</xdr:row>
      <xdr:rowOff>76200</xdr:rowOff>
    </xdr:from>
    <xdr:ext cx="1333500" cy="359073"/>
    <xdr:sp macro="" textlink="">
      <xdr:nvSpPr>
        <xdr:cNvPr id="98" name="テキスト ボックス 97"/>
        <xdr:cNvSpPr txBox="1"/>
      </xdr:nvSpPr>
      <xdr:spPr>
        <a:xfrm>
          <a:off x="3418220" y="916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3" name="正方形/長方形 102"/>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4" name="正方形/長方形 103"/>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5" name="正方形/長方形 104"/>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6" name="テキスト ボックス 105"/>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令和元年度は、グループ内平均値を</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ポイント下回っているが、前年度より比率が</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悪化した。これは、降雪量の減に伴う道路除雪費の減少等により、経常経費充当一般財源が減少した一方で、基準財政収入額の増加に伴う地方交付税（臨時財政対策債を含む）の減少等により、経常一般財源等が減少したことによるものである。</a:t>
          </a:r>
        </a:p>
        <a:p>
          <a:r>
            <a:rPr kumimoji="1" lang="ja-JP" altLang="en-US" sz="1100">
              <a:latin typeface="ＭＳ Ｐゴシック" panose="020B0600070205080204" pitchFamily="50" charset="-128"/>
              <a:ea typeface="ＭＳ Ｐゴシック" panose="020B0600070205080204" pitchFamily="50" charset="-128"/>
            </a:rPr>
            <a:t>　引き続き、事務事業の見直し・改善や行政経費の節減・効率化等徹底した歳出の見直し及び歳入の確保により自由度の高い財政への転換に努め、経常収支比率の改善を目指す。</a:t>
          </a:r>
        </a:p>
      </xdr:txBody>
    </xdr:sp>
    <xdr:clientData/>
  </xdr:twoCellAnchor>
  <xdr:oneCellAnchor>
    <xdr:from>
      <xdr:col>3</xdr:col>
      <xdr:colOff>95250</xdr:colOff>
      <xdr:row>54</xdr:row>
      <xdr:rowOff>139700</xdr:rowOff>
    </xdr:from>
    <xdr:ext cx="298543" cy="225703"/>
    <xdr:sp macro="" textlink="">
      <xdr:nvSpPr>
        <xdr:cNvPr id="107" name="テキスト ボックス 106"/>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8" name="直線コネクタ 107"/>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09" name="テキスト ボックス 108"/>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0" name="直線コネクタ 109"/>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1" name="テキスト ボックス 110"/>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2" name="直線コネクタ 111"/>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3" name="テキスト ボックス 112"/>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4" name="直線コネクタ 113"/>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5" name="テキスト ボックス 114"/>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6" name="直線コネクタ 115"/>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17" name="テキスト ボックス 116"/>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18" name="直線コネクタ 117"/>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19" name="テキスト ボックス 118"/>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0"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7620</xdr:rowOff>
    </xdr:to>
    <xdr:cxnSp macro="">
      <xdr:nvCxnSpPr>
        <xdr:cNvPr id="121" name="直線コネクタ 120"/>
        <xdr:cNvCxnSpPr/>
      </xdr:nvCxnSpPr>
      <xdr:spPr>
        <a:xfrm flipV="1">
          <a:off x="4953000" y="10264140"/>
          <a:ext cx="0" cy="12306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151147</xdr:rowOff>
    </xdr:from>
    <xdr:ext cx="762000" cy="259045"/>
    <xdr:sp macro="" textlink="">
      <xdr:nvSpPr>
        <xdr:cNvPr id="122" name="財政構造の弾力性最小値テキスト"/>
        <xdr:cNvSpPr txBox="1"/>
      </xdr:nvSpPr>
      <xdr:spPr>
        <a:xfrm>
          <a:off x="5041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7620</xdr:rowOff>
    </xdr:from>
    <xdr:to>
      <xdr:col>24</xdr:col>
      <xdr:colOff>12700</xdr:colOff>
      <xdr:row>67</xdr:row>
      <xdr:rowOff>7620</xdr:rowOff>
    </xdr:to>
    <xdr:cxnSp macro="">
      <xdr:nvCxnSpPr>
        <xdr:cNvPr id="123" name="直線コネクタ 122"/>
        <xdr:cNvCxnSpPr/>
      </xdr:nvCxnSpPr>
      <xdr:spPr>
        <a:xfrm>
          <a:off x="4864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4" name="財政構造の弾力性最大値テキスト"/>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5" name="直線コネクタ 124"/>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114300</xdr:rowOff>
    </xdr:from>
    <xdr:to>
      <xdr:col>23</xdr:col>
      <xdr:colOff>133350</xdr:colOff>
      <xdr:row>63</xdr:row>
      <xdr:rowOff>162560</xdr:rowOff>
    </xdr:to>
    <xdr:cxnSp macro="">
      <xdr:nvCxnSpPr>
        <xdr:cNvPr id="126" name="直線コネクタ 125"/>
        <xdr:cNvCxnSpPr/>
      </xdr:nvCxnSpPr>
      <xdr:spPr>
        <a:xfrm>
          <a:off x="4114800" y="1091565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107967</xdr:rowOff>
    </xdr:from>
    <xdr:ext cx="762000" cy="259045"/>
    <xdr:sp macro="" textlink="">
      <xdr:nvSpPr>
        <xdr:cNvPr id="127" name="財政構造の弾力性平均値テキスト"/>
        <xdr:cNvSpPr txBox="1"/>
      </xdr:nvSpPr>
      <xdr:spPr>
        <a:xfrm>
          <a:off x="5041900" y="10909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135890</xdr:rowOff>
    </xdr:from>
    <xdr:to>
      <xdr:col>23</xdr:col>
      <xdr:colOff>184150</xdr:colOff>
      <xdr:row>64</xdr:row>
      <xdr:rowOff>66040</xdr:rowOff>
    </xdr:to>
    <xdr:sp macro="" textlink="">
      <xdr:nvSpPr>
        <xdr:cNvPr id="128" name="フローチャート: 判断 127"/>
        <xdr:cNvSpPr/>
      </xdr:nvSpPr>
      <xdr:spPr>
        <a:xfrm>
          <a:off x="4902200" y="1093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165100</xdr:rowOff>
    </xdr:from>
    <xdr:to>
      <xdr:col>19</xdr:col>
      <xdr:colOff>133350</xdr:colOff>
      <xdr:row>63</xdr:row>
      <xdr:rowOff>114300</xdr:rowOff>
    </xdr:to>
    <xdr:cxnSp macro="">
      <xdr:nvCxnSpPr>
        <xdr:cNvPr id="129" name="直線コネクタ 128"/>
        <xdr:cNvCxnSpPr/>
      </xdr:nvCxnSpPr>
      <xdr:spPr>
        <a:xfrm>
          <a:off x="3225800" y="1079500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15240</xdr:rowOff>
    </xdr:from>
    <xdr:to>
      <xdr:col>19</xdr:col>
      <xdr:colOff>184150</xdr:colOff>
      <xdr:row>63</xdr:row>
      <xdr:rowOff>116840</xdr:rowOff>
    </xdr:to>
    <xdr:sp macro="" textlink="">
      <xdr:nvSpPr>
        <xdr:cNvPr id="130" name="フローチャート: 判断 129"/>
        <xdr:cNvSpPr/>
      </xdr:nvSpPr>
      <xdr:spPr>
        <a:xfrm>
          <a:off x="40640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127017</xdr:rowOff>
    </xdr:from>
    <xdr:ext cx="736600" cy="259045"/>
    <xdr:sp macro="" textlink="">
      <xdr:nvSpPr>
        <xdr:cNvPr id="131" name="テキスト ボックス 130"/>
        <xdr:cNvSpPr txBox="1"/>
      </xdr:nvSpPr>
      <xdr:spPr>
        <a:xfrm>
          <a:off x="3733800" y="1058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165100</xdr:rowOff>
    </xdr:from>
    <xdr:to>
      <xdr:col>15</xdr:col>
      <xdr:colOff>82550</xdr:colOff>
      <xdr:row>63</xdr:row>
      <xdr:rowOff>90170</xdr:rowOff>
    </xdr:to>
    <xdr:cxnSp macro="">
      <xdr:nvCxnSpPr>
        <xdr:cNvPr id="132" name="直線コネクタ 131"/>
        <xdr:cNvCxnSpPr/>
      </xdr:nvCxnSpPr>
      <xdr:spPr>
        <a:xfrm flipV="1">
          <a:off x="2336800" y="1079500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3" name="フローチャート: 判断 132"/>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34" name="テキスト ボックス 133"/>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92710</xdr:rowOff>
    </xdr:from>
    <xdr:to>
      <xdr:col>11</xdr:col>
      <xdr:colOff>31750</xdr:colOff>
      <xdr:row>63</xdr:row>
      <xdr:rowOff>90170</xdr:rowOff>
    </xdr:to>
    <xdr:cxnSp macro="">
      <xdr:nvCxnSpPr>
        <xdr:cNvPr id="135" name="直線コネクタ 134"/>
        <xdr:cNvCxnSpPr/>
      </xdr:nvCxnSpPr>
      <xdr:spPr>
        <a:xfrm>
          <a:off x="1447800" y="10722610"/>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162560</xdr:rowOff>
    </xdr:from>
    <xdr:to>
      <xdr:col>11</xdr:col>
      <xdr:colOff>82550</xdr:colOff>
      <xdr:row>63</xdr:row>
      <xdr:rowOff>92710</xdr:rowOff>
    </xdr:to>
    <xdr:sp macro="" textlink="">
      <xdr:nvSpPr>
        <xdr:cNvPr id="136" name="フローチャート: 判断 135"/>
        <xdr:cNvSpPr/>
      </xdr:nvSpPr>
      <xdr:spPr>
        <a:xfrm>
          <a:off x="2286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102887</xdr:rowOff>
    </xdr:from>
    <xdr:ext cx="762000" cy="259045"/>
    <xdr:sp macro="" textlink="">
      <xdr:nvSpPr>
        <xdr:cNvPr id="137" name="テキスト ボックス 136"/>
        <xdr:cNvSpPr txBox="1"/>
      </xdr:nvSpPr>
      <xdr:spPr>
        <a:xfrm>
          <a:off x="1955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165100</xdr:rowOff>
    </xdr:from>
    <xdr:to>
      <xdr:col>7</xdr:col>
      <xdr:colOff>31750</xdr:colOff>
      <xdr:row>62</xdr:row>
      <xdr:rowOff>95250</xdr:rowOff>
    </xdr:to>
    <xdr:sp macro="" textlink="">
      <xdr:nvSpPr>
        <xdr:cNvPr id="138" name="フローチャート: 判断 137"/>
        <xdr:cNvSpPr/>
      </xdr:nvSpPr>
      <xdr:spPr>
        <a:xfrm>
          <a:off x="13970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105427</xdr:rowOff>
    </xdr:from>
    <xdr:ext cx="762000" cy="259045"/>
    <xdr:sp macro="" textlink="">
      <xdr:nvSpPr>
        <xdr:cNvPr id="139" name="テキスト ボックス 138"/>
        <xdr:cNvSpPr txBox="1"/>
      </xdr:nvSpPr>
      <xdr:spPr>
        <a:xfrm>
          <a:off x="1066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0" name="テキスト ボックス 139"/>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1" name="テキスト ボックス 140"/>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2" name="テキスト ボックス 141"/>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3" name="テキスト ボックス 142"/>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4" name="テキスト ボックス 143"/>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45" name="楕円 144"/>
        <xdr:cNvSpPr/>
      </xdr:nvSpPr>
      <xdr:spPr>
        <a:xfrm>
          <a:off x="49022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128287</xdr:rowOff>
    </xdr:from>
    <xdr:ext cx="762000" cy="259045"/>
    <xdr:sp macro="" textlink="">
      <xdr:nvSpPr>
        <xdr:cNvPr id="146" name="財政構造の弾力性該当値テキスト"/>
        <xdr:cNvSpPr txBox="1"/>
      </xdr:nvSpPr>
      <xdr:spPr>
        <a:xfrm>
          <a:off x="50419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63500</xdr:rowOff>
    </xdr:from>
    <xdr:to>
      <xdr:col>19</xdr:col>
      <xdr:colOff>184150</xdr:colOff>
      <xdr:row>63</xdr:row>
      <xdr:rowOff>165100</xdr:rowOff>
    </xdr:to>
    <xdr:sp macro="" textlink="">
      <xdr:nvSpPr>
        <xdr:cNvPr id="147" name="楕円 146"/>
        <xdr:cNvSpPr/>
      </xdr:nvSpPr>
      <xdr:spPr>
        <a:xfrm>
          <a:off x="4064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48" name="テキスト ボックス 147"/>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114300</xdr:rowOff>
    </xdr:from>
    <xdr:to>
      <xdr:col>15</xdr:col>
      <xdr:colOff>133350</xdr:colOff>
      <xdr:row>63</xdr:row>
      <xdr:rowOff>44450</xdr:rowOff>
    </xdr:to>
    <xdr:sp macro="" textlink="">
      <xdr:nvSpPr>
        <xdr:cNvPr id="149" name="楕円 148"/>
        <xdr:cNvSpPr/>
      </xdr:nvSpPr>
      <xdr:spPr>
        <a:xfrm>
          <a:off x="3175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54627</xdr:rowOff>
    </xdr:from>
    <xdr:ext cx="762000" cy="259045"/>
    <xdr:sp macro="" textlink="">
      <xdr:nvSpPr>
        <xdr:cNvPr id="150" name="テキスト ボックス 149"/>
        <xdr:cNvSpPr txBox="1"/>
      </xdr:nvSpPr>
      <xdr:spPr>
        <a:xfrm>
          <a:off x="28448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39370</xdr:rowOff>
    </xdr:from>
    <xdr:to>
      <xdr:col>11</xdr:col>
      <xdr:colOff>82550</xdr:colOff>
      <xdr:row>63</xdr:row>
      <xdr:rowOff>140970</xdr:rowOff>
    </xdr:to>
    <xdr:sp macro="" textlink="">
      <xdr:nvSpPr>
        <xdr:cNvPr id="151" name="楕円 150"/>
        <xdr:cNvSpPr/>
      </xdr:nvSpPr>
      <xdr:spPr>
        <a:xfrm>
          <a:off x="2286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125747</xdr:rowOff>
    </xdr:from>
    <xdr:ext cx="762000" cy="259045"/>
    <xdr:sp macro="" textlink="">
      <xdr:nvSpPr>
        <xdr:cNvPr id="152" name="テキスト ボックス 151"/>
        <xdr:cNvSpPr txBox="1"/>
      </xdr:nvSpPr>
      <xdr:spPr>
        <a:xfrm>
          <a:off x="1955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41910</xdr:rowOff>
    </xdr:from>
    <xdr:to>
      <xdr:col>7</xdr:col>
      <xdr:colOff>31750</xdr:colOff>
      <xdr:row>62</xdr:row>
      <xdr:rowOff>143510</xdr:rowOff>
    </xdr:to>
    <xdr:sp macro="" textlink="">
      <xdr:nvSpPr>
        <xdr:cNvPr id="153" name="楕円 152"/>
        <xdr:cNvSpPr/>
      </xdr:nvSpPr>
      <xdr:spPr>
        <a:xfrm>
          <a:off x="1397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128287</xdr:rowOff>
    </xdr:from>
    <xdr:ext cx="762000" cy="259045"/>
    <xdr:sp macro="" textlink="">
      <xdr:nvSpPr>
        <xdr:cNvPr id="154" name="テキスト ボックス 153"/>
        <xdr:cNvSpPr txBox="1"/>
      </xdr:nvSpPr>
      <xdr:spPr>
        <a:xfrm>
          <a:off x="1066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5" name="正方形/長方形 154"/>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4</xdr:col>
      <xdr:colOff>124253</xdr:colOff>
      <xdr:row>75</xdr:row>
      <xdr:rowOff>165100</xdr:rowOff>
    </xdr:from>
    <xdr:ext cx="3218594" cy="309059"/>
    <xdr:sp macro="" textlink="">
      <xdr:nvSpPr>
        <xdr:cNvPr id="156" name="テキスト ボックス 155"/>
        <xdr:cNvSpPr txBox="1"/>
      </xdr:nvSpPr>
      <xdr:spPr>
        <a:xfrm>
          <a:off x="962453" y="130238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20</xdr:col>
      <xdr:colOff>117047</xdr:colOff>
      <xdr:row>75</xdr:row>
      <xdr:rowOff>114300</xdr:rowOff>
    </xdr:from>
    <xdr:ext cx="1333500" cy="359073"/>
    <xdr:sp macro="" textlink="">
      <xdr:nvSpPr>
        <xdr:cNvPr id="157" name="テキスト ボックス 156"/>
        <xdr:cNvSpPr txBox="1"/>
      </xdr:nvSpPr>
      <xdr:spPr>
        <a:xfrm>
          <a:off x="4308047" y="1297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[153,716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58" name="正方形/長方形 157"/>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59" name="正方形/長方形 158"/>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0" name="正方形/長方形 159"/>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1" name="正方形/長方形 160"/>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2" name="正方形/長方形 16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3" name="正方形/長方形 16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4" name="正方形/長方形 16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5" name="テキスト ボックス 16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just">
            <a:spcAft>
              <a:spcPts val="0"/>
            </a:spcAft>
          </a:pPr>
          <a:r>
            <a:rPr lang="ja-JP" altLang="en-US"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　</a:t>
          </a:r>
          <a:r>
            <a:rPr lang="ja-JP" alt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平成</a:t>
          </a:r>
          <a:r>
            <a:rPr lang="en-US" alt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27</a:t>
          </a:r>
          <a:r>
            <a:rPr lang="ja-JP" alt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年度は給与改定や退職者の増加に伴い増加、平成</a:t>
          </a:r>
          <a:r>
            <a:rPr lang="en-US" alt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28</a:t>
          </a:r>
          <a:r>
            <a:rPr lang="ja-JP" alt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年度は職員数の減等に伴う給料の減少等に伴い減少した。平成</a:t>
          </a:r>
          <a:r>
            <a:rPr lang="en-US" alt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29</a:t>
          </a:r>
          <a:r>
            <a:rPr lang="ja-JP" alt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a:t>
          </a:r>
          <a:r>
            <a:rPr lang="en-US" alt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alt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年度は人口の減少割合が人件費・物件費等の減少割合を上回ったことに伴い増加したが、令和元年度は職員数の減等に伴う給料の減少等に伴い減少した。</a:t>
          </a:r>
        </a:p>
        <a:p>
          <a:pPr algn="just">
            <a:spcAft>
              <a:spcPts val="0"/>
            </a:spcAft>
          </a:pPr>
          <a:r>
            <a:rPr lang="ja-JP" alt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　人口１人当たりの決算額は、継続的にグループ内平均値を上回っている。この要因としては、人件費がグループ平均を上回っていることや、道路除雪費等が多額なこと等がある。</a:t>
          </a:r>
        </a:p>
        <a:p>
          <a:r>
            <a:rPr lang="ja-JP" altLang="ja-JP" sz="1050">
              <a:effectLst/>
              <a:latin typeface="ＭＳ Ｐゴシック" panose="020B0600070205080204" pitchFamily="50" charset="-128"/>
              <a:ea typeface="ＭＳ Ｐゴシック" panose="020B0600070205080204" pitchFamily="50" charset="-128"/>
              <a:cs typeface="Times New Roman" panose="02020603050405020304" pitchFamily="18" charset="0"/>
            </a:rPr>
            <a:t>　今後も知事部局一般会計職員の定員管理について、これまでの取組みを後退させず、効率化に努めるなど、たゆむことなく行財政改革に取り組み、財政の健全化に努めていく。</a:t>
          </a:r>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66" name="テキスト ボックス 16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67" name="直線コネクタ 16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68" name="テキスト ボックス 16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69" name="直線コネクタ 168"/>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0" name="テキスト ボックス 169"/>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1" name="直線コネクタ 170"/>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2" name="テキスト ボックス 171"/>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3" name="直線コネクタ 172"/>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4" name="テキスト ボックス 173"/>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5" name="直線コネクタ 174"/>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76" name="テキスト ボックス 175"/>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77" name="直線コネクタ 176"/>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78" name="テキスト ボックス 177"/>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120017</xdr:rowOff>
    </xdr:from>
    <xdr:to>
      <xdr:col>23</xdr:col>
      <xdr:colOff>133350</xdr:colOff>
      <xdr:row>88</xdr:row>
      <xdr:rowOff>30082</xdr:rowOff>
    </xdr:to>
    <xdr:cxnSp macro="">
      <xdr:nvCxnSpPr>
        <xdr:cNvPr id="182" name="直線コネクタ 181"/>
        <xdr:cNvCxnSpPr/>
      </xdr:nvCxnSpPr>
      <xdr:spPr>
        <a:xfrm flipV="1">
          <a:off x="4953000" y="13836017"/>
          <a:ext cx="0" cy="12816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2159</xdr:rowOff>
    </xdr:from>
    <xdr:ext cx="762000" cy="259045"/>
    <xdr:sp macro="" textlink="">
      <xdr:nvSpPr>
        <xdr:cNvPr id="183" name="人件費・物件費等の状況最小値テキスト"/>
        <xdr:cNvSpPr txBox="1"/>
      </xdr:nvSpPr>
      <xdr:spPr>
        <a:xfrm>
          <a:off x="5041900" y="1508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30082</xdr:rowOff>
    </xdr:from>
    <xdr:to>
      <xdr:col>24</xdr:col>
      <xdr:colOff>12700</xdr:colOff>
      <xdr:row>88</xdr:row>
      <xdr:rowOff>30082</xdr:rowOff>
    </xdr:to>
    <xdr:cxnSp macro="">
      <xdr:nvCxnSpPr>
        <xdr:cNvPr id="184" name="直線コネクタ 183"/>
        <xdr:cNvCxnSpPr/>
      </xdr:nvCxnSpPr>
      <xdr:spPr>
        <a:xfrm>
          <a:off x="4864100" y="15117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34944</xdr:rowOff>
    </xdr:from>
    <xdr:ext cx="762000" cy="259045"/>
    <xdr:sp macro="" textlink="">
      <xdr:nvSpPr>
        <xdr:cNvPr id="185" name="人件費・物件費等の状況最大値テキスト"/>
        <xdr:cNvSpPr txBox="1"/>
      </xdr:nvSpPr>
      <xdr:spPr>
        <a:xfrm>
          <a:off x="5041900" y="1357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120017</xdr:rowOff>
    </xdr:from>
    <xdr:to>
      <xdr:col>24</xdr:col>
      <xdr:colOff>12700</xdr:colOff>
      <xdr:row>80</xdr:row>
      <xdr:rowOff>120017</xdr:rowOff>
    </xdr:to>
    <xdr:cxnSp macro="">
      <xdr:nvCxnSpPr>
        <xdr:cNvPr id="186" name="直線コネクタ 185"/>
        <xdr:cNvCxnSpPr/>
      </xdr:nvCxnSpPr>
      <xdr:spPr>
        <a:xfrm>
          <a:off x="4864100" y="13836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121929</xdr:rowOff>
    </xdr:from>
    <xdr:to>
      <xdr:col>23</xdr:col>
      <xdr:colOff>133350</xdr:colOff>
      <xdr:row>83</xdr:row>
      <xdr:rowOff>163111</xdr:rowOff>
    </xdr:to>
    <xdr:cxnSp macro="">
      <xdr:nvCxnSpPr>
        <xdr:cNvPr id="187" name="直線コネクタ 186"/>
        <xdr:cNvCxnSpPr/>
      </xdr:nvCxnSpPr>
      <xdr:spPr>
        <a:xfrm flipV="1">
          <a:off x="4114800" y="14352279"/>
          <a:ext cx="838200" cy="4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70804</xdr:rowOff>
    </xdr:from>
    <xdr:ext cx="762000" cy="259045"/>
    <xdr:sp macro="" textlink="">
      <xdr:nvSpPr>
        <xdr:cNvPr id="188" name="人件費・物件費等の状況平均値テキスト"/>
        <xdr:cNvSpPr txBox="1"/>
      </xdr:nvSpPr>
      <xdr:spPr>
        <a:xfrm>
          <a:off x="5041900" y="141297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54277</xdr:rowOff>
    </xdr:from>
    <xdr:to>
      <xdr:col>23</xdr:col>
      <xdr:colOff>184150</xdr:colOff>
      <xdr:row>83</xdr:row>
      <xdr:rowOff>155877</xdr:rowOff>
    </xdr:to>
    <xdr:sp macro="" textlink="">
      <xdr:nvSpPr>
        <xdr:cNvPr id="189" name="フローチャート: 判断 188"/>
        <xdr:cNvSpPr/>
      </xdr:nvSpPr>
      <xdr:spPr>
        <a:xfrm>
          <a:off x="4902200" y="142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137573</xdr:rowOff>
    </xdr:from>
    <xdr:to>
      <xdr:col>19</xdr:col>
      <xdr:colOff>133350</xdr:colOff>
      <xdr:row>83</xdr:row>
      <xdr:rowOff>163111</xdr:rowOff>
    </xdr:to>
    <xdr:cxnSp macro="">
      <xdr:nvCxnSpPr>
        <xdr:cNvPr id="190" name="直線コネクタ 189"/>
        <xdr:cNvCxnSpPr/>
      </xdr:nvCxnSpPr>
      <xdr:spPr>
        <a:xfrm>
          <a:off x="3225800" y="14367923"/>
          <a:ext cx="889000" cy="2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15630</xdr:rowOff>
    </xdr:from>
    <xdr:to>
      <xdr:col>19</xdr:col>
      <xdr:colOff>184150</xdr:colOff>
      <xdr:row>83</xdr:row>
      <xdr:rowOff>117230</xdr:rowOff>
    </xdr:to>
    <xdr:sp macro="" textlink="">
      <xdr:nvSpPr>
        <xdr:cNvPr id="191" name="フローチャート: 判断 190"/>
        <xdr:cNvSpPr/>
      </xdr:nvSpPr>
      <xdr:spPr>
        <a:xfrm>
          <a:off x="4064000" y="142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127407</xdr:rowOff>
    </xdr:from>
    <xdr:ext cx="736600" cy="259045"/>
    <xdr:sp macro="" textlink="">
      <xdr:nvSpPr>
        <xdr:cNvPr id="192" name="テキスト ボックス 191"/>
        <xdr:cNvSpPr txBox="1"/>
      </xdr:nvSpPr>
      <xdr:spPr>
        <a:xfrm>
          <a:off x="3733800" y="1401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23840</xdr:rowOff>
    </xdr:from>
    <xdr:to>
      <xdr:col>15</xdr:col>
      <xdr:colOff>82550</xdr:colOff>
      <xdr:row>83</xdr:row>
      <xdr:rowOff>137573</xdr:rowOff>
    </xdr:to>
    <xdr:cxnSp macro="">
      <xdr:nvCxnSpPr>
        <xdr:cNvPr id="193" name="直線コネクタ 192"/>
        <xdr:cNvCxnSpPr/>
      </xdr:nvCxnSpPr>
      <xdr:spPr>
        <a:xfrm>
          <a:off x="2336800" y="14254190"/>
          <a:ext cx="889000" cy="11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157480</xdr:rowOff>
    </xdr:from>
    <xdr:to>
      <xdr:col>15</xdr:col>
      <xdr:colOff>133350</xdr:colOff>
      <xdr:row>83</xdr:row>
      <xdr:rowOff>87630</xdr:rowOff>
    </xdr:to>
    <xdr:sp macro="" textlink="">
      <xdr:nvSpPr>
        <xdr:cNvPr id="194" name="フローチャート: 判断 193"/>
        <xdr:cNvSpPr/>
      </xdr:nvSpPr>
      <xdr:spPr>
        <a:xfrm>
          <a:off x="3175000" y="1421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97807</xdr:rowOff>
    </xdr:from>
    <xdr:ext cx="762000" cy="259045"/>
    <xdr:sp macro="" textlink="">
      <xdr:nvSpPr>
        <xdr:cNvPr id="195" name="テキスト ボックス 194"/>
        <xdr:cNvSpPr txBox="1"/>
      </xdr:nvSpPr>
      <xdr:spPr>
        <a:xfrm>
          <a:off x="2844800" y="1398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23840</xdr:rowOff>
    </xdr:from>
    <xdr:to>
      <xdr:col>11</xdr:col>
      <xdr:colOff>31750</xdr:colOff>
      <xdr:row>83</xdr:row>
      <xdr:rowOff>51710</xdr:rowOff>
    </xdr:to>
    <xdr:cxnSp macro="">
      <xdr:nvCxnSpPr>
        <xdr:cNvPr id="196" name="直線コネクタ 195"/>
        <xdr:cNvCxnSpPr/>
      </xdr:nvCxnSpPr>
      <xdr:spPr>
        <a:xfrm flipV="1">
          <a:off x="1447800" y="14254190"/>
          <a:ext cx="889000" cy="2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92087</xdr:rowOff>
    </xdr:from>
    <xdr:to>
      <xdr:col>11</xdr:col>
      <xdr:colOff>82550</xdr:colOff>
      <xdr:row>83</xdr:row>
      <xdr:rowOff>22237</xdr:rowOff>
    </xdr:to>
    <xdr:sp macro="" textlink="">
      <xdr:nvSpPr>
        <xdr:cNvPr id="197" name="フローチャート: 判断 196"/>
        <xdr:cNvSpPr/>
      </xdr:nvSpPr>
      <xdr:spPr>
        <a:xfrm>
          <a:off x="2286000" y="14150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32414</xdr:rowOff>
    </xdr:from>
    <xdr:ext cx="762000" cy="259045"/>
    <xdr:sp macro="" textlink="">
      <xdr:nvSpPr>
        <xdr:cNvPr id="198" name="テキスト ボックス 197"/>
        <xdr:cNvSpPr txBox="1"/>
      </xdr:nvSpPr>
      <xdr:spPr>
        <a:xfrm>
          <a:off x="1955800" y="13919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158531</xdr:rowOff>
    </xdr:from>
    <xdr:to>
      <xdr:col>7</xdr:col>
      <xdr:colOff>31750</xdr:colOff>
      <xdr:row>82</xdr:row>
      <xdr:rowOff>88681</xdr:rowOff>
    </xdr:to>
    <xdr:sp macro="" textlink="">
      <xdr:nvSpPr>
        <xdr:cNvPr id="199" name="フローチャート: 判断 198"/>
        <xdr:cNvSpPr/>
      </xdr:nvSpPr>
      <xdr:spPr>
        <a:xfrm>
          <a:off x="1397000" y="14045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98858</xdr:rowOff>
    </xdr:from>
    <xdr:ext cx="762000" cy="259045"/>
    <xdr:sp macro="" textlink="">
      <xdr:nvSpPr>
        <xdr:cNvPr id="200" name="テキスト ボックス 199"/>
        <xdr:cNvSpPr txBox="1"/>
      </xdr:nvSpPr>
      <xdr:spPr>
        <a:xfrm>
          <a:off x="1066800" y="1381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71129</xdr:rowOff>
    </xdr:from>
    <xdr:to>
      <xdr:col>23</xdr:col>
      <xdr:colOff>184150</xdr:colOff>
      <xdr:row>84</xdr:row>
      <xdr:rowOff>1279</xdr:rowOff>
    </xdr:to>
    <xdr:sp macro="" textlink="">
      <xdr:nvSpPr>
        <xdr:cNvPr id="206" name="楕円 205"/>
        <xdr:cNvSpPr/>
      </xdr:nvSpPr>
      <xdr:spPr>
        <a:xfrm>
          <a:off x="4902200" y="1430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43206</xdr:rowOff>
    </xdr:from>
    <xdr:ext cx="762000" cy="259045"/>
    <xdr:sp macro="" textlink="">
      <xdr:nvSpPr>
        <xdr:cNvPr id="207" name="人件費・物件費等の状況該当値テキスト"/>
        <xdr:cNvSpPr txBox="1"/>
      </xdr:nvSpPr>
      <xdr:spPr>
        <a:xfrm>
          <a:off x="5041900" y="1427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112311</xdr:rowOff>
    </xdr:from>
    <xdr:to>
      <xdr:col>19</xdr:col>
      <xdr:colOff>184150</xdr:colOff>
      <xdr:row>84</xdr:row>
      <xdr:rowOff>42461</xdr:rowOff>
    </xdr:to>
    <xdr:sp macro="" textlink="">
      <xdr:nvSpPr>
        <xdr:cNvPr id="208" name="楕円 207"/>
        <xdr:cNvSpPr/>
      </xdr:nvSpPr>
      <xdr:spPr>
        <a:xfrm>
          <a:off x="4064000" y="1434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27238</xdr:rowOff>
    </xdr:from>
    <xdr:ext cx="736600" cy="259045"/>
    <xdr:sp macro="" textlink="">
      <xdr:nvSpPr>
        <xdr:cNvPr id="209" name="テキスト ボックス 208"/>
        <xdr:cNvSpPr txBox="1"/>
      </xdr:nvSpPr>
      <xdr:spPr>
        <a:xfrm>
          <a:off x="3733800" y="14429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86773</xdr:rowOff>
    </xdr:from>
    <xdr:to>
      <xdr:col>15</xdr:col>
      <xdr:colOff>133350</xdr:colOff>
      <xdr:row>84</xdr:row>
      <xdr:rowOff>16923</xdr:rowOff>
    </xdr:to>
    <xdr:sp macro="" textlink="">
      <xdr:nvSpPr>
        <xdr:cNvPr id="210" name="楕円 209"/>
        <xdr:cNvSpPr/>
      </xdr:nvSpPr>
      <xdr:spPr>
        <a:xfrm>
          <a:off x="3175000" y="14317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1700</xdr:rowOff>
    </xdr:from>
    <xdr:ext cx="762000" cy="259045"/>
    <xdr:sp macro="" textlink="">
      <xdr:nvSpPr>
        <xdr:cNvPr id="211" name="テキスト ボックス 210"/>
        <xdr:cNvSpPr txBox="1"/>
      </xdr:nvSpPr>
      <xdr:spPr>
        <a:xfrm>
          <a:off x="2844800" y="14403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144490</xdr:rowOff>
    </xdr:from>
    <xdr:to>
      <xdr:col>11</xdr:col>
      <xdr:colOff>82550</xdr:colOff>
      <xdr:row>83</xdr:row>
      <xdr:rowOff>74640</xdr:rowOff>
    </xdr:to>
    <xdr:sp macro="" textlink="">
      <xdr:nvSpPr>
        <xdr:cNvPr id="212" name="楕円 211"/>
        <xdr:cNvSpPr/>
      </xdr:nvSpPr>
      <xdr:spPr>
        <a:xfrm>
          <a:off x="2286000" y="142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59417</xdr:rowOff>
    </xdr:from>
    <xdr:ext cx="762000" cy="259045"/>
    <xdr:sp macro="" textlink="">
      <xdr:nvSpPr>
        <xdr:cNvPr id="213" name="テキスト ボックス 212"/>
        <xdr:cNvSpPr txBox="1"/>
      </xdr:nvSpPr>
      <xdr:spPr>
        <a:xfrm>
          <a:off x="1955800" y="14289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910</xdr:rowOff>
    </xdr:from>
    <xdr:to>
      <xdr:col>7</xdr:col>
      <xdr:colOff>31750</xdr:colOff>
      <xdr:row>83</xdr:row>
      <xdr:rowOff>102510</xdr:rowOff>
    </xdr:to>
    <xdr:sp macro="" textlink="">
      <xdr:nvSpPr>
        <xdr:cNvPr id="214" name="楕円 213"/>
        <xdr:cNvSpPr/>
      </xdr:nvSpPr>
      <xdr:spPr>
        <a:xfrm>
          <a:off x="1397000" y="1423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87287</xdr:rowOff>
    </xdr:from>
    <xdr:ext cx="762000" cy="259045"/>
    <xdr:sp macro="" textlink="">
      <xdr:nvSpPr>
        <xdr:cNvPr id="215" name="テキスト ボックス 214"/>
        <xdr:cNvSpPr txBox="1"/>
      </xdr:nvSpPr>
      <xdr:spPr>
        <a:xfrm>
          <a:off x="1066800" y="1431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189097</xdr:colOff>
      <xdr:row>75</xdr:row>
      <xdr:rowOff>165100</xdr:rowOff>
    </xdr:from>
    <xdr:ext cx="1653807" cy="309059"/>
    <xdr:sp macro="" textlink="">
      <xdr:nvSpPr>
        <xdr:cNvPr id="217" name="テキスト ボックス 216"/>
        <xdr:cNvSpPr txBox="1"/>
      </xdr:nvSpPr>
      <xdr:spPr>
        <a:xfrm>
          <a:off x="13809847" y="130238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74</xdr:col>
      <xdr:colOff>83955</xdr:colOff>
      <xdr:row>75</xdr:row>
      <xdr:rowOff>114300</xdr:rowOff>
    </xdr:from>
    <xdr:ext cx="1333500" cy="359073"/>
    <xdr:sp macro="" textlink="">
      <xdr:nvSpPr>
        <xdr:cNvPr id="218" name="テキスト ボックス 217"/>
        <xdr:cNvSpPr txBox="1"/>
      </xdr:nvSpPr>
      <xdr:spPr>
        <a:xfrm>
          <a:off x="15590655" y="1297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3" name="正方形/長方形 22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4" name="正方形/長方形 22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5" name="正方形/長方形 22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6" name="テキスト ボックス 22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　H28</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は、給与制度の総合的見直し及び給与構造の見直しに伴う相違等の上昇要因があったものの、平成</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年度の本県の給料表の改定率が国家公務員の俸給表の改定率を下回ったこと等により、ラスパイレス指数は前年同値となった。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　H29</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は、本県において平成</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年度に給料表の改定を行っていないこと等により、ラスパイレス指数が低下した。</a:t>
          </a:r>
          <a:endParaRPr lang="ja-JP" altLang="ja-JP" sz="1100">
            <a:effectLst/>
            <a:latin typeface="ＭＳ Ｐゴシック" panose="020B0600070205080204" pitchFamily="50" charset="-128"/>
            <a:ea typeface="ＭＳ Ｐゴシック" panose="020B0600070205080204" pitchFamily="50" charset="-128"/>
          </a:endParaRPr>
        </a:p>
        <a:p>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　H30</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は、平成</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年度の本県の給料表の改定率が国家公務員の俸給表の改定率を下回ったこと等により、ラスパイレス指数が低下した。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R</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１は、職員構成の変動等の変動要因があったものの、ラスパイレス指数は昨年同値となった。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持続可能な財政基盤を確立するため、引き続き、適正な給与管理に努めていくこととしている。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7" name="直線コネクタ 22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28" name="テキスト ボックス 22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29" name="直線コネクタ 228"/>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0" name="テキスト ボックス 229"/>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1" name="直線コネクタ 230"/>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2" name="テキスト ボックス 231"/>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3" name="直線コネクタ 232"/>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4" name="テキスト ボックス 233"/>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5" name="直線コネクタ 234"/>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6" name="テキスト ボックス 235"/>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7" name="直線コネクタ 236"/>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38" name="テキスト ボックス 237"/>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39" name="直線コネクタ 238"/>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0" name="テキスト ボックス 239"/>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96157</xdr:rowOff>
    </xdr:from>
    <xdr:to>
      <xdr:col>81</xdr:col>
      <xdr:colOff>44450</xdr:colOff>
      <xdr:row>89</xdr:row>
      <xdr:rowOff>907</xdr:rowOff>
    </xdr:to>
    <xdr:cxnSp macro="">
      <xdr:nvCxnSpPr>
        <xdr:cNvPr id="244" name="直線コネクタ 243"/>
        <xdr:cNvCxnSpPr/>
      </xdr:nvCxnSpPr>
      <xdr:spPr>
        <a:xfrm flipV="1">
          <a:off x="17018000" y="13812157"/>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45" name="給与水準   （国との比較）最小値テキスト"/>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46" name="直線コネクタ 245"/>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11084</xdr:rowOff>
    </xdr:from>
    <xdr:ext cx="762000" cy="259045"/>
    <xdr:sp macro="" textlink="">
      <xdr:nvSpPr>
        <xdr:cNvPr id="247" name="給与水準   （国との比較）最大値テキスト"/>
        <xdr:cNvSpPr txBox="1"/>
      </xdr:nvSpPr>
      <xdr:spPr>
        <a:xfrm>
          <a:off x="17106900" y="135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96157</xdr:rowOff>
    </xdr:from>
    <xdr:to>
      <xdr:col>81</xdr:col>
      <xdr:colOff>133350</xdr:colOff>
      <xdr:row>80</xdr:row>
      <xdr:rowOff>96157</xdr:rowOff>
    </xdr:to>
    <xdr:cxnSp macro="">
      <xdr:nvCxnSpPr>
        <xdr:cNvPr id="248" name="直線コネクタ 247"/>
        <xdr:cNvCxnSpPr/>
      </xdr:nvCxnSpPr>
      <xdr:spPr>
        <a:xfrm>
          <a:off x="16929100" y="1381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68943</xdr:rowOff>
    </xdr:from>
    <xdr:to>
      <xdr:col>81</xdr:col>
      <xdr:colOff>44450</xdr:colOff>
      <xdr:row>88</xdr:row>
      <xdr:rowOff>68943</xdr:rowOff>
    </xdr:to>
    <xdr:cxnSp macro="">
      <xdr:nvCxnSpPr>
        <xdr:cNvPr id="249" name="直線コネクタ 248"/>
        <xdr:cNvCxnSpPr/>
      </xdr:nvCxnSpPr>
      <xdr:spPr>
        <a:xfrm>
          <a:off x="16179800" y="151565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100891</xdr:rowOff>
    </xdr:from>
    <xdr:ext cx="762000" cy="259045"/>
    <xdr:sp macro="" textlink="">
      <xdr:nvSpPr>
        <xdr:cNvPr id="250" name="給与水準   （国との比較）平均値テキスト"/>
        <xdr:cNvSpPr txBox="1"/>
      </xdr:nvSpPr>
      <xdr:spPr>
        <a:xfrm>
          <a:off x="17106900" y="14502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1" name="フローチャート: 判断 250"/>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68943</xdr:rowOff>
    </xdr:from>
    <xdr:to>
      <xdr:col>77</xdr:col>
      <xdr:colOff>44450</xdr:colOff>
      <xdr:row>89</xdr:row>
      <xdr:rowOff>907</xdr:rowOff>
    </xdr:to>
    <xdr:cxnSp macro="">
      <xdr:nvCxnSpPr>
        <xdr:cNvPr id="252" name="直線コネクタ 251"/>
        <xdr:cNvCxnSpPr/>
      </xdr:nvCxnSpPr>
      <xdr:spPr>
        <a:xfrm flipV="1">
          <a:off x="15290800" y="15156543"/>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49893</xdr:rowOff>
    </xdr:from>
    <xdr:to>
      <xdr:col>77</xdr:col>
      <xdr:colOff>95250</xdr:colOff>
      <xdr:row>85</xdr:row>
      <xdr:rowOff>151493</xdr:rowOff>
    </xdr:to>
    <xdr:sp macro="" textlink="">
      <xdr:nvSpPr>
        <xdr:cNvPr id="253" name="フローチャート: 判断 252"/>
        <xdr:cNvSpPr/>
      </xdr:nvSpPr>
      <xdr:spPr>
        <a:xfrm>
          <a:off x="16129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161670</xdr:rowOff>
    </xdr:from>
    <xdr:ext cx="736600" cy="259045"/>
    <xdr:sp macro="" textlink="">
      <xdr:nvSpPr>
        <xdr:cNvPr id="254" name="テキスト ボックス 253"/>
        <xdr:cNvSpPr txBox="1"/>
      </xdr:nvSpPr>
      <xdr:spPr>
        <a:xfrm>
          <a:off x="15798800" y="1439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907</xdr:rowOff>
    </xdr:from>
    <xdr:to>
      <xdr:col>72</xdr:col>
      <xdr:colOff>203200</xdr:colOff>
      <xdr:row>90</xdr:row>
      <xdr:rowOff>36286</xdr:rowOff>
    </xdr:to>
    <xdr:cxnSp macro="">
      <xdr:nvCxnSpPr>
        <xdr:cNvPr id="255" name="直線コネクタ 254"/>
        <xdr:cNvCxnSpPr/>
      </xdr:nvCxnSpPr>
      <xdr:spPr>
        <a:xfrm flipV="1">
          <a:off x="14401800" y="15259957"/>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153307</xdr:rowOff>
    </xdr:from>
    <xdr:to>
      <xdr:col>73</xdr:col>
      <xdr:colOff>44450</xdr:colOff>
      <xdr:row>86</xdr:row>
      <xdr:rowOff>83457</xdr:rowOff>
    </xdr:to>
    <xdr:sp macro="" textlink="">
      <xdr:nvSpPr>
        <xdr:cNvPr id="256" name="フローチャート: 判断 255"/>
        <xdr:cNvSpPr/>
      </xdr:nvSpPr>
      <xdr:spPr>
        <a:xfrm>
          <a:off x="152400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93634</xdr:rowOff>
    </xdr:from>
    <xdr:ext cx="762000" cy="259045"/>
    <xdr:sp macro="" textlink="">
      <xdr:nvSpPr>
        <xdr:cNvPr id="257" name="テキスト ボックス 256"/>
        <xdr:cNvSpPr txBox="1"/>
      </xdr:nvSpPr>
      <xdr:spPr>
        <a:xfrm>
          <a:off x="14909800" y="1449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90</xdr:row>
      <xdr:rowOff>36286</xdr:rowOff>
    </xdr:from>
    <xdr:to>
      <xdr:col>68</xdr:col>
      <xdr:colOff>152400</xdr:colOff>
      <xdr:row>90</xdr:row>
      <xdr:rowOff>36286</xdr:rowOff>
    </xdr:to>
    <xdr:cxnSp macro="">
      <xdr:nvCxnSpPr>
        <xdr:cNvPr id="258" name="直線コネクタ 257"/>
        <xdr:cNvCxnSpPr/>
      </xdr:nvCxnSpPr>
      <xdr:spPr>
        <a:xfrm>
          <a:off x="13512800" y="154667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154214</xdr:rowOff>
    </xdr:from>
    <xdr:to>
      <xdr:col>68</xdr:col>
      <xdr:colOff>203200</xdr:colOff>
      <xdr:row>87</xdr:row>
      <xdr:rowOff>84364</xdr:rowOff>
    </xdr:to>
    <xdr:sp macro="" textlink="">
      <xdr:nvSpPr>
        <xdr:cNvPr id="259" name="フローチャート: 判断 258"/>
        <xdr:cNvSpPr/>
      </xdr:nvSpPr>
      <xdr:spPr>
        <a:xfrm>
          <a:off x="14351000" y="14898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94541</xdr:rowOff>
    </xdr:from>
    <xdr:ext cx="762000" cy="259045"/>
    <xdr:sp macro="" textlink="">
      <xdr:nvSpPr>
        <xdr:cNvPr id="260" name="テキスト ボックス 259"/>
        <xdr:cNvSpPr txBox="1"/>
      </xdr:nvSpPr>
      <xdr:spPr>
        <a:xfrm>
          <a:off x="14020800" y="14667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119743</xdr:rowOff>
    </xdr:from>
    <xdr:to>
      <xdr:col>64</xdr:col>
      <xdr:colOff>152400</xdr:colOff>
      <xdr:row>87</xdr:row>
      <xdr:rowOff>49893</xdr:rowOff>
    </xdr:to>
    <xdr:sp macro="" textlink="">
      <xdr:nvSpPr>
        <xdr:cNvPr id="261" name="フローチャート: 判断 260"/>
        <xdr:cNvSpPr/>
      </xdr:nvSpPr>
      <xdr:spPr>
        <a:xfrm>
          <a:off x="13462000" y="1486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60070</xdr:rowOff>
    </xdr:from>
    <xdr:ext cx="762000" cy="259045"/>
    <xdr:sp macro="" textlink="">
      <xdr:nvSpPr>
        <xdr:cNvPr id="262" name="テキスト ボックス 261"/>
        <xdr:cNvSpPr txBox="1"/>
      </xdr:nvSpPr>
      <xdr:spPr>
        <a:xfrm>
          <a:off x="13131800" y="1463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18143</xdr:rowOff>
    </xdr:from>
    <xdr:to>
      <xdr:col>81</xdr:col>
      <xdr:colOff>95250</xdr:colOff>
      <xdr:row>88</xdr:row>
      <xdr:rowOff>119743</xdr:rowOff>
    </xdr:to>
    <xdr:sp macro="" textlink="">
      <xdr:nvSpPr>
        <xdr:cNvPr id="268" name="楕円 267"/>
        <xdr:cNvSpPr/>
      </xdr:nvSpPr>
      <xdr:spPr>
        <a:xfrm>
          <a:off x="169672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85470</xdr:rowOff>
    </xdr:from>
    <xdr:ext cx="762000" cy="259045"/>
    <xdr:sp macro="" textlink="">
      <xdr:nvSpPr>
        <xdr:cNvPr id="269" name="給与水準   （国との比較）該当値テキスト"/>
        <xdr:cNvSpPr txBox="1"/>
      </xdr:nvSpPr>
      <xdr:spPr>
        <a:xfrm>
          <a:off x="17106900" y="1500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18143</xdr:rowOff>
    </xdr:from>
    <xdr:to>
      <xdr:col>77</xdr:col>
      <xdr:colOff>95250</xdr:colOff>
      <xdr:row>88</xdr:row>
      <xdr:rowOff>119743</xdr:rowOff>
    </xdr:to>
    <xdr:sp macro="" textlink="">
      <xdr:nvSpPr>
        <xdr:cNvPr id="270" name="楕円 269"/>
        <xdr:cNvSpPr/>
      </xdr:nvSpPr>
      <xdr:spPr>
        <a:xfrm>
          <a:off x="161290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104520</xdr:rowOff>
    </xdr:from>
    <xdr:ext cx="736600" cy="259045"/>
    <xdr:sp macro="" textlink="">
      <xdr:nvSpPr>
        <xdr:cNvPr id="271" name="テキスト ボックス 270"/>
        <xdr:cNvSpPr txBox="1"/>
      </xdr:nvSpPr>
      <xdr:spPr>
        <a:xfrm>
          <a:off x="15798800" y="1519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121557</xdr:rowOff>
    </xdr:from>
    <xdr:to>
      <xdr:col>73</xdr:col>
      <xdr:colOff>44450</xdr:colOff>
      <xdr:row>89</xdr:row>
      <xdr:rowOff>51707</xdr:rowOff>
    </xdr:to>
    <xdr:sp macro="" textlink="">
      <xdr:nvSpPr>
        <xdr:cNvPr id="272" name="楕円 271"/>
        <xdr:cNvSpPr/>
      </xdr:nvSpPr>
      <xdr:spPr>
        <a:xfrm>
          <a:off x="15240000" y="152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36484</xdr:rowOff>
    </xdr:from>
    <xdr:ext cx="762000" cy="259045"/>
    <xdr:sp macro="" textlink="">
      <xdr:nvSpPr>
        <xdr:cNvPr id="273" name="テキスト ボックス 272"/>
        <xdr:cNvSpPr txBox="1"/>
      </xdr:nvSpPr>
      <xdr:spPr>
        <a:xfrm>
          <a:off x="14909800" y="1529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156936</xdr:rowOff>
    </xdr:from>
    <xdr:to>
      <xdr:col>68</xdr:col>
      <xdr:colOff>203200</xdr:colOff>
      <xdr:row>90</xdr:row>
      <xdr:rowOff>87086</xdr:rowOff>
    </xdr:to>
    <xdr:sp macro="" textlink="">
      <xdr:nvSpPr>
        <xdr:cNvPr id="274" name="楕円 273"/>
        <xdr:cNvSpPr/>
      </xdr:nvSpPr>
      <xdr:spPr>
        <a:xfrm>
          <a:off x="14351000" y="1541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90</xdr:row>
      <xdr:rowOff>71863</xdr:rowOff>
    </xdr:from>
    <xdr:ext cx="762000" cy="259045"/>
    <xdr:sp macro="" textlink="">
      <xdr:nvSpPr>
        <xdr:cNvPr id="275" name="テキスト ボックス 274"/>
        <xdr:cNvSpPr txBox="1"/>
      </xdr:nvSpPr>
      <xdr:spPr>
        <a:xfrm>
          <a:off x="14020800" y="1550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156936</xdr:rowOff>
    </xdr:from>
    <xdr:to>
      <xdr:col>64</xdr:col>
      <xdr:colOff>152400</xdr:colOff>
      <xdr:row>90</xdr:row>
      <xdr:rowOff>87086</xdr:rowOff>
    </xdr:to>
    <xdr:sp macro="" textlink="">
      <xdr:nvSpPr>
        <xdr:cNvPr id="276" name="楕円 275"/>
        <xdr:cNvSpPr/>
      </xdr:nvSpPr>
      <xdr:spPr>
        <a:xfrm>
          <a:off x="13462000" y="1541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90</xdr:row>
      <xdr:rowOff>71863</xdr:rowOff>
    </xdr:from>
    <xdr:ext cx="762000" cy="259045"/>
    <xdr:sp macro="" textlink="">
      <xdr:nvSpPr>
        <xdr:cNvPr id="277" name="テキスト ボックス 276"/>
        <xdr:cNvSpPr txBox="1"/>
      </xdr:nvSpPr>
      <xdr:spPr>
        <a:xfrm>
          <a:off x="13131800" y="1550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115813</xdr:colOff>
      <xdr:row>53</xdr:row>
      <xdr:rowOff>127000</xdr:rowOff>
    </xdr:from>
    <xdr:ext cx="2219474" cy="309059"/>
    <xdr:sp macro="" textlink="">
      <xdr:nvSpPr>
        <xdr:cNvPr id="279" name="テキスト ボックス 278"/>
        <xdr:cNvSpPr txBox="1"/>
      </xdr:nvSpPr>
      <xdr:spPr>
        <a:xfrm>
          <a:off x="13527013" y="9213850"/>
          <a:ext cx="221947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a:t>
          </a:r>
          <a:r>
            <a:rPr kumimoji="1" lang="ja-JP" altLang="en-US" sz="1300" b="1">
              <a:latin typeface="ＭＳ Ｐゴシック" panose="020B0600070205080204" pitchFamily="50" charset="-128"/>
              <a:ea typeface="ＭＳ Ｐゴシック" panose="020B0600070205080204" pitchFamily="50" charset="-128"/>
            </a:rPr>
            <a:t>万人当たり職員数</a:t>
          </a:r>
        </a:p>
      </xdr:txBody>
    </xdr:sp>
    <xdr:clientData/>
  </xdr:oneCellAnchor>
  <xdr:oneCellAnchor>
    <xdr:from>
      <xdr:col>75</xdr:col>
      <xdr:colOff>157237</xdr:colOff>
      <xdr:row>53</xdr:row>
      <xdr:rowOff>76200</xdr:rowOff>
    </xdr:from>
    <xdr:ext cx="1333500" cy="359073"/>
    <xdr:sp macro="" textlink="">
      <xdr:nvSpPr>
        <xdr:cNvPr id="280" name="テキスト ボックス 279"/>
        <xdr:cNvSpPr txBox="1"/>
      </xdr:nvSpPr>
      <xdr:spPr>
        <a:xfrm>
          <a:off x="15873487" y="916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[1,450.80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5" name="正方形/長方形 28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6" name="正方形/長方形 28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7" name="正方形/長方形 28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万人当たり職員数の分析欄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88" name="テキスト ボックス 28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　持続可能な財政基盤の確立のため、これまでの行財政改革の取組みを後退させることなく、引き続き簡素で効率的な組織機構の実現に向けて不断の見直しを行う。</a:t>
          </a:r>
          <a:endParaRPr lang="ja-JP" altLang="ja-JP" sz="900">
            <a:effectLst/>
            <a:latin typeface="ＭＳ Ｐゴシック" panose="020B0600070205080204" pitchFamily="50" charset="-128"/>
            <a:ea typeface="ＭＳ Ｐゴシック" panose="020B0600070205080204" pitchFamily="50" charset="-128"/>
          </a:endParaRPr>
        </a:p>
        <a:p>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　このため、県が業務を行っている各分野において、民間活力の活用を検討しながら、行政サービス提供主体の多様化等による組織機構の構造的な見直しを推進していく。</a:t>
          </a:r>
          <a:endParaRPr lang="ja-JP" altLang="ja-JP" sz="900">
            <a:effectLst/>
            <a:latin typeface="ＭＳ Ｐゴシック" panose="020B0600070205080204" pitchFamily="50" charset="-128"/>
            <a:ea typeface="ＭＳ Ｐゴシック" panose="020B0600070205080204" pitchFamily="50" charset="-128"/>
          </a:endParaRPr>
        </a:p>
        <a:p>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　一方、人口減少対策や災害対応、やまがた創生の実現等、本県を取り巻く新たな行政課題についても的確に対応していく必要がある。</a:t>
          </a:r>
          <a:endParaRPr lang="ja-JP" altLang="ja-JP" sz="900">
            <a:effectLst/>
            <a:latin typeface="ＭＳ Ｐゴシック" panose="020B0600070205080204" pitchFamily="50" charset="-128"/>
            <a:ea typeface="ＭＳ Ｐゴシック" panose="020B0600070205080204" pitchFamily="50" charset="-128"/>
          </a:endParaRPr>
        </a:p>
        <a:p>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　以上のことを踏まえ、定員管理については、スクラップ・アンド・ビルドを基本に、新たな行政課題に対しては見直しにより生み出した人員を必要性を厳選のうえ配置して対応することとし、限られた人材資源を「選択と集中」により有効に活用する。</a:t>
          </a:r>
          <a:endParaRPr lang="ja-JP" altLang="ja-JP" sz="900">
            <a:effectLst/>
            <a:latin typeface="ＭＳ Ｐゴシック" panose="020B0600070205080204" pitchFamily="50" charset="-128"/>
            <a:ea typeface="ＭＳ Ｐゴシック" panose="020B0600070205080204" pitchFamily="50" charset="-128"/>
          </a:endParaRPr>
        </a:p>
        <a:p>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　なお、教育委員会、警察本部の特に配慮を要する教育、治安などの分野の現場機能に係るものについては、別途、適正な定員管理に取り組むものとする。</a:t>
          </a:r>
          <a:endParaRPr lang="ja-JP" altLang="ja-JP" sz="9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89" name="テキスト ボックス 28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0" name="直線コネクタ 28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1" name="テキスト ボックス 29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292" name="直線コネクタ 291"/>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293" name="テキスト ボックス 292"/>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294" name="直線コネクタ 293"/>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295" name="テキスト ボックス 294"/>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296" name="直線コネクタ 295"/>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297" name="テキスト ボックス 296"/>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298" name="直線コネクタ 29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299" name="テキスト ボックス 29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125673</xdr:rowOff>
    </xdr:from>
    <xdr:to>
      <xdr:col>81</xdr:col>
      <xdr:colOff>44450</xdr:colOff>
      <xdr:row>66</xdr:row>
      <xdr:rowOff>136782</xdr:rowOff>
    </xdr:to>
    <xdr:cxnSp macro="">
      <xdr:nvCxnSpPr>
        <xdr:cNvPr id="301" name="直線コネクタ 300"/>
        <xdr:cNvCxnSpPr/>
      </xdr:nvCxnSpPr>
      <xdr:spPr>
        <a:xfrm flipV="1">
          <a:off x="17018000" y="10069773"/>
          <a:ext cx="0" cy="13827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108859</xdr:rowOff>
    </xdr:from>
    <xdr:ext cx="762000" cy="259045"/>
    <xdr:sp macro="" textlink="">
      <xdr:nvSpPr>
        <xdr:cNvPr id="302" name="定員管理の状況最小値テキスト"/>
        <xdr:cNvSpPr txBox="1"/>
      </xdr:nvSpPr>
      <xdr:spPr>
        <a:xfrm>
          <a:off x="17106900" y="11424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136782</xdr:rowOff>
    </xdr:from>
    <xdr:to>
      <xdr:col>81</xdr:col>
      <xdr:colOff>133350</xdr:colOff>
      <xdr:row>66</xdr:row>
      <xdr:rowOff>136782</xdr:rowOff>
    </xdr:to>
    <xdr:cxnSp macro="">
      <xdr:nvCxnSpPr>
        <xdr:cNvPr id="303" name="直線コネクタ 302"/>
        <xdr:cNvCxnSpPr/>
      </xdr:nvCxnSpPr>
      <xdr:spPr>
        <a:xfrm>
          <a:off x="16929100" y="11452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40600</xdr:rowOff>
    </xdr:from>
    <xdr:ext cx="762000" cy="259045"/>
    <xdr:sp macro="" textlink="">
      <xdr:nvSpPr>
        <xdr:cNvPr id="304" name="定員管理の状況最大値テキスト"/>
        <xdr:cNvSpPr txBox="1"/>
      </xdr:nvSpPr>
      <xdr:spPr>
        <a:xfrm>
          <a:off x="17106900" y="9813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125673</xdr:rowOff>
    </xdr:from>
    <xdr:to>
      <xdr:col>81</xdr:col>
      <xdr:colOff>133350</xdr:colOff>
      <xdr:row>58</xdr:row>
      <xdr:rowOff>125673</xdr:rowOff>
    </xdr:to>
    <xdr:cxnSp macro="">
      <xdr:nvCxnSpPr>
        <xdr:cNvPr id="305" name="直線コネクタ 304"/>
        <xdr:cNvCxnSpPr/>
      </xdr:nvCxnSpPr>
      <xdr:spPr>
        <a:xfrm>
          <a:off x="16929100" y="10069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116551</xdr:rowOff>
    </xdr:from>
    <xdr:to>
      <xdr:col>81</xdr:col>
      <xdr:colOff>44450</xdr:colOff>
      <xdr:row>61</xdr:row>
      <xdr:rowOff>39751</xdr:rowOff>
    </xdr:to>
    <xdr:cxnSp macro="">
      <xdr:nvCxnSpPr>
        <xdr:cNvPr id="306" name="直線コネクタ 305"/>
        <xdr:cNvCxnSpPr/>
      </xdr:nvCxnSpPr>
      <xdr:spPr>
        <a:xfrm>
          <a:off x="16179800" y="10403551"/>
          <a:ext cx="838200" cy="94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52782</xdr:rowOff>
    </xdr:from>
    <xdr:ext cx="762000" cy="259045"/>
    <xdr:sp macro="" textlink="">
      <xdr:nvSpPr>
        <xdr:cNvPr id="307" name="定員管理の状況平均値テキスト"/>
        <xdr:cNvSpPr txBox="1"/>
      </xdr:nvSpPr>
      <xdr:spPr>
        <a:xfrm>
          <a:off x="17106900" y="10511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80705</xdr:rowOff>
    </xdr:from>
    <xdr:to>
      <xdr:col>81</xdr:col>
      <xdr:colOff>95250</xdr:colOff>
      <xdr:row>62</xdr:row>
      <xdr:rowOff>10855</xdr:rowOff>
    </xdr:to>
    <xdr:sp macro="" textlink="">
      <xdr:nvSpPr>
        <xdr:cNvPr id="308" name="フローチャート: 判断 307"/>
        <xdr:cNvSpPr/>
      </xdr:nvSpPr>
      <xdr:spPr>
        <a:xfrm>
          <a:off x="16967200" y="10539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83614</xdr:rowOff>
    </xdr:from>
    <xdr:to>
      <xdr:col>77</xdr:col>
      <xdr:colOff>44450</xdr:colOff>
      <xdr:row>60</xdr:row>
      <xdr:rowOff>116551</xdr:rowOff>
    </xdr:to>
    <xdr:cxnSp macro="">
      <xdr:nvCxnSpPr>
        <xdr:cNvPr id="309" name="直線コネクタ 308"/>
        <xdr:cNvCxnSpPr/>
      </xdr:nvCxnSpPr>
      <xdr:spPr>
        <a:xfrm>
          <a:off x="15290800" y="10370614"/>
          <a:ext cx="889000" cy="3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3369</xdr:rowOff>
    </xdr:from>
    <xdr:to>
      <xdr:col>77</xdr:col>
      <xdr:colOff>95250</xdr:colOff>
      <xdr:row>61</xdr:row>
      <xdr:rowOff>104969</xdr:rowOff>
    </xdr:to>
    <xdr:sp macro="" textlink="">
      <xdr:nvSpPr>
        <xdr:cNvPr id="310" name="フローチャート: 判断 309"/>
        <xdr:cNvSpPr/>
      </xdr:nvSpPr>
      <xdr:spPr>
        <a:xfrm>
          <a:off x="16129000" y="1046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89746</xdr:rowOff>
    </xdr:from>
    <xdr:ext cx="736600" cy="259045"/>
    <xdr:sp macro="" textlink="">
      <xdr:nvSpPr>
        <xdr:cNvPr id="311" name="テキスト ボックス 310"/>
        <xdr:cNvSpPr txBox="1"/>
      </xdr:nvSpPr>
      <xdr:spPr>
        <a:xfrm>
          <a:off x="15798800" y="10548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83614</xdr:rowOff>
    </xdr:from>
    <xdr:to>
      <xdr:col>72</xdr:col>
      <xdr:colOff>203200</xdr:colOff>
      <xdr:row>60</xdr:row>
      <xdr:rowOff>88922</xdr:rowOff>
    </xdr:to>
    <xdr:cxnSp macro="">
      <xdr:nvCxnSpPr>
        <xdr:cNvPr id="312" name="直線コネクタ 311"/>
        <xdr:cNvCxnSpPr/>
      </xdr:nvCxnSpPr>
      <xdr:spPr>
        <a:xfrm flipV="1">
          <a:off x="14401800" y="10370614"/>
          <a:ext cx="889000" cy="5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118897</xdr:rowOff>
    </xdr:from>
    <xdr:to>
      <xdr:col>73</xdr:col>
      <xdr:colOff>44450</xdr:colOff>
      <xdr:row>61</xdr:row>
      <xdr:rowOff>49047</xdr:rowOff>
    </xdr:to>
    <xdr:sp macro="" textlink="">
      <xdr:nvSpPr>
        <xdr:cNvPr id="313" name="フローチャート: 判断 312"/>
        <xdr:cNvSpPr/>
      </xdr:nvSpPr>
      <xdr:spPr>
        <a:xfrm>
          <a:off x="15240000" y="1040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33824</xdr:rowOff>
    </xdr:from>
    <xdr:ext cx="762000" cy="259045"/>
    <xdr:sp macro="" textlink="">
      <xdr:nvSpPr>
        <xdr:cNvPr id="314" name="テキスト ボックス 313"/>
        <xdr:cNvSpPr txBox="1"/>
      </xdr:nvSpPr>
      <xdr:spPr>
        <a:xfrm>
          <a:off x="14909800" y="10492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70945</xdr:rowOff>
    </xdr:from>
    <xdr:to>
      <xdr:col>68</xdr:col>
      <xdr:colOff>152400</xdr:colOff>
      <xdr:row>60</xdr:row>
      <xdr:rowOff>88922</xdr:rowOff>
    </xdr:to>
    <xdr:cxnSp macro="">
      <xdr:nvCxnSpPr>
        <xdr:cNvPr id="315" name="直線コネクタ 314"/>
        <xdr:cNvCxnSpPr/>
      </xdr:nvCxnSpPr>
      <xdr:spPr>
        <a:xfrm>
          <a:off x="13512800" y="10357945"/>
          <a:ext cx="889000" cy="17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69980</xdr:rowOff>
    </xdr:from>
    <xdr:to>
      <xdr:col>68</xdr:col>
      <xdr:colOff>203200</xdr:colOff>
      <xdr:row>60</xdr:row>
      <xdr:rowOff>130</xdr:rowOff>
    </xdr:to>
    <xdr:sp macro="" textlink="">
      <xdr:nvSpPr>
        <xdr:cNvPr id="316" name="フローチャート: 判断 315"/>
        <xdr:cNvSpPr/>
      </xdr:nvSpPr>
      <xdr:spPr>
        <a:xfrm>
          <a:off x="14351000" y="1018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10307</xdr:rowOff>
    </xdr:from>
    <xdr:ext cx="762000" cy="259045"/>
    <xdr:sp macro="" textlink="">
      <xdr:nvSpPr>
        <xdr:cNvPr id="317" name="テキスト ボックス 316"/>
        <xdr:cNvSpPr txBox="1"/>
      </xdr:nvSpPr>
      <xdr:spPr>
        <a:xfrm>
          <a:off x="14020800" y="995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151600</xdr:rowOff>
    </xdr:from>
    <xdr:to>
      <xdr:col>64</xdr:col>
      <xdr:colOff>152400</xdr:colOff>
      <xdr:row>60</xdr:row>
      <xdr:rowOff>81750</xdr:rowOff>
    </xdr:to>
    <xdr:sp macro="" textlink="">
      <xdr:nvSpPr>
        <xdr:cNvPr id="318" name="フローチャート: 判断 317"/>
        <xdr:cNvSpPr/>
      </xdr:nvSpPr>
      <xdr:spPr>
        <a:xfrm>
          <a:off x="13462000" y="1026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91927</xdr:rowOff>
    </xdr:from>
    <xdr:ext cx="762000" cy="259045"/>
    <xdr:sp macro="" textlink="">
      <xdr:nvSpPr>
        <xdr:cNvPr id="319" name="テキスト ボックス 318"/>
        <xdr:cNvSpPr txBox="1"/>
      </xdr:nvSpPr>
      <xdr:spPr>
        <a:xfrm>
          <a:off x="13131800" y="1003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0" name="テキスト ボックス 31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1" name="テキスト ボックス 32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2" name="テキスト ボックス 32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23" name="テキスト ボックス 32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24" name="テキスト ボックス 32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160401</xdr:rowOff>
    </xdr:from>
    <xdr:to>
      <xdr:col>81</xdr:col>
      <xdr:colOff>95250</xdr:colOff>
      <xdr:row>61</xdr:row>
      <xdr:rowOff>90551</xdr:rowOff>
    </xdr:to>
    <xdr:sp macro="" textlink="">
      <xdr:nvSpPr>
        <xdr:cNvPr id="325" name="楕円 324"/>
        <xdr:cNvSpPr/>
      </xdr:nvSpPr>
      <xdr:spPr>
        <a:xfrm>
          <a:off x="16967200" y="10447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5478</xdr:rowOff>
    </xdr:from>
    <xdr:ext cx="762000" cy="259045"/>
    <xdr:sp macro="" textlink="">
      <xdr:nvSpPr>
        <xdr:cNvPr id="326" name="定員管理の状況該当値テキスト"/>
        <xdr:cNvSpPr txBox="1"/>
      </xdr:nvSpPr>
      <xdr:spPr>
        <a:xfrm>
          <a:off x="17106900" y="10292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65751</xdr:rowOff>
    </xdr:from>
    <xdr:to>
      <xdr:col>77</xdr:col>
      <xdr:colOff>95250</xdr:colOff>
      <xdr:row>60</xdr:row>
      <xdr:rowOff>167351</xdr:rowOff>
    </xdr:to>
    <xdr:sp macro="" textlink="">
      <xdr:nvSpPr>
        <xdr:cNvPr id="327" name="楕円 326"/>
        <xdr:cNvSpPr/>
      </xdr:nvSpPr>
      <xdr:spPr>
        <a:xfrm>
          <a:off x="16129000" y="1035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6078</xdr:rowOff>
    </xdr:from>
    <xdr:ext cx="736600" cy="259045"/>
    <xdr:sp macro="" textlink="">
      <xdr:nvSpPr>
        <xdr:cNvPr id="328" name="テキスト ボックス 327"/>
        <xdr:cNvSpPr txBox="1"/>
      </xdr:nvSpPr>
      <xdr:spPr>
        <a:xfrm>
          <a:off x="15798800" y="101216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32814</xdr:rowOff>
    </xdr:from>
    <xdr:to>
      <xdr:col>73</xdr:col>
      <xdr:colOff>44450</xdr:colOff>
      <xdr:row>60</xdr:row>
      <xdr:rowOff>134414</xdr:rowOff>
    </xdr:to>
    <xdr:sp macro="" textlink="">
      <xdr:nvSpPr>
        <xdr:cNvPr id="329" name="楕円 328"/>
        <xdr:cNvSpPr/>
      </xdr:nvSpPr>
      <xdr:spPr>
        <a:xfrm>
          <a:off x="15240000" y="1031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144591</xdr:rowOff>
    </xdr:from>
    <xdr:ext cx="762000" cy="259045"/>
    <xdr:sp macro="" textlink="">
      <xdr:nvSpPr>
        <xdr:cNvPr id="330" name="テキスト ボックス 329"/>
        <xdr:cNvSpPr txBox="1"/>
      </xdr:nvSpPr>
      <xdr:spPr>
        <a:xfrm>
          <a:off x="14909800" y="10088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38122</xdr:rowOff>
    </xdr:from>
    <xdr:to>
      <xdr:col>68</xdr:col>
      <xdr:colOff>203200</xdr:colOff>
      <xdr:row>60</xdr:row>
      <xdr:rowOff>139722</xdr:rowOff>
    </xdr:to>
    <xdr:sp macro="" textlink="">
      <xdr:nvSpPr>
        <xdr:cNvPr id="331" name="楕円 330"/>
        <xdr:cNvSpPr/>
      </xdr:nvSpPr>
      <xdr:spPr>
        <a:xfrm>
          <a:off x="14351000" y="1032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124499</xdr:rowOff>
    </xdr:from>
    <xdr:ext cx="762000" cy="259045"/>
    <xdr:sp macro="" textlink="">
      <xdr:nvSpPr>
        <xdr:cNvPr id="332" name="テキスト ボックス 331"/>
        <xdr:cNvSpPr txBox="1"/>
      </xdr:nvSpPr>
      <xdr:spPr>
        <a:xfrm>
          <a:off x="14020800" y="10411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20145</xdr:rowOff>
    </xdr:from>
    <xdr:to>
      <xdr:col>64</xdr:col>
      <xdr:colOff>152400</xdr:colOff>
      <xdr:row>60</xdr:row>
      <xdr:rowOff>121745</xdr:rowOff>
    </xdr:to>
    <xdr:sp macro="" textlink="">
      <xdr:nvSpPr>
        <xdr:cNvPr id="333" name="楕円 332"/>
        <xdr:cNvSpPr/>
      </xdr:nvSpPr>
      <xdr:spPr>
        <a:xfrm>
          <a:off x="13462000" y="1030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106522</xdr:rowOff>
    </xdr:from>
    <xdr:ext cx="762000" cy="259045"/>
    <xdr:sp macro="" textlink="">
      <xdr:nvSpPr>
        <xdr:cNvPr id="334" name="テキスト ボックス 333"/>
        <xdr:cNvSpPr txBox="1"/>
      </xdr:nvSpPr>
      <xdr:spPr>
        <a:xfrm>
          <a:off x="13131800" y="10393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35" name="正方形/長方形 33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66</xdr:col>
      <xdr:colOff>3624</xdr:colOff>
      <xdr:row>31</xdr:row>
      <xdr:rowOff>88900</xdr:rowOff>
    </xdr:from>
    <xdr:ext cx="1605652" cy="309059"/>
    <xdr:sp macro="" textlink="">
      <xdr:nvSpPr>
        <xdr:cNvPr id="336" name="テキスト ボックス 335"/>
        <xdr:cNvSpPr txBox="1"/>
      </xdr:nvSpPr>
      <xdr:spPr>
        <a:xfrm>
          <a:off x="13833924" y="54038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74</xdr:col>
      <xdr:colOff>59876</xdr:colOff>
      <xdr:row>31</xdr:row>
      <xdr:rowOff>38100</xdr:rowOff>
    </xdr:from>
    <xdr:ext cx="1333500" cy="359073"/>
    <xdr:sp macro="" textlink="">
      <xdr:nvSpPr>
        <xdr:cNvPr id="337" name="テキスト ボックス 336"/>
        <xdr:cNvSpPr txBox="1"/>
      </xdr:nvSpPr>
      <xdr:spPr>
        <a:xfrm>
          <a:off x="15566576" y="535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38" name="正方形/長方形 33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39" name="正方形/長方形 33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0" name="正方形/長方形 33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1" name="正方形/長方形 34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42" name="正方形/長方形 34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43" name="正方形/長方形 34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44" name="正方形/長方形 34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45" name="テキスト ボックス 34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近年は低金利に伴う元利償還金の減少等により、低下傾向にある。令和元年度については、グループ内平均値を上回ったものの、昨年度と比較して、実質公債費比率は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ポイント低下した。</a:t>
          </a:r>
        </a:p>
        <a:p>
          <a:r>
            <a:rPr kumimoji="1" lang="ja-JP" altLang="en-US" sz="1300">
              <a:latin typeface="ＭＳ Ｐゴシック" panose="020B0600070205080204" pitchFamily="50" charset="-128"/>
              <a:ea typeface="ＭＳ Ｐゴシック" panose="020B0600070205080204" pitchFamily="50" charset="-128"/>
            </a:rPr>
            <a:t>　今後も県債発行の抑制に努めるとともに、公債費平準化等の取組みを通じて、実質公債費比率の上昇を抑える。</a:t>
          </a:r>
        </a:p>
      </xdr:txBody>
    </xdr:sp>
    <xdr:clientData/>
  </xdr:twoCellAnchor>
  <xdr:oneCellAnchor>
    <xdr:from>
      <xdr:col>61</xdr:col>
      <xdr:colOff>6350</xdr:colOff>
      <xdr:row>32</xdr:row>
      <xdr:rowOff>101600</xdr:rowOff>
    </xdr:from>
    <xdr:ext cx="298543" cy="225703"/>
    <xdr:sp macro="" textlink="">
      <xdr:nvSpPr>
        <xdr:cNvPr id="346" name="テキスト ボックス 34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47" name="直線コネクタ 34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48" name="テキスト ボックス 34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49" name="直線コネクタ 348"/>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0" name="テキスト ボックス 349"/>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51" name="直線コネクタ 350"/>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52" name="テキスト ボックス 351"/>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53" name="直線コネクタ 352"/>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54" name="テキスト ボックス 353"/>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55" name="直線コネクタ 354"/>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56" name="テキスト ボックス 355"/>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57" name="直線コネクタ 356"/>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58" name="テキスト ボックス 357"/>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59" name="直線コネクタ 358"/>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60" name="テキスト ボックス 359"/>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6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79375</xdr:rowOff>
    </xdr:from>
    <xdr:to>
      <xdr:col>81</xdr:col>
      <xdr:colOff>44450</xdr:colOff>
      <xdr:row>44</xdr:row>
      <xdr:rowOff>104775</xdr:rowOff>
    </xdr:to>
    <xdr:cxnSp macro="">
      <xdr:nvCxnSpPr>
        <xdr:cNvPr id="362" name="直線コネクタ 361"/>
        <xdr:cNvCxnSpPr/>
      </xdr:nvCxnSpPr>
      <xdr:spPr>
        <a:xfrm flipV="1">
          <a:off x="17018000" y="6080125"/>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76852</xdr:rowOff>
    </xdr:from>
    <xdr:ext cx="762000" cy="259045"/>
    <xdr:sp macro="" textlink="">
      <xdr:nvSpPr>
        <xdr:cNvPr id="363" name="公債費負担の状況最小値テキスト"/>
        <xdr:cNvSpPr txBox="1"/>
      </xdr:nvSpPr>
      <xdr:spPr>
        <a:xfrm>
          <a:off x="17106900" y="762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104775</xdr:rowOff>
    </xdr:from>
    <xdr:to>
      <xdr:col>81</xdr:col>
      <xdr:colOff>133350</xdr:colOff>
      <xdr:row>44</xdr:row>
      <xdr:rowOff>104775</xdr:rowOff>
    </xdr:to>
    <xdr:cxnSp macro="">
      <xdr:nvCxnSpPr>
        <xdr:cNvPr id="364" name="直線コネクタ 363"/>
        <xdr:cNvCxnSpPr/>
      </xdr:nvCxnSpPr>
      <xdr:spPr>
        <a:xfrm>
          <a:off x="16929100" y="764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165752</xdr:rowOff>
    </xdr:from>
    <xdr:ext cx="762000" cy="259045"/>
    <xdr:sp macro="" textlink="">
      <xdr:nvSpPr>
        <xdr:cNvPr id="365" name="公債費負担の状況最大値テキスト"/>
        <xdr:cNvSpPr txBox="1"/>
      </xdr:nvSpPr>
      <xdr:spPr>
        <a:xfrm>
          <a:off x="17106900" y="5823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79375</xdr:rowOff>
    </xdr:from>
    <xdr:to>
      <xdr:col>81</xdr:col>
      <xdr:colOff>133350</xdr:colOff>
      <xdr:row>35</xdr:row>
      <xdr:rowOff>79375</xdr:rowOff>
    </xdr:to>
    <xdr:cxnSp macro="">
      <xdr:nvCxnSpPr>
        <xdr:cNvPr id="366" name="直線コネクタ 365"/>
        <xdr:cNvCxnSpPr/>
      </xdr:nvCxnSpPr>
      <xdr:spPr>
        <a:xfrm>
          <a:off x="16929100" y="6080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106892</xdr:rowOff>
    </xdr:from>
    <xdr:to>
      <xdr:col>81</xdr:col>
      <xdr:colOff>44450</xdr:colOff>
      <xdr:row>40</xdr:row>
      <xdr:rowOff>147108</xdr:rowOff>
    </xdr:to>
    <xdr:cxnSp macro="">
      <xdr:nvCxnSpPr>
        <xdr:cNvPr id="367" name="直線コネクタ 366"/>
        <xdr:cNvCxnSpPr/>
      </xdr:nvCxnSpPr>
      <xdr:spPr>
        <a:xfrm flipV="1">
          <a:off x="16179800" y="6964892"/>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83202</xdr:rowOff>
    </xdr:from>
    <xdr:ext cx="762000" cy="259045"/>
    <xdr:sp macro="" textlink="">
      <xdr:nvSpPr>
        <xdr:cNvPr id="368" name="公債費負担の状況平均値テキスト"/>
        <xdr:cNvSpPr txBox="1"/>
      </xdr:nvSpPr>
      <xdr:spPr>
        <a:xfrm>
          <a:off x="17106900" y="65983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66675</xdr:rowOff>
    </xdr:from>
    <xdr:to>
      <xdr:col>81</xdr:col>
      <xdr:colOff>95250</xdr:colOff>
      <xdr:row>39</xdr:row>
      <xdr:rowOff>168275</xdr:rowOff>
    </xdr:to>
    <xdr:sp macro="" textlink="">
      <xdr:nvSpPr>
        <xdr:cNvPr id="369" name="フローチャート: 判断 368"/>
        <xdr:cNvSpPr/>
      </xdr:nvSpPr>
      <xdr:spPr>
        <a:xfrm>
          <a:off x="16967200" y="675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147108</xdr:rowOff>
    </xdr:from>
    <xdr:to>
      <xdr:col>77</xdr:col>
      <xdr:colOff>44450</xdr:colOff>
      <xdr:row>41</xdr:row>
      <xdr:rowOff>56092</xdr:rowOff>
    </xdr:to>
    <xdr:cxnSp macro="">
      <xdr:nvCxnSpPr>
        <xdr:cNvPr id="370" name="直線コネクタ 369"/>
        <xdr:cNvCxnSpPr/>
      </xdr:nvCxnSpPr>
      <xdr:spPr>
        <a:xfrm flipV="1">
          <a:off x="15290800" y="7005108"/>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15875</xdr:rowOff>
    </xdr:from>
    <xdr:to>
      <xdr:col>77</xdr:col>
      <xdr:colOff>95250</xdr:colOff>
      <xdr:row>40</xdr:row>
      <xdr:rowOff>117475</xdr:rowOff>
    </xdr:to>
    <xdr:sp macro="" textlink="">
      <xdr:nvSpPr>
        <xdr:cNvPr id="371" name="フローチャート: 判断 370"/>
        <xdr:cNvSpPr/>
      </xdr:nvSpPr>
      <xdr:spPr>
        <a:xfrm>
          <a:off x="16129000" y="687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127652</xdr:rowOff>
    </xdr:from>
    <xdr:ext cx="736600" cy="259045"/>
    <xdr:sp macro="" textlink="">
      <xdr:nvSpPr>
        <xdr:cNvPr id="372" name="テキスト ボックス 371"/>
        <xdr:cNvSpPr txBox="1"/>
      </xdr:nvSpPr>
      <xdr:spPr>
        <a:xfrm>
          <a:off x="15798800" y="664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56092</xdr:rowOff>
    </xdr:from>
    <xdr:to>
      <xdr:col>72</xdr:col>
      <xdr:colOff>203200</xdr:colOff>
      <xdr:row>41</xdr:row>
      <xdr:rowOff>136525</xdr:rowOff>
    </xdr:to>
    <xdr:cxnSp macro="">
      <xdr:nvCxnSpPr>
        <xdr:cNvPr id="373" name="直線コネクタ 372"/>
        <xdr:cNvCxnSpPr/>
      </xdr:nvCxnSpPr>
      <xdr:spPr>
        <a:xfrm flipV="1">
          <a:off x="14401800" y="708554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116417</xdr:rowOff>
    </xdr:from>
    <xdr:to>
      <xdr:col>73</xdr:col>
      <xdr:colOff>44450</xdr:colOff>
      <xdr:row>41</xdr:row>
      <xdr:rowOff>46567</xdr:rowOff>
    </xdr:to>
    <xdr:sp macro="" textlink="">
      <xdr:nvSpPr>
        <xdr:cNvPr id="374" name="フローチャート: 判断 373"/>
        <xdr:cNvSpPr/>
      </xdr:nvSpPr>
      <xdr:spPr>
        <a:xfrm>
          <a:off x="15240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56744</xdr:rowOff>
    </xdr:from>
    <xdr:ext cx="762000" cy="259045"/>
    <xdr:sp macro="" textlink="">
      <xdr:nvSpPr>
        <xdr:cNvPr id="375" name="テキスト ボックス 374"/>
        <xdr:cNvSpPr txBox="1"/>
      </xdr:nvSpPr>
      <xdr:spPr>
        <a:xfrm>
          <a:off x="14909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136525</xdr:rowOff>
    </xdr:from>
    <xdr:to>
      <xdr:col>68</xdr:col>
      <xdr:colOff>152400</xdr:colOff>
      <xdr:row>42</xdr:row>
      <xdr:rowOff>25400</xdr:rowOff>
    </xdr:to>
    <xdr:cxnSp macro="">
      <xdr:nvCxnSpPr>
        <xdr:cNvPr id="376" name="直線コネクタ 375"/>
        <xdr:cNvCxnSpPr/>
      </xdr:nvCxnSpPr>
      <xdr:spPr>
        <a:xfrm flipV="1">
          <a:off x="13512800" y="716597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125942</xdr:rowOff>
    </xdr:from>
    <xdr:to>
      <xdr:col>68</xdr:col>
      <xdr:colOff>203200</xdr:colOff>
      <xdr:row>42</xdr:row>
      <xdr:rowOff>56092</xdr:rowOff>
    </xdr:to>
    <xdr:sp macro="" textlink="">
      <xdr:nvSpPr>
        <xdr:cNvPr id="377" name="フローチャート: 判断 376"/>
        <xdr:cNvSpPr/>
      </xdr:nvSpPr>
      <xdr:spPr>
        <a:xfrm>
          <a:off x="14351000" y="715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40869</xdr:rowOff>
    </xdr:from>
    <xdr:ext cx="762000" cy="259045"/>
    <xdr:sp macro="" textlink="">
      <xdr:nvSpPr>
        <xdr:cNvPr id="378" name="テキスト ボックス 377"/>
        <xdr:cNvSpPr txBox="1"/>
      </xdr:nvSpPr>
      <xdr:spPr>
        <a:xfrm>
          <a:off x="14020800" y="724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155575</xdr:rowOff>
    </xdr:from>
    <xdr:to>
      <xdr:col>64</xdr:col>
      <xdr:colOff>152400</xdr:colOff>
      <xdr:row>43</xdr:row>
      <xdr:rowOff>85725</xdr:rowOff>
    </xdr:to>
    <xdr:sp macro="" textlink="">
      <xdr:nvSpPr>
        <xdr:cNvPr id="379" name="フローチャート: 判断 378"/>
        <xdr:cNvSpPr/>
      </xdr:nvSpPr>
      <xdr:spPr>
        <a:xfrm>
          <a:off x="13462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70502</xdr:rowOff>
    </xdr:from>
    <xdr:ext cx="762000" cy="259045"/>
    <xdr:sp macro="" textlink="">
      <xdr:nvSpPr>
        <xdr:cNvPr id="380" name="テキスト ボックス 379"/>
        <xdr:cNvSpPr txBox="1"/>
      </xdr:nvSpPr>
      <xdr:spPr>
        <a:xfrm>
          <a:off x="13131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1" name="テキスト ボックス 38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2" name="テキスト ボックス 38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83" name="テキスト ボックス 38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84" name="テキスト ボックス 38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85" name="テキスト ボックス 38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56092</xdr:rowOff>
    </xdr:from>
    <xdr:to>
      <xdr:col>81</xdr:col>
      <xdr:colOff>95250</xdr:colOff>
      <xdr:row>40</xdr:row>
      <xdr:rowOff>157692</xdr:rowOff>
    </xdr:to>
    <xdr:sp macro="" textlink="">
      <xdr:nvSpPr>
        <xdr:cNvPr id="386" name="楕円 385"/>
        <xdr:cNvSpPr/>
      </xdr:nvSpPr>
      <xdr:spPr>
        <a:xfrm>
          <a:off x="16967200" y="6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28169</xdr:rowOff>
    </xdr:from>
    <xdr:ext cx="762000" cy="259045"/>
    <xdr:sp macro="" textlink="">
      <xdr:nvSpPr>
        <xdr:cNvPr id="387" name="公債費負担の状況該当値テキスト"/>
        <xdr:cNvSpPr txBox="1"/>
      </xdr:nvSpPr>
      <xdr:spPr>
        <a:xfrm>
          <a:off x="17106900" y="6886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96308</xdr:rowOff>
    </xdr:from>
    <xdr:to>
      <xdr:col>77</xdr:col>
      <xdr:colOff>95250</xdr:colOff>
      <xdr:row>41</xdr:row>
      <xdr:rowOff>26458</xdr:rowOff>
    </xdr:to>
    <xdr:sp macro="" textlink="">
      <xdr:nvSpPr>
        <xdr:cNvPr id="388" name="楕円 387"/>
        <xdr:cNvSpPr/>
      </xdr:nvSpPr>
      <xdr:spPr>
        <a:xfrm>
          <a:off x="161290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11235</xdr:rowOff>
    </xdr:from>
    <xdr:ext cx="736600" cy="259045"/>
    <xdr:sp macro="" textlink="">
      <xdr:nvSpPr>
        <xdr:cNvPr id="389" name="テキスト ボックス 388"/>
        <xdr:cNvSpPr txBox="1"/>
      </xdr:nvSpPr>
      <xdr:spPr>
        <a:xfrm>
          <a:off x="15798800" y="7040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5292</xdr:rowOff>
    </xdr:from>
    <xdr:to>
      <xdr:col>73</xdr:col>
      <xdr:colOff>44450</xdr:colOff>
      <xdr:row>41</xdr:row>
      <xdr:rowOff>106892</xdr:rowOff>
    </xdr:to>
    <xdr:sp macro="" textlink="">
      <xdr:nvSpPr>
        <xdr:cNvPr id="390" name="楕円 389"/>
        <xdr:cNvSpPr/>
      </xdr:nvSpPr>
      <xdr:spPr>
        <a:xfrm>
          <a:off x="15240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91669</xdr:rowOff>
    </xdr:from>
    <xdr:ext cx="762000" cy="259045"/>
    <xdr:sp macro="" textlink="">
      <xdr:nvSpPr>
        <xdr:cNvPr id="391" name="テキスト ボックス 390"/>
        <xdr:cNvSpPr txBox="1"/>
      </xdr:nvSpPr>
      <xdr:spPr>
        <a:xfrm>
          <a:off x="14909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85725</xdr:rowOff>
    </xdr:from>
    <xdr:to>
      <xdr:col>68</xdr:col>
      <xdr:colOff>203200</xdr:colOff>
      <xdr:row>42</xdr:row>
      <xdr:rowOff>15875</xdr:rowOff>
    </xdr:to>
    <xdr:sp macro="" textlink="">
      <xdr:nvSpPr>
        <xdr:cNvPr id="392" name="楕円 391"/>
        <xdr:cNvSpPr/>
      </xdr:nvSpPr>
      <xdr:spPr>
        <a:xfrm>
          <a:off x="14351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26052</xdr:rowOff>
    </xdr:from>
    <xdr:ext cx="762000" cy="259045"/>
    <xdr:sp macro="" textlink="">
      <xdr:nvSpPr>
        <xdr:cNvPr id="393" name="テキスト ボックス 392"/>
        <xdr:cNvSpPr txBox="1"/>
      </xdr:nvSpPr>
      <xdr:spPr>
        <a:xfrm>
          <a:off x="14020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94" name="楕円 393"/>
        <xdr:cNvSpPr/>
      </xdr:nvSpPr>
      <xdr:spPr>
        <a:xfrm>
          <a:off x="13462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86377</xdr:rowOff>
    </xdr:from>
    <xdr:ext cx="762000" cy="259045"/>
    <xdr:sp macro="" textlink="">
      <xdr:nvSpPr>
        <xdr:cNvPr id="395" name="テキスト ボックス 394"/>
        <xdr:cNvSpPr txBox="1"/>
      </xdr:nvSpPr>
      <xdr:spPr>
        <a:xfrm>
          <a:off x="13131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396" name="正方形/長方形 39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66</xdr:col>
      <xdr:colOff>86980</xdr:colOff>
      <xdr:row>9</xdr:row>
      <xdr:rowOff>50800</xdr:rowOff>
    </xdr:from>
    <xdr:ext cx="1438940" cy="309059"/>
    <xdr:sp macro="" textlink="">
      <xdr:nvSpPr>
        <xdr:cNvPr id="397" name="テキスト ボックス 396"/>
        <xdr:cNvSpPr txBox="1"/>
      </xdr:nvSpPr>
      <xdr:spPr>
        <a:xfrm>
          <a:off x="13917280" y="15938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186070</xdr:colOff>
      <xdr:row>9</xdr:row>
      <xdr:rowOff>0</xdr:rowOff>
    </xdr:from>
    <xdr:ext cx="1333500" cy="359073"/>
    <xdr:sp macro="" textlink="">
      <xdr:nvSpPr>
        <xdr:cNvPr id="398" name="テキスト ボックス 397"/>
        <xdr:cNvSpPr txBox="1"/>
      </xdr:nvSpPr>
      <xdr:spPr>
        <a:xfrm>
          <a:off x="15483220" y="154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399" name="正方形/長方形 39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0" name="正方形/長方形 39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1" name="正方形/長方形 40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2" name="正方形/長方形 40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03" name="正方形/長方形 40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04" name="正方形/長方形 40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05" name="正方形/長方形 40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06" name="テキスト ボックス 40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分子については、平成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は減少したものの、令和元年度は増加に転じた。主なる要因としては、地方債現在高等に係る基準財政需要額算入見込額の減少等による充当可能財源等の減少幅が、将来負担額の減少幅を上回ったことによる。</a:t>
          </a:r>
        </a:p>
        <a:p>
          <a:r>
            <a:rPr kumimoji="1" lang="ja-JP" altLang="en-US" sz="1100">
              <a:latin typeface="ＭＳ Ｐゴシック" panose="020B0600070205080204" pitchFamily="50" charset="-128"/>
              <a:ea typeface="ＭＳ Ｐゴシック" panose="020B0600070205080204" pitchFamily="50" charset="-128"/>
            </a:rPr>
            <a:t>　分母については、減少傾向が続いており、令和元年度においても減少した。主なる要因としては、標準税収入額は増加したものの、それを上回って普通交付税額及び臨時財政対策債発行可能額が減少したことによる。</a:t>
          </a:r>
        </a:p>
        <a:p>
          <a:r>
            <a:rPr kumimoji="1" lang="ja-JP" altLang="en-US" sz="1100">
              <a:latin typeface="ＭＳ Ｐゴシック" panose="020B0600070205080204" pitchFamily="50" charset="-128"/>
              <a:ea typeface="ＭＳ Ｐゴシック" panose="020B0600070205080204" pitchFamily="50" charset="-128"/>
            </a:rPr>
            <a:t>　引き続き、県債発行の抑制に努めること等により、今後も改善を図っていく。</a:t>
          </a:r>
        </a:p>
      </xdr:txBody>
    </xdr:sp>
    <xdr:clientData/>
  </xdr:twoCellAnchor>
  <xdr:oneCellAnchor>
    <xdr:from>
      <xdr:col>61</xdr:col>
      <xdr:colOff>6350</xdr:colOff>
      <xdr:row>10</xdr:row>
      <xdr:rowOff>63500</xdr:rowOff>
    </xdr:from>
    <xdr:ext cx="298543" cy="225703"/>
    <xdr:sp macro="" textlink="">
      <xdr:nvSpPr>
        <xdr:cNvPr id="407" name="テキスト ボックス 40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08" name="直線コネクタ 40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09" name="テキスト ボックス 40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10" name="直線コネクタ 409"/>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11" name="テキスト ボックス 410"/>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12" name="直線コネクタ 411"/>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13" name="テキスト ボックス 412"/>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14" name="直線コネクタ 413"/>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15" name="テキスト ボックス 414"/>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16" name="直線コネクタ 415"/>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17" name="テキスト ボックス 416"/>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18" name="直線コネクタ 41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84938</xdr:rowOff>
    </xdr:from>
    <xdr:to>
      <xdr:col>81</xdr:col>
      <xdr:colOff>44450</xdr:colOff>
      <xdr:row>21</xdr:row>
      <xdr:rowOff>106375</xdr:rowOff>
    </xdr:to>
    <xdr:cxnSp macro="">
      <xdr:nvCxnSpPr>
        <xdr:cNvPr id="420" name="直線コネクタ 419"/>
        <xdr:cNvCxnSpPr/>
      </xdr:nvCxnSpPr>
      <xdr:spPr>
        <a:xfrm flipV="1">
          <a:off x="17018000" y="2656688"/>
          <a:ext cx="0" cy="10501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78452</xdr:rowOff>
    </xdr:from>
    <xdr:ext cx="762000" cy="259045"/>
    <xdr:sp macro="" textlink="">
      <xdr:nvSpPr>
        <xdr:cNvPr id="421" name="将来負担の状況最小値テキスト"/>
        <xdr:cNvSpPr txBox="1"/>
      </xdr:nvSpPr>
      <xdr:spPr>
        <a:xfrm>
          <a:off x="17106900" y="3678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106375</xdr:rowOff>
    </xdr:from>
    <xdr:to>
      <xdr:col>81</xdr:col>
      <xdr:colOff>133350</xdr:colOff>
      <xdr:row>21</xdr:row>
      <xdr:rowOff>106375</xdr:rowOff>
    </xdr:to>
    <xdr:cxnSp macro="">
      <xdr:nvCxnSpPr>
        <xdr:cNvPr id="422" name="直線コネクタ 421"/>
        <xdr:cNvCxnSpPr/>
      </xdr:nvCxnSpPr>
      <xdr:spPr>
        <a:xfrm>
          <a:off x="16929100" y="3706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171315</xdr:rowOff>
    </xdr:from>
    <xdr:ext cx="762000" cy="259045"/>
    <xdr:sp macro="" textlink="">
      <xdr:nvSpPr>
        <xdr:cNvPr id="423" name="将来負担の状況最大値テキスト"/>
        <xdr:cNvSpPr txBox="1"/>
      </xdr:nvSpPr>
      <xdr:spPr>
        <a:xfrm>
          <a:off x="17106900" y="240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84938</xdr:rowOff>
    </xdr:from>
    <xdr:to>
      <xdr:col>81</xdr:col>
      <xdr:colOff>133350</xdr:colOff>
      <xdr:row>15</xdr:row>
      <xdr:rowOff>84938</xdr:rowOff>
    </xdr:to>
    <xdr:cxnSp macro="">
      <xdr:nvCxnSpPr>
        <xdr:cNvPr id="424" name="直線コネクタ 423"/>
        <xdr:cNvCxnSpPr/>
      </xdr:nvCxnSpPr>
      <xdr:spPr>
        <a:xfrm>
          <a:off x="16929100" y="2656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164897</xdr:rowOff>
    </xdr:from>
    <xdr:to>
      <xdr:col>81</xdr:col>
      <xdr:colOff>44450</xdr:colOff>
      <xdr:row>21</xdr:row>
      <xdr:rowOff>37846</xdr:rowOff>
    </xdr:to>
    <xdr:cxnSp macro="">
      <xdr:nvCxnSpPr>
        <xdr:cNvPr id="425" name="直線コネクタ 424"/>
        <xdr:cNvCxnSpPr/>
      </xdr:nvCxnSpPr>
      <xdr:spPr>
        <a:xfrm>
          <a:off x="16179800" y="3593897"/>
          <a:ext cx="838200" cy="4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17</xdr:row>
      <xdr:rowOff>165625</xdr:rowOff>
    </xdr:from>
    <xdr:ext cx="762000" cy="259045"/>
    <xdr:sp macro="" textlink="">
      <xdr:nvSpPr>
        <xdr:cNvPr id="426" name="将来負担の状況平均値テキスト"/>
        <xdr:cNvSpPr txBox="1"/>
      </xdr:nvSpPr>
      <xdr:spPr>
        <a:xfrm>
          <a:off x="17106900" y="30802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149098</xdr:rowOff>
    </xdr:from>
    <xdr:to>
      <xdr:col>81</xdr:col>
      <xdr:colOff>95250</xdr:colOff>
      <xdr:row>19</xdr:row>
      <xdr:rowOff>79248</xdr:rowOff>
    </xdr:to>
    <xdr:sp macro="" textlink="">
      <xdr:nvSpPr>
        <xdr:cNvPr id="427" name="フローチャート: 判断 426"/>
        <xdr:cNvSpPr/>
      </xdr:nvSpPr>
      <xdr:spPr>
        <a:xfrm>
          <a:off x="16967200" y="323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163931</xdr:rowOff>
    </xdr:from>
    <xdr:to>
      <xdr:col>77</xdr:col>
      <xdr:colOff>44450</xdr:colOff>
      <xdr:row>20</xdr:row>
      <xdr:rowOff>164897</xdr:rowOff>
    </xdr:to>
    <xdr:cxnSp macro="">
      <xdr:nvCxnSpPr>
        <xdr:cNvPr id="428" name="直線コネクタ 427"/>
        <xdr:cNvCxnSpPr/>
      </xdr:nvCxnSpPr>
      <xdr:spPr>
        <a:xfrm>
          <a:off x="15290800" y="3592931"/>
          <a:ext cx="889000" cy="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18</xdr:row>
      <xdr:rowOff>143789</xdr:rowOff>
    </xdr:from>
    <xdr:to>
      <xdr:col>77</xdr:col>
      <xdr:colOff>95250</xdr:colOff>
      <xdr:row>19</xdr:row>
      <xdr:rowOff>73940</xdr:rowOff>
    </xdr:to>
    <xdr:sp macro="" textlink="">
      <xdr:nvSpPr>
        <xdr:cNvPr id="429" name="フローチャート: 判断 428"/>
        <xdr:cNvSpPr/>
      </xdr:nvSpPr>
      <xdr:spPr>
        <a:xfrm>
          <a:off x="16129000" y="32298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84116</xdr:rowOff>
    </xdr:from>
    <xdr:ext cx="736600" cy="259045"/>
    <xdr:sp macro="" textlink="">
      <xdr:nvSpPr>
        <xdr:cNvPr id="430" name="テキスト ボックス 429"/>
        <xdr:cNvSpPr txBox="1"/>
      </xdr:nvSpPr>
      <xdr:spPr>
        <a:xfrm>
          <a:off x="15798800" y="2998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147041</xdr:rowOff>
    </xdr:from>
    <xdr:to>
      <xdr:col>72</xdr:col>
      <xdr:colOff>203200</xdr:colOff>
      <xdr:row>20</xdr:row>
      <xdr:rowOff>163931</xdr:rowOff>
    </xdr:to>
    <xdr:cxnSp macro="">
      <xdr:nvCxnSpPr>
        <xdr:cNvPr id="431" name="直線コネクタ 430"/>
        <xdr:cNvCxnSpPr/>
      </xdr:nvCxnSpPr>
      <xdr:spPr>
        <a:xfrm>
          <a:off x="14401800" y="3576041"/>
          <a:ext cx="889000" cy="16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18</xdr:row>
      <xdr:rowOff>149098</xdr:rowOff>
    </xdr:from>
    <xdr:to>
      <xdr:col>73</xdr:col>
      <xdr:colOff>44450</xdr:colOff>
      <xdr:row>19</xdr:row>
      <xdr:rowOff>79248</xdr:rowOff>
    </xdr:to>
    <xdr:sp macro="" textlink="">
      <xdr:nvSpPr>
        <xdr:cNvPr id="432" name="フローチャート: 判断 431"/>
        <xdr:cNvSpPr/>
      </xdr:nvSpPr>
      <xdr:spPr>
        <a:xfrm>
          <a:off x="15240000" y="323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89425</xdr:rowOff>
    </xdr:from>
    <xdr:ext cx="762000" cy="259045"/>
    <xdr:sp macro="" textlink="">
      <xdr:nvSpPr>
        <xdr:cNvPr id="433" name="テキスト ボックス 432"/>
        <xdr:cNvSpPr txBox="1"/>
      </xdr:nvSpPr>
      <xdr:spPr>
        <a:xfrm>
          <a:off x="14909800" y="3004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120980</xdr:rowOff>
    </xdr:from>
    <xdr:to>
      <xdr:col>68</xdr:col>
      <xdr:colOff>152400</xdr:colOff>
      <xdr:row>20</xdr:row>
      <xdr:rowOff>147041</xdr:rowOff>
    </xdr:to>
    <xdr:cxnSp macro="">
      <xdr:nvCxnSpPr>
        <xdr:cNvPr id="434" name="直線コネクタ 433"/>
        <xdr:cNvCxnSpPr/>
      </xdr:nvCxnSpPr>
      <xdr:spPr>
        <a:xfrm>
          <a:off x="13512800" y="3549980"/>
          <a:ext cx="889000" cy="2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18</xdr:row>
      <xdr:rowOff>156820</xdr:rowOff>
    </xdr:from>
    <xdr:to>
      <xdr:col>68</xdr:col>
      <xdr:colOff>203200</xdr:colOff>
      <xdr:row>19</xdr:row>
      <xdr:rowOff>86970</xdr:rowOff>
    </xdr:to>
    <xdr:sp macro="" textlink="">
      <xdr:nvSpPr>
        <xdr:cNvPr id="435" name="フローチャート: 判断 434"/>
        <xdr:cNvSpPr/>
      </xdr:nvSpPr>
      <xdr:spPr>
        <a:xfrm>
          <a:off x="14351000" y="324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97147</xdr:rowOff>
    </xdr:from>
    <xdr:ext cx="762000" cy="259045"/>
    <xdr:sp macro="" textlink="">
      <xdr:nvSpPr>
        <xdr:cNvPr id="436" name="テキスト ボックス 435"/>
        <xdr:cNvSpPr txBox="1"/>
      </xdr:nvSpPr>
      <xdr:spPr>
        <a:xfrm>
          <a:off x="14020800" y="301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130277</xdr:rowOff>
    </xdr:from>
    <xdr:to>
      <xdr:col>64</xdr:col>
      <xdr:colOff>152400</xdr:colOff>
      <xdr:row>19</xdr:row>
      <xdr:rowOff>60427</xdr:rowOff>
    </xdr:to>
    <xdr:sp macro="" textlink="">
      <xdr:nvSpPr>
        <xdr:cNvPr id="437" name="フローチャート: 判断 436"/>
        <xdr:cNvSpPr/>
      </xdr:nvSpPr>
      <xdr:spPr>
        <a:xfrm>
          <a:off x="13462000" y="321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70604</xdr:rowOff>
    </xdr:from>
    <xdr:ext cx="762000" cy="259045"/>
    <xdr:sp macro="" textlink="">
      <xdr:nvSpPr>
        <xdr:cNvPr id="438" name="テキスト ボックス 437"/>
        <xdr:cNvSpPr txBox="1"/>
      </xdr:nvSpPr>
      <xdr:spPr>
        <a:xfrm>
          <a:off x="13131800" y="2985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39" name="テキスト ボックス 43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0" name="テキスト ボックス 43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1" name="テキスト ボックス 44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2" name="テキスト ボックス 44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43" name="テキスト ボックス 44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158496</xdr:rowOff>
    </xdr:from>
    <xdr:to>
      <xdr:col>81</xdr:col>
      <xdr:colOff>95250</xdr:colOff>
      <xdr:row>21</xdr:row>
      <xdr:rowOff>88646</xdr:rowOff>
    </xdr:to>
    <xdr:sp macro="" textlink="">
      <xdr:nvSpPr>
        <xdr:cNvPr id="444" name="楕円 443"/>
        <xdr:cNvSpPr/>
      </xdr:nvSpPr>
      <xdr:spPr>
        <a:xfrm>
          <a:off x="16967200" y="358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54373</xdr:rowOff>
    </xdr:from>
    <xdr:ext cx="762000" cy="259045"/>
    <xdr:sp macro="" textlink="">
      <xdr:nvSpPr>
        <xdr:cNvPr id="445" name="将来負担の状況該当値テキスト"/>
        <xdr:cNvSpPr txBox="1"/>
      </xdr:nvSpPr>
      <xdr:spPr>
        <a:xfrm>
          <a:off x="17106900" y="348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114097</xdr:rowOff>
    </xdr:from>
    <xdr:to>
      <xdr:col>77</xdr:col>
      <xdr:colOff>95250</xdr:colOff>
      <xdr:row>21</xdr:row>
      <xdr:rowOff>44247</xdr:rowOff>
    </xdr:to>
    <xdr:sp macro="" textlink="">
      <xdr:nvSpPr>
        <xdr:cNvPr id="446" name="楕円 445"/>
        <xdr:cNvSpPr/>
      </xdr:nvSpPr>
      <xdr:spPr>
        <a:xfrm>
          <a:off x="16129000" y="354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29024</xdr:rowOff>
    </xdr:from>
    <xdr:ext cx="736600" cy="259045"/>
    <xdr:sp macro="" textlink="">
      <xdr:nvSpPr>
        <xdr:cNvPr id="447" name="テキスト ボックス 446"/>
        <xdr:cNvSpPr txBox="1"/>
      </xdr:nvSpPr>
      <xdr:spPr>
        <a:xfrm>
          <a:off x="15798800" y="36294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113131</xdr:rowOff>
    </xdr:from>
    <xdr:to>
      <xdr:col>73</xdr:col>
      <xdr:colOff>44450</xdr:colOff>
      <xdr:row>21</xdr:row>
      <xdr:rowOff>43281</xdr:rowOff>
    </xdr:to>
    <xdr:sp macro="" textlink="">
      <xdr:nvSpPr>
        <xdr:cNvPr id="448" name="楕円 447"/>
        <xdr:cNvSpPr/>
      </xdr:nvSpPr>
      <xdr:spPr>
        <a:xfrm>
          <a:off x="15240000" y="354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28058</xdr:rowOff>
    </xdr:from>
    <xdr:ext cx="762000" cy="259045"/>
    <xdr:sp macro="" textlink="">
      <xdr:nvSpPr>
        <xdr:cNvPr id="449" name="テキスト ボックス 448"/>
        <xdr:cNvSpPr txBox="1"/>
      </xdr:nvSpPr>
      <xdr:spPr>
        <a:xfrm>
          <a:off x="14909800" y="3628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96241</xdr:rowOff>
    </xdr:from>
    <xdr:to>
      <xdr:col>68</xdr:col>
      <xdr:colOff>203200</xdr:colOff>
      <xdr:row>21</xdr:row>
      <xdr:rowOff>26391</xdr:rowOff>
    </xdr:to>
    <xdr:sp macro="" textlink="">
      <xdr:nvSpPr>
        <xdr:cNvPr id="450" name="楕円 449"/>
        <xdr:cNvSpPr/>
      </xdr:nvSpPr>
      <xdr:spPr>
        <a:xfrm>
          <a:off x="14351000" y="352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11168</xdr:rowOff>
    </xdr:from>
    <xdr:ext cx="762000" cy="259045"/>
    <xdr:sp macro="" textlink="">
      <xdr:nvSpPr>
        <xdr:cNvPr id="451" name="テキスト ボックス 450"/>
        <xdr:cNvSpPr txBox="1"/>
      </xdr:nvSpPr>
      <xdr:spPr>
        <a:xfrm>
          <a:off x="14020800" y="3611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70180</xdr:rowOff>
    </xdr:from>
    <xdr:to>
      <xdr:col>64</xdr:col>
      <xdr:colOff>152400</xdr:colOff>
      <xdr:row>21</xdr:row>
      <xdr:rowOff>330</xdr:rowOff>
    </xdr:to>
    <xdr:sp macro="" textlink="">
      <xdr:nvSpPr>
        <xdr:cNvPr id="452" name="楕円 451"/>
        <xdr:cNvSpPr/>
      </xdr:nvSpPr>
      <xdr:spPr>
        <a:xfrm>
          <a:off x="13462000" y="349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156557</xdr:rowOff>
    </xdr:from>
    <xdr:ext cx="762000" cy="259045"/>
    <xdr:sp macro="" textlink="">
      <xdr:nvSpPr>
        <xdr:cNvPr id="453" name="テキスト ボックス 452"/>
        <xdr:cNvSpPr txBox="1"/>
      </xdr:nvSpPr>
      <xdr:spPr>
        <a:xfrm>
          <a:off x="13131800" y="3585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4</xdr:row>
      <xdr:rowOff>76200</xdr:rowOff>
    </xdr:to>
    <xdr:sp macro="" textlink="">
      <xdr:nvSpPr>
        <xdr:cNvPr id="2" name="正方形/長方形 1"/>
        <xdr:cNvSpPr/>
      </xdr:nvSpPr>
      <xdr:spPr>
        <a:xfrm>
          <a:off x="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1,082,296
1,074,351
9,323.15
589,380,862
580,058,666
4,974,851
322,853,731
1,172,713,838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246.0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4609532" cy="259045"/>
    <xdr:sp macro="" textlink="">
      <xdr:nvSpPr>
        <xdr:cNvPr id="30" name="テキスト ボックス 29"/>
        <xdr:cNvSpPr txBox="1"/>
      </xdr:nvSpPr>
      <xdr:spPr>
        <a:xfrm>
          <a:off x="698500" y="3492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98425</xdr:colOff>
      <xdr:row>21</xdr:row>
      <xdr:rowOff>146050</xdr:rowOff>
    </xdr:from>
    <xdr:ext cx="8590942" cy="259045"/>
    <xdr:sp macro="" textlink="">
      <xdr:nvSpPr>
        <xdr:cNvPr id="31" name="テキスト ボックス 30"/>
        <xdr:cNvSpPr txBox="1"/>
      </xdr:nvSpPr>
      <xdr:spPr>
        <a:xfrm>
          <a:off x="698500" y="3746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120650</xdr:colOff>
      <xdr:row>22</xdr:row>
      <xdr:rowOff>19050</xdr:rowOff>
    </xdr:from>
    <xdr:to>
      <xdr:col>50</xdr:col>
      <xdr:colOff>63500</xdr:colOff>
      <xdr:row>23</xdr:row>
      <xdr:rowOff>38100</xdr:rowOff>
    </xdr:to>
    <xdr:sp macro="" textlink="">
      <xdr:nvSpPr>
        <xdr:cNvPr id="32" name="大かっこ 31"/>
        <xdr:cNvSpPr/>
      </xdr:nvSpPr>
      <xdr:spPr>
        <a:xfrm>
          <a:off x="920750" y="3790950"/>
          <a:ext cx="9144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98425</xdr:colOff>
      <xdr:row>23</xdr:row>
      <xdr:rowOff>57150</xdr:rowOff>
    </xdr:from>
    <xdr:ext cx="6046335" cy="259045"/>
    <xdr:sp macro="" textlink="">
      <xdr:nvSpPr>
        <xdr:cNvPr id="33" name="テキスト ボックス 32"/>
        <xdr:cNvSpPr txBox="1"/>
      </xdr:nvSpPr>
      <xdr:spPr>
        <a:xfrm>
          <a:off x="698500" y="4000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24</xdr:row>
      <xdr:rowOff>139700</xdr:rowOff>
    </xdr:from>
    <xdr:ext cx="8294578" cy="259045"/>
    <xdr:sp macro="" textlink="">
      <xdr:nvSpPr>
        <xdr:cNvPr id="34" name="テキスト ボックス 33"/>
        <xdr:cNvSpPr txBox="1"/>
      </xdr:nvSpPr>
      <xdr:spPr>
        <a:xfrm>
          <a:off x="698500" y="4254500"/>
          <a:ext cx="82945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グループ内順位及び都道府県平均は、令和元年度決算の状況である。また同一グループの団体が存在しない場合、グループ内順位を表示しない。</a:t>
          </a: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5" name="正方形/長方形 34"/>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6" name="正方形/長方形 35"/>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7" name="正方形/長方形 36"/>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27</xdr:row>
      <xdr:rowOff>133350</xdr:rowOff>
    </xdr:from>
    <xdr:to>
      <xdr:col>43</xdr:col>
      <xdr:colOff>98425</xdr:colOff>
      <xdr:row>29</xdr:row>
      <xdr:rowOff>44450</xdr:rowOff>
    </xdr:to>
    <xdr:sp macro="" textlink="">
      <xdr:nvSpPr>
        <xdr:cNvPr id="38" name="正方形/長方形 37"/>
        <xdr:cNvSpPr/>
      </xdr:nvSpPr>
      <xdr:spPr>
        <a:xfrm>
          <a:off x="7175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28</xdr:row>
      <xdr:rowOff>152400</xdr:rowOff>
    </xdr:from>
    <xdr:to>
      <xdr:col>43</xdr:col>
      <xdr:colOff>98425</xdr:colOff>
      <xdr:row>30</xdr:row>
      <xdr:rowOff>63500</xdr:rowOff>
    </xdr:to>
    <xdr:sp macro="" textlink="">
      <xdr:nvSpPr>
        <xdr:cNvPr id="39" name="正方形/長方形 38"/>
        <xdr:cNvSpPr/>
      </xdr:nvSpPr>
      <xdr:spPr>
        <a:xfrm>
          <a:off x="7175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0" name="正方形/長方形 39"/>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55</xdr:col>
      <xdr:colOff>111125</xdr:colOff>
      <xdr:row>44</xdr:row>
      <xdr:rowOff>12700</xdr:rowOff>
    </xdr:to>
    <xdr:sp macro="" textlink="">
      <xdr:nvSpPr>
        <xdr:cNvPr id="41" name="正方形/長方形 40"/>
        <xdr:cNvSpPr/>
      </xdr:nvSpPr>
      <xdr:spPr>
        <a:xfrm>
          <a:off x="57785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2" name="正方形/長方形 41"/>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79375</xdr:colOff>
      <xdr:row>32</xdr:row>
      <xdr:rowOff>101600</xdr:rowOff>
    </xdr:from>
    <xdr:to>
      <xdr:col>54</xdr:col>
      <xdr:colOff>158750</xdr:colOff>
      <xdr:row>43</xdr:row>
      <xdr:rowOff>120650</xdr:rowOff>
    </xdr:to>
    <xdr:sp macro="" textlink="" fLocksText="0">
      <xdr:nvSpPr>
        <xdr:cNvPr id="43" name="テキスト ボックス 42"/>
        <xdr:cNvSpPr txBox="1"/>
      </xdr:nvSpPr>
      <xdr:spPr>
        <a:xfrm>
          <a:off x="58801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8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800" b="0" i="0" baseline="0">
              <a:solidFill>
                <a:schemeClr val="dk1"/>
              </a:solidFill>
              <a:effectLst/>
              <a:latin typeface="ＭＳ ゴシック" panose="020B0609070205080204" pitchFamily="49" charset="-128"/>
              <a:ea typeface="ＭＳ ゴシック" panose="020B0609070205080204" pitchFamily="49" charset="-128"/>
              <a:cs typeface="+mn-cs"/>
            </a:rPr>
            <a:t>平成</a:t>
          </a:r>
          <a:r>
            <a:rPr lang="en-US" altLang="ja-JP" sz="800" b="0" i="0" baseline="0">
              <a:solidFill>
                <a:schemeClr val="dk1"/>
              </a:solidFill>
              <a:effectLst/>
              <a:latin typeface="ＭＳ ゴシック" panose="020B0609070205080204" pitchFamily="49" charset="-128"/>
              <a:ea typeface="ＭＳ ゴシック" panose="020B0609070205080204" pitchFamily="49" charset="-128"/>
              <a:cs typeface="+mn-cs"/>
            </a:rPr>
            <a:t>28</a:t>
          </a:r>
          <a:r>
            <a:rPr lang="ja-JP" altLang="ja-JP" sz="800" b="0" i="0" baseline="0">
              <a:solidFill>
                <a:schemeClr val="dk1"/>
              </a:solidFill>
              <a:effectLst/>
              <a:latin typeface="ＭＳ ゴシック" panose="020B0609070205080204" pitchFamily="49" charset="-128"/>
              <a:ea typeface="ＭＳ ゴシック" panose="020B0609070205080204" pitchFamily="49" charset="-128"/>
              <a:cs typeface="+mn-cs"/>
            </a:rPr>
            <a:t>年度は職員数の減等に伴う給料の減少等により人件費総額は減少したが、地方譲与税の減少等により経常一般財源等が減少したため、前年度から悪化した。</a:t>
          </a:r>
          <a:endParaRPr lang="ja-JP" altLang="ja-JP" sz="800">
            <a:effectLst/>
            <a:latin typeface="ＭＳ ゴシック" panose="020B0609070205080204" pitchFamily="49" charset="-128"/>
            <a:ea typeface="ＭＳ ゴシック" panose="020B0609070205080204" pitchFamily="49" charset="-128"/>
          </a:endParaRPr>
        </a:p>
        <a:p>
          <a:pPr eaLnBrk="1" fontAlgn="auto" latinLnBrk="0" hangingPunct="1"/>
          <a:r>
            <a:rPr lang="ja-JP" altLang="ja-JP" sz="800" b="0" i="0" baseline="0">
              <a:solidFill>
                <a:schemeClr val="dk1"/>
              </a:solidFill>
              <a:effectLst/>
              <a:latin typeface="ＭＳ ゴシック" panose="020B0609070205080204" pitchFamily="49" charset="-128"/>
              <a:ea typeface="ＭＳ ゴシック" panose="020B0609070205080204" pitchFamily="49" charset="-128"/>
              <a:cs typeface="+mn-cs"/>
            </a:rPr>
            <a:t>　平成</a:t>
          </a:r>
          <a:r>
            <a:rPr lang="en-US" altLang="ja-JP" sz="800" b="0" i="0" baseline="0">
              <a:solidFill>
                <a:schemeClr val="dk1"/>
              </a:solidFill>
              <a:effectLst/>
              <a:latin typeface="ＭＳ ゴシック" panose="020B0609070205080204" pitchFamily="49" charset="-128"/>
              <a:ea typeface="ＭＳ ゴシック" panose="020B0609070205080204" pitchFamily="49" charset="-128"/>
              <a:cs typeface="+mn-cs"/>
            </a:rPr>
            <a:t>29</a:t>
          </a:r>
          <a:r>
            <a:rPr lang="ja-JP" altLang="ja-JP" sz="800" b="0" i="0" baseline="0">
              <a:solidFill>
                <a:schemeClr val="dk1"/>
              </a:solidFill>
              <a:effectLst/>
              <a:latin typeface="ＭＳ ゴシック" panose="020B0609070205080204" pitchFamily="49" charset="-128"/>
              <a:ea typeface="ＭＳ ゴシック" panose="020B0609070205080204" pitchFamily="49" charset="-128"/>
              <a:cs typeface="+mn-cs"/>
            </a:rPr>
            <a:t>年度は職員数の減等に伴う給料の減少等による人件費総額の減少に加え、法人事業税の増加等による経常一般財源等の増加により、前年度から改善している。</a:t>
          </a:r>
          <a:endParaRPr lang="ja-JP" altLang="ja-JP" sz="800">
            <a:effectLst/>
            <a:latin typeface="ＭＳ ゴシック" panose="020B0609070205080204" pitchFamily="49" charset="-128"/>
            <a:ea typeface="ＭＳ ゴシック" panose="020B0609070205080204" pitchFamily="49" charset="-128"/>
          </a:endParaRPr>
        </a:p>
        <a:p>
          <a:pPr eaLnBrk="1" fontAlgn="auto" latinLnBrk="0" hangingPunct="1"/>
          <a:r>
            <a:rPr lang="ja-JP" altLang="ja-JP" sz="800" b="0" i="0" baseline="0">
              <a:solidFill>
                <a:schemeClr val="dk1"/>
              </a:solidFill>
              <a:effectLst/>
              <a:latin typeface="ＭＳ ゴシック" panose="020B0609070205080204" pitchFamily="49" charset="-128"/>
              <a:ea typeface="ＭＳ ゴシック" panose="020B0609070205080204" pitchFamily="49" charset="-128"/>
              <a:cs typeface="+mn-cs"/>
            </a:rPr>
            <a:t>　平成</a:t>
          </a:r>
          <a:r>
            <a:rPr lang="en-US" altLang="ja-JP" sz="800" b="0" i="0" baseline="0">
              <a:solidFill>
                <a:schemeClr val="dk1"/>
              </a:solidFill>
              <a:effectLst/>
              <a:latin typeface="ＭＳ ゴシック" panose="020B0609070205080204" pitchFamily="49" charset="-128"/>
              <a:ea typeface="ＭＳ ゴシック" panose="020B0609070205080204" pitchFamily="49" charset="-128"/>
              <a:cs typeface="+mn-cs"/>
            </a:rPr>
            <a:t>30</a:t>
          </a:r>
          <a:r>
            <a:rPr lang="ja-JP" altLang="ja-JP" sz="800" b="0" i="0" baseline="0">
              <a:solidFill>
                <a:schemeClr val="dk1"/>
              </a:solidFill>
              <a:effectLst/>
              <a:latin typeface="ＭＳ ゴシック" panose="020B0609070205080204" pitchFamily="49" charset="-128"/>
              <a:ea typeface="ＭＳ ゴシック" panose="020B0609070205080204" pitchFamily="49" charset="-128"/>
              <a:cs typeface="+mn-cs"/>
            </a:rPr>
            <a:t>年度は経常一般財源等が減少したものの、職員数の減等に伴う給料の減少等による人件費総額の減少により、前年度から改善している。</a:t>
          </a:r>
          <a:endParaRPr lang="ja-JP" altLang="ja-JP" sz="800">
            <a:effectLst/>
            <a:latin typeface="ＭＳ ゴシック" panose="020B0609070205080204" pitchFamily="49" charset="-128"/>
            <a:ea typeface="ＭＳ ゴシック" panose="020B0609070205080204" pitchFamily="49" charset="-128"/>
          </a:endParaRPr>
        </a:p>
        <a:p>
          <a:pPr eaLnBrk="1" fontAlgn="auto" latinLnBrk="0" hangingPunct="1"/>
          <a:r>
            <a:rPr lang="ja-JP" altLang="ja-JP" sz="800" b="0" i="0" baseline="0">
              <a:solidFill>
                <a:schemeClr val="dk1"/>
              </a:solidFill>
              <a:effectLst/>
              <a:latin typeface="ＭＳ ゴシック" panose="020B0609070205080204" pitchFamily="49" charset="-128"/>
              <a:ea typeface="ＭＳ ゴシック" panose="020B0609070205080204" pitchFamily="49" charset="-128"/>
              <a:cs typeface="+mn-cs"/>
            </a:rPr>
            <a:t>　令和元年度は職員数の減等に伴う給料の減少等により人件費総額は減少したが、地方譲与税の減少等により経常一般財源等が減少したため、前年度から悪化している。</a:t>
          </a:r>
          <a:endParaRPr lang="ja-JP" altLang="ja-JP" sz="800">
            <a:effectLst/>
            <a:latin typeface="ＭＳ ゴシック" panose="020B0609070205080204" pitchFamily="49" charset="-128"/>
            <a:ea typeface="ＭＳ ゴシック" panose="020B0609070205080204" pitchFamily="49" charset="-128"/>
          </a:endParaRPr>
        </a:p>
        <a:p>
          <a:pPr eaLnBrk="1" fontAlgn="auto" latinLnBrk="0" hangingPunct="1"/>
          <a:r>
            <a:rPr lang="ja-JP" altLang="ja-JP" sz="800" b="0" i="0" baseline="0">
              <a:solidFill>
                <a:schemeClr val="dk1"/>
              </a:solidFill>
              <a:effectLst/>
              <a:latin typeface="ＭＳ ゴシック" panose="020B0609070205080204" pitchFamily="49" charset="-128"/>
              <a:ea typeface="ＭＳ ゴシック" panose="020B0609070205080204" pitchFamily="49" charset="-128"/>
              <a:cs typeface="+mn-cs"/>
            </a:rPr>
            <a:t>　また、本県は、グループ内他団体に比べ、比率が依然として高い数値となっている。これは、ラスパイレス指数が高いことが要因である。</a:t>
          </a:r>
          <a:endParaRPr lang="ja-JP" altLang="ja-JP" sz="800">
            <a:effectLst/>
            <a:latin typeface="ＭＳ ゴシック" panose="020B0609070205080204" pitchFamily="49" charset="-128"/>
            <a:ea typeface="ＭＳ ゴシック" panose="020B0609070205080204" pitchFamily="49" charset="-128"/>
          </a:endParaRPr>
        </a:p>
        <a:p>
          <a:pPr eaLnBrk="1" fontAlgn="auto" latinLnBrk="0" hangingPunct="1"/>
          <a:r>
            <a:rPr lang="ja-JP" altLang="ja-JP" sz="800" b="0" i="0" baseline="0">
              <a:solidFill>
                <a:schemeClr val="dk1"/>
              </a:solidFill>
              <a:effectLst/>
              <a:latin typeface="ＭＳ ゴシック" panose="020B0609070205080204" pitchFamily="49" charset="-128"/>
              <a:ea typeface="ＭＳ ゴシック" panose="020B0609070205080204" pitchFamily="49" charset="-128"/>
              <a:cs typeface="+mn-cs"/>
            </a:rPr>
            <a:t>　知事部局一般会計職員の定員管理について、これまでの取組みを後退させず、効率化に努めるなど、たゆむことなく行財政改革に取り組むことにより、比率の改善を目指す。</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4" name="テキスト ボックス 43"/>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5" name="直線コネクタ 44"/>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41927</xdr:rowOff>
    </xdr:from>
    <xdr:ext cx="762000" cy="259045"/>
    <xdr:sp macro="" textlink="">
      <xdr:nvSpPr>
        <xdr:cNvPr id="46" name="テキスト ボックス 45"/>
        <xdr:cNvSpPr txBox="1"/>
      </xdr:nvSpPr>
      <xdr:spPr>
        <a:xfrm>
          <a:off x="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7" name="直線コネクタ 46"/>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3827</xdr:rowOff>
    </xdr:from>
    <xdr:ext cx="762000" cy="259045"/>
    <xdr:sp macro="" textlink="">
      <xdr:nvSpPr>
        <xdr:cNvPr id="48" name="テキスト ボックス 47"/>
        <xdr:cNvSpPr txBox="1"/>
      </xdr:nvSpPr>
      <xdr:spPr>
        <a:xfrm>
          <a:off x="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49" name="直線コネクタ 48"/>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137177</xdr:rowOff>
    </xdr:from>
    <xdr:ext cx="762000" cy="259045"/>
    <xdr:sp macro="" textlink="">
      <xdr:nvSpPr>
        <xdr:cNvPr id="50" name="テキスト ボックス 49"/>
        <xdr:cNvSpPr txBox="1"/>
      </xdr:nvSpPr>
      <xdr:spPr>
        <a:xfrm>
          <a:off x="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1" name="直線コネクタ 50"/>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99077</xdr:rowOff>
    </xdr:from>
    <xdr:ext cx="762000" cy="259045"/>
    <xdr:sp macro="" textlink="">
      <xdr:nvSpPr>
        <xdr:cNvPr id="52" name="テキスト ボックス 51"/>
        <xdr:cNvSpPr txBox="1"/>
      </xdr:nvSpPr>
      <xdr:spPr>
        <a:xfrm>
          <a:off x="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3" name="直線コネクタ 52"/>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60977</xdr:rowOff>
    </xdr:from>
    <xdr:ext cx="762000" cy="259045"/>
    <xdr:sp macro="" textlink="">
      <xdr:nvSpPr>
        <xdr:cNvPr id="54" name="テキスト ボックス 53"/>
        <xdr:cNvSpPr txBox="1"/>
      </xdr:nvSpPr>
      <xdr:spPr>
        <a:xfrm>
          <a:off x="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5" name="直線コネクタ 54"/>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22877</xdr:rowOff>
    </xdr:from>
    <xdr:ext cx="762000" cy="259045"/>
    <xdr:sp macro="" textlink="">
      <xdr:nvSpPr>
        <xdr:cNvPr id="56" name="テキスト ボックス 55"/>
        <xdr:cNvSpPr txBox="1"/>
      </xdr:nvSpPr>
      <xdr:spPr>
        <a:xfrm>
          <a:off x="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7" name="直線コネクタ 56"/>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29</xdr:row>
      <xdr:rowOff>156227</xdr:rowOff>
    </xdr:from>
    <xdr:ext cx="762000" cy="259045"/>
    <xdr:sp macro="" textlink="">
      <xdr:nvSpPr>
        <xdr:cNvPr id="58" name="テキスト ボックス 57"/>
        <xdr:cNvSpPr txBox="1"/>
      </xdr:nvSpPr>
      <xdr:spPr>
        <a:xfrm>
          <a:off x="0" y="512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9"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69850</xdr:rowOff>
    </xdr:from>
    <xdr:to>
      <xdr:col>24</xdr:col>
      <xdr:colOff>25400</xdr:colOff>
      <xdr:row>41</xdr:row>
      <xdr:rowOff>107950</xdr:rowOff>
    </xdr:to>
    <xdr:cxnSp macro="">
      <xdr:nvCxnSpPr>
        <xdr:cNvPr id="60" name="直線コネクタ 59"/>
        <xdr:cNvCxnSpPr/>
      </xdr:nvCxnSpPr>
      <xdr:spPr>
        <a:xfrm flipV="1">
          <a:off x="4826000" y="589915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80027</xdr:rowOff>
    </xdr:from>
    <xdr:ext cx="762000" cy="259045"/>
    <xdr:sp macro="" textlink="">
      <xdr:nvSpPr>
        <xdr:cNvPr id="61" name="人件費最小値テキスト"/>
        <xdr:cNvSpPr txBox="1"/>
      </xdr:nvSpPr>
      <xdr:spPr>
        <a:xfrm>
          <a:off x="49149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107950</xdr:rowOff>
    </xdr:from>
    <xdr:to>
      <xdr:col>24</xdr:col>
      <xdr:colOff>114300</xdr:colOff>
      <xdr:row>41</xdr:row>
      <xdr:rowOff>107950</xdr:rowOff>
    </xdr:to>
    <xdr:cxnSp macro="">
      <xdr:nvCxnSpPr>
        <xdr:cNvPr id="62" name="直線コネクタ 61"/>
        <xdr:cNvCxnSpPr/>
      </xdr:nvCxnSpPr>
      <xdr:spPr>
        <a:xfrm>
          <a:off x="4737100" y="713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156227</xdr:rowOff>
    </xdr:from>
    <xdr:ext cx="762000" cy="259045"/>
    <xdr:sp macro="" textlink="">
      <xdr:nvSpPr>
        <xdr:cNvPr id="63" name="人件費最大値テキスト"/>
        <xdr:cNvSpPr txBox="1"/>
      </xdr:nvSpPr>
      <xdr:spPr>
        <a:xfrm>
          <a:off x="4914900" y="56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69850</xdr:rowOff>
    </xdr:from>
    <xdr:to>
      <xdr:col>24</xdr:col>
      <xdr:colOff>114300</xdr:colOff>
      <xdr:row>34</xdr:row>
      <xdr:rowOff>69850</xdr:rowOff>
    </xdr:to>
    <xdr:cxnSp macro="">
      <xdr:nvCxnSpPr>
        <xdr:cNvPr id="64" name="直線コネクタ 63"/>
        <xdr:cNvCxnSpPr/>
      </xdr:nvCxnSpPr>
      <xdr:spPr>
        <a:xfrm>
          <a:off x="4737100" y="589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165100</xdr:rowOff>
    </xdr:from>
    <xdr:to>
      <xdr:col>24</xdr:col>
      <xdr:colOff>25400</xdr:colOff>
      <xdr:row>38</xdr:row>
      <xdr:rowOff>31750</xdr:rowOff>
    </xdr:to>
    <xdr:cxnSp macro="">
      <xdr:nvCxnSpPr>
        <xdr:cNvPr id="65" name="直線コネクタ 64"/>
        <xdr:cNvCxnSpPr/>
      </xdr:nvCxnSpPr>
      <xdr:spPr>
        <a:xfrm>
          <a:off x="3987800" y="65087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130827</xdr:rowOff>
    </xdr:from>
    <xdr:ext cx="762000" cy="259045"/>
    <xdr:sp macro="" textlink="">
      <xdr:nvSpPr>
        <xdr:cNvPr id="66" name="人件費平均値テキスト"/>
        <xdr:cNvSpPr txBox="1"/>
      </xdr:nvSpPr>
      <xdr:spPr>
        <a:xfrm>
          <a:off x="4914900" y="6303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114300</xdr:rowOff>
    </xdr:from>
    <xdr:to>
      <xdr:col>24</xdr:col>
      <xdr:colOff>76200</xdr:colOff>
      <xdr:row>38</xdr:row>
      <xdr:rowOff>44450</xdr:rowOff>
    </xdr:to>
    <xdr:sp macro="" textlink="">
      <xdr:nvSpPr>
        <xdr:cNvPr id="67" name="フローチャート: 判断 66"/>
        <xdr:cNvSpPr/>
      </xdr:nvSpPr>
      <xdr:spPr>
        <a:xfrm>
          <a:off x="47752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165100</xdr:rowOff>
    </xdr:from>
    <xdr:to>
      <xdr:col>19</xdr:col>
      <xdr:colOff>187325</xdr:colOff>
      <xdr:row>38</xdr:row>
      <xdr:rowOff>31750</xdr:rowOff>
    </xdr:to>
    <xdr:cxnSp macro="">
      <xdr:nvCxnSpPr>
        <xdr:cNvPr id="68" name="直線コネクタ 67"/>
        <xdr:cNvCxnSpPr/>
      </xdr:nvCxnSpPr>
      <xdr:spPr>
        <a:xfrm flipV="1">
          <a:off x="3098800" y="65087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76200</xdr:rowOff>
    </xdr:from>
    <xdr:to>
      <xdr:col>20</xdr:col>
      <xdr:colOff>38100</xdr:colOff>
      <xdr:row>38</xdr:row>
      <xdr:rowOff>6350</xdr:rowOff>
    </xdr:to>
    <xdr:sp macro="" textlink="">
      <xdr:nvSpPr>
        <xdr:cNvPr id="69" name="フローチャート: 判断 68"/>
        <xdr:cNvSpPr/>
      </xdr:nvSpPr>
      <xdr:spPr>
        <a:xfrm>
          <a:off x="3937000" y="64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16527</xdr:rowOff>
    </xdr:from>
    <xdr:ext cx="736600" cy="259045"/>
    <xdr:sp macro="" textlink="">
      <xdr:nvSpPr>
        <xdr:cNvPr id="70" name="テキスト ボックス 69"/>
        <xdr:cNvSpPr txBox="1"/>
      </xdr:nvSpPr>
      <xdr:spPr>
        <a:xfrm>
          <a:off x="3606800" y="6188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31750</xdr:rowOff>
    </xdr:from>
    <xdr:to>
      <xdr:col>15</xdr:col>
      <xdr:colOff>98425</xdr:colOff>
      <xdr:row>39</xdr:row>
      <xdr:rowOff>50800</xdr:rowOff>
    </xdr:to>
    <xdr:cxnSp macro="">
      <xdr:nvCxnSpPr>
        <xdr:cNvPr id="71" name="直線コネクタ 70"/>
        <xdr:cNvCxnSpPr/>
      </xdr:nvCxnSpPr>
      <xdr:spPr>
        <a:xfrm flipV="1">
          <a:off x="2209800" y="654685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38100</xdr:rowOff>
    </xdr:from>
    <xdr:to>
      <xdr:col>15</xdr:col>
      <xdr:colOff>149225</xdr:colOff>
      <xdr:row>37</xdr:row>
      <xdr:rowOff>139700</xdr:rowOff>
    </xdr:to>
    <xdr:sp macro="" textlink="">
      <xdr:nvSpPr>
        <xdr:cNvPr id="72" name="フローチャート: 判断 71"/>
        <xdr:cNvSpPr/>
      </xdr:nvSpPr>
      <xdr:spPr>
        <a:xfrm>
          <a:off x="3048000" y="638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149877</xdr:rowOff>
    </xdr:from>
    <xdr:ext cx="762000" cy="259045"/>
    <xdr:sp macro="" textlink="">
      <xdr:nvSpPr>
        <xdr:cNvPr id="73" name="テキスト ボックス 72"/>
        <xdr:cNvSpPr txBox="1"/>
      </xdr:nvSpPr>
      <xdr:spPr>
        <a:xfrm>
          <a:off x="2717800" y="6150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146050</xdr:rowOff>
    </xdr:from>
    <xdr:to>
      <xdr:col>11</xdr:col>
      <xdr:colOff>9525</xdr:colOff>
      <xdr:row>39</xdr:row>
      <xdr:rowOff>50800</xdr:rowOff>
    </xdr:to>
    <xdr:cxnSp macro="">
      <xdr:nvCxnSpPr>
        <xdr:cNvPr id="74" name="直線コネクタ 73"/>
        <xdr:cNvCxnSpPr/>
      </xdr:nvCxnSpPr>
      <xdr:spPr>
        <a:xfrm>
          <a:off x="1320800" y="66611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38100</xdr:rowOff>
    </xdr:from>
    <xdr:to>
      <xdr:col>11</xdr:col>
      <xdr:colOff>60325</xdr:colOff>
      <xdr:row>37</xdr:row>
      <xdr:rowOff>139700</xdr:rowOff>
    </xdr:to>
    <xdr:sp macro="" textlink="">
      <xdr:nvSpPr>
        <xdr:cNvPr id="75" name="フローチャート: 判断 74"/>
        <xdr:cNvSpPr/>
      </xdr:nvSpPr>
      <xdr:spPr>
        <a:xfrm>
          <a:off x="2159000" y="638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149877</xdr:rowOff>
    </xdr:from>
    <xdr:ext cx="762000" cy="259045"/>
    <xdr:sp macro="" textlink="">
      <xdr:nvSpPr>
        <xdr:cNvPr id="76" name="テキスト ボックス 75"/>
        <xdr:cNvSpPr txBox="1"/>
      </xdr:nvSpPr>
      <xdr:spPr>
        <a:xfrm>
          <a:off x="1828800" y="6150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7" name="フローチャート: 判断 76"/>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macro="" textlink="">
      <xdr:nvSpPr>
        <xdr:cNvPr id="78" name="テキスト ボックス 77"/>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9" name="テキスト ボックス 78"/>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0" name="テキスト ボックス 79"/>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1" name="テキスト ボックス 80"/>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2" name="テキスト ボックス 81"/>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3" name="テキスト ボックス 82"/>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152400</xdr:rowOff>
    </xdr:from>
    <xdr:to>
      <xdr:col>24</xdr:col>
      <xdr:colOff>76200</xdr:colOff>
      <xdr:row>38</xdr:row>
      <xdr:rowOff>82550</xdr:rowOff>
    </xdr:to>
    <xdr:sp macro="" textlink="">
      <xdr:nvSpPr>
        <xdr:cNvPr id="84" name="楕円 83"/>
        <xdr:cNvSpPr/>
      </xdr:nvSpPr>
      <xdr:spPr>
        <a:xfrm>
          <a:off x="4775200" y="649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124477</xdr:rowOff>
    </xdr:from>
    <xdr:ext cx="762000" cy="259045"/>
    <xdr:sp macro="" textlink="">
      <xdr:nvSpPr>
        <xdr:cNvPr id="85" name="人件費該当値テキスト"/>
        <xdr:cNvSpPr txBox="1"/>
      </xdr:nvSpPr>
      <xdr:spPr>
        <a:xfrm>
          <a:off x="4914900" y="646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114300</xdr:rowOff>
    </xdr:from>
    <xdr:to>
      <xdr:col>20</xdr:col>
      <xdr:colOff>38100</xdr:colOff>
      <xdr:row>38</xdr:row>
      <xdr:rowOff>44450</xdr:rowOff>
    </xdr:to>
    <xdr:sp macro="" textlink="">
      <xdr:nvSpPr>
        <xdr:cNvPr id="86" name="楕円 85"/>
        <xdr:cNvSpPr/>
      </xdr:nvSpPr>
      <xdr:spPr>
        <a:xfrm>
          <a:off x="3937000" y="645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29227</xdr:rowOff>
    </xdr:from>
    <xdr:ext cx="736600" cy="259045"/>
    <xdr:sp macro="" textlink="">
      <xdr:nvSpPr>
        <xdr:cNvPr id="87" name="テキスト ボックス 86"/>
        <xdr:cNvSpPr txBox="1"/>
      </xdr:nvSpPr>
      <xdr:spPr>
        <a:xfrm>
          <a:off x="3606800" y="6544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152400</xdr:rowOff>
    </xdr:from>
    <xdr:to>
      <xdr:col>15</xdr:col>
      <xdr:colOff>149225</xdr:colOff>
      <xdr:row>38</xdr:row>
      <xdr:rowOff>82550</xdr:rowOff>
    </xdr:to>
    <xdr:sp macro="" textlink="">
      <xdr:nvSpPr>
        <xdr:cNvPr id="88" name="楕円 87"/>
        <xdr:cNvSpPr/>
      </xdr:nvSpPr>
      <xdr:spPr>
        <a:xfrm>
          <a:off x="3048000" y="649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67327</xdr:rowOff>
    </xdr:from>
    <xdr:ext cx="762000" cy="259045"/>
    <xdr:sp macro="" textlink="">
      <xdr:nvSpPr>
        <xdr:cNvPr id="89" name="テキスト ボックス 88"/>
        <xdr:cNvSpPr txBox="1"/>
      </xdr:nvSpPr>
      <xdr:spPr>
        <a:xfrm>
          <a:off x="2717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0</xdr:rowOff>
    </xdr:from>
    <xdr:to>
      <xdr:col>11</xdr:col>
      <xdr:colOff>60325</xdr:colOff>
      <xdr:row>39</xdr:row>
      <xdr:rowOff>101600</xdr:rowOff>
    </xdr:to>
    <xdr:sp macro="" textlink="">
      <xdr:nvSpPr>
        <xdr:cNvPr id="90" name="楕円 89"/>
        <xdr:cNvSpPr/>
      </xdr:nvSpPr>
      <xdr:spPr>
        <a:xfrm>
          <a:off x="2159000" y="668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86377</xdr:rowOff>
    </xdr:from>
    <xdr:ext cx="762000" cy="259045"/>
    <xdr:sp macro="" textlink="">
      <xdr:nvSpPr>
        <xdr:cNvPr id="91" name="テキスト ボックス 90"/>
        <xdr:cNvSpPr txBox="1"/>
      </xdr:nvSpPr>
      <xdr:spPr>
        <a:xfrm>
          <a:off x="1828800" y="677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95250</xdr:rowOff>
    </xdr:from>
    <xdr:to>
      <xdr:col>6</xdr:col>
      <xdr:colOff>171450</xdr:colOff>
      <xdr:row>39</xdr:row>
      <xdr:rowOff>25400</xdr:rowOff>
    </xdr:to>
    <xdr:sp macro="" textlink="">
      <xdr:nvSpPr>
        <xdr:cNvPr id="92" name="楕円 91"/>
        <xdr:cNvSpPr/>
      </xdr:nvSpPr>
      <xdr:spPr>
        <a:xfrm>
          <a:off x="1270000" y="661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10177</xdr:rowOff>
    </xdr:from>
    <xdr:ext cx="762000" cy="259045"/>
    <xdr:sp macro="" textlink="">
      <xdr:nvSpPr>
        <xdr:cNvPr id="93" name="テキスト ボックス 92"/>
        <xdr:cNvSpPr txBox="1"/>
      </xdr:nvSpPr>
      <xdr:spPr>
        <a:xfrm>
          <a:off x="939800" y="669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4" name="正方形/長方形 93"/>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5" name="正方形/長方形 94"/>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6" name="正方形/長方形 95"/>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7</xdr:row>
      <xdr:rowOff>133350</xdr:rowOff>
    </xdr:from>
    <xdr:to>
      <xdr:col>101</xdr:col>
      <xdr:colOff>180975</xdr:colOff>
      <xdr:row>9</xdr:row>
      <xdr:rowOff>44450</xdr:rowOff>
    </xdr:to>
    <xdr:sp macro="" textlink="">
      <xdr:nvSpPr>
        <xdr:cNvPr id="97" name="正方形/長方形 96"/>
        <xdr:cNvSpPr/>
      </xdr:nvSpPr>
      <xdr:spPr>
        <a:xfrm>
          <a:off x="18859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8</xdr:row>
      <xdr:rowOff>152400</xdr:rowOff>
    </xdr:from>
    <xdr:to>
      <xdr:col>101</xdr:col>
      <xdr:colOff>180975</xdr:colOff>
      <xdr:row>10</xdr:row>
      <xdr:rowOff>63500</xdr:rowOff>
    </xdr:to>
    <xdr:sp macro="" textlink="">
      <xdr:nvSpPr>
        <xdr:cNvPr id="98" name="正方形/長方形 97"/>
        <xdr:cNvSpPr/>
      </xdr:nvSpPr>
      <xdr:spPr>
        <a:xfrm>
          <a:off x="18859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9" name="正方形/長方形 98"/>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113</xdr:col>
      <xdr:colOff>193675</xdr:colOff>
      <xdr:row>24</xdr:row>
      <xdr:rowOff>12700</xdr:rowOff>
    </xdr:to>
    <xdr:sp macro="" textlink="">
      <xdr:nvSpPr>
        <xdr:cNvPr id="100" name="正方形/長方形 99"/>
        <xdr:cNvSpPr/>
      </xdr:nvSpPr>
      <xdr:spPr>
        <a:xfrm>
          <a:off x="174625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1" name="正方形/長方形 100"/>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161925</xdr:colOff>
      <xdr:row>12</xdr:row>
      <xdr:rowOff>101600</xdr:rowOff>
    </xdr:from>
    <xdr:to>
      <xdr:col>113</xdr:col>
      <xdr:colOff>41275</xdr:colOff>
      <xdr:row>23</xdr:row>
      <xdr:rowOff>120650</xdr:rowOff>
    </xdr:to>
    <xdr:sp macro="" textlink="" fLocksText="0">
      <xdr:nvSpPr>
        <xdr:cNvPr id="102" name="テキスト ボックス 101"/>
        <xdr:cNvSpPr txBox="1"/>
      </xdr:nvSpPr>
      <xdr:spPr>
        <a:xfrm>
          <a:off x="175641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地方交付税等の経常一般財源等の増減により、若干の上下動はあるものの、平成</a:t>
          </a: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27</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年度以降はグループ内平均値を下回る傾向で推移している。</a:t>
          </a:r>
        </a:p>
        <a:p>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平成</a:t>
          </a: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年度は、法人事業税の増加等により経常一般財源等が増加したが、情報ネットワーク事業費の増加等により、前年度と同水準となった。</a:t>
          </a:r>
        </a:p>
        <a:p>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平成</a:t>
          </a: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年度は、地方交付税等の減少により経常一般財源等が減少し、システム改修等により物件費が増加したため、前年度比で</a:t>
          </a: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0.1</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ポイント悪化した。</a:t>
          </a:r>
        </a:p>
        <a:p>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令和元年度は、地方交付税等の減少により経常一般財源等が減少し、県有施設の改修等により物件費が増加したため、前年度比で</a:t>
          </a: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0.3</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ポイント悪化した。</a:t>
          </a:r>
        </a:p>
        <a:p>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今後とも、継続して歳出の見直しに努め、一層の改善を図っていく。</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3" name="テキスト ボックス 102"/>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4" name="直線コネクタ 103"/>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23</xdr:row>
      <xdr:rowOff>41927</xdr:rowOff>
    </xdr:from>
    <xdr:ext cx="762000" cy="259045"/>
    <xdr:sp macro="" textlink="">
      <xdr:nvSpPr>
        <xdr:cNvPr id="105" name="テキスト ボックス 104"/>
        <xdr:cNvSpPr txBox="1"/>
      </xdr:nvSpPr>
      <xdr:spPr>
        <a:xfrm>
          <a:off x="11684000" y="398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6" name="直線コネクタ 105"/>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20</xdr:row>
      <xdr:rowOff>99077</xdr:rowOff>
    </xdr:from>
    <xdr:ext cx="762000" cy="259045"/>
    <xdr:sp macro="" textlink="">
      <xdr:nvSpPr>
        <xdr:cNvPr id="107" name="テキスト ボックス 106"/>
        <xdr:cNvSpPr txBox="1"/>
      </xdr:nvSpPr>
      <xdr:spPr>
        <a:xfrm>
          <a:off x="11684000" y="352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8" name="直線コネクタ 107"/>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17</xdr:row>
      <xdr:rowOff>156227</xdr:rowOff>
    </xdr:from>
    <xdr:ext cx="762000" cy="259045"/>
    <xdr:sp macro="" textlink="">
      <xdr:nvSpPr>
        <xdr:cNvPr id="109" name="テキスト ボックス 108"/>
        <xdr:cNvSpPr txBox="1"/>
      </xdr:nvSpPr>
      <xdr:spPr>
        <a:xfrm>
          <a:off x="116840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0" name="直線コネクタ 109"/>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15</xdr:row>
      <xdr:rowOff>41927</xdr:rowOff>
    </xdr:from>
    <xdr:ext cx="762000" cy="259045"/>
    <xdr:sp macro="" textlink="">
      <xdr:nvSpPr>
        <xdr:cNvPr id="111" name="テキスト ボックス 110"/>
        <xdr:cNvSpPr txBox="1"/>
      </xdr:nvSpPr>
      <xdr:spPr>
        <a:xfrm>
          <a:off x="11684000" y="261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2" name="直線コネクタ 111"/>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12</xdr:row>
      <xdr:rowOff>99077</xdr:rowOff>
    </xdr:from>
    <xdr:ext cx="762000" cy="259045"/>
    <xdr:sp macro="" textlink="">
      <xdr:nvSpPr>
        <xdr:cNvPr id="113" name="テキスト ボックス 112"/>
        <xdr:cNvSpPr txBox="1"/>
      </xdr:nvSpPr>
      <xdr:spPr>
        <a:xfrm>
          <a:off x="11684000" y="215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4" name="直線コネクタ 113"/>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9</xdr:row>
      <xdr:rowOff>156227</xdr:rowOff>
    </xdr:from>
    <xdr:ext cx="762000" cy="259045"/>
    <xdr:sp macro="" textlink="">
      <xdr:nvSpPr>
        <xdr:cNvPr id="115" name="テキスト ボックス 114"/>
        <xdr:cNvSpPr txBox="1"/>
      </xdr:nvSpPr>
      <xdr:spPr>
        <a:xfrm>
          <a:off x="11684000" y="16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6"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149860</xdr:rowOff>
    </xdr:from>
    <xdr:to>
      <xdr:col>82</xdr:col>
      <xdr:colOff>107950</xdr:colOff>
      <xdr:row>21</xdr:row>
      <xdr:rowOff>69850</xdr:rowOff>
    </xdr:to>
    <xdr:cxnSp macro="">
      <xdr:nvCxnSpPr>
        <xdr:cNvPr id="117" name="直線コネクタ 116"/>
        <xdr:cNvCxnSpPr/>
      </xdr:nvCxnSpPr>
      <xdr:spPr>
        <a:xfrm flipV="1">
          <a:off x="16510000" y="22072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41927</xdr:rowOff>
    </xdr:from>
    <xdr:ext cx="762000" cy="259045"/>
    <xdr:sp macro="" textlink="">
      <xdr:nvSpPr>
        <xdr:cNvPr id="118" name="物件費最小値テキスト"/>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69850</xdr:rowOff>
    </xdr:from>
    <xdr:to>
      <xdr:col>82</xdr:col>
      <xdr:colOff>196850</xdr:colOff>
      <xdr:row>21</xdr:row>
      <xdr:rowOff>69850</xdr:rowOff>
    </xdr:to>
    <xdr:cxnSp macro="">
      <xdr:nvCxnSpPr>
        <xdr:cNvPr id="119" name="直線コネクタ 118"/>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64787</xdr:rowOff>
    </xdr:from>
    <xdr:ext cx="762000" cy="259045"/>
    <xdr:sp macro="" textlink="">
      <xdr:nvSpPr>
        <xdr:cNvPr id="120" name="物件費最大値テキスト"/>
        <xdr:cNvSpPr txBox="1"/>
      </xdr:nvSpPr>
      <xdr:spPr>
        <a:xfrm>
          <a:off x="16598900" y="1950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149860</xdr:rowOff>
    </xdr:from>
    <xdr:to>
      <xdr:col>82</xdr:col>
      <xdr:colOff>196850</xdr:colOff>
      <xdr:row>12</xdr:row>
      <xdr:rowOff>149860</xdr:rowOff>
    </xdr:to>
    <xdr:cxnSp macro="">
      <xdr:nvCxnSpPr>
        <xdr:cNvPr id="121" name="直線コネクタ 120"/>
        <xdr:cNvCxnSpPr/>
      </xdr:nvCxnSpPr>
      <xdr:spPr>
        <a:xfrm>
          <a:off x="16421100" y="2207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69850</xdr:rowOff>
    </xdr:from>
    <xdr:to>
      <xdr:col>82</xdr:col>
      <xdr:colOff>107950</xdr:colOff>
      <xdr:row>15</xdr:row>
      <xdr:rowOff>1270</xdr:rowOff>
    </xdr:to>
    <xdr:cxnSp macro="">
      <xdr:nvCxnSpPr>
        <xdr:cNvPr id="122" name="直線コネクタ 121"/>
        <xdr:cNvCxnSpPr/>
      </xdr:nvCxnSpPr>
      <xdr:spPr>
        <a:xfrm>
          <a:off x="15671800" y="2298700"/>
          <a:ext cx="8382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116857</xdr:rowOff>
    </xdr:from>
    <xdr:ext cx="762000" cy="259045"/>
    <xdr:sp macro="" textlink="">
      <xdr:nvSpPr>
        <xdr:cNvPr id="123" name="物件費平均値テキスト"/>
        <xdr:cNvSpPr txBox="1"/>
      </xdr:nvSpPr>
      <xdr:spPr>
        <a:xfrm>
          <a:off x="16598900" y="286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4" name="フローチャート: 判断 123"/>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12</xdr:row>
      <xdr:rowOff>149860</xdr:rowOff>
    </xdr:from>
    <xdr:to>
      <xdr:col>78</xdr:col>
      <xdr:colOff>69850</xdr:colOff>
      <xdr:row>13</xdr:row>
      <xdr:rowOff>69850</xdr:rowOff>
    </xdr:to>
    <xdr:cxnSp macro="">
      <xdr:nvCxnSpPr>
        <xdr:cNvPr id="125" name="直線コネクタ 124"/>
        <xdr:cNvCxnSpPr/>
      </xdr:nvCxnSpPr>
      <xdr:spPr>
        <a:xfrm>
          <a:off x="14782800" y="22072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53340</xdr:rowOff>
    </xdr:from>
    <xdr:to>
      <xdr:col>78</xdr:col>
      <xdr:colOff>120650</xdr:colOff>
      <xdr:row>16</xdr:row>
      <xdr:rowOff>154940</xdr:rowOff>
    </xdr:to>
    <xdr:sp macro="" textlink="">
      <xdr:nvSpPr>
        <xdr:cNvPr id="126" name="フローチャート: 判断 125"/>
        <xdr:cNvSpPr/>
      </xdr:nvSpPr>
      <xdr:spPr>
        <a:xfrm>
          <a:off x="15621000" y="279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139717</xdr:rowOff>
    </xdr:from>
    <xdr:ext cx="736600" cy="259045"/>
    <xdr:sp macro="" textlink="">
      <xdr:nvSpPr>
        <xdr:cNvPr id="127" name="テキスト ボックス 126"/>
        <xdr:cNvSpPr txBox="1"/>
      </xdr:nvSpPr>
      <xdr:spPr>
        <a:xfrm>
          <a:off x="15290800" y="2882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149860</xdr:rowOff>
    </xdr:from>
    <xdr:to>
      <xdr:col>73</xdr:col>
      <xdr:colOff>180975</xdr:colOff>
      <xdr:row>12</xdr:row>
      <xdr:rowOff>149860</xdr:rowOff>
    </xdr:to>
    <xdr:cxnSp macro="">
      <xdr:nvCxnSpPr>
        <xdr:cNvPr id="128" name="直線コネクタ 127"/>
        <xdr:cNvCxnSpPr/>
      </xdr:nvCxnSpPr>
      <xdr:spPr>
        <a:xfrm>
          <a:off x="13893800" y="22072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133350</xdr:rowOff>
    </xdr:from>
    <xdr:to>
      <xdr:col>74</xdr:col>
      <xdr:colOff>31750</xdr:colOff>
      <xdr:row>16</xdr:row>
      <xdr:rowOff>63500</xdr:rowOff>
    </xdr:to>
    <xdr:sp macro="" textlink="">
      <xdr:nvSpPr>
        <xdr:cNvPr id="129" name="フローチャート: 判断 128"/>
        <xdr:cNvSpPr/>
      </xdr:nvSpPr>
      <xdr:spPr>
        <a:xfrm>
          <a:off x="14732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48277</xdr:rowOff>
    </xdr:from>
    <xdr:ext cx="762000" cy="259045"/>
    <xdr:sp macro="" textlink="">
      <xdr:nvSpPr>
        <xdr:cNvPr id="130" name="テキスト ボックス 129"/>
        <xdr:cNvSpPr txBox="1"/>
      </xdr:nvSpPr>
      <xdr:spPr>
        <a:xfrm>
          <a:off x="14401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149860</xdr:rowOff>
    </xdr:from>
    <xdr:to>
      <xdr:col>69</xdr:col>
      <xdr:colOff>92075</xdr:colOff>
      <xdr:row>13</xdr:row>
      <xdr:rowOff>161290</xdr:rowOff>
    </xdr:to>
    <xdr:cxnSp macro="">
      <xdr:nvCxnSpPr>
        <xdr:cNvPr id="131" name="直線コネクタ 130"/>
        <xdr:cNvCxnSpPr/>
      </xdr:nvCxnSpPr>
      <xdr:spPr>
        <a:xfrm flipV="1">
          <a:off x="13004800" y="220726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53340</xdr:rowOff>
    </xdr:from>
    <xdr:to>
      <xdr:col>69</xdr:col>
      <xdr:colOff>142875</xdr:colOff>
      <xdr:row>16</xdr:row>
      <xdr:rowOff>154940</xdr:rowOff>
    </xdr:to>
    <xdr:sp macro="" textlink="">
      <xdr:nvSpPr>
        <xdr:cNvPr id="132" name="フローチャート: 判断 131"/>
        <xdr:cNvSpPr/>
      </xdr:nvSpPr>
      <xdr:spPr>
        <a:xfrm>
          <a:off x="13843000" y="279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139717</xdr:rowOff>
    </xdr:from>
    <xdr:ext cx="762000" cy="259045"/>
    <xdr:sp macro="" textlink="">
      <xdr:nvSpPr>
        <xdr:cNvPr id="133" name="テキスト ボックス 132"/>
        <xdr:cNvSpPr txBox="1"/>
      </xdr:nvSpPr>
      <xdr:spPr>
        <a:xfrm>
          <a:off x="13512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34" name="フローチャート: 判断 133"/>
        <xdr:cNvSpPr/>
      </xdr:nvSpPr>
      <xdr:spPr>
        <a:xfrm>
          <a:off x="12954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48277</xdr:rowOff>
    </xdr:from>
    <xdr:ext cx="762000" cy="259045"/>
    <xdr:sp macro="" textlink="">
      <xdr:nvSpPr>
        <xdr:cNvPr id="135" name="テキスト ボックス 134"/>
        <xdr:cNvSpPr txBox="1"/>
      </xdr:nvSpPr>
      <xdr:spPr>
        <a:xfrm>
          <a:off x="12623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6" name="テキスト ボックス 135"/>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7" name="テキスト ボックス 136"/>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8" name="テキスト ボックス 137"/>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9" name="テキスト ボックス 138"/>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0" name="テキスト ボックス 139"/>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121920</xdr:rowOff>
    </xdr:from>
    <xdr:to>
      <xdr:col>82</xdr:col>
      <xdr:colOff>158750</xdr:colOff>
      <xdr:row>15</xdr:row>
      <xdr:rowOff>52070</xdr:rowOff>
    </xdr:to>
    <xdr:sp macro="" textlink="">
      <xdr:nvSpPr>
        <xdr:cNvPr id="141" name="楕円 140"/>
        <xdr:cNvSpPr/>
      </xdr:nvSpPr>
      <xdr:spPr>
        <a:xfrm>
          <a:off x="164592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138447</xdr:rowOff>
    </xdr:from>
    <xdr:ext cx="762000" cy="259045"/>
    <xdr:sp macro="" textlink="">
      <xdr:nvSpPr>
        <xdr:cNvPr id="142" name="物件費該当値テキスト"/>
        <xdr:cNvSpPr txBox="1"/>
      </xdr:nvSpPr>
      <xdr:spPr>
        <a:xfrm>
          <a:off x="165989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19050</xdr:rowOff>
    </xdr:from>
    <xdr:to>
      <xdr:col>78</xdr:col>
      <xdr:colOff>120650</xdr:colOff>
      <xdr:row>13</xdr:row>
      <xdr:rowOff>120650</xdr:rowOff>
    </xdr:to>
    <xdr:sp macro="" textlink="">
      <xdr:nvSpPr>
        <xdr:cNvPr id="143" name="楕円 142"/>
        <xdr:cNvSpPr/>
      </xdr:nvSpPr>
      <xdr:spPr>
        <a:xfrm>
          <a:off x="15621000" y="224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130827</xdr:rowOff>
    </xdr:from>
    <xdr:ext cx="736600" cy="259045"/>
    <xdr:sp macro="" textlink="">
      <xdr:nvSpPr>
        <xdr:cNvPr id="144" name="テキスト ボックス 143"/>
        <xdr:cNvSpPr txBox="1"/>
      </xdr:nvSpPr>
      <xdr:spPr>
        <a:xfrm>
          <a:off x="15290800" y="2016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12</xdr:row>
      <xdr:rowOff>99060</xdr:rowOff>
    </xdr:from>
    <xdr:to>
      <xdr:col>74</xdr:col>
      <xdr:colOff>31750</xdr:colOff>
      <xdr:row>13</xdr:row>
      <xdr:rowOff>29210</xdr:rowOff>
    </xdr:to>
    <xdr:sp macro="" textlink="">
      <xdr:nvSpPr>
        <xdr:cNvPr id="145" name="楕円 144"/>
        <xdr:cNvSpPr/>
      </xdr:nvSpPr>
      <xdr:spPr>
        <a:xfrm>
          <a:off x="14732000" y="215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39387</xdr:rowOff>
    </xdr:from>
    <xdr:ext cx="762000" cy="259045"/>
    <xdr:sp macro="" textlink="">
      <xdr:nvSpPr>
        <xdr:cNvPr id="146" name="テキスト ボックス 145"/>
        <xdr:cNvSpPr txBox="1"/>
      </xdr:nvSpPr>
      <xdr:spPr>
        <a:xfrm>
          <a:off x="14401800" y="192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99060</xdr:rowOff>
    </xdr:from>
    <xdr:to>
      <xdr:col>69</xdr:col>
      <xdr:colOff>142875</xdr:colOff>
      <xdr:row>13</xdr:row>
      <xdr:rowOff>29210</xdr:rowOff>
    </xdr:to>
    <xdr:sp macro="" textlink="">
      <xdr:nvSpPr>
        <xdr:cNvPr id="147" name="楕円 146"/>
        <xdr:cNvSpPr/>
      </xdr:nvSpPr>
      <xdr:spPr>
        <a:xfrm>
          <a:off x="13843000" y="215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39387</xdr:rowOff>
    </xdr:from>
    <xdr:ext cx="762000" cy="259045"/>
    <xdr:sp macro="" textlink="">
      <xdr:nvSpPr>
        <xdr:cNvPr id="148" name="テキスト ボックス 147"/>
        <xdr:cNvSpPr txBox="1"/>
      </xdr:nvSpPr>
      <xdr:spPr>
        <a:xfrm>
          <a:off x="13512800" y="192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110490</xdr:rowOff>
    </xdr:from>
    <xdr:to>
      <xdr:col>65</xdr:col>
      <xdr:colOff>53975</xdr:colOff>
      <xdr:row>14</xdr:row>
      <xdr:rowOff>40640</xdr:rowOff>
    </xdr:to>
    <xdr:sp macro="" textlink="">
      <xdr:nvSpPr>
        <xdr:cNvPr id="149" name="楕円 148"/>
        <xdr:cNvSpPr/>
      </xdr:nvSpPr>
      <xdr:spPr>
        <a:xfrm>
          <a:off x="12954000" y="233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50817</xdr:rowOff>
    </xdr:from>
    <xdr:ext cx="762000" cy="259045"/>
    <xdr:sp macro="" textlink="">
      <xdr:nvSpPr>
        <xdr:cNvPr id="150" name="テキスト ボックス 149"/>
        <xdr:cNvSpPr txBox="1"/>
      </xdr:nvSpPr>
      <xdr:spPr>
        <a:xfrm>
          <a:off x="12623800" y="210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1" name="正方形/長方形 150"/>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2" name="正方形/長方形 151"/>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3" name="正方形/長方形 152"/>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47</xdr:row>
      <xdr:rowOff>133350</xdr:rowOff>
    </xdr:from>
    <xdr:to>
      <xdr:col>43</xdr:col>
      <xdr:colOff>98425</xdr:colOff>
      <xdr:row>49</xdr:row>
      <xdr:rowOff>44450</xdr:rowOff>
    </xdr:to>
    <xdr:sp macro="" textlink="">
      <xdr:nvSpPr>
        <xdr:cNvPr id="154" name="正方形/長方形 153"/>
        <xdr:cNvSpPr/>
      </xdr:nvSpPr>
      <xdr:spPr>
        <a:xfrm>
          <a:off x="7175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48</xdr:row>
      <xdr:rowOff>152400</xdr:rowOff>
    </xdr:from>
    <xdr:to>
      <xdr:col>43</xdr:col>
      <xdr:colOff>98425</xdr:colOff>
      <xdr:row>50</xdr:row>
      <xdr:rowOff>63500</xdr:rowOff>
    </xdr:to>
    <xdr:sp macro="" textlink="">
      <xdr:nvSpPr>
        <xdr:cNvPr id="155" name="正方形/長方形 154"/>
        <xdr:cNvSpPr/>
      </xdr:nvSpPr>
      <xdr:spPr>
        <a:xfrm>
          <a:off x="7175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6" name="正方形/長方形 155"/>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55</xdr:col>
      <xdr:colOff>111125</xdr:colOff>
      <xdr:row>64</xdr:row>
      <xdr:rowOff>12700</xdr:rowOff>
    </xdr:to>
    <xdr:sp macro="" textlink="">
      <xdr:nvSpPr>
        <xdr:cNvPr id="157" name="正方形/長方形 156"/>
        <xdr:cNvSpPr/>
      </xdr:nvSpPr>
      <xdr:spPr>
        <a:xfrm>
          <a:off x="57785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8" name="正方形/長方形 157"/>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79375</xdr:colOff>
      <xdr:row>52</xdr:row>
      <xdr:rowOff>101600</xdr:rowOff>
    </xdr:from>
    <xdr:to>
      <xdr:col>54</xdr:col>
      <xdr:colOff>158750</xdr:colOff>
      <xdr:row>63</xdr:row>
      <xdr:rowOff>120650</xdr:rowOff>
    </xdr:to>
    <xdr:sp macro="" textlink="" fLocksText="0">
      <xdr:nvSpPr>
        <xdr:cNvPr id="159" name="テキスト ボックス 158"/>
        <xdr:cNvSpPr txBox="1"/>
      </xdr:nvSpPr>
      <xdr:spPr>
        <a:xfrm>
          <a:off x="58801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年度以降、グループ内平均値を下回り、比較的良好な水準で推移している。</a:t>
          </a:r>
        </a:p>
        <a:p>
          <a:r>
            <a:rPr kumimoji="1" lang="ja-JP" altLang="en-US" sz="1300">
              <a:latin typeface="ＭＳ Ｐゴシック" panose="020B0600070205080204" pitchFamily="50" charset="-128"/>
              <a:ea typeface="ＭＳ Ｐゴシック" panose="020B0600070205080204" pitchFamily="50" charset="-128"/>
            </a:rPr>
            <a:t>　要因としては、生活保護費に係る保護率がグループ内他団体と比較して低いこと等により、経常経費充当一般財源等が少額であることが挙げられる。</a:t>
          </a:r>
        </a:p>
        <a:p>
          <a:r>
            <a:rPr kumimoji="1" lang="ja-JP" altLang="en-US" sz="1300">
              <a:latin typeface="ＭＳ Ｐゴシック" panose="020B0600070205080204" pitchFamily="50" charset="-128"/>
              <a:ea typeface="ＭＳ Ｐゴシック" panose="020B0600070205080204" pitchFamily="50" charset="-128"/>
            </a:rPr>
            <a:t>　今後も社会保障関係経費の増加に伴う扶助費の増加が見込まれるが、引き続き効率的かつ適切な予算執行に努めていく。</a:t>
          </a:r>
        </a:p>
      </xdr:txBody>
    </xdr:sp>
    <xdr:clientData/>
  </xdr:twoCellAnchor>
  <xdr:oneCellAnchor>
    <xdr:from>
      <xdr:col>3</xdr:col>
      <xdr:colOff>123825</xdr:colOff>
      <xdr:row>49</xdr:row>
      <xdr:rowOff>107950</xdr:rowOff>
    </xdr:from>
    <xdr:ext cx="298543" cy="225703"/>
    <xdr:sp macro="" textlink="">
      <xdr:nvSpPr>
        <xdr:cNvPr id="160" name="テキスト ボックス 159"/>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1" name="直線コネクタ 160"/>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41927</xdr:rowOff>
    </xdr:from>
    <xdr:ext cx="762000" cy="259045"/>
    <xdr:sp macro="" textlink="">
      <xdr:nvSpPr>
        <xdr:cNvPr id="162" name="テキスト ボックス 161"/>
        <xdr:cNvSpPr txBox="1"/>
      </xdr:nvSpPr>
      <xdr:spPr>
        <a:xfrm>
          <a:off x="0" y="1084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3" name="直線コネクタ 162"/>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99077</xdr:rowOff>
    </xdr:from>
    <xdr:ext cx="762000" cy="259045"/>
    <xdr:sp macro="" textlink="">
      <xdr:nvSpPr>
        <xdr:cNvPr id="164" name="テキスト ボックス 163"/>
        <xdr:cNvSpPr txBox="1"/>
      </xdr:nvSpPr>
      <xdr:spPr>
        <a:xfrm>
          <a:off x="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5" name="直線コネクタ 164"/>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66" name="テキスト ボックス 165"/>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7" name="直線コネクタ 166"/>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41927</xdr:rowOff>
    </xdr:from>
    <xdr:ext cx="762000" cy="259045"/>
    <xdr:sp macro="" textlink="">
      <xdr:nvSpPr>
        <xdr:cNvPr id="168" name="テキスト ボックス 167"/>
        <xdr:cNvSpPr txBox="1"/>
      </xdr:nvSpPr>
      <xdr:spPr>
        <a:xfrm>
          <a:off x="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69" name="直線コネクタ 168"/>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52</xdr:row>
      <xdr:rowOff>99077</xdr:rowOff>
    </xdr:from>
    <xdr:ext cx="762000" cy="259045"/>
    <xdr:sp macro="" textlink="">
      <xdr:nvSpPr>
        <xdr:cNvPr id="170" name="テキスト ボックス 169"/>
        <xdr:cNvSpPr txBox="1"/>
      </xdr:nvSpPr>
      <xdr:spPr>
        <a:xfrm>
          <a:off x="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1" name="直線コネクタ 170"/>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49</xdr:row>
      <xdr:rowOff>156227</xdr:rowOff>
    </xdr:from>
    <xdr:ext cx="762000" cy="259045"/>
    <xdr:sp macro="" textlink="">
      <xdr:nvSpPr>
        <xdr:cNvPr id="172" name="テキスト ボックス 171"/>
        <xdr:cNvSpPr txBox="1"/>
      </xdr:nvSpPr>
      <xdr:spPr>
        <a:xfrm>
          <a:off x="0" y="855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3"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115570</xdr:rowOff>
    </xdr:from>
    <xdr:to>
      <xdr:col>24</xdr:col>
      <xdr:colOff>25400</xdr:colOff>
      <xdr:row>59</xdr:row>
      <xdr:rowOff>138430</xdr:rowOff>
    </xdr:to>
    <xdr:cxnSp macro="">
      <xdr:nvCxnSpPr>
        <xdr:cNvPr id="174" name="直線コネクタ 173"/>
        <xdr:cNvCxnSpPr/>
      </xdr:nvCxnSpPr>
      <xdr:spPr>
        <a:xfrm flipV="1">
          <a:off x="4826000" y="9202420"/>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110507</xdr:rowOff>
    </xdr:from>
    <xdr:ext cx="762000" cy="259045"/>
    <xdr:sp macro="" textlink="">
      <xdr:nvSpPr>
        <xdr:cNvPr id="175" name="扶助費最小値テキスト"/>
        <xdr:cNvSpPr txBox="1"/>
      </xdr:nvSpPr>
      <xdr:spPr>
        <a:xfrm>
          <a:off x="4914900" y="10226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59</xdr:row>
      <xdr:rowOff>138430</xdr:rowOff>
    </xdr:from>
    <xdr:to>
      <xdr:col>24</xdr:col>
      <xdr:colOff>114300</xdr:colOff>
      <xdr:row>59</xdr:row>
      <xdr:rowOff>138430</xdr:rowOff>
    </xdr:to>
    <xdr:cxnSp macro="">
      <xdr:nvCxnSpPr>
        <xdr:cNvPr id="176" name="直線コネクタ 175"/>
        <xdr:cNvCxnSpPr/>
      </xdr:nvCxnSpPr>
      <xdr:spPr>
        <a:xfrm>
          <a:off x="4737100" y="1025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30497</xdr:rowOff>
    </xdr:from>
    <xdr:ext cx="762000" cy="259045"/>
    <xdr:sp macro="" textlink="">
      <xdr:nvSpPr>
        <xdr:cNvPr id="177" name="扶助費最大値テキスト"/>
        <xdr:cNvSpPr txBox="1"/>
      </xdr:nvSpPr>
      <xdr:spPr>
        <a:xfrm>
          <a:off x="4914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115570</xdr:rowOff>
    </xdr:from>
    <xdr:to>
      <xdr:col>24</xdr:col>
      <xdr:colOff>114300</xdr:colOff>
      <xdr:row>53</xdr:row>
      <xdr:rowOff>115570</xdr:rowOff>
    </xdr:to>
    <xdr:cxnSp macro="">
      <xdr:nvCxnSpPr>
        <xdr:cNvPr id="178" name="直線コネクタ 177"/>
        <xdr:cNvCxnSpPr/>
      </xdr:nvCxnSpPr>
      <xdr:spPr>
        <a:xfrm>
          <a:off x="4737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35560</xdr:rowOff>
    </xdr:from>
    <xdr:to>
      <xdr:col>24</xdr:col>
      <xdr:colOff>25400</xdr:colOff>
      <xdr:row>54</xdr:row>
      <xdr:rowOff>35560</xdr:rowOff>
    </xdr:to>
    <xdr:cxnSp macro="">
      <xdr:nvCxnSpPr>
        <xdr:cNvPr id="179" name="直線コネクタ 178"/>
        <xdr:cNvCxnSpPr/>
      </xdr:nvCxnSpPr>
      <xdr:spPr>
        <a:xfrm>
          <a:off x="3987800" y="92938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25417</xdr:rowOff>
    </xdr:from>
    <xdr:ext cx="762000" cy="259045"/>
    <xdr:sp macro="" textlink="">
      <xdr:nvSpPr>
        <xdr:cNvPr id="180" name="扶助費平均値テキスト"/>
        <xdr:cNvSpPr txBox="1"/>
      </xdr:nvSpPr>
      <xdr:spPr>
        <a:xfrm>
          <a:off x="4914900" y="9626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53340</xdr:rowOff>
    </xdr:from>
    <xdr:to>
      <xdr:col>24</xdr:col>
      <xdr:colOff>76200</xdr:colOff>
      <xdr:row>56</xdr:row>
      <xdr:rowOff>154940</xdr:rowOff>
    </xdr:to>
    <xdr:sp macro="" textlink="">
      <xdr:nvSpPr>
        <xdr:cNvPr id="181" name="フローチャート: 判断 180"/>
        <xdr:cNvSpPr/>
      </xdr:nvSpPr>
      <xdr:spPr>
        <a:xfrm>
          <a:off x="4775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161290</xdr:rowOff>
    </xdr:from>
    <xdr:to>
      <xdr:col>19</xdr:col>
      <xdr:colOff>187325</xdr:colOff>
      <xdr:row>54</xdr:row>
      <xdr:rowOff>35560</xdr:rowOff>
    </xdr:to>
    <xdr:cxnSp macro="">
      <xdr:nvCxnSpPr>
        <xdr:cNvPr id="182" name="直線コネクタ 181"/>
        <xdr:cNvCxnSpPr/>
      </xdr:nvCxnSpPr>
      <xdr:spPr>
        <a:xfrm>
          <a:off x="3098800" y="9248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xdr:rowOff>
    </xdr:from>
    <xdr:to>
      <xdr:col>20</xdr:col>
      <xdr:colOff>38100</xdr:colOff>
      <xdr:row>56</xdr:row>
      <xdr:rowOff>109220</xdr:rowOff>
    </xdr:to>
    <xdr:sp macro="" textlink="">
      <xdr:nvSpPr>
        <xdr:cNvPr id="183" name="フローチャート: 判断 182"/>
        <xdr:cNvSpPr/>
      </xdr:nvSpPr>
      <xdr:spPr>
        <a:xfrm>
          <a:off x="3937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93997</xdr:rowOff>
    </xdr:from>
    <xdr:ext cx="736600" cy="259045"/>
    <xdr:sp macro="" textlink="">
      <xdr:nvSpPr>
        <xdr:cNvPr id="184" name="テキスト ボックス 183"/>
        <xdr:cNvSpPr txBox="1"/>
      </xdr:nvSpPr>
      <xdr:spPr>
        <a:xfrm>
          <a:off x="3606800" y="9695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161290</xdr:rowOff>
    </xdr:from>
    <xdr:to>
      <xdr:col>15</xdr:col>
      <xdr:colOff>98425</xdr:colOff>
      <xdr:row>53</xdr:row>
      <xdr:rowOff>161290</xdr:rowOff>
    </xdr:to>
    <xdr:cxnSp macro="">
      <xdr:nvCxnSpPr>
        <xdr:cNvPr id="185" name="直線コネクタ 184"/>
        <xdr:cNvCxnSpPr/>
      </xdr:nvCxnSpPr>
      <xdr:spPr>
        <a:xfrm>
          <a:off x="2209800" y="9248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xdr:rowOff>
    </xdr:from>
    <xdr:to>
      <xdr:col>15</xdr:col>
      <xdr:colOff>149225</xdr:colOff>
      <xdr:row>56</xdr:row>
      <xdr:rowOff>109220</xdr:rowOff>
    </xdr:to>
    <xdr:sp macro="" textlink="">
      <xdr:nvSpPr>
        <xdr:cNvPr id="186" name="フローチャート: 判断 185"/>
        <xdr:cNvSpPr/>
      </xdr:nvSpPr>
      <xdr:spPr>
        <a:xfrm>
          <a:off x="3048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93997</xdr:rowOff>
    </xdr:from>
    <xdr:ext cx="762000" cy="259045"/>
    <xdr:sp macro="" textlink="">
      <xdr:nvSpPr>
        <xdr:cNvPr id="187" name="テキスト ボックス 186"/>
        <xdr:cNvSpPr txBox="1"/>
      </xdr:nvSpPr>
      <xdr:spPr>
        <a:xfrm>
          <a:off x="2717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161290</xdr:rowOff>
    </xdr:from>
    <xdr:to>
      <xdr:col>11</xdr:col>
      <xdr:colOff>9525</xdr:colOff>
      <xdr:row>53</xdr:row>
      <xdr:rowOff>161290</xdr:rowOff>
    </xdr:to>
    <xdr:cxnSp macro="">
      <xdr:nvCxnSpPr>
        <xdr:cNvPr id="188" name="直線コネクタ 187"/>
        <xdr:cNvCxnSpPr/>
      </xdr:nvCxnSpPr>
      <xdr:spPr>
        <a:xfrm>
          <a:off x="1320800" y="9248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189" name="フローチャート: 判断 188"/>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190" name="テキスト ボックス 189"/>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1" name="フローチャート: 判断 190"/>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192" name="テキスト ボックス 191"/>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3" name="テキスト ボックス 192"/>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4" name="テキスト ボックス 193"/>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5" name="テキスト ボックス 194"/>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6" name="テキスト ボックス 195"/>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7" name="テキスト ボックス 196"/>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156210</xdr:rowOff>
    </xdr:from>
    <xdr:to>
      <xdr:col>24</xdr:col>
      <xdr:colOff>76200</xdr:colOff>
      <xdr:row>54</xdr:row>
      <xdr:rowOff>86360</xdr:rowOff>
    </xdr:to>
    <xdr:sp macro="" textlink="">
      <xdr:nvSpPr>
        <xdr:cNvPr id="198" name="楕円 197"/>
        <xdr:cNvSpPr/>
      </xdr:nvSpPr>
      <xdr:spPr>
        <a:xfrm>
          <a:off x="47752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64787</xdr:rowOff>
    </xdr:from>
    <xdr:ext cx="762000" cy="259045"/>
    <xdr:sp macro="" textlink="">
      <xdr:nvSpPr>
        <xdr:cNvPr id="199" name="扶助費該当値テキスト"/>
        <xdr:cNvSpPr txBox="1"/>
      </xdr:nvSpPr>
      <xdr:spPr>
        <a:xfrm>
          <a:off x="4914900" y="915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156210</xdr:rowOff>
    </xdr:from>
    <xdr:to>
      <xdr:col>20</xdr:col>
      <xdr:colOff>38100</xdr:colOff>
      <xdr:row>54</xdr:row>
      <xdr:rowOff>86360</xdr:rowOff>
    </xdr:to>
    <xdr:sp macro="" textlink="">
      <xdr:nvSpPr>
        <xdr:cNvPr id="200" name="楕円 199"/>
        <xdr:cNvSpPr/>
      </xdr:nvSpPr>
      <xdr:spPr>
        <a:xfrm>
          <a:off x="3937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96537</xdr:rowOff>
    </xdr:from>
    <xdr:ext cx="736600" cy="259045"/>
    <xdr:sp macro="" textlink="">
      <xdr:nvSpPr>
        <xdr:cNvPr id="201" name="テキスト ボックス 200"/>
        <xdr:cNvSpPr txBox="1"/>
      </xdr:nvSpPr>
      <xdr:spPr>
        <a:xfrm>
          <a:off x="3606800" y="901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110490</xdr:rowOff>
    </xdr:from>
    <xdr:to>
      <xdr:col>15</xdr:col>
      <xdr:colOff>149225</xdr:colOff>
      <xdr:row>54</xdr:row>
      <xdr:rowOff>40640</xdr:rowOff>
    </xdr:to>
    <xdr:sp macro="" textlink="">
      <xdr:nvSpPr>
        <xdr:cNvPr id="202" name="楕円 201"/>
        <xdr:cNvSpPr/>
      </xdr:nvSpPr>
      <xdr:spPr>
        <a:xfrm>
          <a:off x="3048000" y="91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50817</xdr:rowOff>
    </xdr:from>
    <xdr:ext cx="762000" cy="259045"/>
    <xdr:sp macro="" textlink="">
      <xdr:nvSpPr>
        <xdr:cNvPr id="203" name="テキスト ボックス 202"/>
        <xdr:cNvSpPr txBox="1"/>
      </xdr:nvSpPr>
      <xdr:spPr>
        <a:xfrm>
          <a:off x="2717800" y="896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110490</xdr:rowOff>
    </xdr:from>
    <xdr:to>
      <xdr:col>11</xdr:col>
      <xdr:colOff>60325</xdr:colOff>
      <xdr:row>54</xdr:row>
      <xdr:rowOff>40640</xdr:rowOff>
    </xdr:to>
    <xdr:sp macro="" textlink="">
      <xdr:nvSpPr>
        <xdr:cNvPr id="204" name="楕円 203"/>
        <xdr:cNvSpPr/>
      </xdr:nvSpPr>
      <xdr:spPr>
        <a:xfrm>
          <a:off x="2159000" y="91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50817</xdr:rowOff>
    </xdr:from>
    <xdr:ext cx="762000" cy="259045"/>
    <xdr:sp macro="" textlink="">
      <xdr:nvSpPr>
        <xdr:cNvPr id="205" name="テキスト ボックス 204"/>
        <xdr:cNvSpPr txBox="1"/>
      </xdr:nvSpPr>
      <xdr:spPr>
        <a:xfrm>
          <a:off x="1828800" y="896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110490</xdr:rowOff>
    </xdr:from>
    <xdr:to>
      <xdr:col>6</xdr:col>
      <xdr:colOff>171450</xdr:colOff>
      <xdr:row>54</xdr:row>
      <xdr:rowOff>40640</xdr:rowOff>
    </xdr:to>
    <xdr:sp macro="" textlink="">
      <xdr:nvSpPr>
        <xdr:cNvPr id="206" name="楕円 205"/>
        <xdr:cNvSpPr/>
      </xdr:nvSpPr>
      <xdr:spPr>
        <a:xfrm>
          <a:off x="1270000" y="91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50817</xdr:rowOff>
    </xdr:from>
    <xdr:ext cx="762000" cy="259045"/>
    <xdr:sp macro="" textlink="">
      <xdr:nvSpPr>
        <xdr:cNvPr id="207" name="テキスト ボックス 206"/>
        <xdr:cNvSpPr txBox="1"/>
      </xdr:nvSpPr>
      <xdr:spPr>
        <a:xfrm>
          <a:off x="939800" y="896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8" name="正方形/長方形 207"/>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09" name="正方形/長方形 208"/>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0" name="正方形/長方形 209"/>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47</xdr:row>
      <xdr:rowOff>133350</xdr:rowOff>
    </xdr:from>
    <xdr:to>
      <xdr:col>101</xdr:col>
      <xdr:colOff>180975</xdr:colOff>
      <xdr:row>49</xdr:row>
      <xdr:rowOff>44450</xdr:rowOff>
    </xdr:to>
    <xdr:sp macro="" textlink="">
      <xdr:nvSpPr>
        <xdr:cNvPr id="211" name="正方形/長方形 210"/>
        <xdr:cNvSpPr/>
      </xdr:nvSpPr>
      <xdr:spPr>
        <a:xfrm>
          <a:off x="1885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48</xdr:row>
      <xdr:rowOff>152400</xdr:rowOff>
    </xdr:from>
    <xdr:to>
      <xdr:col>101</xdr:col>
      <xdr:colOff>180975</xdr:colOff>
      <xdr:row>50</xdr:row>
      <xdr:rowOff>63500</xdr:rowOff>
    </xdr:to>
    <xdr:sp macro="" textlink="">
      <xdr:nvSpPr>
        <xdr:cNvPr id="212" name="正方形/長方形 211"/>
        <xdr:cNvSpPr/>
      </xdr:nvSpPr>
      <xdr:spPr>
        <a:xfrm>
          <a:off x="1885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3" name="正方形/長方形 212"/>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113</xdr:col>
      <xdr:colOff>193675</xdr:colOff>
      <xdr:row>64</xdr:row>
      <xdr:rowOff>12700</xdr:rowOff>
    </xdr:to>
    <xdr:sp macro="" textlink="">
      <xdr:nvSpPr>
        <xdr:cNvPr id="214" name="正方形/長方形 213"/>
        <xdr:cNvSpPr/>
      </xdr:nvSpPr>
      <xdr:spPr>
        <a:xfrm>
          <a:off x="174625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5" name="正方形/長方形 214"/>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161925</xdr:colOff>
      <xdr:row>52</xdr:row>
      <xdr:rowOff>101600</xdr:rowOff>
    </xdr:from>
    <xdr:to>
      <xdr:col>113</xdr:col>
      <xdr:colOff>41275</xdr:colOff>
      <xdr:row>63</xdr:row>
      <xdr:rowOff>120650</xdr:rowOff>
    </xdr:to>
    <xdr:sp macro="" textlink="" fLocksText="0">
      <xdr:nvSpPr>
        <xdr:cNvPr id="216" name="テキスト ボックス 215"/>
        <xdr:cNvSpPr txBox="1"/>
      </xdr:nvSpPr>
      <xdr:spPr>
        <a:xfrm>
          <a:off x="175641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例年、除雪に係る維持補修費がグループ内他団体と比較して多額であること等から、グループ内平均値を上回る傾向で推移している。</a:t>
          </a:r>
        </a:p>
        <a:p>
          <a:r>
            <a:rPr kumimoji="1" lang="ja-JP" altLang="en-US" sz="1300">
              <a:latin typeface="ＭＳ Ｐゴシック" panose="020B0600070205080204" pitchFamily="50" charset="-128"/>
              <a:ea typeface="ＭＳ Ｐゴシック" panose="020B0600070205080204" pitchFamily="50" charset="-128"/>
            </a:rPr>
            <a:t>　一方、令和元年度は、道路除雪費の減等に伴い、維持補修費等が減少したことにより、比率は低下した。</a:t>
          </a:r>
        </a:p>
        <a:p>
          <a:r>
            <a:rPr kumimoji="1" lang="ja-JP" altLang="en-US" sz="1300">
              <a:latin typeface="ＭＳ Ｐゴシック" panose="020B0600070205080204" pitchFamily="50" charset="-128"/>
              <a:ea typeface="ＭＳ Ｐゴシック" panose="020B0600070205080204" pitchFamily="50" charset="-128"/>
            </a:rPr>
            <a:t>　今後とも、所要経費は確保するとともに、計画的、効率的かつ効果的な予算の執行に努め、より一層の比率の改善を目指す。</a:t>
          </a:r>
        </a:p>
      </xdr:txBody>
    </xdr:sp>
    <xdr:clientData/>
  </xdr:twoCellAnchor>
  <xdr:oneCellAnchor>
    <xdr:from>
      <xdr:col>62</xdr:col>
      <xdr:colOff>6350</xdr:colOff>
      <xdr:row>49</xdr:row>
      <xdr:rowOff>107950</xdr:rowOff>
    </xdr:from>
    <xdr:ext cx="298543" cy="225703"/>
    <xdr:sp macro="" textlink="">
      <xdr:nvSpPr>
        <xdr:cNvPr id="217" name="テキスト ボックス 216"/>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18" name="直線コネクタ 217"/>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63</xdr:row>
      <xdr:rowOff>41927</xdr:rowOff>
    </xdr:from>
    <xdr:ext cx="762000" cy="259045"/>
    <xdr:sp macro="" textlink="">
      <xdr:nvSpPr>
        <xdr:cNvPr id="219" name="テキスト ボックス 218"/>
        <xdr:cNvSpPr txBox="1"/>
      </xdr:nvSpPr>
      <xdr:spPr>
        <a:xfrm>
          <a:off x="11684000" y="1084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0" name="直線コネクタ 219"/>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61</xdr:row>
      <xdr:rowOff>3827</xdr:rowOff>
    </xdr:from>
    <xdr:ext cx="762000" cy="259045"/>
    <xdr:sp macro="" textlink="">
      <xdr:nvSpPr>
        <xdr:cNvPr id="221" name="テキスト ボックス 220"/>
        <xdr:cNvSpPr txBox="1"/>
      </xdr:nvSpPr>
      <xdr:spPr>
        <a:xfrm>
          <a:off x="116840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2" name="直線コネクタ 221"/>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58</xdr:row>
      <xdr:rowOff>137177</xdr:rowOff>
    </xdr:from>
    <xdr:ext cx="762000" cy="259045"/>
    <xdr:sp macro="" textlink="">
      <xdr:nvSpPr>
        <xdr:cNvPr id="223" name="テキスト ボックス 222"/>
        <xdr:cNvSpPr txBox="1"/>
      </xdr:nvSpPr>
      <xdr:spPr>
        <a:xfrm>
          <a:off x="116840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4" name="直線コネクタ 223"/>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56</xdr:row>
      <xdr:rowOff>99077</xdr:rowOff>
    </xdr:from>
    <xdr:ext cx="762000" cy="259045"/>
    <xdr:sp macro="" textlink="">
      <xdr:nvSpPr>
        <xdr:cNvPr id="225" name="テキスト ボックス 224"/>
        <xdr:cNvSpPr txBox="1"/>
      </xdr:nvSpPr>
      <xdr:spPr>
        <a:xfrm>
          <a:off x="116840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6" name="直線コネクタ 225"/>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54</xdr:row>
      <xdr:rowOff>60977</xdr:rowOff>
    </xdr:from>
    <xdr:ext cx="762000" cy="259045"/>
    <xdr:sp macro="" textlink="">
      <xdr:nvSpPr>
        <xdr:cNvPr id="227" name="テキスト ボックス 226"/>
        <xdr:cNvSpPr txBox="1"/>
      </xdr:nvSpPr>
      <xdr:spPr>
        <a:xfrm>
          <a:off x="1168400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28" name="直線コネクタ 227"/>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52</xdr:row>
      <xdr:rowOff>22877</xdr:rowOff>
    </xdr:from>
    <xdr:ext cx="762000" cy="259045"/>
    <xdr:sp macro="" textlink="">
      <xdr:nvSpPr>
        <xdr:cNvPr id="229" name="テキスト ボックス 228"/>
        <xdr:cNvSpPr txBox="1"/>
      </xdr:nvSpPr>
      <xdr:spPr>
        <a:xfrm>
          <a:off x="116840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0" name="直線コネクタ 229"/>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1"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55</xdr:row>
      <xdr:rowOff>146050</xdr:rowOff>
    </xdr:from>
    <xdr:to>
      <xdr:col>82</xdr:col>
      <xdr:colOff>107950</xdr:colOff>
      <xdr:row>61</xdr:row>
      <xdr:rowOff>127000</xdr:rowOff>
    </xdr:to>
    <xdr:cxnSp macro="">
      <xdr:nvCxnSpPr>
        <xdr:cNvPr id="232" name="直線コネクタ 231"/>
        <xdr:cNvCxnSpPr/>
      </xdr:nvCxnSpPr>
      <xdr:spPr>
        <a:xfrm flipV="1">
          <a:off x="16510000" y="9575800"/>
          <a:ext cx="0" cy="1009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99077</xdr:rowOff>
    </xdr:from>
    <xdr:ext cx="762000" cy="259045"/>
    <xdr:sp macro="" textlink="">
      <xdr:nvSpPr>
        <xdr:cNvPr id="233" name="その他最小値テキスト"/>
        <xdr:cNvSpPr txBox="1"/>
      </xdr:nvSpPr>
      <xdr:spPr>
        <a:xfrm>
          <a:off x="16598900" y="1055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127000</xdr:rowOff>
    </xdr:from>
    <xdr:to>
      <xdr:col>82</xdr:col>
      <xdr:colOff>196850</xdr:colOff>
      <xdr:row>61</xdr:row>
      <xdr:rowOff>127000</xdr:rowOff>
    </xdr:to>
    <xdr:cxnSp macro="">
      <xdr:nvCxnSpPr>
        <xdr:cNvPr id="234" name="直線コネクタ 233"/>
        <xdr:cNvCxnSpPr/>
      </xdr:nvCxnSpPr>
      <xdr:spPr>
        <a:xfrm>
          <a:off x="16421100" y="10585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60977</xdr:rowOff>
    </xdr:from>
    <xdr:ext cx="762000" cy="259045"/>
    <xdr:sp macro="" textlink="">
      <xdr:nvSpPr>
        <xdr:cNvPr id="235" name="その他最大値テキスト"/>
        <xdr:cNvSpPr txBox="1"/>
      </xdr:nvSpPr>
      <xdr:spPr>
        <a:xfrm>
          <a:off x="1659890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55</xdr:row>
      <xdr:rowOff>146050</xdr:rowOff>
    </xdr:from>
    <xdr:to>
      <xdr:col>82</xdr:col>
      <xdr:colOff>196850</xdr:colOff>
      <xdr:row>55</xdr:row>
      <xdr:rowOff>146050</xdr:rowOff>
    </xdr:to>
    <xdr:cxnSp macro="">
      <xdr:nvCxnSpPr>
        <xdr:cNvPr id="236" name="直線コネクタ 235"/>
        <xdr:cNvCxnSpPr/>
      </xdr:nvCxnSpPr>
      <xdr:spPr>
        <a:xfrm>
          <a:off x="16421100" y="957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127000</xdr:rowOff>
    </xdr:from>
    <xdr:to>
      <xdr:col>82</xdr:col>
      <xdr:colOff>107950</xdr:colOff>
      <xdr:row>57</xdr:row>
      <xdr:rowOff>88900</xdr:rowOff>
    </xdr:to>
    <xdr:cxnSp macro="">
      <xdr:nvCxnSpPr>
        <xdr:cNvPr id="237" name="直線コネクタ 236"/>
        <xdr:cNvCxnSpPr/>
      </xdr:nvCxnSpPr>
      <xdr:spPr>
        <a:xfrm flipV="1">
          <a:off x="15671800" y="972820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124477</xdr:rowOff>
    </xdr:from>
    <xdr:ext cx="762000" cy="259045"/>
    <xdr:sp macro="" textlink="">
      <xdr:nvSpPr>
        <xdr:cNvPr id="238" name="その他平均値テキスト"/>
        <xdr:cNvSpPr txBox="1"/>
      </xdr:nvSpPr>
      <xdr:spPr>
        <a:xfrm>
          <a:off x="16598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152400</xdr:rowOff>
    </xdr:from>
    <xdr:to>
      <xdr:col>82</xdr:col>
      <xdr:colOff>158750</xdr:colOff>
      <xdr:row>57</xdr:row>
      <xdr:rowOff>82550</xdr:rowOff>
    </xdr:to>
    <xdr:sp macro="" textlink="">
      <xdr:nvSpPr>
        <xdr:cNvPr id="239" name="フローチャート: 判断 238"/>
        <xdr:cNvSpPr/>
      </xdr:nvSpPr>
      <xdr:spPr>
        <a:xfrm>
          <a:off x="16459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127000</xdr:rowOff>
    </xdr:from>
    <xdr:to>
      <xdr:col>78</xdr:col>
      <xdr:colOff>69850</xdr:colOff>
      <xdr:row>57</xdr:row>
      <xdr:rowOff>88900</xdr:rowOff>
    </xdr:to>
    <xdr:cxnSp macro="">
      <xdr:nvCxnSpPr>
        <xdr:cNvPr id="240" name="直線コネクタ 239"/>
        <xdr:cNvCxnSpPr/>
      </xdr:nvCxnSpPr>
      <xdr:spPr>
        <a:xfrm>
          <a:off x="14782800" y="955675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0</xdr:rowOff>
    </xdr:from>
    <xdr:to>
      <xdr:col>78</xdr:col>
      <xdr:colOff>120650</xdr:colOff>
      <xdr:row>57</xdr:row>
      <xdr:rowOff>101600</xdr:rowOff>
    </xdr:to>
    <xdr:sp macro="" textlink="">
      <xdr:nvSpPr>
        <xdr:cNvPr id="241" name="フローチャート: 判断 240"/>
        <xdr:cNvSpPr/>
      </xdr:nvSpPr>
      <xdr:spPr>
        <a:xfrm>
          <a:off x="15621000" y="977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111777</xdr:rowOff>
    </xdr:from>
    <xdr:ext cx="736600" cy="259045"/>
    <xdr:sp macro="" textlink="">
      <xdr:nvSpPr>
        <xdr:cNvPr id="242" name="テキスト ボックス 241"/>
        <xdr:cNvSpPr txBox="1"/>
      </xdr:nvSpPr>
      <xdr:spPr>
        <a:xfrm>
          <a:off x="15290800" y="9541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165100</xdr:rowOff>
    </xdr:from>
    <xdr:to>
      <xdr:col>73</xdr:col>
      <xdr:colOff>180975</xdr:colOff>
      <xdr:row>55</xdr:row>
      <xdr:rowOff>127000</xdr:rowOff>
    </xdr:to>
    <xdr:cxnSp macro="">
      <xdr:nvCxnSpPr>
        <xdr:cNvPr id="243" name="直線コネクタ 242"/>
        <xdr:cNvCxnSpPr/>
      </xdr:nvCxnSpPr>
      <xdr:spPr>
        <a:xfrm>
          <a:off x="13893800" y="94234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54</xdr:row>
      <xdr:rowOff>57150</xdr:rowOff>
    </xdr:from>
    <xdr:to>
      <xdr:col>74</xdr:col>
      <xdr:colOff>31750</xdr:colOff>
      <xdr:row>54</xdr:row>
      <xdr:rowOff>158750</xdr:rowOff>
    </xdr:to>
    <xdr:sp macro="" textlink="">
      <xdr:nvSpPr>
        <xdr:cNvPr id="244" name="フローチャート: 判断 243"/>
        <xdr:cNvSpPr/>
      </xdr:nvSpPr>
      <xdr:spPr>
        <a:xfrm>
          <a:off x="14732000" y="931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168927</xdr:rowOff>
    </xdr:from>
    <xdr:ext cx="762000" cy="259045"/>
    <xdr:sp macro="" textlink="">
      <xdr:nvSpPr>
        <xdr:cNvPr id="245" name="テキスト ボックス 244"/>
        <xdr:cNvSpPr txBox="1"/>
      </xdr:nvSpPr>
      <xdr:spPr>
        <a:xfrm>
          <a:off x="14401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127000</xdr:rowOff>
    </xdr:from>
    <xdr:to>
      <xdr:col>69</xdr:col>
      <xdr:colOff>92075</xdr:colOff>
      <xdr:row>54</xdr:row>
      <xdr:rowOff>165100</xdr:rowOff>
    </xdr:to>
    <xdr:cxnSp macro="">
      <xdr:nvCxnSpPr>
        <xdr:cNvPr id="246" name="直線コネクタ 245"/>
        <xdr:cNvCxnSpPr/>
      </xdr:nvCxnSpPr>
      <xdr:spPr>
        <a:xfrm>
          <a:off x="13004800" y="9385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54</xdr:row>
      <xdr:rowOff>38100</xdr:rowOff>
    </xdr:from>
    <xdr:to>
      <xdr:col>69</xdr:col>
      <xdr:colOff>142875</xdr:colOff>
      <xdr:row>54</xdr:row>
      <xdr:rowOff>139700</xdr:rowOff>
    </xdr:to>
    <xdr:sp macro="" textlink="">
      <xdr:nvSpPr>
        <xdr:cNvPr id="247" name="フローチャート: 判断 246"/>
        <xdr:cNvSpPr/>
      </xdr:nvSpPr>
      <xdr:spPr>
        <a:xfrm>
          <a:off x="13843000" y="929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149877</xdr:rowOff>
    </xdr:from>
    <xdr:ext cx="762000" cy="259045"/>
    <xdr:sp macro="" textlink="">
      <xdr:nvSpPr>
        <xdr:cNvPr id="248" name="テキスト ボックス 247"/>
        <xdr:cNvSpPr txBox="1"/>
      </xdr:nvSpPr>
      <xdr:spPr>
        <a:xfrm>
          <a:off x="13512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19050</xdr:rowOff>
    </xdr:from>
    <xdr:to>
      <xdr:col>65</xdr:col>
      <xdr:colOff>53975</xdr:colOff>
      <xdr:row>54</xdr:row>
      <xdr:rowOff>120650</xdr:rowOff>
    </xdr:to>
    <xdr:sp macro="" textlink="">
      <xdr:nvSpPr>
        <xdr:cNvPr id="249" name="フローチャート: 判断 248"/>
        <xdr:cNvSpPr/>
      </xdr:nvSpPr>
      <xdr:spPr>
        <a:xfrm>
          <a:off x="12954000" y="927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130827</xdr:rowOff>
    </xdr:from>
    <xdr:ext cx="762000" cy="259045"/>
    <xdr:sp macro="" textlink="">
      <xdr:nvSpPr>
        <xdr:cNvPr id="250" name="テキスト ボックス 249"/>
        <xdr:cNvSpPr txBox="1"/>
      </xdr:nvSpPr>
      <xdr:spPr>
        <a:xfrm>
          <a:off x="12623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1" name="テキスト ボックス 250"/>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2" name="テキスト ボックス 251"/>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3" name="テキスト ボックス 252"/>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4" name="テキスト ボックス 253"/>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5" name="テキスト ボックス 254"/>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56" name="楕円 255"/>
        <xdr:cNvSpPr/>
      </xdr:nvSpPr>
      <xdr:spPr>
        <a:xfrm>
          <a:off x="16459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92727</xdr:rowOff>
    </xdr:from>
    <xdr:ext cx="762000" cy="259045"/>
    <xdr:sp macro="" textlink="">
      <xdr:nvSpPr>
        <xdr:cNvPr id="257" name="その他該当値テキスト"/>
        <xdr:cNvSpPr txBox="1"/>
      </xdr:nvSpPr>
      <xdr:spPr>
        <a:xfrm>
          <a:off x="165989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38100</xdr:rowOff>
    </xdr:from>
    <xdr:to>
      <xdr:col>78</xdr:col>
      <xdr:colOff>120650</xdr:colOff>
      <xdr:row>57</xdr:row>
      <xdr:rowOff>139700</xdr:rowOff>
    </xdr:to>
    <xdr:sp macro="" textlink="">
      <xdr:nvSpPr>
        <xdr:cNvPr id="258" name="楕円 257"/>
        <xdr:cNvSpPr/>
      </xdr:nvSpPr>
      <xdr:spPr>
        <a:xfrm>
          <a:off x="156210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124477</xdr:rowOff>
    </xdr:from>
    <xdr:ext cx="736600" cy="259045"/>
    <xdr:sp macro="" textlink="">
      <xdr:nvSpPr>
        <xdr:cNvPr id="259" name="テキスト ボックス 258"/>
        <xdr:cNvSpPr txBox="1"/>
      </xdr:nvSpPr>
      <xdr:spPr>
        <a:xfrm>
          <a:off x="15290800" y="9897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76200</xdr:rowOff>
    </xdr:from>
    <xdr:to>
      <xdr:col>74</xdr:col>
      <xdr:colOff>31750</xdr:colOff>
      <xdr:row>56</xdr:row>
      <xdr:rowOff>6350</xdr:rowOff>
    </xdr:to>
    <xdr:sp macro="" textlink="">
      <xdr:nvSpPr>
        <xdr:cNvPr id="260" name="楕円 259"/>
        <xdr:cNvSpPr/>
      </xdr:nvSpPr>
      <xdr:spPr>
        <a:xfrm>
          <a:off x="14732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162577</xdr:rowOff>
    </xdr:from>
    <xdr:ext cx="762000" cy="259045"/>
    <xdr:sp macro="" textlink="">
      <xdr:nvSpPr>
        <xdr:cNvPr id="261" name="テキスト ボックス 260"/>
        <xdr:cNvSpPr txBox="1"/>
      </xdr:nvSpPr>
      <xdr:spPr>
        <a:xfrm>
          <a:off x="14401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114300</xdr:rowOff>
    </xdr:from>
    <xdr:to>
      <xdr:col>69</xdr:col>
      <xdr:colOff>142875</xdr:colOff>
      <xdr:row>55</xdr:row>
      <xdr:rowOff>44450</xdr:rowOff>
    </xdr:to>
    <xdr:sp macro="" textlink="">
      <xdr:nvSpPr>
        <xdr:cNvPr id="262" name="楕円 261"/>
        <xdr:cNvSpPr/>
      </xdr:nvSpPr>
      <xdr:spPr>
        <a:xfrm>
          <a:off x="13843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29227</xdr:rowOff>
    </xdr:from>
    <xdr:ext cx="762000" cy="259045"/>
    <xdr:sp macro="" textlink="">
      <xdr:nvSpPr>
        <xdr:cNvPr id="263" name="テキスト ボックス 262"/>
        <xdr:cNvSpPr txBox="1"/>
      </xdr:nvSpPr>
      <xdr:spPr>
        <a:xfrm>
          <a:off x="13512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76200</xdr:rowOff>
    </xdr:from>
    <xdr:to>
      <xdr:col>65</xdr:col>
      <xdr:colOff>53975</xdr:colOff>
      <xdr:row>55</xdr:row>
      <xdr:rowOff>6350</xdr:rowOff>
    </xdr:to>
    <xdr:sp macro="" textlink="">
      <xdr:nvSpPr>
        <xdr:cNvPr id="264" name="楕円 263"/>
        <xdr:cNvSpPr/>
      </xdr:nvSpPr>
      <xdr:spPr>
        <a:xfrm>
          <a:off x="12954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162577</xdr:rowOff>
    </xdr:from>
    <xdr:ext cx="762000" cy="259045"/>
    <xdr:sp macro="" textlink="">
      <xdr:nvSpPr>
        <xdr:cNvPr id="265" name="テキスト ボックス 264"/>
        <xdr:cNvSpPr txBox="1"/>
      </xdr:nvSpPr>
      <xdr:spPr>
        <a:xfrm>
          <a:off x="12623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6" name="正方形/長方形 265"/>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67" name="正方形/長方形 266"/>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68" name="正方形/長方形 267"/>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27</xdr:row>
      <xdr:rowOff>133350</xdr:rowOff>
    </xdr:from>
    <xdr:to>
      <xdr:col>101</xdr:col>
      <xdr:colOff>180975</xdr:colOff>
      <xdr:row>29</xdr:row>
      <xdr:rowOff>44450</xdr:rowOff>
    </xdr:to>
    <xdr:sp macro="" textlink="">
      <xdr:nvSpPr>
        <xdr:cNvPr id="269" name="正方形/長方形 268"/>
        <xdr:cNvSpPr/>
      </xdr:nvSpPr>
      <xdr:spPr>
        <a:xfrm>
          <a:off x="1885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28</xdr:row>
      <xdr:rowOff>152400</xdr:rowOff>
    </xdr:from>
    <xdr:to>
      <xdr:col>101</xdr:col>
      <xdr:colOff>180975</xdr:colOff>
      <xdr:row>30</xdr:row>
      <xdr:rowOff>63500</xdr:rowOff>
    </xdr:to>
    <xdr:sp macro="" textlink="">
      <xdr:nvSpPr>
        <xdr:cNvPr id="270" name="正方形/長方形 269"/>
        <xdr:cNvSpPr/>
      </xdr:nvSpPr>
      <xdr:spPr>
        <a:xfrm>
          <a:off x="1885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1" name="正方形/長方形 27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113</xdr:col>
      <xdr:colOff>193675</xdr:colOff>
      <xdr:row>44</xdr:row>
      <xdr:rowOff>12700</xdr:rowOff>
    </xdr:to>
    <xdr:sp macro="" textlink="">
      <xdr:nvSpPr>
        <xdr:cNvPr id="272" name="正方形/長方形 271"/>
        <xdr:cNvSpPr/>
      </xdr:nvSpPr>
      <xdr:spPr>
        <a:xfrm>
          <a:off x="174625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3" name="正方形/長方形 27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161925</xdr:colOff>
      <xdr:row>32</xdr:row>
      <xdr:rowOff>101600</xdr:rowOff>
    </xdr:from>
    <xdr:to>
      <xdr:col>113</xdr:col>
      <xdr:colOff>41275</xdr:colOff>
      <xdr:row>43</xdr:row>
      <xdr:rowOff>120650</xdr:rowOff>
    </xdr:to>
    <xdr:sp macro="" textlink="" fLocksText="0">
      <xdr:nvSpPr>
        <xdr:cNvPr id="274" name="テキスト ボックス 273"/>
        <xdr:cNvSpPr txBox="1"/>
      </xdr:nvSpPr>
      <xdr:spPr>
        <a:xfrm>
          <a:off x="175641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平成</a:t>
          </a:r>
          <a:r>
            <a:rPr kumimoji="1" lang="en-US" altLang="ja-JP" sz="1200">
              <a:latin typeface="ＭＳ Ｐゴシック" panose="020B0600070205080204" pitchFamily="50" charset="-128"/>
              <a:ea typeface="ＭＳ Ｐゴシック" panose="020B0600070205080204" pitchFamily="50" charset="-128"/>
            </a:rPr>
            <a:t>27</a:t>
          </a:r>
          <a:r>
            <a:rPr kumimoji="1" lang="ja-JP" altLang="en-US" sz="1200">
              <a:latin typeface="ＭＳ Ｐゴシック" panose="020B0600070205080204" pitchFamily="50" charset="-128"/>
              <a:ea typeface="ＭＳ Ｐゴシック" panose="020B0600070205080204" pitchFamily="50" charset="-128"/>
            </a:rPr>
            <a:t>年度以降、グループ内平均値と同水準もしくはそれ以下で推移しているものの、平成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年度の国保制度改革に伴う比率の低下を除き、年々上昇傾向にある。令和元年度については、県立病院への経営支援に伴う負担金等の増により、比率は上昇した。</a:t>
          </a:r>
        </a:p>
        <a:p>
          <a:r>
            <a:rPr kumimoji="1" lang="ja-JP" altLang="en-US" sz="1200">
              <a:latin typeface="ＭＳ Ｐゴシック" panose="020B0600070205080204" pitchFamily="50" charset="-128"/>
              <a:ea typeface="ＭＳ Ｐゴシック" panose="020B0600070205080204" pitchFamily="50" charset="-128"/>
            </a:rPr>
            <a:t>　今後も、社会保障関係経費の自然増などによる比率の上昇が見込まれるが、補助費等に係る事務事業の見直し・改善や歳出の適正化等を推進し、比率の改善を図っていく。</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75" name="テキスト ボックス 27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76" name="直線コネクタ 27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43</xdr:row>
      <xdr:rowOff>41927</xdr:rowOff>
    </xdr:from>
    <xdr:ext cx="762000" cy="259045"/>
    <xdr:sp macro="" textlink="">
      <xdr:nvSpPr>
        <xdr:cNvPr id="277" name="テキスト ボックス 276"/>
        <xdr:cNvSpPr txBox="1"/>
      </xdr:nvSpPr>
      <xdr:spPr>
        <a:xfrm>
          <a:off x="116840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78" name="直線コネクタ 277"/>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41</xdr:row>
      <xdr:rowOff>58255</xdr:rowOff>
    </xdr:from>
    <xdr:ext cx="762000" cy="259045"/>
    <xdr:sp macro="" textlink="">
      <xdr:nvSpPr>
        <xdr:cNvPr id="279" name="テキスト ボックス 278"/>
        <xdr:cNvSpPr txBox="1"/>
      </xdr:nvSpPr>
      <xdr:spPr>
        <a:xfrm>
          <a:off x="11684000" y="708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80" name="直線コネクタ 279"/>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39</xdr:row>
      <xdr:rowOff>74584</xdr:rowOff>
    </xdr:from>
    <xdr:ext cx="762000" cy="259045"/>
    <xdr:sp macro="" textlink="">
      <xdr:nvSpPr>
        <xdr:cNvPr id="281" name="テキスト ボックス 280"/>
        <xdr:cNvSpPr txBox="1"/>
      </xdr:nvSpPr>
      <xdr:spPr>
        <a:xfrm>
          <a:off x="11684000" y="67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82" name="直線コネクタ 281"/>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37</xdr:row>
      <xdr:rowOff>90913</xdr:rowOff>
    </xdr:from>
    <xdr:ext cx="762000" cy="259045"/>
    <xdr:sp macro="" textlink="">
      <xdr:nvSpPr>
        <xdr:cNvPr id="283" name="テキスト ボックス 282"/>
        <xdr:cNvSpPr txBox="1"/>
      </xdr:nvSpPr>
      <xdr:spPr>
        <a:xfrm>
          <a:off x="11684000" y="643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284" name="直線コネクタ 283"/>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35</xdr:row>
      <xdr:rowOff>107241</xdr:rowOff>
    </xdr:from>
    <xdr:ext cx="762000" cy="259045"/>
    <xdr:sp macro="" textlink="">
      <xdr:nvSpPr>
        <xdr:cNvPr id="285" name="テキスト ボックス 284"/>
        <xdr:cNvSpPr txBox="1"/>
      </xdr:nvSpPr>
      <xdr:spPr>
        <a:xfrm>
          <a:off x="11684000" y="610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286" name="直線コネクタ 285"/>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33</xdr:row>
      <xdr:rowOff>123570</xdr:rowOff>
    </xdr:from>
    <xdr:ext cx="762000" cy="259045"/>
    <xdr:sp macro="" textlink="">
      <xdr:nvSpPr>
        <xdr:cNvPr id="287" name="テキスト ボックス 286"/>
        <xdr:cNvSpPr txBox="1"/>
      </xdr:nvSpPr>
      <xdr:spPr>
        <a:xfrm>
          <a:off x="11684000" y="5781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288" name="直線コネクタ 287"/>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31</xdr:row>
      <xdr:rowOff>139899</xdr:rowOff>
    </xdr:from>
    <xdr:ext cx="762000" cy="259045"/>
    <xdr:sp macro="" textlink="">
      <xdr:nvSpPr>
        <xdr:cNvPr id="289" name="テキスト ボックス 288"/>
        <xdr:cNvSpPr txBox="1"/>
      </xdr:nvSpPr>
      <xdr:spPr>
        <a:xfrm>
          <a:off x="11684000" y="545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0" name="直線コネクタ 28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29</xdr:row>
      <xdr:rowOff>156227</xdr:rowOff>
    </xdr:from>
    <xdr:ext cx="762000" cy="259045"/>
    <xdr:sp macro="" textlink="">
      <xdr:nvSpPr>
        <xdr:cNvPr id="291" name="テキスト ボックス 290"/>
        <xdr:cNvSpPr txBox="1"/>
      </xdr:nvSpPr>
      <xdr:spPr>
        <a:xfrm>
          <a:off x="11684000" y="512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2"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102507</xdr:rowOff>
    </xdr:from>
    <xdr:to>
      <xdr:col>82</xdr:col>
      <xdr:colOff>107950</xdr:colOff>
      <xdr:row>42</xdr:row>
      <xdr:rowOff>94343</xdr:rowOff>
    </xdr:to>
    <xdr:cxnSp macro="">
      <xdr:nvCxnSpPr>
        <xdr:cNvPr id="293" name="直線コネクタ 292"/>
        <xdr:cNvCxnSpPr/>
      </xdr:nvCxnSpPr>
      <xdr:spPr>
        <a:xfrm flipV="1">
          <a:off x="16510000" y="5760357"/>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66420</xdr:rowOff>
    </xdr:from>
    <xdr:ext cx="762000" cy="259045"/>
    <xdr:sp macro="" textlink="">
      <xdr:nvSpPr>
        <xdr:cNvPr id="294" name="補助費等最小値テキスト"/>
        <xdr:cNvSpPr txBox="1"/>
      </xdr:nvSpPr>
      <xdr:spPr>
        <a:xfrm>
          <a:off x="16598900" y="7267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94343</xdr:rowOff>
    </xdr:from>
    <xdr:to>
      <xdr:col>82</xdr:col>
      <xdr:colOff>196850</xdr:colOff>
      <xdr:row>42</xdr:row>
      <xdr:rowOff>94343</xdr:rowOff>
    </xdr:to>
    <xdr:cxnSp macro="">
      <xdr:nvCxnSpPr>
        <xdr:cNvPr id="295" name="直線コネクタ 294"/>
        <xdr:cNvCxnSpPr/>
      </xdr:nvCxnSpPr>
      <xdr:spPr>
        <a:xfrm>
          <a:off x="16421100" y="7295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17434</xdr:rowOff>
    </xdr:from>
    <xdr:ext cx="762000" cy="259045"/>
    <xdr:sp macro="" textlink="">
      <xdr:nvSpPr>
        <xdr:cNvPr id="296" name="補助費等最大値テキスト"/>
        <xdr:cNvSpPr txBox="1"/>
      </xdr:nvSpPr>
      <xdr:spPr>
        <a:xfrm>
          <a:off x="16598900" y="5503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102507</xdr:rowOff>
    </xdr:from>
    <xdr:to>
      <xdr:col>82</xdr:col>
      <xdr:colOff>196850</xdr:colOff>
      <xdr:row>33</xdr:row>
      <xdr:rowOff>102507</xdr:rowOff>
    </xdr:to>
    <xdr:cxnSp macro="">
      <xdr:nvCxnSpPr>
        <xdr:cNvPr id="297" name="直線コネクタ 296"/>
        <xdr:cNvCxnSpPr/>
      </xdr:nvCxnSpPr>
      <xdr:spPr>
        <a:xfrm>
          <a:off x="16421100" y="5760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61685</xdr:rowOff>
    </xdr:from>
    <xdr:to>
      <xdr:col>82</xdr:col>
      <xdr:colOff>107950</xdr:colOff>
      <xdr:row>39</xdr:row>
      <xdr:rowOff>20865</xdr:rowOff>
    </xdr:to>
    <xdr:cxnSp macro="">
      <xdr:nvCxnSpPr>
        <xdr:cNvPr id="298" name="直線コネクタ 297"/>
        <xdr:cNvCxnSpPr/>
      </xdr:nvCxnSpPr>
      <xdr:spPr>
        <a:xfrm>
          <a:off x="15671800" y="6576785"/>
          <a:ext cx="8382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40112</xdr:rowOff>
    </xdr:from>
    <xdr:ext cx="762000" cy="259045"/>
    <xdr:sp macro="" textlink="">
      <xdr:nvSpPr>
        <xdr:cNvPr id="299" name="補助費等平均値テキスト"/>
        <xdr:cNvSpPr txBox="1"/>
      </xdr:nvSpPr>
      <xdr:spPr>
        <a:xfrm>
          <a:off x="16598900" y="6726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68035</xdr:rowOff>
    </xdr:from>
    <xdr:to>
      <xdr:col>82</xdr:col>
      <xdr:colOff>158750</xdr:colOff>
      <xdr:row>39</xdr:row>
      <xdr:rowOff>169635</xdr:rowOff>
    </xdr:to>
    <xdr:sp macro="" textlink="">
      <xdr:nvSpPr>
        <xdr:cNvPr id="300" name="フローチャート: 判断 299"/>
        <xdr:cNvSpPr/>
      </xdr:nvSpPr>
      <xdr:spPr>
        <a:xfrm>
          <a:off x="16459200" y="6754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61685</xdr:rowOff>
    </xdr:from>
    <xdr:to>
      <xdr:col>78</xdr:col>
      <xdr:colOff>69850</xdr:colOff>
      <xdr:row>40</xdr:row>
      <xdr:rowOff>110672</xdr:rowOff>
    </xdr:to>
    <xdr:cxnSp macro="">
      <xdr:nvCxnSpPr>
        <xdr:cNvPr id="301" name="直線コネクタ 300"/>
        <xdr:cNvCxnSpPr/>
      </xdr:nvCxnSpPr>
      <xdr:spPr>
        <a:xfrm flipV="1">
          <a:off x="14782800" y="6576785"/>
          <a:ext cx="889000" cy="39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38</xdr:row>
      <xdr:rowOff>10885</xdr:rowOff>
    </xdr:from>
    <xdr:to>
      <xdr:col>78</xdr:col>
      <xdr:colOff>120650</xdr:colOff>
      <xdr:row>38</xdr:row>
      <xdr:rowOff>112485</xdr:rowOff>
    </xdr:to>
    <xdr:sp macro="" textlink="">
      <xdr:nvSpPr>
        <xdr:cNvPr id="302" name="フローチャート: 判断 301"/>
        <xdr:cNvSpPr/>
      </xdr:nvSpPr>
      <xdr:spPr>
        <a:xfrm>
          <a:off x="15621000" y="6525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122663</xdr:rowOff>
    </xdr:from>
    <xdr:ext cx="736600" cy="259045"/>
    <xdr:sp macro="" textlink="">
      <xdr:nvSpPr>
        <xdr:cNvPr id="303" name="テキスト ボックス 302"/>
        <xdr:cNvSpPr txBox="1"/>
      </xdr:nvSpPr>
      <xdr:spPr>
        <a:xfrm>
          <a:off x="15290800" y="62948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40</xdr:row>
      <xdr:rowOff>12700</xdr:rowOff>
    </xdr:from>
    <xdr:to>
      <xdr:col>73</xdr:col>
      <xdr:colOff>180975</xdr:colOff>
      <xdr:row>40</xdr:row>
      <xdr:rowOff>110672</xdr:rowOff>
    </xdr:to>
    <xdr:cxnSp macro="">
      <xdr:nvCxnSpPr>
        <xdr:cNvPr id="304" name="直線コネクタ 303"/>
        <xdr:cNvCxnSpPr/>
      </xdr:nvCxnSpPr>
      <xdr:spPr>
        <a:xfrm>
          <a:off x="13893800" y="68707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42</xdr:row>
      <xdr:rowOff>10885</xdr:rowOff>
    </xdr:from>
    <xdr:to>
      <xdr:col>74</xdr:col>
      <xdr:colOff>31750</xdr:colOff>
      <xdr:row>42</xdr:row>
      <xdr:rowOff>112485</xdr:rowOff>
    </xdr:to>
    <xdr:sp macro="" textlink="">
      <xdr:nvSpPr>
        <xdr:cNvPr id="305" name="フローチャート: 判断 304"/>
        <xdr:cNvSpPr/>
      </xdr:nvSpPr>
      <xdr:spPr>
        <a:xfrm>
          <a:off x="14732000" y="721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42</xdr:row>
      <xdr:rowOff>97262</xdr:rowOff>
    </xdr:from>
    <xdr:ext cx="762000" cy="259045"/>
    <xdr:sp macro="" textlink="">
      <xdr:nvSpPr>
        <xdr:cNvPr id="306" name="テキスト ボックス 305"/>
        <xdr:cNvSpPr txBox="1"/>
      </xdr:nvSpPr>
      <xdr:spPr>
        <a:xfrm>
          <a:off x="14401800" y="7298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86178</xdr:rowOff>
    </xdr:from>
    <xdr:to>
      <xdr:col>69</xdr:col>
      <xdr:colOff>92075</xdr:colOff>
      <xdr:row>40</xdr:row>
      <xdr:rowOff>12700</xdr:rowOff>
    </xdr:to>
    <xdr:cxnSp macro="">
      <xdr:nvCxnSpPr>
        <xdr:cNvPr id="307" name="直線コネクタ 306"/>
        <xdr:cNvCxnSpPr/>
      </xdr:nvCxnSpPr>
      <xdr:spPr>
        <a:xfrm>
          <a:off x="13004800" y="67727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40</xdr:row>
      <xdr:rowOff>125185</xdr:rowOff>
    </xdr:from>
    <xdr:to>
      <xdr:col>69</xdr:col>
      <xdr:colOff>142875</xdr:colOff>
      <xdr:row>41</xdr:row>
      <xdr:rowOff>55335</xdr:rowOff>
    </xdr:to>
    <xdr:sp macro="" textlink="">
      <xdr:nvSpPr>
        <xdr:cNvPr id="308" name="フローチャート: 判断 307"/>
        <xdr:cNvSpPr/>
      </xdr:nvSpPr>
      <xdr:spPr>
        <a:xfrm>
          <a:off x="13843000" y="698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41</xdr:row>
      <xdr:rowOff>40112</xdr:rowOff>
    </xdr:from>
    <xdr:ext cx="762000" cy="259045"/>
    <xdr:sp macro="" textlink="">
      <xdr:nvSpPr>
        <xdr:cNvPr id="309" name="テキスト ボックス 308"/>
        <xdr:cNvSpPr txBox="1"/>
      </xdr:nvSpPr>
      <xdr:spPr>
        <a:xfrm>
          <a:off x="13512800" y="706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100693</xdr:rowOff>
    </xdr:from>
    <xdr:to>
      <xdr:col>65</xdr:col>
      <xdr:colOff>53975</xdr:colOff>
      <xdr:row>40</xdr:row>
      <xdr:rowOff>30843</xdr:rowOff>
    </xdr:to>
    <xdr:sp macro="" textlink="">
      <xdr:nvSpPr>
        <xdr:cNvPr id="310" name="フローチャート: 判断 309"/>
        <xdr:cNvSpPr/>
      </xdr:nvSpPr>
      <xdr:spPr>
        <a:xfrm>
          <a:off x="12954000" y="678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15620</xdr:rowOff>
    </xdr:from>
    <xdr:ext cx="762000" cy="259045"/>
    <xdr:sp macro="" textlink="">
      <xdr:nvSpPr>
        <xdr:cNvPr id="311" name="テキスト ボックス 310"/>
        <xdr:cNvSpPr txBox="1"/>
      </xdr:nvSpPr>
      <xdr:spPr>
        <a:xfrm>
          <a:off x="12623800" y="687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2" name="テキスト ボックス 311"/>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3" name="テキスト ボックス 312"/>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4" name="テキスト ボックス 313"/>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5" name="テキスト ボックス 314"/>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6" name="テキスト ボックス 315"/>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141515</xdr:rowOff>
    </xdr:from>
    <xdr:to>
      <xdr:col>82</xdr:col>
      <xdr:colOff>158750</xdr:colOff>
      <xdr:row>39</xdr:row>
      <xdr:rowOff>71665</xdr:rowOff>
    </xdr:to>
    <xdr:sp macro="" textlink="">
      <xdr:nvSpPr>
        <xdr:cNvPr id="317" name="楕円 316"/>
        <xdr:cNvSpPr/>
      </xdr:nvSpPr>
      <xdr:spPr>
        <a:xfrm>
          <a:off x="16459200" y="665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158042</xdr:rowOff>
    </xdr:from>
    <xdr:ext cx="762000" cy="259045"/>
    <xdr:sp macro="" textlink="">
      <xdr:nvSpPr>
        <xdr:cNvPr id="318" name="補助費等該当値テキスト"/>
        <xdr:cNvSpPr txBox="1"/>
      </xdr:nvSpPr>
      <xdr:spPr>
        <a:xfrm>
          <a:off x="16598900" y="6501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10885</xdr:rowOff>
    </xdr:from>
    <xdr:to>
      <xdr:col>78</xdr:col>
      <xdr:colOff>120650</xdr:colOff>
      <xdr:row>38</xdr:row>
      <xdr:rowOff>112485</xdr:rowOff>
    </xdr:to>
    <xdr:sp macro="" textlink="">
      <xdr:nvSpPr>
        <xdr:cNvPr id="319" name="楕円 318"/>
        <xdr:cNvSpPr/>
      </xdr:nvSpPr>
      <xdr:spPr>
        <a:xfrm>
          <a:off x="15621000" y="652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97262</xdr:rowOff>
    </xdr:from>
    <xdr:ext cx="736600" cy="259045"/>
    <xdr:sp macro="" textlink="">
      <xdr:nvSpPr>
        <xdr:cNvPr id="320" name="テキスト ボックス 319"/>
        <xdr:cNvSpPr txBox="1"/>
      </xdr:nvSpPr>
      <xdr:spPr>
        <a:xfrm>
          <a:off x="15290800" y="6612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40</xdr:row>
      <xdr:rowOff>59872</xdr:rowOff>
    </xdr:from>
    <xdr:to>
      <xdr:col>74</xdr:col>
      <xdr:colOff>31750</xdr:colOff>
      <xdr:row>40</xdr:row>
      <xdr:rowOff>161472</xdr:rowOff>
    </xdr:to>
    <xdr:sp macro="" textlink="">
      <xdr:nvSpPr>
        <xdr:cNvPr id="321" name="楕円 320"/>
        <xdr:cNvSpPr/>
      </xdr:nvSpPr>
      <xdr:spPr>
        <a:xfrm>
          <a:off x="14732000" y="691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199</xdr:rowOff>
    </xdr:from>
    <xdr:ext cx="762000" cy="259045"/>
    <xdr:sp macro="" textlink="">
      <xdr:nvSpPr>
        <xdr:cNvPr id="322" name="テキスト ボックス 321"/>
        <xdr:cNvSpPr txBox="1"/>
      </xdr:nvSpPr>
      <xdr:spPr>
        <a:xfrm>
          <a:off x="14401800" y="668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133350</xdr:rowOff>
    </xdr:from>
    <xdr:to>
      <xdr:col>69</xdr:col>
      <xdr:colOff>142875</xdr:colOff>
      <xdr:row>40</xdr:row>
      <xdr:rowOff>63500</xdr:rowOff>
    </xdr:to>
    <xdr:sp macro="" textlink="">
      <xdr:nvSpPr>
        <xdr:cNvPr id="323" name="楕円 322"/>
        <xdr:cNvSpPr/>
      </xdr:nvSpPr>
      <xdr:spPr>
        <a:xfrm>
          <a:off x="138430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73677</xdr:rowOff>
    </xdr:from>
    <xdr:ext cx="762000" cy="259045"/>
    <xdr:sp macro="" textlink="">
      <xdr:nvSpPr>
        <xdr:cNvPr id="324" name="テキスト ボックス 323"/>
        <xdr:cNvSpPr txBox="1"/>
      </xdr:nvSpPr>
      <xdr:spPr>
        <a:xfrm>
          <a:off x="13512800" y="658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35378</xdr:rowOff>
    </xdr:from>
    <xdr:to>
      <xdr:col>65</xdr:col>
      <xdr:colOff>53975</xdr:colOff>
      <xdr:row>39</xdr:row>
      <xdr:rowOff>136978</xdr:rowOff>
    </xdr:to>
    <xdr:sp macro="" textlink="">
      <xdr:nvSpPr>
        <xdr:cNvPr id="325" name="楕円 324"/>
        <xdr:cNvSpPr/>
      </xdr:nvSpPr>
      <xdr:spPr>
        <a:xfrm>
          <a:off x="12954000" y="672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147155</xdr:rowOff>
    </xdr:from>
    <xdr:ext cx="762000" cy="259045"/>
    <xdr:sp macro="" textlink="">
      <xdr:nvSpPr>
        <xdr:cNvPr id="326" name="テキスト ボックス 325"/>
        <xdr:cNvSpPr txBox="1"/>
      </xdr:nvSpPr>
      <xdr:spPr>
        <a:xfrm>
          <a:off x="12623800" y="6490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7" name="正方形/長方形 32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8" name="正方形/長方形 327"/>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9" name="正方形/長方形 328"/>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67</xdr:row>
      <xdr:rowOff>133350</xdr:rowOff>
    </xdr:from>
    <xdr:to>
      <xdr:col>43</xdr:col>
      <xdr:colOff>98425</xdr:colOff>
      <xdr:row>69</xdr:row>
      <xdr:rowOff>44450</xdr:rowOff>
    </xdr:to>
    <xdr:sp macro="" textlink="">
      <xdr:nvSpPr>
        <xdr:cNvPr id="330" name="正方形/長方形 329"/>
        <xdr:cNvSpPr/>
      </xdr:nvSpPr>
      <xdr:spPr>
        <a:xfrm>
          <a:off x="7175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68</xdr:row>
      <xdr:rowOff>152400</xdr:rowOff>
    </xdr:from>
    <xdr:to>
      <xdr:col>43</xdr:col>
      <xdr:colOff>98425</xdr:colOff>
      <xdr:row>70</xdr:row>
      <xdr:rowOff>63500</xdr:rowOff>
    </xdr:to>
    <xdr:sp macro="" textlink="">
      <xdr:nvSpPr>
        <xdr:cNvPr id="331" name="正方形/長方形 330"/>
        <xdr:cNvSpPr/>
      </xdr:nvSpPr>
      <xdr:spPr>
        <a:xfrm>
          <a:off x="7175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2" name="正方形/長方形 331"/>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55</xdr:col>
      <xdr:colOff>111125</xdr:colOff>
      <xdr:row>84</xdr:row>
      <xdr:rowOff>12700</xdr:rowOff>
    </xdr:to>
    <xdr:sp macro="" textlink="">
      <xdr:nvSpPr>
        <xdr:cNvPr id="333" name="正方形/長方形 332"/>
        <xdr:cNvSpPr/>
      </xdr:nvSpPr>
      <xdr:spPr>
        <a:xfrm>
          <a:off x="57785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4" name="正方形/長方形 333"/>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79375</xdr:colOff>
      <xdr:row>72</xdr:row>
      <xdr:rowOff>101600</xdr:rowOff>
    </xdr:from>
    <xdr:to>
      <xdr:col>54</xdr:col>
      <xdr:colOff>158750</xdr:colOff>
      <xdr:row>83</xdr:row>
      <xdr:rowOff>120650</xdr:rowOff>
    </xdr:to>
    <xdr:sp macro="" textlink="" fLocksText="0">
      <xdr:nvSpPr>
        <xdr:cNvPr id="335" name="テキスト ボックス 334"/>
        <xdr:cNvSpPr txBox="1"/>
      </xdr:nvSpPr>
      <xdr:spPr>
        <a:xfrm>
          <a:off x="58801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令和元年度はグループ内平均値を上回り、また公債費の充当一般財源等と経常一般財源等が同程度の割合で減少したため、平成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年度と同じ値となった。</a:t>
          </a:r>
        </a:p>
        <a:p>
          <a:r>
            <a:rPr kumimoji="1" lang="ja-JP" altLang="en-US" sz="1300">
              <a:latin typeface="ＭＳ Ｐゴシック" panose="020B0600070205080204" pitchFamily="50" charset="-128"/>
              <a:ea typeface="ＭＳ Ｐゴシック" panose="020B0600070205080204" pitchFamily="50" charset="-128"/>
            </a:rPr>
            <a:t>　持続可能な県政運営実現のため、「臨時財政対策債及び補正予算債等並びに災害復旧事業債を除いた県債残高」の縮減に努め、公債費負担の軽減を図り、自由度の高い県政運営の実現を目指していく。</a:t>
          </a:r>
        </a:p>
      </xdr:txBody>
    </xdr:sp>
    <xdr:clientData/>
  </xdr:twoCellAnchor>
  <xdr:oneCellAnchor>
    <xdr:from>
      <xdr:col>3</xdr:col>
      <xdr:colOff>123825</xdr:colOff>
      <xdr:row>69</xdr:row>
      <xdr:rowOff>107950</xdr:rowOff>
    </xdr:from>
    <xdr:ext cx="298543" cy="225703"/>
    <xdr:sp macro="" textlink="">
      <xdr:nvSpPr>
        <xdr:cNvPr id="336" name="テキスト ボックス 335"/>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7" name="直線コネクタ 336"/>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41927</xdr:rowOff>
    </xdr:from>
    <xdr:ext cx="762000" cy="259045"/>
    <xdr:sp macro="" textlink="">
      <xdr:nvSpPr>
        <xdr:cNvPr id="338" name="テキスト ボックス 337"/>
        <xdr:cNvSpPr txBox="1"/>
      </xdr:nvSpPr>
      <xdr:spPr>
        <a:xfrm>
          <a:off x="0" y="1427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39" name="直線コネクタ 338"/>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340" name="テキスト ボックス 339"/>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41" name="直線コネクタ 340"/>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74584</xdr:rowOff>
    </xdr:from>
    <xdr:ext cx="762000" cy="259045"/>
    <xdr:sp macro="" textlink="">
      <xdr:nvSpPr>
        <xdr:cNvPr id="342" name="テキスト ボックス 341"/>
        <xdr:cNvSpPr txBox="1"/>
      </xdr:nvSpPr>
      <xdr:spPr>
        <a:xfrm>
          <a:off x="0" y="13619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43" name="直線コネクタ 342"/>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90913</xdr:rowOff>
    </xdr:from>
    <xdr:ext cx="762000" cy="259045"/>
    <xdr:sp macro="" textlink="">
      <xdr:nvSpPr>
        <xdr:cNvPr id="344" name="テキスト ボックス 343"/>
        <xdr:cNvSpPr txBox="1"/>
      </xdr:nvSpPr>
      <xdr:spPr>
        <a:xfrm>
          <a:off x="0" y="13292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45" name="直線コネクタ 344"/>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75</xdr:row>
      <xdr:rowOff>107241</xdr:rowOff>
    </xdr:from>
    <xdr:ext cx="762000" cy="259045"/>
    <xdr:sp macro="" textlink="">
      <xdr:nvSpPr>
        <xdr:cNvPr id="346" name="テキスト ボックス 345"/>
        <xdr:cNvSpPr txBox="1"/>
      </xdr:nvSpPr>
      <xdr:spPr>
        <a:xfrm>
          <a:off x="0" y="12965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47" name="直線コネクタ 346"/>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73</xdr:row>
      <xdr:rowOff>123570</xdr:rowOff>
    </xdr:from>
    <xdr:ext cx="762000" cy="259045"/>
    <xdr:sp macro="" textlink="">
      <xdr:nvSpPr>
        <xdr:cNvPr id="348" name="テキスト ボックス 347"/>
        <xdr:cNvSpPr txBox="1"/>
      </xdr:nvSpPr>
      <xdr:spPr>
        <a:xfrm>
          <a:off x="0" y="1263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49" name="直線コネクタ 348"/>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71</xdr:row>
      <xdr:rowOff>139899</xdr:rowOff>
    </xdr:from>
    <xdr:ext cx="762000" cy="259045"/>
    <xdr:sp macro="" textlink="">
      <xdr:nvSpPr>
        <xdr:cNvPr id="350" name="テキスト ボックス 349"/>
        <xdr:cNvSpPr txBox="1"/>
      </xdr:nvSpPr>
      <xdr:spPr>
        <a:xfrm>
          <a:off x="0" y="1231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156227</xdr:rowOff>
    </xdr:from>
    <xdr:ext cx="762000" cy="259045"/>
    <xdr:sp macro="" textlink="">
      <xdr:nvSpPr>
        <xdr:cNvPr id="352" name="テキスト ボックス 351"/>
        <xdr:cNvSpPr txBox="1"/>
      </xdr:nvSpPr>
      <xdr:spPr>
        <a:xfrm>
          <a:off x="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37193</xdr:rowOff>
    </xdr:from>
    <xdr:to>
      <xdr:col>24</xdr:col>
      <xdr:colOff>25400</xdr:colOff>
      <xdr:row>81</xdr:row>
      <xdr:rowOff>167821</xdr:rowOff>
    </xdr:to>
    <xdr:cxnSp macro="">
      <xdr:nvCxnSpPr>
        <xdr:cNvPr id="354" name="直線コネクタ 353"/>
        <xdr:cNvCxnSpPr/>
      </xdr:nvCxnSpPr>
      <xdr:spPr>
        <a:xfrm flipV="1">
          <a:off x="4826000" y="12553043"/>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139898</xdr:rowOff>
    </xdr:from>
    <xdr:ext cx="762000" cy="259045"/>
    <xdr:sp macro="" textlink="">
      <xdr:nvSpPr>
        <xdr:cNvPr id="355" name="公債費最小値テキスト"/>
        <xdr:cNvSpPr txBox="1"/>
      </xdr:nvSpPr>
      <xdr:spPr>
        <a:xfrm>
          <a:off x="4914900" y="14027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167821</xdr:rowOff>
    </xdr:from>
    <xdr:to>
      <xdr:col>24</xdr:col>
      <xdr:colOff>114300</xdr:colOff>
      <xdr:row>81</xdr:row>
      <xdr:rowOff>167821</xdr:rowOff>
    </xdr:to>
    <xdr:cxnSp macro="">
      <xdr:nvCxnSpPr>
        <xdr:cNvPr id="356" name="直線コネクタ 355"/>
        <xdr:cNvCxnSpPr/>
      </xdr:nvCxnSpPr>
      <xdr:spPr>
        <a:xfrm>
          <a:off x="4737100" y="14055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123570</xdr:rowOff>
    </xdr:from>
    <xdr:ext cx="762000" cy="259045"/>
    <xdr:sp macro="" textlink="">
      <xdr:nvSpPr>
        <xdr:cNvPr id="357" name="公債費最大値テキスト"/>
        <xdr:cNvSpPr txBox="1"/>
      </xdr:nvSpPr>
      <xdr:spPr>
        <a:xfrm>
          <a:off x="4914900" y="1229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37193</xdr:rowOff>
    </xdr:from>
    <xdr:to>
      <xdr:col>24</xdr:col>
      <xdr:colOff>114300</xdr:colOff>
      <xdr:row>73</xdr:row>
      <xdr:rowOff>37193</xdr:rowOff>
    </xdr:to>
    <xdr:cxnSp macro="">
      <xdr:nvCxnSpPr>
        <xdr:cNvPr id="358" name="直線コネクタ 357"/>
        <xdr:cNvCxnSpPr/>
      </xdr:nvCxnSpPr>
      <xdr:spPr>
        <a:xfrm>
          <a:off x="4737100" y="12553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1814</xdr:rowOff>
    </xdr:from>
    <xdr:to>
      <xdr:col>24</xdr:col>
      <xdr:colOff>25400</xdr:colOff>
      <xdr:row>80</xdr:row>
      <xdr:rowOff>1814</xdr:rowOff>
    </xdr:to>
    <xdr:cxnSp macro="">
      <xdr:nvCxnSpPr>
        <xdr:cNvPr id="359" name="直線コネクタ 358"/>
        <xdr:cNvCxnSpPr/>
      </xdr:nvCxnSpPr>
      <xdr:spPr>
        <a:xfrm>
          <a:off x="3987800" y="137178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125384</xdr:rowOff>
    </xdr:from>
    <xdr:ext cx="762000" cy="259045"/>
    <xdr:sp macro="" textlink="">
      <xdr:nvSpPr>
        <xdr:cNvPr id="360" name="公債費平均値テキスト"/>
        <xdr:cNvSpPr txBox="1"/>
      </xdr:nvSpPr>
      <xdr:spPr>
        <a:xfrm>
          <a:off x="4914900" y="13327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108857</xdr:rowOff>
    </xdr:from>
    <xdr:to>
      <xdr:col>24</xdr:col>
      <xdr:colOff>76200</xdr:colOff>
      <xdr:row>79</xdr:row>
      <xdr:rowOff>39007</xdr:rowOff>
    </xdr:to>
    <xdr:sp macro="" textlink="">
      <xdr:nvSpPr>
        <xdr:cNvPr id="361" name="フローチャート: 判断 360"/>
        <xdr:cNvSpPr/>
      </xdr:nvSpPr>
      <xdr:spPr>
        <a:xfrm>
          <a:off x="4775200" y="1348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162379</xdr:rowOff>
    </xdr:from>
    <xdr:to>
      <xdr:col>19</xdr:col>
      <xdr:colOff>187325</xdr:colOff>
      <xdr:row>80</xdr:row>
      <xdr:rowOff>1814</xdr:rowOff>
    </xdr:to>
    <xdr:cxnSp macro="">
      <xdr:nvCxnSpPr>
        <xdr:cNvPr id="362" name="直線コネクタ 361"/>
        <xdr:cNvCxnSpPr/>
      </xdr:nvCxnSpPr>
      <xdr:spPr>
        <a:xfrm>
          <a:off x="3098800" y="137069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163286</xdr:rowOff>
    </xdr:from>
    <xdr:to>
      <xdr:col>20</xdr:col>
      <xdr:colOff>38100</xdr:colOff>
      <xdr:row>79</xdr:row>
      <xdr:rowOff>93436</xdr:rowOff>
    </xdr:to>
    <xdr:sp macro="" textlink="">
      <xdr:nvSpPr>
        <xdr:cNvPr id="363" name="フローチャート: 判断 362"/>
        <xdr:cNvSpPr/>
      </xdr:nvSpPr>
      <xdr:spPr>
        <a:xfrm>
          <a:off x="3937000" y="1353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103613</xdr:rowOff>
    </xdr:from>
    <xdr:ext cx="736600" cy="259045"/>
    <xdr:sp macro="" textlink="">
      <xdr:nvSpPr>
        <xdr:cNvPr id="364" name="テキスト ボックス 363"/>
        <xdr:cNvSpPr txBox="1"/>
      </xdr:nvSpPr>
      <xdr:spPr>
        <a:xfrm>
          <a:off x="3606800" y="13305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162379</xdr:rowOff>
    </xdr:from>
    <xdr:to>
      <xdr:col>15</xdr:col>
      <xdr:colOff>98425</xdr:colOff>
      <xdr:row>80</xdr:row>
      <xdr:rowOff>34471</xdr:rowOff>
    </xdr:to>
    <xdr:cxnSp macro="">
      <xdr:nvCxnSpPr>
        <xdr:cNvPr id="365" name="直線コネクタ 364"/>
        <xdr:cNvCxnSpPr/>
      </xdr:nvCxnSpPr>
      <xdr:spPr>
        <a:xfrm flipV="1">
          <a:off x="2209800" y="13706929"/>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46264</xdr:rowOff>
    </xdr:from>
    <xdr:to>
      <xdr:col>15</xdr:col>
      <xdr:colOff>149225</xdr:colOff>
      <xdr:row>79</xdr:row>
      <xdr:rowOff>147864</xdr:rowOff>
    </xdr:to>
    <xdr:sp macro="" textlink="">
      <xdr:nvSpPr>
        <xdr:cNvPr id="366" name="フローチャート: 判断 365"/>
        <xdr:cNvSpPr/>
      </xdr:nvSpPr>
      <xdr:spPr>
        <a:xfrm>
          <a:off x="3048000" y="13590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158041</xdr:rowOff>
    </xdr:from>
    <xdr:ext cx="762000" cy="259045"/>
    <xdr:sp macro="" textlink="">
      <xdr:nvSpPr>
        <xdr:cNvPr id="367" name="テキスト ボックス 366"/>
        <xdr:cNvSpPr txBox="1"/>
      </xdr:nvSpPr>
      <xdr:spPr>
        <a:xfrm>
          <a:off x="2717800" y="1335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34471</xdr:rowOff>
    </xdr:from>
    <xdr:to>
      <xdr:col>11</xdr:col>
      <xdr:colOff>9525</xdr:colOff>
      <xdr:row>80</xdr:row>
      <xdr:rowOff>34471</xdr:rowOff>
    </xdr:to>
    <xdr:cxnSp macro="">
      <xdr:nvCxnSpPr>
        <xdr:cNvPr id="368" name="直線コネクタ 367"/>
        <xdr:cNvCxnSpPr/>
      </xdr:nvCxnSpPr>
      <xdr:spPr>
        <a:xfrm>
          <a:off x="1320800" y="137504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79</xdr:row>
      <xdr:rowOff>133350</xdr:rowOff>
    </xdr:from>
    <xdr:to>
      <xdr:col>11</xdr:col>
      <xdr:colOff>60325</xdr:colOff>
      <xdr:row>80</xdr:row>
      <xdr:rowOff>63500</xdr:rowOff>
    </xdr:to>
    <xdr:sp macro="" textlink="">
      <xdr:nvSpPr>
        <xdr:cNvPr id="369" name="フローチャート: 判断 368"/>
        <xdr:cNvSpPr/>
      </xdr:nvSpPr>
      <xdr:spPr>
        <a:xfrm>
          <a:off x="2159000" y="1367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73677</xdr:rowOff>
    </xdr:from>
    <xdr:ext cx="762000" cy="259045"/>
    <xdr:sp macro="" textlink="">
      <xdr:nvSpPr>
        <xdr:cNvPr id="370" name="テキスト ボックス 369"/>
        <xdr:cNvSpPr txBox="1"/>
      </xdr:nvSpPr>
      <xdr:spPr>
        <a:xfrm>
          <a:off x="1828800" y="1344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155121</xdr:rowOff>
    </xdr:from>
    <xdr:to>
      <xdr:col>6</xdr:col>
      <xdr:colOff>171450</xdr:colOff>
      <xdr:row>80</xdr:row>
      <xdr:rowOff>85271</xdr:rowOff>
    </xdr:to>
    <xdr:sp macro="" textlink="">
      <xdr:nvSpPr>
        <xdr:cNvPr id="371" name="フローチャート: 判断 370"/>
        <xdr:cNvSpPr/>
      </xdr:nvSpPr>
      <xdr:spPr>
        <a:xfrm>
          <a:off x="1270000" y="1369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95448</xdr:rowOff>
    </xdr:from>
    <xdr:ext cx="762000" cy="259045"/>
    <xdr:sp macro="" textlink="">
      <xdr:nvSpPr>
        <xdr:cNvPr id="372" name="テキスト ボックス 371"/>
        <xdr:cNvSpPr txBox="1"/>
      </xdr:nvSpPr>
      <xdr:spPr>
        <a:xfrm>
          <a:off x="939800" y="13468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122464</xdr:rowOff>
    </xdr:from>
    <xdr:to>
      <xdr:col>24</xdr:col>
      <xdr:colOff>76200</xdr:colOff>
      <xdr:row>80</xdr:row>
      <xdr:rowOff>52614</xdr:rowOff>
    </xdr:to>
    <xdr:sp macro="" textlink="">
      <xdr:nvSpPr>
        <xdr:cNvPr id="378" name="楕円 377"/>
        <xdr:cNvSpPr/>
      </xdr:nvSpPr>
      <xdr:spPr>
        <a:xfrm>
          <a:off x="4775200" y="1366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94541</xdr:rowOff>
    </xdr:from>
    <xdr:ext cx="762000" cy="259045"/>
    <xdr:sp macro="" textlink="">
      <xdr:nvSpPr>
        <xdr:cNvPr id="379" name="公債費該当値テキスト"/>
        <xdr:cNvSpPr txBox="1"/>
      </xdr:nvSpPr>
      <xdr:spPr>
        <a:xfrm>
          <a:off x="4914900" y="13639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122464</xdr:rowOff>
    </xdr:from>
    <xdr:to>
      <xdr:col>20</xdr:col>
      <xdr:colOff>38100</xdr:colOff>
      <xdr:row>80</xdr:row>
      <xdr:rowOff>52614</xdr:rowOff>
    </xdr:to>
    <xdr:sp macro="" textlink="">
      <xdr:nvSpPr>
        <xdr:cNvPr id="380" name="楕円 379"/>
        <xdr:cNvSpPr/>
      </xdr:nvSpPr>
      <xdr:spPr>
        <a:xfrm>
          <a:off x="3937000" y="1366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37391</xdr:rowOff>
    </xdr:from>
    <xdr:ext cx="736600" cy="259045"/>
    <xdr:sp macro="" textlink="">
      <xdr:nvSpPr>
        <xdr:cNvPr id="381" name="テキスト ボックス 380"/>
        <xdr:cNvSpPr txBox="1"/>
      </xdr:nvSpPr>
      <xdr:spPr>
        <a:xfrm>
          <a:off x="3606800" y="13753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111579</xdr:rowOff>
    </xdr:from>
    <xdr:to>
      <xdr:col>15</xdr:col>
      <xdr:colOff>149225</xdr:colOff>
      <xdr:row>80</xdr:row>
      <xdr:rowOff>41729</xdr:rowOff>
    </xdr:to>
    <xdr:sp macro="" textlink="">
      <xdr:nvSpPr>
        <xdr:cNvPr id="382" name="楕円 381"/>
        <xdr:cNvSpPr/>
      </xdr:nvSpPr>
      <xdr:spPr>
        <a:xfrm>
          <a:off x="3048000" y="1365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26506</xdr:rowOff>
    </xdr:from>
    <xdr:ext cx="762000" cy="259045"/>
    <xdr:sp macro="" textlink="">
      <xdr:nvSpPr>
        <xdr:cNvPr id="383" name="テキスト ボックス 382"/>
        <xdr:cNvSpPr txBox="1"/>
      </xdr:nvSpPr>
      <xdr:spPr>
        <a:xfrm>
          <a:off x="2717800" y="13742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155121</xdr:rowOff>
    </xdr:from>
    <xdr:to>
      <xdr:col>11</xdr:col>
      <xdr:colOff>60325</xdr:colOff>
      <xdr:row>80</xdr:row>
      <xdr:rowOff>85271</xdr:rowOff>
    </xdr:to>
    <xdr:sp macro="" textlink="">
      <xdr:nvSpPr>
        <xdr:cNvPr id="384" name="楕円 383"/>
        <xdr:cNvSpPr/>
      </xdr:nvSpPr>
      <xdr:spPr>
        <a:xfrm>
          <a:off x="2159000" y="1369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70048</xdr:rowOff>
    </xdr:from>
    <xdr:ext cx="762000" cy="259045"/>
    <xdr:sp macro="" textlink="">
      <xdr:nvSpPr>
        <xdr:cNvPr id="385" name="テキスト ボックス 384"/>
        <xdr:cNvSpPr txBox="1"/>
      </xdr:nvSpPr>
      <xdr:spPr>
        <a:xfrm>
          <a:off x="1828800" y="13786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155121</xdr:rowOff>
    </xdr:from>
    <xdr:to>
      <xdr:col>6</xdr:col>
      <xdr:colOff>171450</xdr:colOff>
      <xdr:row>80</xdr:row>
      <xdr:rowOff>85271</xdr:rowOff>
    </xdr:to>
    <xdr:sp macro="" textlink="">
      <xdr:nvSpPr>
        <xdr:cNvPr id="386" name="楕円 385"/>
        <xdr:cNvSpPr/>
      </xdr:nvSpPr>
      <xdr:spPr>
        <a:xfrm>
          <a:off x="1270000" y="1369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70048</xdr:rowOff>
    </xdr:from>
    <xdr:ext cx="762000" cy="259045"/>
    <xdr:sp macro="" textlink="">
      <xdr:nvSpPr>
        <xdr:cNvPr id="387" name="テキスト ボックス 386"/>
        <xdr:cNvSpPr txBox="1"/>
      </xdr:nvSpPr>
      <xdr:spPr>
        <a:xfrm>
          <a:off x="939800" y="13786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67</xdr:row>
      <xdr:rowOff>133350</xdr:rowOff>
    </xdr:from>
    <xdr:to>
      <xdr:col>101</xdr:col>
      <xdr:colOff>180975</xdr:colOff>
      <xdr:row>69</xdr:row>
      <xdr:rowOff>44450</xdr:rowOff>
    </xdr:to>
    <xdr:sp macro="" textlink="">
      <xdr:nvSpPr>
        <xdr:cNvPr id="391" name="正方形/長方形 390"/>
        <xdr:cNvSpPr/>
      </xdr:nvSpPr>
      <xdr:spPr>
        <a:xfrm>
          <a:off x="1885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68</xdr:row>
      <xdr:rowOff>152400</xdr:rowOff>
    </xdr:from>
    <xdr:to>
      <xdr:col>101</xdr:col>
      <xdr:colOff>180975</xdr:colOff>
      <xdr:row>70</xdr:row>
      <xdr:rowOff>63500</xdr:rowOff>
    </xdr:to>
    <xdr:sp macro="" textlink="">
      <xdr:nvSpPr>
        <xdr:cNvPr id="392" name="正方形/長方形 391"/>
        <xdr:cNvSpPr/>
      </xdr:nvSpPr>
      <xdr:spPr>
        <a:xfrm>
          <a:off x="1885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3" name="正方形/長方形 39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113</xdr:col>
      <xdr:colOff>193675</xdr:colOff>
      <xdr:row>84</xdr:row>
      <xdr:rowOff>12700</xdr:rowOff>
    </xdr:to>
    <xdr:sp macro="" textlink="">
      <xdr:nvSpPr>
        <xdr:cNvPr id="394" name="正方形/長方形 393"/>
        <xdr:cNvSpPr/>
      </xdr:nvSpPr>
      <xdr:spPr>
        <a:xfrm>
          <a:off x="174625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5" name="正方形/長方形 39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161925</xdr:colOff>
      <xdr:row>72</xdr:row>
      <xdr:rowOff>101600</xdr:rowOff>
    </xdr:from>
    <xdr:to>
      <xdr:col>113</xdr:col>
      <xdr:colOff>41275</xdr:colOff>
      <xdr:row>83</xdr:row>
      <xdr:rowOff>120650</xdr:rowOff>
    </xdr:to>
    <xdr:sp macro="" textlink="" fLocksText="0">
      <xdr:nvSpPr>
        <xdr:cNvPr id="396" name="テキスト ボックス 395"/>
        <xdr:cNvSpPr txBox="1"/>
      </xdr:nvSpPr>
      <xdr:spPr>
        <a:xfrm>
          <a:off x="175641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50">
              <a:latin typeface="ＭＳ Ｐゴシック" panose="020B0600070205080204" pitchFamily="50" charset="-128"/>
              <a:ea typeface="ＭＳ Ｐゴシック" panose="020B0600070205080204" pitchFamily="50" charset="-128"/>
            </a:rPr>
            <a:t>　平成</a:t>
          </a:r>
          <a:r>
            <a:rPr kumimoji="1" lang="en-US" altLang="ja-JP" sz="950">
              <a:latin typeface="ＭＳ Ｐゴシック" panose="020B0600070205080204" pitchFamily="50" charset="-128"/>
              <a:ea typeface="ＭＳ Ｐゴシック" panose="020B0600070205080204" pitchFamily="50" charset="-128"/>
            </a:rPr>
            <a:t>27</a:t>
          </a:r>
          <a:r>
            <a:rPr kumimoji="1" lang="ja-JP" altLang="en-US" sz="950">
              <a:latin typeface="ＭＳ Ｐゴシック" panose="020B0600070205080204" pitchFamily="50" charset="-128"/>
              <a:ea typeface="ＭＳ Ｐゴシック" panose="020B0600070205080204" pitchFamily="50" charset="-128"/>
            </a:rPr>
            <a:t>年度以降、グループ内平均値と同水準で推移している。</a:t>
          </a:r>
        </a:p>
        <a:p>
          <a:r>
            <a:rPr kumimoji="1" lang="ja-JP" altLang="en-US" sz="950">
              <a:latin typeface="ＭＳ Ｐゴシック" panose="020B0600070205080204" pitchFamily="50" charset="-128"/>
              <a:ea typeface="ＭＳ Ｐゴシック" panose="020B0600070205080204" pitchFamily="50" charset="-128"/>
            </a:rPr>
            <a:t>　令和元年度は職員数の減等に伴い人件費が減少したほか、道路除雪費の減等に伴う維持補修費の減少などにより、経常経費充当一般財源は前年度比で減少した。</a:t>
          </a:r>
          <a:br>
            <a:rPr kumimoji="1" lang="ja-JP" altLang="en-US" sz="950">
              <a:latin typeface="ＭＳ Ｐゴシック" panose="020B0600070205080204" pitchFamily="50" charset="-128"/>
              <a:ea typeface="ＭＳ Ｐゴシック" panose="020B0600070205080204" pitchFamily="50" charset="-128"/>
            </a:rPr>
          </a:br>
          <a:r>
            <a:rPr kumimoji="1" lang="ja-JP" altLang="en-US" sz="950">
              <a:latin typeface="ＭＳ Ｐゴシック" panose="020B0600070205080204" pitchFamily="50" charset="-128"/>
              <a:ea typeface="ＭＳ Ｐゴシック" panose="020B0600070205080204" pitchFamily="50" charset="-128"/>
            </a:rPr>
            <a:t>　一方で、法人税収額の減に伴い減収補填債特例分が増加したものの、基準財政収入額の増加に伴う地方交付税（臨時財政対策債を含む）の減少幅が大きく、経常一般財源等は前年度よりも減少した。</a:t>
          </a:r>
        </a:p>
        <a:p>
          <a:r>
            <a:rPr kumimoji="1" lang="ja-JP" altLang="en-US" sz="950">
              <a:latin typeface="ＭＳ Ｐゴシック" panose="020B0600070205080204" pitchFamily="50" charset="-128"/>
              <a:ea typeface="ＭＳ Ｐゴシック" panose="020B0600070205080204" pitchFamily="50" charset="-128"/>
            </a:rPr>
            <a:t>　経常充当一般財源の減少よりも、経常一般財源等の減少の方が大きいため、経常収支比率は、前年度の比率から</a:t>
          </a:r>
          <a:r>
            <a:rPr kumimoji="1" lang="en-US" altLang="ja-JP" sz="950">
              <a:latin typeface="ＭＳ Ｐゴシック" panose="020B0600070205080204" pitchFamily="50" charset="-128"/>
              <a:ea typeface="ＭＳ Ｐゴシック" panose="020B0600070205080204" pitchFamily="50" charset="-128"/>
            </a:rPr>
            <a:t>0.2</a:t>
          </a:r>
          <a:r>
            <a:rPr kumimoji="1" lang="ja-JP" altLang="en-US" sz="950">
              <a:latin typeface="ＭＳ Ｐゴシック" panose="020B0600070205080204" pitchFamily="50" charset="-128"/>
              <a:ea typeface="ＭＳ Ｐゴシック" panose="020B0600070205080204" pitchFamily="50" charset="-128"/>
            </a:rPr>
            <a:t>ポイント上回った。</a:t>
          </a:r>
        </a:p>
        <a:p>
          <a:r>
            <a:rPr kumimoji="1" lang="ja-JP" altLang="en-US" sz="950">
              <a:latin typeface="ＭＳ Ｐゴシック" panose="020B0600070205080204" pitchFamily="50" charset="-128"/>
              <a:ea typeface="ＭＳ Ｐゴシック" panose="020B0600070205080204" pitchFamily="50" charset="-128"/>
            </a:rPr>
            <a:t>　今後、一層の事務事業の見直し・改善や行政経費の節減・効率化など、徹底した歳出の見直し及び歳入の確保に努め、自由度の高い県政運営の実現を目指していく。</a:t>
          </a:r>
        </a:p>
      </xdr:txBody>
    </xdr:sp>
    <xdr:clientData/>
  </xdr:twoCellAnchor>
  <xdr:oneCellAnchor>
    <xdr:from>
      <xdr:col>62</xdr:col>
      <xdr:colOff>6350</xdr:colOff>
      <xdr:row>69</xdr:row>
      <xdr:rowOff>107950</xdr:rowOff>
    </xdr:from>
    <xdr:ext cx="298543" cy="225703"/>
    <xdr:sp macro="" textlink="">
      <xdr:nvSpPr>
        <xdr:cNvPr id="397" name="テキスト ボックス 39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8" name="直線コネクタ 39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83</xdr:row>
      <xdr:rowOff>41927</xdr:rowOff>
    </xdr:from>
    <xdr:ext cx="762000" cy="259045"/>
    <xdr:sp macro="" textlink="">
      <xdr:nvSpPr>
        <xdr:cNvPr id="399" name="テキスト ボックス 398"/>
        <xdr:cNvSpPr txBox="1"/>
      </xdr:nvSpPr>
      <xdr:spPr>
        <a:xfrm>
          <a:off x="11684000" y="1427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0" name="直線コネクタ 399"/>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80</xdr:row>
      <xdr:rowOff>99077</xdr:rowOff>
    </xdr:from>
    <xdr:ext cx="762000" cy="259045"/>
    <xdr:sp macro="" textlink="">
      <xdr:nvSpPr>
        <xdr:cNvPr id="401" name="テキスト ボックス 400"/>
        <xdr:cNvSpPr txBox="1"/>
      </xdr:nvSpPr>
      <xdr:spPr>
        <a:xfrm>
          <a:off x="116840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2" name="直線コネクタ 401"/>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77</xdr:row>
      <xdr:rowOff>156227</xdr:rowOff>
    </xdr:from>
    <xdr:ext cx="762000" cy="259045"/>
    <xdr:sp macro="" textlink="">
      <xdr:nvSpPr>
        <xdr:cNvPr id="403" name="テキスト ボックス 402"/>
        <xdr:cNvSpPr txBox="1"/>
      </xdr:nvSpPr>
      <xdr:spPr>
        <a:xfrm>
          <a:off x="11684000" y="1335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4" name="直線コネクタ 403"/>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75</xdr:row>
      <xdr:rowOff>41927</xdr:rowOff>
    </xdr:from>
    <xdr:ext cx="762000" cy="259045"/>
    <xdr:sp macro="" textlink="">
      <xdr:nvSpPr>
        <xdr:cNvPr id="405" name="テキスト ボックス 404"/>
        <xdr:cNvSpPr txBox="1"/>
      </xdr:nvSpPr>
      <xdr:spPr>
        <a:xfrm>
          <a:off x="11684000" y="1290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6" name="直線コネクタ 405"/>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72</xdr:row>
      <xdr:rowOff>99077</xdr:rowOff>
    </xdr:from>
    <xdr:ext cx="762000" cy="259045"/>
    <xdr:sp macro="" textlink="">
      <xdr:nvSpPr>
        <xdr:cNvPr id="407" name="テキスト ボックス 406"/>
        <xdr:cNvSpPr txBox="1"/>
      </xdr:nvSpPr>
      <xdr:spPr>
        <a:xfrm>
          <a:off x="116840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8" name="直線コネクタ 40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69</xdr:row>
      <xdr:rowOff>156227</xdr:rowOff>
    </xdr:from>
    <xdr:ext cx="762000" cy="259045"/>
    <xdr:sp macro="" textlink="">
      <xdr:nvSpPr>
        <xdr:cNvPr id="409" name="テキスト ボックス 408"/>
        <xdr:cNvSpPr txBox="1"/>
      </xdr:nvSpPr>
      <xdr:spPr>
        <a:xfrm>
          <a:off x="1168400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149860</xdr:rowOff>
    </xdr:from>
    <xdr:to>
      <xdr:col>82</xdr:col>
      <xdr:colOff>107950</xdr:colOff>
      <xdr:row>82</xdr:row>
      <xdr:rowOff>8128</xdr:rowOff>
    </xdr:to>
    <xdr:cxnSp macro="">
      <xdr:nvCxnSpPr>
        <xdr:cNvPr id="411" name="直線コネクタ 410"/>
        <xdr:cNvCxnSpPr/>
      </xdr:nvCxnSpPr>
      <xdr:spPr>
        <a:xfrm flipV="1">
          <a:off x="16510000" y="12494260"/>
          <a:ext cx="0" cy="1572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151655</xdr:rowOff>
    </xdr:from>
    <xdr:ext cx="762000" cy="259045"/>
    <xdr:sp macro="" textlink="">
      <xdr:nvSpPr>
        <xdr:cNvPr id="412" name="公債費以外最小値テキスト"/>
        <xdr:cNvSpPr txBox="1"/>
      </xdr:nvSpPr>
      <xdr:spPr>
        <a:xfrm>
          <a:off x="16598900" y="1403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8128</xdr:rowOff>
    </xdr:from>
    <xdr:to>
      <xdr:col>82</xdr:col>
      <xdr:colOff>196850</xdr:colOff>
      <xdr:row>82</xdr:row>
      <xdr:rowOff>8128</xdr:rowOff>
    </xdr:to>
    <xdr:cxnSp macro="">
      <xdr:nvCxnSpPr>
        <xdr:cNvPr id="413" name="直線コネクタ 412"/>
        <xdr:cNvCxnSpPr/>
      </xdr:nvCxnSpPr>
      <xdr:spPr>
        <a:xfrm>
          <a:off x="16421100" y="14067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64787</xdr:rowOff>
    </xdr:from>
    <xdr:ext cx="762000" cy="259045"/>
    <xdr:sp macro="" textlink="">
      <xdr:nvSpPr>
        <xdr:cNvPr id="414" name="公債費以外最大値テキスト"/>
        <xdr:cNvSpPr txBox="1"/>
      </xdr:nvSpPr>
      <xdr:spPr>
        <a:xfrm>
          <a:off x="16598900" y="1223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149860</xdr:rowOff>
    </xdr:from>
    <xdr:to>
      <xdr:col>82</xdr:col>
      <xdr:colOff>196850</xdr:colOff>
      <xdr:row>72</xdr:row>
      <xdr:rowOff>149860</xdr:rowOff>
    </xdr:to>
    <xdr:cxnSp macro="">
      <xdr:nvCxnSpPr>
        <xdr:cNvPr id="415" name="直線コネクタ 414"/>
        <xdr:cNvCxnSpPr/>
      </xdr:nvCxnSpPr>
      <xdr:spPr>
        <a:xfrm>
          <a:off x="16421100" y="12494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83566</xdr:rowOff>
    </xdr:from>
    <xdr:to>
      <xdr:col>82</xdr:col>
      <xdr:colOff>107950</xdr:colOff>
      <xdr:row>75</xdr:row>
      <xdr:rowOff>101854</xdr:rowOff>
    </xdr:to>
    <xdr:cxnSp macro="">
      <xdr:nvCxnSpPr>
        <xdr:cNvPr id="416" name="直線コネクタ 415"/>
        <xdr:cNvCxnSpPr/>
      </xdr:nvCxnSpPr>
      <xdr:spPr>
        <a:xfrm>
          <a:off x="15671800" y="1294231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16273</xdr:rowOff>
    </xdr:from>
    <xdr:ext cx="762000" cy="259045"/>
    <xdr:sp macro="" textlink="">
      <xdr:nvSpPr>
        <xdr:cNvPr id="417" name="公債費以外平均値テキスト"/>
        <xdr:cNvSpPr txBox="1"/>
      </xdr:nvSpPr>
      <xdr:spPr>
        <a:xfrm>
          <a:off x="16598900" y="13046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44196</xdr:rowOff>
    </xdr:from>
    <xdr:to>
      <xdr:col>82</xdr:col>
      <xdr:colOff>158750</xdr:colOff>
      <xdr:row>76</xdr:row>
      <xdr:rowOff>145796</xdr:rowOff>
    </xdr:to>
    <xdr:sp macro="" textlink="">
      <xdr:nvSpPr>
        <xdr:cNvPr id="418" name="フローチャート: 判断 417"/>
        <xdr:cNvSpPr/>
      </xdr:nvSpPr>
      <xdr:spPr>
        <a:xfrm>
          <a:off x="164592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46990</xdr:rowOff>
    </xdr:from>
    <xdr:to>
      <xdr:col>78</xdr:col>
      <xdr:colOff>69850</xdr:colOff>
      <xdr:row>75</xdr:row>
      <xdr:rowOff>83566</xdr:rowOff>
    </xdr:to>
    <xdr:cxnSp macro="">
      <xdr:nvCxnSpPr>
        <xdr:cNvPr id="419" name="直線コネクタ 418"/>
        <xdr:cNvCxnSpPr/>
      </xdr:nvCxnSpPr>
      <xdr:spPr>
        <a:xfrm>
          <a:off x="14782800" y="1290574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124206</xdr:rowOff>
    </xdr:from>
    <xdr:to>
      <xdr:col>78</xdr:col>
      <xdr:colOff>120650</xdr:colOff>
      <xdr:row>76</xdr:row>
      <xdr:rowOff>54356</xdr:rowOff>
    </xdr:to>
    <xdr:sp macro="" textlink="">
      <xdr:nvSpPr>
        <xdr:cNvPr id="420" name="フローチャート: 判断 419"/>
        <xdr:cNvSpPr/>
      </xdr:nvSpPr>
      <xdr:spPr>
        <a:xfrm>
          <a:off x="15621000" y="12982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39133</xdr:rowOff>
    </xdr:from>
    <xdr:ext cx="736600" cy="259045"/>
    <xdr:sp macro="" textlink="">
      <xdr:nvSpPr>
        <xdr:cNvPr id="421" name="テキスト ボックス 420"/>
        <xdr:cNvSpPr txBox="1"/>
      </xdr:nvSpPr>
      <xdr:spPr>
        <a:xfrm>
          <a:off x="15290800" y="13069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46990</xdr:rowOff>
    </xdr:from>
    <xdr:to>
      <xdr:col>73</xdr:col>
      <xdr:colOff>180975</xdr:colOff>
      <xdr:row>75</xdr:row>
      <xdr:rowOff>46990</xdr:rowOff>
    </xdr:to>
    <xdr:cxnSp macro="">
      <xdr:nvCxnSpPr>
        <xdr:cNvPr id="422" name="直線コネクタ 421"/>
        <xdr:cNvCxnSpPr/>
      </xdr:nvCxnSpPr>
      <xdr:spPr>
        <a:xfrm>
          <a:off x="13893800" y="12905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69342</xdr:rowOff>
    </xdr:from>
    <xdr:to>
      <xdr:col>74</xdr:col>
      <xdr:colOff>31750</xdr:colOff>
      <xdr:row>75</xdr:row>
      <xdr:rowOff>170942</xdr:rowOff>
    </xdr:to>
    <xdr:sp macro="" textlink="">
      <xdr:nvSpPr>
        <xdr:cNvPr id="423" name="フローチャート: 判断 422"/>
        <xdr:cNvSpPr/>
      </xdr:nvSpPr>
      <xdr:spPr>
        <a:xfrm>
          <a:off x="14732000" y="12928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155719</xdr:rowOff>
    </xdr:from>
    <xdr:ext cx="762000" cy="259045"/>
    <xdr:sp macro="" textlink="">
      <xdr:nvSpPr>
        <xdr:cNvPr id="424" name="テキスト ボックス 423"/>
        <xdr:cNvSpPr txBox="1"/>
      </xdr:nvSpPr>
      <xdr:spPr>
        <a:xfrm>
          <a:off x="14401800" y="1301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154432</xdr:rowOff>
    </xdr:from>
    <xdr:to>
      <xdr:col>69</xdr:col>
      <xdr:colOff>92075</xdr:colOff>
      <xdr:row>75</xdr:row>
      <xdr:rowOff>46990</xdr:rowOff>
    </xdr:to>
    <xdr:cxnSp macro="">
      <xdr:nvCxnSpPr>
        <xdr:cNvPr id="425" name="直線コネクタ 424"/>
        <xdr:cNvCxnSpPr/>
      </xdr:nvCxnSpPr>
      <xdr:spPr>
        <a:xfrm>
          <a:off x="13004800" y="1284173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167640</xdr:rowOff>
    </xdr:from>
    <xdr:to>
      <xdr:col>69</xdr:col>
      <xdr:colOff>142875</xdr:colOff>
      <xdr:row>75</xdr:row>
      <xdr:rowOff>97790</xdr:rowOff>
    </xdr:to>
    <xdr:sp macro="" textlink="">
      <xdr:nvSpPr>
        <xdr:cNvPr id="426" name="フローチャート: 判断 425"/>
        <xdr:cNvSpPr/>
      </xdr:nvSpPr>
      <xdr:spPr>
        <a:xfrm>
          <a:off x="13843000" y="1285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107967</xdr:rowOff>
    </xdr:from>
    <xdr:ext cx="762000" cy="259045"/>
    <xdr:sp macro="" textlink="">
      <xdr:nvSpPr>
        <xdr:cNvPr id="427" name="テキスト ボックス 426"/>
        <xdr:cNvSpPr txBox="1"/>
      </xdr:nvSpPr>
      <xdr:spPr>
        <a:xfrm>
          <a:off x="13512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85344</xdr:rowOff>
    </xdr:from>
    <xdr:to>
      <xdr:col>65</xdr:col>
      <xdr:colOff>53975</xdr:colOff>
      <xdr:row>75</xdr:row>
      <xdr:rowOff>15494</xdr:rowOff>
    </xdr:to>
    <xdr:sp macro="" textlink="">
      <xdr:nvSpPr>
        <xdr:cNvPr id="428" name="フローチャート: 判断 427"/>
        <xdr:cNvSpPr/>
      </xdr:nvSpPr>
      <xdr:spPr>
        <a:xfrm>
          <a:off x="12954000" y="1277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25671</xdr:rowOff>
    </xdr:from>
    <xdr:ext cx="762000" cy="259045"/>
    <xdr:sp macro="" textlink="">
      <xdr:nvSpPr>
        <xdr:cNvPr id="429" name="テキスト ボックス 428"/>
        <xdr:cNvSpPr txBox="1"/>
      </xdr:nvSpPr>
      <xdr:spPr>
        <a:xfrm>
          <a:off x="12623800" y="1254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0" name="テキスト ボックス 42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1" name="テキスト ボックス 43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2" name="テキスト ボックス 43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3" name="テキスト ボックス 43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4" name="テキスト ボックス 43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51054</xdr:rowOff>
    </xdr:from>
    <xdr:to>
      <xdr:col>82</xdr:col>
      <xdr:colOff>158750</xdr:colOff>
      <xdr:row>75</xdr:row>
      <xdr:rowOff>152654</xdr:rowOff>
    </xdr:to>
    <xdr:sp macro="" textlink="">
      <xdr:nvSpPr>
        <xdr:cNvPr id="435" name="楕円 434"/>
        <xdr:cNvSpPr/>
      </xdr:nvSpPr>
      <xdr:spPr>
        <a:xfrm>
          <a:off x="164592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67581</xdr:rowOff>
    </xdr:from>
    <xdr:ext cx="762000" cy="259045"/>
    <xdr:sp macro="" textlink="">
      <xdr:nvSpPr>
        <xdr:cNvPr id="436" name="公債費以外該当値テキスト"/>
        <xdr:cNvSpPr txBox="1"/>
      </xdr:nvSpPr>
      <xdr:spPr>
        <a:xfrm>
          <a:off x="16598900" y="12754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32766</xdr:rowOff>
    </xdr:from>
    <xdr:to>
      <xdr:col>78</xdr:col>
      <xdr:colOff>120650</xdr:colOff>
      <xdr:row>75</xdr:row>
      <xdr:rowOff>134366</xdr:rowOff>
    </xdr:to>
    <xdr:sp macro="" textlink="">
      <xdr:nvSpPr>
        <xdr:cNvPr id="437" name="楕円 436"/>
        <xdr:cNvSpPr/>
      </xdr:nvSpPr>
      <xdr:spPr>
        <a:xfrm>
          <a:off x="15621000" y="1289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144543</xdr:rowOff>
    </xdr:from>
    <xdr:ext cx="736600" cy="259045"/>
    <xdr:sp macro="" textlink="">
      <xdr:nvSpPr>
        <xdr:cNvPr id="438" name="テキスト ボックス 437"/>
        <xdr:cNvSpPr txBox="1"/>
      </xdr:nvSpPr>
      <xdr:spPr>
        <a:xfrm>
          <a:off x="15290800" y="12660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167640</xdr:rowOff>
    </xdr:from>
    <xdr:to>
      <xdr:col>74</xdr:col>
      <xdr:colOff>31750</xdr:colOff>
      <xdr:row>75</xdr:row>
      <xdr:rowOff>97790</xdr:rowOff>
    </xdr:to>
    <xdr:sp macro="" textlink="">
      <xdr:nvSpPr>
        <xdr:cNvPr id="439" name="楕円 438"/>
        <xdr:cNvSpPr/>
      </xdr:nvSpPr>
      <xdr:spPr>
        <a:xfrm>
          <a:off x="14732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107967</xdr:rowOff>
    </xdr:from>
    <xdr:ext cx="762000" cy="259045"/>
    <xdr:sp macro="" textlink="">
      <xdr:nvSpPr>
        <xdr:cNvPr id="440" name="テキスト ボックス 439"/>
        <xdr:cNvSpPr txBox="1"/>
      </xdr:nvSpPr>
      <xdr:spPr>
        <a:xfrm>
          <a:off x="14401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167640</xdr:rowOff>
    </xdr:from>
    <xdr:to>
      <xdr:col>69</xdr:col>
      <xdr:colOff>142875</xdr:colOff>
      <xdr:row>75</xdr:row>
      <xdr:rowOff>97790</xdr:rowOff>
    </xdr:to>
    <xdr:sp macro="" textlink="">
      <xdr:nvSpPr>
        <xdr:cNvPr id="441" name="楕円 440"/>
        <xdr:cNvSpPr/>
      </xdr:nvSpPr>
      <xdr:spPr>
        <a:xfrm>
          <a:off x="13843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82566</xdr:rowOff>
    </xdr:from>
    <xdr:ext cx="762000" cy="259045"/>
    <xdr:sp macro="" textlink="">
      <xdr:nvSpPr>
        <xdr:cNvPr id="442" name="テキスト ボックス 441"/>
        <xdr:cNvSpPr txBox="1"/>
      </xdr:nvSpPr>
      <xdr:spPr>
        <a:xfrm>
          <a:off x="13512800" y="12941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43" name="楕円 442"/>
        <xdr:cNvSpPr/>
      </xdr:nvSpPr>
      <xdr:spPr>
        <a:xfrm>
          <a:off x="12954000" y="127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18559</xdr:rowOff>
    </xdr:from>
    <xdr:ext cx="762000" cy="259045"/>
    <xdr:sp macro="" textlink="">
      <xdr:nvSpPr>
        <xdr:cNvPr id="444" name="テキスト ボックス 443"/>
        <xdr:cNvSpPr txBox="1"/>
      </xdr:nvSpPr>
      <xdr:spPr>
        <a:xfrm>
          <a:off x="12623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66675</xdr:colOff>
      <xdr:row>47</xdr:row>
      <xdr:rowOff>114300</xdr:rowOff>
    </xdr:from>
    <xdr:to>
      <xdr:col>34</xdr:col>
      <xdr:colOff>9525</xdr:colOff>
      <xdr:row>64</xdr:row>
      <xdr:rowOff>114300</xdr:rowOff>
    </xdr:to>
    <xdr:graphicFrame macro="">
      <xdr:nvGraphicFramePr>
        <xdr:cNvPr id="2" name="グラフ3">
          <a:extLst>
            <a:ext uri="{FF2B5EF4-FFF2-40B4-BE49-F238E27FC236}">
              <a16:creationId xmlns:a16="http://schemas.microsoft.com/office/drawing/2014/main" xmlns="" id="{00000000-0008-0000-0000-0000AA72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都道府県経常経費分析表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グループ内平均値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44186</xdr:rowOff>
    </xdr:from>
    <xdr:to>
      <xdr:col>29</xdr:col>
      <xdr:colOff>127000</xdr:colOff>
      <xdr:row>18</xdr:row>
      <xdr:rowOff>4638</xdr:rowOff>
    </xdr:to>
    <xdr:cxnSp macro="">
      <xdr:nvCxnSpPr>
        <xdr:cNvPr id="43" name="直線コネクタ 42"/>
        <xdr:cNvCxnSpPr/>
      </xdr:nvCxnSpPr>
      <xdr:spPr bwMode="auto">
        <a:xfrm flipV="1">
          <a:off x="5651500" y="1977761"/>
          <a:ext cx="0" cy="11606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148165</xdr:rowOff>
    </xdr:from>
    <xdr:ext cx="762000" cy="259045"/>
    <xdr:sp macro="" textlink="">
      <xdr:nvSpPr>
        <xdr:cNvPr id="44" name="人口1人当たり決算額の推移最小値テキスト130"/>
        <xdr:cNvSpPr txBox="1"/>
      </xdr:nvSpPr>
      <xdr:spPr>
        <a:xfrm>
          <a:off x="5740400" y="3110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4638</xdr:rowOff>
    </xdr:from>
    <xdr:to>
      <xdr:col>30</xdr:col>
      <xdr:colOff>25400</xdr:colOff>
      <xdr:row>18</xdr:row>
      <xdr:rowOff>4638</xdr:rowOff>
    </xdr:to>
    <xdr:cxnSp macro="">
      <xdr:nvCxnSpPr>
        <xdr:cNvPr id="45" name="直線コネクタ 44"/>
        <xdr:cNvCxnSpPr/>
      </xdr:nvCxnSpPr>
      <xdr:spPr bwMode="auto">
        <a:xfrm>
          <a:off x="5562600" y="31383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130563</xdr:rowOff>
    </xdr:from>
    <xdr:ext cx="762000" cy="259045"/>
    <xdr:sp macro="" textlink="">
      <xdr:nvSpPr>
        <xdr:cNvPr id="46" name="人口1人当たり決算額の推移最大値テキスト130"/>
        <xdr:cNvSpPr txBox="1"/>
      </xdr:nvSpPr>
      <xdr:spPr>
        <a:xfrm>
          <a:off x="5740400" y="1721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44186</xdr:rowOff>
    </xdr:from>
    <xdr:to>
      <xdr:col>30</xdr:col>
      <xdr:colOff>25400</xdr:colOff>
      <xdr:row>11</xdr:row>
      <xdr:rowOff>44186</xdr:rowOff>
    </xdr:to>
    <xdr:cxnSp macro="">
      <xdr:nvCxnSpPr>
        <xdr:cNvPr id="47" name="直線コネクタ 46"/>
        <xdr:cNvCxnSpPr/>
      </xdr:nvCxnSpPr>
      <xdr:spPr bwMode="auto">
        <a:xfrm>
          <a:off x="5562600" y="19777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113269</xdr:rowOff>
    </xdr:from>
    <xdr:to>
      <xdr:col>29</xdr:col>
      <xdr:colOff>127000</xdr:colOff>
      <xdr:row>14</xdr:row>
      <xdr:rowOff>118344</xdr:rowOff>
    </xdr:to>
    <xdr:cxnSp macro="">
      <xdr:nvCxnSpPr>
        <xdr:cNvPr id="48" name="直線コネクタ 47"/>
        <xdr:cNvCxnSpPr/>
      </xdr:nvCxnSpPr>
      <xdr:spPr bwMode="auto">
        <a:xfrm flipV="1">
          <a:off x="5003800" y="2561194"/>
          <a:ext cx="647700" cy="50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61841</xdr:rowOff>
    </xdr:from>
    <xdr:ext cx="762000" cy="259045"/>
    <xdr:sp macro="" textlink="">
      <xdr:nvSpPr>
        <xdr:cNvPr id="49" name="人口1人当たり決算額の推移平均値テキスト130"/>
        <xdr:cNvSpPr txBox="1"/>
      </xdr:nvSpPr>
      <xdr:spPr>
        <a:xfrm>
          <a:off x="5740400" y="2509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89764</xdr:rowOff>
    </xdr:from>
    <xdr:to>
      <xdr:col>29</xdr:col>
      <xdr:colOff>177800</xdr:colOff>
      <xdr:row>15</xdr:row>
      <xdr:rowOff>19914</xdr:rowOff>
    </xdr:to>
    <xdr:sp macro="" textlink="">
      <xdr:nvSpPr>
        <xdr:cNvPr id="50" name="フローチャート: 判断 49"/>
        <xdr:cNvSpPr/>
      </xdr:nvSpPr>
      <xdr:spPr bwMode="auto">
        <a:xfrm>
          <a:off x="5600700" y="2537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118344</xdr:rowOff>
    </xdr:from>
    <xdr:to>
      <xdr:col>26</xdr:col>
      <xdr:colOff>50800</xdr:colOff>
      <xdr:row>14</xdr:row>
      <xdr:rowOff>122961</xdr:rowOff>
    </xdr:to>
    <xdr:cxnSp macro="">
      <xdr:nvCxnSpPr>
        <xdr:cNvPr id="51" name="直線コネクタ 50"/>
        <xdr:cNvCxnSpPr/>
      </xdr:nvCxnSpPr>
      <xdr:spPr bwMode="auto">
        <a:xfrm flipV="1">
          <a:off x="4305300" y="2566269"/>
          <a:ext cx="698500" cy="46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14</xdr:row>
      <xdr:rowOff>115275</xdr:rowOff>
    </xdr:from>
    <xdr:to>
      <xdr:col>26</xdr:col>
      <xdr:colOff>101600</xdr:colOff>
      <xdr:row>15</xdr:row>
      <xdr:rowOff>45425</xdr:rowOff>
    </xdr:to>
    <xdr:sp macro="" textlink="">
      <xdr:nvSpPr>
        <xdr:cNvPr id="52" name="フローチャート: 判断 51"/>
        <xdr:cNvSpPr/>
      </xdr:nvSpPr>
      <xdr:spPr bwMode="auto">
        <a:xfrm>
          <a:off x="4953000" y="256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30202</xdr:rowOff>
    </xdr:from>
    <xdr:ext cx="736600" cy="259045"/>
    <xdr:sp macro="" textlink="">
      <xdr:nvSpPr>
        <xdr:cNvPr id="53" name="テキスト ボックス 52"/>
        <xdr:cNvSpPr txBox="1"/>
      </xdr:nvSpPr>
      <xdr:spPr>
        <a:xfrm>
          <a:off x="4622800" y="264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122961</xdr:rowOff>
    </xdr:from>
    <xdr:to>
      <xdr:col>22</xdr:col>
      <xdr:colOff>114300</xdr:colOff>
      <xdr:row>14</xdr:row>
      <xdr:rowOff>152177</xdr:rowOff>
    </xdr:to>
    <xdr:cxnSp macro="">
      <xdr:nvCxnSpPr>
        <xdr:cNvPr id="54" name="直線コネクタ 53"/>
        <xdr:cNvCxnSpPr/>
      </xdr:nvCxnSpPr>
      <xdr:spPr bwMode="auto">
        <a:xfrm flipV="1">
          <a:off x="3606800" y="2570886"/>
          <a:ext cx="698500" cy="292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14</xdr:row>
      <xdr:rowOff>140101</xdr:rowOff>
    </xdr:from>
    <xdr:to>
      <xdr:col>22</xdr:col>
      <xdr:colOff>165100</xdr:colOff>
      <xdr:row>15</xdr:row>
      <xdr:rowOff>70251</xdr:rowOff>
    </xdr:to>
    <xdr:sp macro="" textlink="">
      <xdr:nvSpPr>
        <xdr:cNvPr id="55" name="フローチャート: 判断 54"/>
        <xdr:cNvSpPr/>
      </xdr:nvSpPr>
      <xdr:spPr bwMode="auto">
        <a:xfrm>
          <a:off x="4254500" y="25880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55028</xdr:rowOff>
    </xdr:from>
    <xdr:ext cx="762000" cy="259045"/>
    <xdr:sp macro="" textlink="">
      <xdr:nvSpPr>
        <xdr:cNvPr id="56" name="テキスト ボックス 55"/>
        <xdr:cNvSpPr txBox="1"/>
      </xdr:nvSpPr>
      <xdr:spPr>
        <a:xfrm>
          <a:off x="3924300" y="2674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146050</xdr:rowOff>
    </xdr:from>
    <xdr:to>
      <xdr:col>18</xdr:col>
      <xdr:colOff>177800</xdr:colOff>
      <xdr:row>14</xdr:row>
      <xdr:rowOff>152177</xdr:rowOff>
    </xdr:to>
    <xdr:cxnSp macro="">
      <xdr:nvCxnSpPr>
        <xdr:cNvPr id="57" name="直線コネクタ 56"/>
        <xdr:cNvCxnSpPr/>
      </xdr:nvCxnSpPr>
      <xdr:spPr bwMode="auto">
        <a:xfrm>
          <a:off x="2908300" y="2593975"/>
          <a:ext cx="698500" cy="61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15</xdr:row>
      <xdr:rowOff>90267</xdr:rowOff>
    </xdr:from>
    <xdr:to>
      <xdr:col>19</xdr:col>
      <xdr:colOff>38100</xdr:colOff>
      <xdr:row>16</xdr:row>
      <xdr:rowOff>20417</xdr:rowOff>
    </xdr:to>
    <xdr:sp macro="" textlink="">
      <xdr:nvSpPr>
        <xdr:cNvPr id="58" name="フローチャート: 判断 57"/>
        <xdr:cNvSpPr/>
      </xdr:nvSpPr>
      <xdr:spPr bwMode="auto">
        <a:xfrm>
          <a:off x="3556000" y="27096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5194</xdr:rowOff>
    </xdr:from>
    <xdr:ext cx="762000" cy="259045"/>
    <xdr:sp macro="" textlink="">
      <xdr:nvSpPr>
        <xdr:cNvPr id="59" name="テキスト ボックス 58"/>
        <xdr:cNvSpPr txBox="1"/>
      </xdr:nvSpPr>
      <xdr:spPr>
        <a:xfrm>
          <a:off x="3225800" y="279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113126</xdr:rowOff>
    </xdr:from>
    <xdr:to>
      <xdr:col>15</xdr:col>
      <xdr:colOff>101600</xdr:colOff>
      <xdr:row>16</xdr:row>
      <xdr:rowOff>43276</xdr:rowOff>
    </xdr:to>
    <xdr:sp macro="" textlink="">
      <xdr:nvSpPr>
        <xdr:cNvPr id="60" name="フローチャート: 判断 59"/>
        <xdr:cNvSpPr/>
      </xdr:nvSpPr>
      <xdr:spPr bwMode="auto">
        <a:xfrm>
          <a:off x="2857500" y="27325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28053</xdr:rowOff>
    </xdr:from>
    <xdr:ext cx="762000" cy="259045"/>
    <xdr:sp macro="" textlink="">
      <xdr:nvSpPr>
        <xdr:cNvPr id="61" name="テキスト ボックス 60"/>
        <xdr:cNvSpPr txBox="1"/>
      </xdr:nvSpPr>
      <xdr:spPr>
        <a:xfrm>
          <a:off x="2527300" y="2818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62469</xdr:rowOff>
    </xdr:from>
    <xdr:to>
      <xdr:col>29</xdr:col>
      <xdr:colOff>177800</xdr:colOff>
      <xdr:row>14</xdr:row>
      <xdr:rowOff>164069</xdr:rowOff>
    </xdr:to>
    <xdr:sp macro="" textlink="">
      <xdr:nvSpPr>
        <xdr:cNvPr id="67" name="楕円 66"/>
        <xdr:cNvSpPr/>
      </xdr:nvSpPr>
      <xdr:spPr bwMode="auto">
        <a:xfrm>
          <a:off x="5600700" y="2510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78996</xdr:rowOff>
    </xdr:from>
    <xdr:ext cx="762000" cy="259045"/>
    <xdr:sp macro="" textlink="">
      <xdr:nvSpPr>
        <xdr:cNvPr id="68" name="人口1人当たり決算額の推移該当値テキスト130"/>
        <xdr:cNvSpPr txBox="1"/>
      </xdr:nvSpPr>
      <xdr:spPr>
        <a:xfrm>
          <a:off x="5740400" y="2355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67544</xdr:rowOff>
    </xdr:from>
    <xdr:to>
      <xdr:col>26</xdr:col>
      <xdr:colOff>101600</xdr:colOff>
      <xdr:row>14</xdr:row>
      <xdr:rowOff>169144</xdr:rowOff>
    </xdr:to>
    <xdr:sp macro="" textlink="">
      <xdr:nvSpPr>
        <xdr:cNvPr id="69" name="楕円 68"/>
        <xdr:cNvSpPr/>
      </xdr:nvSpPr>
      <xdr:spPr bwMode="auto">
        <a:xfrm>
          <a:off x="4953000" y="25154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7871</xdr:rowOff>
    </xdr:from>
    <xdr:ext cx="736600" cy="259045"/>
    <xdr:sp macro="" textlink="">
      <xdr:nvSpPr>
        <xdr:cNvPr id="70" name="テキスト ボックス 69"/>
        <xdr:cNvSpPr txBox="1"/>
      </xdr:nvSpPr>
      <xdr:spPr>
        <a:xfrm>
          <a:off x="4622800" y="22843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72161</xdr:rowOff>
    </xdr:from>
    <xdr:to>
      <xdr:col>22</xdr:col>
      <xdr:colOff>165100</xdr:colOff>
      <xdr:row>15</xdr:row>
      <xdr:rowOff>2311</xdr:rowOff>
    </xdr:to>
    <xdr:sp macro="" textlink="">
      <xdr:nvSpPr>
        <xdr:cNvPr id="71" name="楕円 70"/>
        <xdr:cNvSpPr/>
      </xdr:nvSpPr>
      <xdr:spPr bwMode="auto">
        <a:xfrm>
          <a:off x="4254500" y="2520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12488</xdr:rowOff>
    </xdr:from>
    <xdr:ext cx="762000" cy="259045"/>
    <xdr:sp macro="" textlink="">
      <xdr:nvSpPr>
        <xdr:cNvPr id="72" name="テキスト ボックス 71"/>
        <xdr:cNvSpPr txBox="1"/>
      </xdr:nvSpPr>
      <xdr:spPr>
        <a:xfrm>
          <a:off x="3924300" y="2288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101377</xdr:rowOff>
    </xdr:from>
    <xdr:to>
      <xdr:col>19</xdr:col>
      <xdr:colOff>38100</xdr:colOff>
      <xdr:row>15</xdr:row>
      <xdr:rowOff>31527</xdr:rowOff>
    </xdr:to>
    <xdr:sp macro="" textlink="">
      <xdr:nvSpPr>
        <xdr:cNvPr id="73" name="楕円 72"/>
        <xdr:cNvSpPr/>
      </xdr:nvSpPr>
      <xdr:spPr bwMode="auto">
        <a:xfrm>
          <a:off x="3556000" y="25493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41704</xdr:rowOff>
    </xdr:from>
    <xdr:ext cx="762000" cy="259045"/>
    <xdr:sp macro="" textlink="">
      <xdr:nvSpPr>
        <xdr:cNvPr id="74" name="テキスト ボックス 73"/>
        <xdr:cNvSpPr txBox="1"/>
      </xdr:nvSpPr>
      <xdr:spPr>
        <a:xfrm>
          <a:off x="3225800" y="2318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95250</xdr:rowOff>
    </xdr:from>
    <xdr:to>
      <xdr:col>15</xdr:col>
      <xdr:colOff>101600</xdr:colOff>
      <xdr:row>15</xdr:row>
      <xdr:rowOff>25400</xdr:rowOff>
    </xdr:to>
    <xdr:sp macro="" textlink="">
      <xdr:nvSpPr>
        <xdr:cNvPr id="75" name="楕円 74"/>
        <xdr:cNvSpPr/>
      </xdr:nvSpPr>
      <xdr:spPr bwMode="auto">
        <a:xfrm>
          <a:off x="2857500" y="25431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35577</xdr:rowOff>
    </xdr:from>
    <xdr:ext cx="762000" cy="259045"/>
    <xdr:sp macro="" textlink="">
      <xdr:nvSpPr>
        <xdr:cNvPr id="76" name="テキスト ボックス 75"/>
        <xdr:cNvSpPr txBox="1"/>
      </xdr:nvSpPr>
      <xdr:spPr>
        <a:xfrm>
          <a:off x="2527300" y="231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70460</xdr:rowOff>
    </xdr:from>
    <xdr:to>
      <xdr:col>29</xdr:col>
      <xdr:colOff>127000</xdr:colOff>
      <xdr:row>37</xdr:row>
      <xdr:rowOff>278791</xdr:rowOff>
    </xdr:to>
    <xdr:cxnSp macro="">
      <xdr:nvCxnSpPr>
        <xdr:cNvPr id="106" name="直線コネクタ 105"/>
        <xdr:cNvCxnSpPr/>
      </xdr:nvCxnSpPr>
      <xdr:spPr bwMode="auto">
        <a:xfrm flipV="1">
          <a:off x="5651500" y="5995010"/>
          <a:ext cx="0" cy="140848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250868</xdr:rowOff>
    </xdr:from>
    <xdr:ext cx="762000" cy="259045"/>
    <xdr:sp macro="" textlink="">
      <xdr:nvSpPr>
        <xdr:cNvPr id="107" name="人口1人当たり決算額の推移最小値テキスト445"/>
        <xdr:cNvSpPr txBox="1"/>
      </xdr:nvSpPr>
      <xdr:spPr>
        <a:xfrm>
          <a:off x="5740400" y="7375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278791</xdr:rowOff>
    </xdr:from>
    <xdr:to>
      <xdr:col>30</xdr:col>
      <xdr:colOff>25400</xdr:colOff>
      <xdr:row>37</xdr:row>
      <xdr:rowOff>278791</xdr:rowOff>
    </xdr:to>
    <xdr:cxnSp macro="">
      <xdr:nvCxnSpPr>
        <xdr:cNvPr id="108" name="直線コネクタ 107"/>
        <xdr:cNvCxnSpPr/>
      </xdr:nvCxnSpPr>
      <xdr:spPr bwMode="auto">
        <a:xfrm>
          <a:off x="5562600" y="7403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328287</xdr:rowOff>
    </xdr:from>
    <xdr:ext cx="762000" cy="259045"/>
    <xdr:sp macro="" textlink="">
      <xdr:nvSpPr>
        <xdr:cNvPr id="109" name="人口1人当たり決算額の推移最大値テキスト445"/>
        <xdr:cNvSpPr txBox="1"/>
      </xdr:nvSpPr>
      <xdr:spPr>
        <a:xfrm>
          <a:off x="5740400" y="5738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70460</xdr:rowOff>
    </xdr:from>
    <xdr:to>
      <xdr:col>30</xdr:col>
      <xdr:colOff>25400</xdr:colOff>
      <xdr:row>33</xdr:row>
      <xdr:rowOff>70460</xdr:rowOff>
    </xdr:to>
    <xdr:cxnSp macro="">
      <xdr:nvCxnSpPr>
        <xdr:cNvPr id="110" name="直線コネクタ 109"/>
        <xdr:cNvCxnSpPr/>
      </xdr:nvCxnSpPr>
      <xdr:spPr bwMode="auto">
        <a:xfrm>
          <a:off x="5562600" y="59950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225908</xdr:rowOff>
    </xdr:from>
    <xdr:to>
      <xdr:col>29</xdr:col>
      <xdr:colOff>127000</xdr:colOff>
      <xdr:row>34</xdr:row>
      <xdr:rowOff>230251</xdr:rowOff>
    </xdr:to>
    <xdr:cxnSp macro="">
      <xdr:nvCxnSpPr>
        <xdr:cNvPr id="111" name="直線コネクタ 110"/>
        <xdr:cNvCxnSpPr/>
      </xdr:nvCxnSpPr>
      <xdr:spPr bwMode="auto">
        <a:xfrm>
          <a:off x="5003800" y="6493358"/>
          <a:ext cx="647700" cy="43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38752</xdr:rowOff>
    </xdr:from>
    <xdr:ext cx="762000" cy="259045"/>
    <xdr:sp macro="" textlink="">
      <xdr:nvSpPr>
        <xdr:cNvPr id="112" name="人口1人当たり決算額の推移平均値テキスト445"/>
        <xdr:cNvSpPr txBox="1"/>
      </xdr:nvSpPr>
      <xdr:spPr>
        <a:xfrm>
          <a:off x="5740400" y="66491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66675</xdr:rowOff>
    </xdr:from>
    <xdr:to>
      <xdr:col>29</xdr:col>
      <xdr:colOff>177800</xdr:colOff>
      <xdr:row>35</xdr:row>
      <xdr:rowOff>168275</xdr:rowOff>
    </xdr:to>
    <xdr:sp macro="" textlink="">
      <xdr:nvSpPr>
        <xdr:cNvPr id="113" name="フローチャート: 判断 112"/>
        <xdr:cNvSpPr/>
      </xdr:nvSpPr>
      <xdr:spPr bwMode="auto">
        <a:xfrm>
          <a:off x="5600700" y="66770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191313</xdr:rowOff>
    </xdr:from>
    <xdr:to>
      <xdr:col>26</xdr:col>
      <xdr:colOff>50800</xdr:colOff>
      <xdr:row>34</xdr:row>
      <xdr:rowOff>225908</xdr:rowOff>
    </xdr:to>
    <xdr:cxnSp macro="">
      <xdr:nvCxnSpPr>
        <xdr:cNvPr id="114" name="直線コネクタ 113"/>
        <xdr:cNvCxnSpPr/>
      </xdr:nvCxnSpPr>
      <xdr:spPr bwMode="auto">
        <a:xfrm>
          <a:off x="4305300" y="6458763"/>
          <a:ext cx="698500" cy="345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296875</xdr:rowOff>
    </xdr:from>
    <xdr:to>
      <xdr:col>26</xdr:col>
      <xdr:colOff>101600</xdr:colOff>
      <xdr:row>35</xdr:row>
      <xdr:rowOff>55575</xdr:rowOff>
    </xdr:to>
    <xdr:sp macro="" textlink="">
      <xdr:nvSpPr>
        <xdr:cNvPr id="115" name="フローチャート: 判断 114"/>
        <xdr:cNvSpPr/>
      </xdr:nvSpPr>
      <xdr:spPr bwMode="auto">
        <a:xfrm>
          <a:off x="4953000" y="65643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40352</xdr:rowOff>
    </xdr:from>
    <xdr:ext cx="736600" cy="259045"/>
    <xdr:sp macro="" textlink="">
      <xdr:nvSpPr>
        <xdr:cNvPr id="116" name="テキスト ボックス 115"/>
        <xdr:cNvSpPr txBox="1"/>
      </xdr:nvSpPr>
      <xdr:spPr>
        <a:xfrm>
          <a:off x="4622800" y="6650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126086</xdr:rowOff>
    </xdr:from>
    <xdr:to>
      <xdr:col>22</xdr:col>
      <xdr:colOff>114300</xdr:colOff>
      <xdr:row>34</xdr:row>
      <xdr:rowOff>191313</xdr:rowOff>
    </xdr:to>
    <xdr:cxnSp macro="">
      <xdr:nvCxnSpPr>
        <xdr:cNvPr id="117" name="直線コネクタ 116"/>
        <xdr:cNvCxnSpPr/>
      </xdr:nvCxnSpPr>
      <xdr:spPr bwMode="auto">
        <a:xfrm>
          <a:off x="3606800" y="6393536"/>
          <a:ext cx="698500" cy="652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211455</xdr:rowOff>
    </xdr:from>
    <xdr:to>
      <xdr:col>22</xdr:col>
      <xdr:colOff>165100</xdr:colOff>
      <xdr:row>34</xdr:row>
      <xdr:rowOff>313055</xdr:rowOff>
    </xdr:to>
    <xdr:sp macro="" textlink="">
      <xdr:nvSpPr>
        <xdr:cNvPr id="118" name="フローチャート: 判断 117"/>
        <xdr:cNvSpPr/>
      </xdr:nvSpPr>
      <xdr:spPr bwMode="auto">
        <a:xfrm>
          <a:off x="4254500" y="64789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297832</xdr:rowOff>
    </xdr:from>
    <xdr:ext cx="762000" cy="259045"/>
    <xdr:sp macro="" textlink="">
      <xdr:nvSpPr>
        <xdr:cNvPr id="119" name="テキスト ボックス 118"/>
        <xdr:cNvSpPr txBox="1"/>
      </xdr:nvSpPr>
      <xdr:spPr>
        <a:xfrm>
          <a:off x="3924300" y="656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61925</xdr:rowOff>
    </xdr:from>
    <xdr:to>
      <xdr:col>18</xdr:col>
      <xdr:colOff>177800</xdr:colOff>
      <xdr:row>34</xdr:row>
      <xdr:rowOff>126086</xdr:rowOff>
    </xdr:to>
    <xdr:cxnSp macro="">
      <xdr:nvCxnSpPr>
        <xdr:cNvPr id="120" name="直線コネクタ 119"/>
        <xdr:cNvCxnSpPr/>
      </xdr:nvCxnSpPr>
      <xdr:spPr bwMode="auto">
        <a:xfrm>
          <a:off x="2908300" y="6329375"/>
          <a:ext cx="698500" cy="641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34</xdr:row>
      <xdr:rowOff>154762</xdr:rowOff>
    </xdr:from>
    <xdr:to>
      <xdr:col>19</xdr:col>
      <xdr:colOff>38100</xdr:colOff>
      <xdr:row>34</xdr:row>
      <xdr:rowOff>256363</xdr:rowOff>
    </xdr:to>
    <xdr:sp macro="" textlink="">
      <xdr:nvSpPr>
        <xdr:cNvPr id="121" name="フローチャート: 判断 120"/>
        <xdr:cNvSpPr/>
      </xdr:nvSpPr>
      <xdr:spPr bwMode="auto">
        <a:xfrm>
          <a:off x="3556000" y="6422212"/>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241139</xdr:rowOff>
    </xdr:from>
    <xdr:ext cx="762000" cy="259045"/>
    <xdr:sp macro="" textlink="">
      <xdr:nvSpPr>
        <xdr:cNvPr id="122" name="テキスト ボックス 121"/>
        <xdr:cNvSpPr txBox="1"/>
      </xdr:nvSpPr>
      <xdr:spPr>
        <a:xfrm>
          <a:off x="3225800" y="6508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16916</xdr:rowOff>
    </xdr:from>
    <xdr:to>
      <xdr:col>15</xdr:col>
      <xdr:colOff>101600</xdr:colOff>
      <xdr:row>34</xdr:row>
      <xdr:rowOff>118516</xdr:rowOff>
    </xdr:to>
    <xdr:sp macro="" textlink="">
      <xdr:nvSpPr>
        <xdr:cNvPr id="123" name="フローチャート: 判断 122"/>
        <xdr:cNvSpPr/>
      </xdr:nvSpPr>
      <xdr:spPr bwMode="auto">
        <a:xfrm>
          <a:off x="2857500" y="62843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103293</xdr:rowOff>
    </xdr:from>
    <xdr:ext cx="762000" cy="259045"/>
    <xdr:sp macro="" textlink="">
      <xdr:nvSpPr>
        <xdr:cNvPr id="124" name="テキスト ボックス 123"/>
        <xdr:cNvSpPr txBox="1"/>
      </xdr:nvSpPr>
      <xdr:spPr>
        <a:xfrm>
          <a:off x="2527300" y="6370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179451</xdr:rowOff>
    </xdr:from>
    <xdr:to>
      <xdr:col>29</xdr:col>
      <xdr:colOff>177800</xdr:colOff>
      <xdr:row>34</xdr:row>
      <xdr:rowOff>281051</xdr:rowOff>
    </xdr:to>
    <xdr:sp macro="" textlink="">
      <xdr:nvSpPr>
        <xdr:cNvPr id="130" name="楕円 129"/>
        <xdr:cNvSpPr/>
      </xdr:nvSpPr>
      <xdr:spPr bwMode="auto">
        <a:xfrm>
          <a:off x="5600700" y="64469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24528</xdr:rowOff>
    </xdr:from>
    <xdr:ext cx="762000" cy="259045"/>
    <xdr:sp macro="" textlink="">
      <xdr:nvSpPr>
        <xdr:cNvPr id="131" name="人口1人当たり決算額の推移該当値テキスト445"/>
        <xdr:cNvSpPr txBox="1"/>
      </xdr:nvSpPr>
      <xdr:spPr>
        <a:xfrm>
          <a:off x="5740400" y="6291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175108</xdr:rowOff>
    </xdr:from>
    <xdr:to>
      <xdr:col>26</xdr:col>
      <xdr:colOff>101600</xdr:colOff>
      <xdr:row>34</xdr:row>
      <xdr:rowOff>276707</xdr:rowOff>
    </xdr:to>
    <xdr:sp macro="" textlink="">
      <xdr:nvSpPr>
        <xdr:cNvPr id="132" name="楕円 131"/>
        <xdr:cNvSpPr/>
      </xdr:nvSpPr>
      <xdr:spPr bwMode="auto">
        <a:xfrm>
          <a:off x="4953000" y="6442558"/>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286885</xdr:rowOff>
    </xdr:from>
    <xdr:ext cx="736600" cy="259045"/>
    <xdr:sp macro="" textlink="">
      <xdr:nvSpPr>
        <xdr:cNvPr id="133" name="テキスト ボックス 132"/>
        <xdr:cNvSpPr txBox="1"/>
      </xdr:nvSpPr>
      <xdr:spPr>
        <a:xfrm>
          <a:off x="4622800" y="62114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140513</xdr:rowOff>
    </xdr:from>
    <xdr:to>
      <xdr:col>22</xdr:col>
      <xdr:colOff>165100</xdr:colOff>
      <xdr:row>34</xdr:row>
      <xdr:rowOff>242112</xdr:rowOff>
    </xdr:to>
    <xdr:sp macro="" textlink="">
      <xdr:nvSpPr>
        <xdr:cNvPr id="134" name="楕円 133"/>
        <xdr:cNvSpPr/>
      </xdr:nvSpPr>
      <xdr:spPr bwMode="auto">
        <a:xfrm>
          <a:off x="4254500" y="6407963"/>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252290</xdr:rowOff>
    </xdr:from>
    <xdr:ext cx="762000" cy="259045"/>
    <xdr:sp macro="" textlink="">
      <xdr:nvSpPr>
        <xdr:cNvPr id="135" name="テキスト ボックス 134"/>
        <xdr:cNvSpPr txBox="1"/>
      </xdr:nvSpPr>
      <xdr:spPr>
        <a:xfrm>
          <a:off x="3924300" y="6176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75286</xdr:rowOff>
    </xdr:from>
    <xdr:to>
      <xdr:col>19</xdr:col>
      <xdr:colOff>38100</xdr:colOff>
      <xdr:row>34</xdr:row>
      <xdr:rowOff>176886</xdr:rowOff>
    </xdr:to>
    <xdr:sp macro="" textlink="">
      <xdr:nvSpPr>
        <xdr:cNvPr id="136" name="楕円 135"/>
        <xdr:cNvSpPr/>
      </xdr:nvSpPr>
      <xdr:spPr bwMode="auto">
        <a:xfrm>
          <a:off x="3556000" y="63427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187063</xdr:rowOff>
    </xdr:from>
    <xdr:ext cx="762000" cy="259045"/>
    <xdr:sp macro="" textlink="">
      <xdr:nvSpPr>
        <xdr:cNvPr id="137" name="テキスト ボックス 136"/>
        <xdr:cNvSpPr txBox="1"/>
      </xdr:nvSpPr>
      <xdr:spPr>
        <a:xfrm>
          <a:off x="3225800" y="611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11125</xdr:rowOff>
    </xdr:from>
    <xdr:to>
      <xdr:col>15</xdr:col>
      <xdr:colOff>101600</xdr:colOff>
      <xdr:row>34</xdr:row>
      <xdr:rowOff>112725</xdr:rowOff>
    </xdr:to>
    <xdr:sp macro="" textlink="">
      <xdr:nvSpPr>
        <xdr:cNvPr id="138" name="楕円 137"/>
        <xdr:cNvSpPr/>
      </xdr:nvSpPr>
      <xdr:spPr bwMode="auto">
        <a:xfrm>
          <a:off x="2857500" y="62785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122902</xdr:rowOff>
    </xdr:from>
    <xdr:ext cx="762000" cy="259045"/>
    <xdr:sp macro="" textlink="">
      <xdr:nvSpPr>
        <xdr:cNvPr id="139" name="テキスト ボックス 138"/>
        <xdr:cNvSpPr txBox="1"/>
      </xdr:nvSpPr>
      <xdr:spPr>
        <a:xfrm>
          <a:off x="2527300" y="6047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97282" name="Rectangle 2"/>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1,082,296
1,074,351
9,323.15
589,380,862
580,058,666
4,974,851
322,853,731
1,172,713,838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246.0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15</xdr:row>
      <xdr:rowOff>158750</xdr:rowOff>
    </xdr:from>
    <xdr:ext cx="4609532" cy="259045"/>
    <xdr:sp macro="" textlink="">
      <xdr:nvSpPr>
        <xdr:cNvPr id="29" name="テキスト ボックス 28"/>
        <xdr:cNvSpPr txBox="1"/>
      </xdr:nvSpPr>
      <xdr:spPr>
        <a:xfrm>
          <a:off x="698500" y="2730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127000</xdr:colOff>
      <xdr:row>17</xdr:row>
      <xdr:rowOff>69850</xdr:rowOff>
    </xdr:from>
    <xdr:ext cx="8590942" cy="259045"/>
    <xdr:sp macro="" textlink="">
      <xdr:nvSpPr>
        <xdr:cNvPr id="30" name="テキスト ボックス 29"/>
        <xdr:cNvSpPr txBox="1"/>
      </xdr:nvSpPr>
      <xdr:spPr>
        <a:xfrm>
          <a:off x="698500" y="2984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171450</xdr:colOff>
      <xdr:row>17</xdr:row>
      <xdr:rowOff>114300</xdr:rowOff>
    </xdr:from>
    <xdr:to>
      <xdr:col>54</xdr:col>
      <xdr:colOff>44450</xdr:colOff>
      <xdr:row>18</xdr:row>
      <xdr:rowOff>133350</xdr:rowOff>
    </xdr:to>
    <xdr:sp macro="" textlink="">
      <xdr:nvSpPr>
        <xdr:cNvPr id="31" name="大かっこ 30"/>
        <xdr:cNvSpPr/>
      </xdr:nvSpPr>
      <xdr:spPr>
        <a:xfrm>
          <a:off x="933450" y="3028950"/>
          <a:ext cx="9398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19</xdr:row>
      <xdr:rowOff>44450</xdr:rowOff>
    </xdr:from>
    <xdr:ext cx="6046335" cy="259045"/>
    <xdr:sp macro="" textlink="">
      <xdr:nvSpPr>
        <xdr:cNvPr id="32" name="テキスト ボックス 31"/>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209427" cy="259045"/>
    <xdr:sp macro="" textlink="">
      <xdr:nvSpPr>
        <xdr:cNvPr id="33" name="テキスト ボックス 32"/>
        <xdr:cNvSpPr txBox="1"/>
      </xdr:nvSpPr>
      <xdr:spPr>
        <a:xfrm>
          <a:off x="698500" y="3556000"/>
          <a:ext cx="820942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グループ内順位及び都道府県平均は、令和元年度決算の状況である。また同一グループの団体が存在しない場合グループ内順位を表示しない。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4" name="正方形/長方形 33"/>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6</xdr:col>
      <xdr:colOff>127000</xdr:colOff>
      <xdr:row>25</xdr:row>
      <xdr:rowOff>57150</xdr:rowOff>
    </xdr:from>
    <xdr:to>
      <xdr:col>14</xdr:col>
      <xdr:colOff>127000</xdr:colOff>
      <xdr:row>26</xdr:row>
      <xdr:rowOff>139700</xdr:rowOff>
    </xdr:to>
    <xdr:sp macro="" textlink="">
      <xdr:nvSpPr>
        <xdr:cNvPr id="35" name="正方形/長方形 34"/>
        <xdr:cNvSpPr/>
      </xdr:nvSpPr>
      <xdr:spPr>
        <a:xfrm>
          <a:off x="127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26</xdr:row>
      <xdr:rowOff>88900</xdr:rowOff>
    </xdr:from>
    <xdr:to>
      <xdr:col>14</xdr:col>
      <xdr:colOff>127000</xdr:colOff>
      <xdr:row>28</xdr:row>
      <xdr:rowOff>0</xdr:rowOff>
    </xdr:to>
    <xdr:sp macro="" textlink="">
      <xdr:nvSpPr>
        <xdr:cNvPr id="36" name="正方形/長方形 35"/>
        <xdr:cNvSpPr/>
      </xdr:nvSpPr>
      <xdr:spPr>
        <a:xfrm>
          <a:off x="127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25</xdr:row>
      <xdr:rowOff>57150</xdr:rowOff>
    </xdr:from>
    <xdr:to>
      <xdr:col>23</xdr:col>
      <xdr:colOff>63500</xdr:colOff>
      <xdr:row>26</xdr:row>
      <xdr:rowOff>139700</xdr:rowOff>
    </xdr:to>
    <xdr:sp macro="" textlink="">
      <xdr:nvSpPr>
        <xdr:cNvPr id="37" name="正方形/長方形 36"/>
        <xdr:cNvSpPr/>
      </xdr:nvSpPr>
      <xdr:spPr>
        <a:xfrm>
          <a:off x="292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26</xdr:row>
      <xdr:rowOff>88900</xdr:rowOff>
    </xdr:from>
    <xdr:to>
      <xdr:col>23</xdr:col>
      <xdr:colOff>63500</xdr:colOff>
      <xdr:row>28</xdr:row>
      <xdr:rowOff>0</xdr:rowOff>
    </xdr:to>
    <xdr:sp macro="" textlink="">
      <xdr:nvSpPr>
        <xdr:cNvPr id="38" name="正方形/長方形 37"/>
        <xdr:cNvSpPr/>
      </xdr:nvSpPr>
      <xdr:spPr>
        <a:xfrm>
          <a:off x="292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40</xdr:row>
      <xdr:rowOff>111777</xdr:rowOff>
    </xdr:from>
    <xdr:ext cx="595419" cy="259045"/>
    <xdr:sp macro="" textlink="">
      <xdr:nvSpPr>
        <xdr:cNvPr id="42" name="テキスト ボックス 41"/>
        <xdr:cNvSpPr txBox="1"/>
      </xdr:nvSpPr>
      <xdr:spPr>
        <a:xfrm>
          <a:off x="166581" y="6969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43734</xdr:rowOff>
    </xdr:from>
    <xdr:to>
      <xdr:col>24</xdr:col>
      <xdr:colOff>62865</xdr:colOff>
      <xdr:row>37</xdr:row>
      <xdr:rowOff>36647</xdr:rowOff>
    </xdr:to>
    <xdr:cxnSp macro="">
      <xdr:nvCxnSpPr>
        <xdr:cNvPr id="54" name="直線コネクタ 53"/>
        <xdr:cNvCxnSpPr/>
      </xdr:nvCxnSpPr>
      <xdr:spPr>
        <a:xfrm flipV="1">
          <a:off x="4633595" y="5187234"/>
          <a:ext cx="1270" cy="1193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40474</xdr:rowOff>
    </xdr:from>
    <xdr:ext cx="599010" cy="259045"/>
    <xdr:sp macro="" textlink="">
      <xdr:nvSpPr>
        <xdr:cNvPr id="55" name="人件費最小値テキスト"/>
        <xdr:cNvSpPr txBox="1"/>
      </xdr:nvSpPr>
      <xdr:spPr>
        <a:xfrm>
          <a:off x="4686300" y="638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36647</xdr:rowOff>
    </xdr:from>
    <xdr:to>
      <xdr:col>24</xdr:col>
      <xdr:colOff>152400</xdr:colOff>
      <xdr:row>37</xdr:row>
      <xdr:rowOff>36647</xdr:rowOff>
    </xdr:to>
    <xdr:cxnSp macro="">
      <xdr:nvCxnSpPr>
        <xdr:cNvPr id="56" name="直線コネクタ 55"/>
        <xdr:cNvCxnSpPr/>
      </xdr:nvCxnSpPr>
      <xdr:spPr>
        <a:xfrm>
          <a:off x="4546600" y="6380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161861</xdr:rowOff>
    </xdr:from>
    <xdr:ext cx="599010" cy="259045"/>
    <xdr:sp macro="" textlink="">
      <xdr:nvSpPr>
        <xdr:cNvPr id="57" name="人件費最大値テキスト"/>
        <xdr:cNvSpPr txBox="1"/>
      </xdr:nvSpPr>
      <xdr:spPr>
        <a:xfrm>
          <a:off x="4686300" y="4962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43734</xdr:rowOff>
    </xdr:from>
    <xdr:to>
      <xdr:col>24</xdr:col>
      <xdr:colOff>152400</xdr:colOff>
      <xdr:row>30</xdr:row>
      <xdr:rowOff>43734</xdr:rowOff>
    </xdr:to>
    <xdr:cxnSp macro="">
      <xdr:nvCxnSpPr>
        <xdr:cNvPr id="58" name="直線コネクタ 57"/>
        <xdr:cNvCxnSpPr/>
      </xdr:nvCxnSpPr>
      <xdr:spPr>
        <a:xfrm>
          <a:off x="4546600" y="5187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82413</xdr:rowOff>
    </xdr:from>
    <xdr:to>
      <xdr:col>24</xdr:col>
      <xdr:colOff>63500</xdr:colOff>
      <xdr:row>33</xdr:row>
      <xdr:rowOff>88676</xdr:rowOff>
    </xdr:to>
    <xdr:cxnSp macro="">
      <xdr:nvCxnSpPr>
        <xdr:cNvPr id="59" name="直線コネクタ 58"/>
        <xdr:cNvCxnSpPr/>
      </xdr:nvCxnSpPr>
      <xdr:spPr>
        <a:xfrm>
          <a:off x="3797300" y="5740263"/>
          <a:ext cx="838200" cy="6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117985</xdr:rowOff>
    </xdr:from>
    <xdr:ext cx="599010" cy="259045"/>
    <xdr:sp macro="" textlink="">
      <xdr:nvSpPr>
        <xdr:cNvPr id="60" name="人件費平均値テキスト"/>
        <xdr:cNvSpPr txBox="1"/>
      </xdr:nvSpPr>
      <xdr:spPr>
        <a:xfrm>
          <a:off x="4686300" y="57758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139558</xdr:rowOff>
    </xdr:from>
    <xdr:to>
      <xdr:col>24</xdr:col>
      <xdr:colOff>114300</xdr:colOff>
      <xdr:row>34</xdr:row>
      <xdr:rowOff>69708</xdr:rowOff>
    </xdr:to>
    <xdr:sp macro="" textlink="">
      <xdr:nvSpPr>
        <xdr:cNvPr id="61" name="フローチャート: 判断 60"/>
        <xdr:cNvSpPr/>
      </xdr:nvSpPr>
      <xdr:spPr>
        <a:xfrm>
          <a:off x="4584700" y="579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53244</xdr:rowOff>
    </xdr:from>
    <xdr:to>
      <xdr:col>19</xdr:col>
      <xdr:colOff>177800</xdr:colOff>
      <xdr:row>33</xdr:row>
      <xdr:rowOff>82413</xdr:rowOff>
    </xdr:to>
    <xdr:cxnSp macro="">
      <xdr:nvCxnSpPr>
        <xdr:cNvPr id="62" name="直線コネクタ 61"/>
        <xdr:cNvCxnSpPr/>
      </xdr:nvCxnSpPr>
      <xdr:spPr>
        <a:xfrm>
          <a:off x="2908300" y="5711094"/>
          <a:ext cx="889000" cy="2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162601</xdr:rowOff>
    </xdr:from>
    <xdr:to>
      <xdr:col>20</xdr:col>
      <xdr:colOff>38100</xdr:colOff>
      <xdr:row>34</xdr:row>
      <xdr:rowOff>92751</xdr:rowOff>
    </xdr:to>
    <xdr:sp macro="" textlink="">
      <xdr:nvSpPr>
        <xdr:cNvPr id="63" name="フローチャート: 判断 62"/>
        <xdr:cNvSpPr/>
      </xdr:nvSpPr>
      <xdr:spPr>
        <a:xfrm>
          <a:off x="3746500" y="5820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56095</xdr:colOff>
      <xdr:row>34</xdr:row>
      <xdr:rowOff>83878</xdr:rowOff>
    </xdr:from>
    <xdr:ext cx="599010" cy="259045"/>
    <xdr:sp macro="" textlink="">
      <xdr:nvSpPr>
        <xdr:cNvPr id="64" name="テキスト ボックス 63"/>
        <xdr:cNvSpPr txBox="1"/>
      </xdr:nvSpPr>
      <xdr:spPr>
        <a:xfrm>
          <a:off x="3485095" y="5913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53244</xdr:rowOff>
    </xdr:from>
    <xdr:to>
      <xdr:col>15</xdr:col>
      <xdr:colOff>50800</xdr:colOff>
      <xdr:row>33</xdr:row>
      <xdr:rowOff>106096</xdr:rowOff>
    </xdr:to>
    <xdr:cxnSp macro="">
      <xdr:nvCxnSpPr>
        <xdr:cNvPr id="65" name="直線コネクタ 64"/>
        <xdr:cNvCxnSpPr/>
      </xdr:nvCxnSpPr>
      <xdr:spPr>
        <a:xfrm flipV="1">
          <a:off x="2019300" y="5711094"/>
          <a:ext cx="889000" cy="5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25943</xdr:rowOff>
    </xdr:from>
    <xdr:to>
      <xdr:col>15</xdr:col>
      <xdr:colOff>101600</xdr:colOff>
      <xdr:row>34</xdr:row>
      <xdr:rowOff>127543</xdr:rowOff>
    </xdr:to>
    <xdr:sp macro="" textlink="">
      <xdr:nvSpPr>
        <xdr:cNvPr id="66" name="フローチャート: 判断 65"/>
        <xdr:cNvSpPr/>
      </xdr:nvSpPr>
      <xdr:spPr>
        <a:xfrm>
          <a:off x="2857500" y="585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118670</xdr:rowOff>
    </xdr:from>
    <xdr:ext cx="599010" cy="259045"/>
    <xdr:sp macro="" textlink="">
      <xdr:nvSpPr>
        <xdr:cNvPr id="67" name="テキスト ボックス 66"/>
        <xdr:cNvSpPr txBox="1"/>
      </xdr:nvSpPr>
      <xdr:spPr>
        <a:xfrm>
          <a:off x="2608795" y="5947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106096</xdr:rowOff>
    </xdr:from>
    <xdr:to>
      <xdr:col>10</xdr:col>
      <xdr:colOff>114300</xdr:colOff>
      <xdr:row>33</xdr:row>
      <xdr:rowOff>124018</xdr:rowOff>
    </xdr:to>
    <xdr:cxnSp macro="">
      <xdr:nvCxnSpPr>
        <xdr:cNvPr id="68" name="直線コネクタ 67"/>
        <xdr:cNvCxnSpPr/>
      </xdr:nvCxnSpPr>
      <xdr:spPr>
        <a:xfrm flipV="1">
          <a:off x="1130300" y="5763946"/>
          <a:ext cx="889000" cy="1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151993</xdr:rowOff>
    </xdr:from>
    <xdr:to>
      <xdr:col>10</xdr:col>
      <xdr:colOff>165100</xdr:colOff>
      <xdr:row>35</xdr:row>
      <xdr:rowOff>82143</xdr:rowOff>
    </xdr:to>
    <xdr:sp macro="" textlink="">
      <xdr:nvSpPr>
        <xdr:cNvPr id="69" name="フローチャート: 判断 68"/>
        <xdr:cNvSpPr/>
      </xdr:nvSpPr>
      <xdr:spPr>
        <a:xfrm>
          <a:off x="1968500" y="5981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73270</xdr:rowOff>
    </xdr:from>
    <xdr:ext cx="599010" cy="259045"/>
    <xdr:sp macro="" textlink="">
      <xdr:nvSpPr>
        <xdr:cNvPr id="70" name="テキスト ボックス 69"/>
        <xdr:cNvSpPr txBox="1"/>
      </xdr:nvSpPr>
      <xdr:spPr>
        <a:xfrm>
          <a:off x="1719795" y="6074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170556</xdr:rowOff>
    </xdr:from>
    <xdr:to>
      <xdr:col>6</xdr:col>
      <xdr:colOff>38100</xdr:colOff>
      <xdr:row>35</xdr:row>
      <xdr:rowOff>100706</xdr:rowOff>
    </xdr:to>
    <xdr:sp macro="" textlink="">
      <xdr:nvSpPr>
        <xdr:cNvPr id="71" name="フローチャート: 判断 70"/>
        <xdr:cNvSpPr/>
      </xdr:nvSpPr>
      <xdr:spPr>
        <a:xfrm>
          <a:off x="1079500" y="599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91833</xdr:rowOff>
    </xdr:from>
    <xdr:ext cx="599010" cy="259045"/>
    <xdr:sp macro="" textlink="">
      <xdr:nvSpPr>
        <xdr:cNvPr id="72" name="テキスト ボックス 71"/>
        <xdr:cNvSpPr txBox="1"/>
      </xdr:nvSpPr>
      <xdr:spPr>
        <a:xfrm>
          <a:off x="830795" y="609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37876</xdr:rowOff>
    </xdr:from>
    <xdr:to>
      <xdr:col>24</xdr:col>
      <xdr:colOff>114300</xdr:colOff>
      <xdr:row>33</xdr:row>
      <xdr:rowOff>139476</xdr:rowOff>
    </xdr:to>
    <xdr:sp macro="" textlink="">
      <xdr:nvSpPr>
        <xdr:cNvPr id="78" name="楕円 77"/>
        <xdr:cNvSpPr/>
      </xdr:nvSpPr>
      <xdr:spPr>
        <a:xfrm>
          <a:off x="4584700" y="569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60753</xdr:rowOff>
    </xdr:from>
    <xdr:ext cx="599010" cy="259045"/>
    <xdr:sp macro="" textlink="">
      <xdr:nvSpPr>
        <xdr:cNvPr id="79" name="人件費該当値テキスト"/>
        <xdr:cNvSpPr txBox="1"/>
      </xdr:nvSpPr>
      <xdr:spPr>
        <a:xfrm>
          <a:off x="4686300" y="5547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31613</xdr:rowOff>
    </xdr:from>
    <xdr:to>
      <xdr:col>20</xdr:col>
      <xdr:colOff>38100</xdr:colOff>
      <xdr:row>33</xdr:row>
      <xdr:rowOff>133213</xdr:rowOff>
    </xdr:to>
    <xdr:sp macro="" textlink="">
      <xdr:nvSpPr>
        <xdr:cNvPr id="80" name="楕円 79"/>
        <xdr:cNvSpPr/>
      </xdr:nvSpPr>
      <xdr:spPr>
        <a:xfrm>
          <a:off x="3746500" y="5689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56095</xdr:colOff>
      <xdr:row>31</xdr:row>
      <xdr:rowOff>149740</xdr:rowOff>
    </xdr:from>
    <xdr:ext cx="599010" cy="259045"/>
    <xdr:sp macro="" textlink="">
      <xdr:nvSpPr>
        <xdr:cNvPr id="81" name="テキスト ボックス 80"/>
        <xdr:cNvSpPr txBox="1"/>
      </xdr:nvSpPr>
      <xdr:spPr>
        <a:xfrm>
          <a:off x="3485095" y="546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2444</xdr:rowOff>
    </xdr:from>
    <xdr:to>
      <xdr:col>15</xdr:col>
      <xdr:colOff>101600</xdr:colOff>
      <xdr:row>33</xdr:row>
      <xdr:rowOff>104044</xdr:rowOff>
    </xdr:to>
    <xdr:sp macro="" textlink="">
      <xdr:nvSpPr>
        <xdr:cNvPr id="82" name="楕円 81"/>
        <xdr:cNvSpPr/>
      </xdr:nvSpPr>
      <xdr:spPr>
        <a:xfrm>
          <a:off x="2857500" y="566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120571</xdr:rowOff>
    </xdr:from>
    <xdr:ext cx="599010" cy="259045"/>
    <xdr:sp macro="" textlink="">
      <xdr:nvSpPr>
        <xdr:cNvPr id="83" name="テキスト ボックス 82"/>
        <xdr:cNvSpPr txBox="1"/>
      </xdr:nvSpPr>
      <xdr:spPr>
        <a:xfrm>
          <a:off x="2608795" y="5435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55296</xdr:rowOff>
    </xdr:from>
    <xdr:to>
      <xdr:col>10</xdr:col>
      <xdr:colOff>165100</xdr:colOff>
      <xdr:row>33</xdr:row>
      <xdr:rowOff>156896</xdr:rowOff>
    </xdr:to>
    <xdr:sp macro="" textlink="">
      <xdr:nvSpPr>
        <xdr:cNvPr id="84" name="楕円 83"/>
        <xdr:cNvSpPr/>
      </xdr:nvSpPr>
      <xdr:spPr>
        <a:xfrm>
          <a:off x="1968500" y="571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1973</xdr:rowOff>
    </xdr:from>
    <xdr:ext cx="599010" cy="259045"/>
    <xdr:sp macro="" textlink="">
      <xdr:nvSpPr>
        <xdr:cNvPr id="85" name="テキスト ボックス 84"/>
        <xdr:cNvSpPr txBox="1"/>
      </xdr:nvSpPr>
      <xdr:spPr>
        <a:xfrm>
          <a:off x="1719795" y="5488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73218</xdr:rowOff>
    </xdr:from>
    <xdr:to>
      <xdr:col>6</xdr:col>
      <xdr:colOff>38100</xdr:colOff>
      <xdr:row>34</xdr:row>
      <xdr:rowOff>3368</xdr:rowOff>
    </xdr:to>
    <xdr:sp macro="" textlink="">
      <xdr:nvSpPr>
        <xdr:cNvPr id="86" name="楕円 85"/>
        <xdr:cNvSpPr/>
      </xdr:nvSpPr>
      <xdr:spPr>
        <a:xfrm>
          <a:off x="1079500" y="573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19895</xdr:rowOff>
    </xdr:from>
    <xdr:ext cx="599010" cy="259045"/>
    <xdr:sp macro="" textlink="">
      <xdr:nvSpPr>
        <xdr:cNvPr id="87" name="テキスト ボックス 86"/>
        <xdr:cNvSpPr txBox="1"/>
      </xdr:nvSpPr>
      <xdr:spPr>
        <a:xfrm>
          <a:off x="830795" y="5506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6</xdr:col>
      <xdr:colOff>127000</xdr:colOff>
      <xdr:row>45</xdr:row>
      <xdr:rowOff>57150</xdr:rowOff>
    </xdr:from>
    <xdr:to>
      <xdr:col>14</xdr:col>
      <xdr:colOff>127000</xdr:colOff>
      <xdr:row>46</xdr:row>
      <xdr:rowOff>139700</xdr:rowOff>
    </xdr:to>
    <xdr:sp macro="" textlink="">
      <xdr:nvSpPr>
        <xdr:cNvPr id="89" name="正方形/長方形 88"/>
        <xdr:cNvSpPr/>
      </xdr:nvSpPr>
      <xdr:spPr>
        <a:xfrm>
          <a:off x="127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46</xdr:row>
      <xdr:rowOff>88900</xdr:rowOff>
    </xdr:from>
    <xdr:to>
      <xdr:col>14</xdr:col>
      <xdr:colOff>127000</xdr:colOff>
      <xdr:row>48</xdr:row>
      <xdr:rowOff>0</xdr:rowOff>
    </xdr:to>
    <xdr:sp macro="" textlink="">
      <xdr:nvSpPr>
        <xdr:cNvPr id="90" name="正方形/長方形 89"/>
        <xdr:cNvSpPr/>
      </xdr:nvSpPr>
      <xdr:spPr>
        <a:xfrm>
          <a:off x="127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45</xdr:row>
      <xdr:rowOff>57150</xdr:rowOff>
    </xdr:from>
    <xdr:to>
      <xdr:col>23</xdr:col>
      <xdr:colOff>63500</xdr:colOff>
      <xdr:row>46</xdr:row>
      <xdr:rowOff>139700</xdr:rowOff>
    </xdr:to>
    <xdr:sp macro="" textlink="">
      <xdr:nvSpPr>
        <xdr:cNvPr id="91" name="正方形/長方形 90"/>
        <xdr:cNvSpPr/>
      </xdr:nvSpPr>
      <xdr:spPr>
        <a:xfrm>
          <a:off x="292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46</xdr:row>
      <xdr:rowOff>88900</xdr:rowOff>
    </xdr:from>
    <xdr:to>
      <xdr:col>23</xdr:col>
      <xdr:colOff>63500</xdr:colOff>
      <xdr:row>48</xdr:row>
      <xdr:rowOff>0</xdr:rowOff>
    </xdr:to>
    <xdr:sp macro="" textlink="">
      <xdr:nvSpPr>
        <xdr:cNvPr id="92" name="正方形/長方形 91"/>
        <xdr:cNvSpPr/>
      </xdr:nvSpPr>
      <xdr:spPr>
        <a:xfrm>
          <a:off x="292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6" name="テキスト ボックス 95"/>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7" name="直線コネクタ 96"/>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98" name="テキスト ボックス 97"/>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99" name="直線コネクタ 98"/>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0" name="テキスト ボックス 99"/>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1" name="直線コネクタ 100"/>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02" name="テキスト ボックス 101"/>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3" name="直線コネクタ 10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04" name="テキスト ボックス 103"/>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82950</xdr:rowOff>
    </xdr:from>
    <xdr:to>
      <xdr:col>24</xdr:col>
      <xdr:colOff>62865</xdr:colOff>
      <xdr:row>57</xdr:row>
      <xdr:rowOff>71577</xdr:rowOff>
    </xdr:to>
    <xdr:cxnSp macro="">
      <xdr:nvCxnSpPr>
        <xdr:cNvPr id="106" name="直線コネクタ 105"/>
        <xdr:cNvCxnSpPr/>
      </xdr:nvCxnSpPr>
      <xdr:spPr>
        <a:xfrm flipV="1">
          <a:off x="4633595" y="8655450"/>
          <a:ext cx="1270" cy="1188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75404</xdr:rowOff>
    </xdr:from>
    <xdr:ext cx="534377" cy="259045"/>
    <xdr:sp macro="" textlink="">
      <xdr:nvSpPr>
        <xdr:cNvPr id="107" name="物件費最小値テキスト"/>
        <xdr:cNvSpPr txBox="1"/>
      </xdr:nvSpPr>
      <xdr:spPr>
        <a:xfrm>
          <a:off x="4686300" y="9848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71577</xdr:rowOff>
    </xdr:from>
    <xdr:to>
      <xdr:col>24</xdr:col>
      <xdr:colOff>152400</xdr:colOff>
      <xdr:row>57</xdr:row>
      <xdr:rowOff>71577</xdr:rowOff>
    </xdr:to>
    <xdr:cxnSp macro="">
      <xdr:nvCxnSpPr>
        <xdr:cNvPr id="108" name="直線コネクタ 107"/>
        <xdr:cNvCxnSpPr/>
      </xdr:nvCxnSpPr>
      <xdr:spPr>
        <a:xfrm>
          <a:off x="4546600" y="9844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29627</xdr:rowOff>
    </xdr:from>
    <xdr:ext cx="534377" cy="259045"/>
    <xdr:sp macro="" textlink="">
      <xdr:nvSpPr>
        <xdr:cNvPr id="109" name="物件費最大値テキスト"/>
        <xdr:cNvSpPr txBox="1"/>
      </xdr:nvSpPr>
      <xdr:spPr>
        <a:xfrm>
          <a:off x="4686300" y="843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82950</xdr:rowOff>
    </xdr:from>
    <xdr:to>
      <xdr:col>24</xdr:col>
      <xdr:colOff>152400</xdr:colOff>
      <xdr:row>50</xdr:row>
      <xdr:rowOff>82950</xdr:rowOff>
    </xdr:to>
    <xdr:cxnSp macro="">
      <xdr:nvCxnSpPr>
        <xdr:cNvPr id="110" name="直線コネクタ 109"/>
        <xdr:cNvCxnSpPr/>
      </xdr:nvCxnSpPr>
      <xdr:spPr>
        <a:xfrm>
          <a:off x="4546600" y="8655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105010</xdr:rowOff>
    </xdr:from>
    <xdr:to>
      <xdr:col>24</xdr:col>
      <xdr:colOff>63500</xdr:colOff>
      <xdr:row>55</xdr:row>
      <xdr:rowOff>165703</xdr:rowOff>
    </xdr:to>
    <xdr:cxnSp macro="">
      <xdr:nvCxnSpPr>
        <xdr:cNvPr id="111" name="直線コネクタ 110"/>
        <xdr:cNvCxnSpPr/>
      </xdr:nvCxnSpPr>
      <xdr:spPr>
        <a:xfrm flipV="1">
          <a:off x="3797300" y="9534760"/>
          <a:ext cx="838200" cy="6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143438</xdr:rowOff>
    </xdr:from>
    <xdr:ext cx="534377" cy="259045"/>
    <xdr:sp macro="" textlink="">
      <xdr:nvSpPr>
        <xdr:cNvPr id="112" name="物件費平均値テキスト"/>
        <xdr:cNvSpPr txBox="1"/>
      </xdr:nvSpPr>
      <xdr:spPr>
        <a:xfrm>
          <a:off x="4686300" y="923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120561</xdr:rowOff>
    </xdr:from>
    <xdr:to>
      <xdr:col>24</xdr:col>
      <xdr:colOff>114300</xdr:colOff>
      <xdr:row>55</xdr:row>
      <xdr:rowOff>50711</xdr:rowOff>
    </xdr:to>
    <xdr:sp macro="" textlink="">
      <xdr:nvSpPr>
        <xdr:cNvPr id="113" name="フローチャート: 判断 112"/>
        <xdr:cNvSpPr/>
      </xdr:nvSpPr>
      <xdr:spPr>
        <a:xfrm>
          <a:off x="4584700" y="937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165703</xdr:rowOff>
    </xdr:from>
    <xdr:to>
      <xdr:col>19</xdr:col>
      <xdr:colOff>177800</xdr:colOff>
      <xdr:row>56</xdr:row>
      <xdr:rowOff>32144</xdr:rowOff>
    </xdr:to>
    <xdr:cxnSp macro="">
      <xdr:nvCxnSpPr>
        <xdr:cNvPr id="114" name="直線コネクタ 113"/>
        <xdr:cNvCxnSpPr/>
      </xdr:nvCxnSpPr>
      <xdr:spPr>
        <a:xfrm flipV="1">
          <a:off x="2908300" y="9595453"/>
          <a:ext cx="889000" cy="37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168567</xdr:rowOff>
    </xdr:from>
    <xdr:to>
      <xdr:col>20</xdr:col>
      <xdr:colOff>38100</xdr:colOff>
      <xdr:row>55</xdr:row>
      <xdr:rowOff>98717</xdr:rowOff>
    </xdr:to>
    <xdr:sp macro="" textlink="">
      <xdr:nvSpPr>
        <xdr:cNvPr id="115" name="フローチャート: 判断 114"/>
        <xdr:cNvSpPr/>
      </xdr:nvSpPr>
      <xdr:spPr>
        <a:xfrm>
          <a:off x="3746500" y="9426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53</xdr:row>
      <xdr:rowOff>115244</xdr:rowOff>
    </xdr:from>
    <xdr:ext cx="534377" cy="259045"/>
    <xdr:sp macro="" textlink="">
      <xdr:nvSpPr>
        <xdr:cNvPr id="116" name="テキスト ボックス 115"/>
        <xdr:cNvSpPr txBox="1"/>
      </xdr:nvSpPr>
      <xdr:spPr>
        <a:xfrm>
          <a:off x="3517411" y="9202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32144</xdr:rowOff>
    </xdr:from>
    <xdr:to>
      <xdr:col>15</xdr:col>
      <xdr:colOff>50800</xdr:colOff>
      <xdr:row>56</xdr:row>
      <xdr:rowOff>39459</xdr:rowOff>
    </xdr:to>
    <xdr:cxnSp macro="">
      <xdr:nvCxnSpPr>
        <xdr:cNvPr id="117" name="直線コネクタ 116"/>
        <xdr:cNvCxnSpPr/>
      </xdr:nvCxnSpPr>
      <xdr:spPr>
        <a:xfrm flipV="1">
          <a:off x="2019300" y="9633344"/>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159138</xdr:rowOff>
    </xdr:from>
    <xdr:to>
      <xdr:col>15</xdr:col>
      <xdr:colOff>101600</xdr:colOff>
      <xdr:row>55</xdr:row>
      <xdr:rowOff>89288</xdr:rowOff>
    </xdr:to>
    <xdr:sp macro="" textlink="">
      <xdr:nvSpPr>
        <xdr:cNvPr id="118" name="フローチャート: 判断 117"/>
        <xdr:cNvSpPr/>
      </xdr:nvSpPr>
      <xdr:spPr>
        <a:xfrm>
          <a:off x="2857500" y="9417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105815</xdr:rowOff>
    </xdr:from>
    <xdr:ext cx="534377" cy="259045"/>
    <xdr:sp macro="" textlink="">
      <xdr:nvSpPr>
        <xdr:cNvPr id="119" name="テキスト ボックス 118"/>
        <xdr:cNvSpPr txBox="1"/>
      </xdr:nvSpPr>
      <xdr:spPr>
        <a:xfrm>
          <a:off x="2641111" y="9192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125984</xdr:rowOff>
    </xdr:from>
    <xdr:to>
      <xdr:col>10</xdr:col>
      <xdr:colOff>114300</xdr:colOff>
      <xdr:row>56</xdr:row>
      <xdr:rowOff>39459</xdr:rowOff>
    </xdr:to>
    <xdr:cxnSp macro="">
      <xdr:nvCxnSpPr>
        <xdr:cNvPr id="120" name="直線コネクタ 119"/>
        <xdr:cNvCxnSpPr/>
      </xdr:nvCxnSpPr>
      <xdr:spPr>
        <a:xfrm>
          <a:off x="1130300" y="9555734"/>
          <a:ext cx="889000" cy="8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73926</xdr:rowOff>
    </xdr:from>
    <xdr:to>
      <xdr:col>10</xdr:col>
      <xdr:colOff>165100</xdr:colOff>
      <xdr:row>55</xdr:row>
      <xdr:rowOff>4076</xdr:rowOff>
    </xdr:to>
    <xdr:sp macro="" textlink="">
      <xdr:nvSpPr>
        <xdr:cNvPr id="121" name="フローチャート: 判断 120"/>
        <xdr:cNvSpPr/>
      </xdr:nvSpPr>
      <xdr:spPr>
        <a:xfrm>
          <a:off x="1968500" y="9332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20603</xdr:rowOff>
    </xdr:from>
    <xdr:ext cx="534377" cy="259045"/>
    <xdr:sp macro="" textlink="">
      <xdr:nvSpPr>
        <xdr:cNvPr id="122" name="テキスト ボックス 121"/>
        <xdr:cNvSpPr txBox="1"/>
      </xdr:nvSpPr>
      <xdr:spPr>
        <a:xfrm>
          <a:off x="1752111" y="9107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4947</xdr:rowOff>
    </xdr:from>
    <xdr:to>
      <xdr:col>6</xdr:col>
      <xdr:colOff>38100</xdr:colOff>
      <xdr:row>55</xdr:row>
      <xdr:rowOff>106547</xdr:rowOff>
    </xdr:to>
    <xdr:sp macro="" textlink="">
      <xdr:nvSpPr>
        <xdr:cNvPr id="123" name="フローチャート: 判断 122"/>
        <xdr:cNvSpPr/>
      </xdr:nvSpPr>
      <xdr:spPr>
        <a:xfrm>
          <a:off x="1079500" y="9434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123074</xdr:rowOff>
    </xdr:from>
    <xdr:ext cx="534377" cy="259045"/>
    <xdr:sp macro="" textlink="">
      <xdr:nvSpPr>
        <xdr:cNvPr id="124" name="テキスト ボックス 123"/>
        <xdr:cNvSpPr txBox="1"/>
      </xdr:nvSpPr>
      <xdr:spPr>
        <a:xfrm>
          <a:off x="863111" y="920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5" name="テキスト ボックス 12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6" name="テキスト ボックス 12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27" name="テキスト ボックス 12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28" name="テキスト ボックス 12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29" name="テキスト ボックス 12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54210</xdr:rowOff>
    </xdr:from>
    <xdr:to>
      <xdr:col>24</xdr:col>
      <xdr:colOff>114300</xdr:colOff>
      <xdr:row>55</xdr:row>
      <xdr:rowOff>155810</xdr:rowOff>
    </xdr:to>
    <xdr:sp macro="" textlink="">
      <xdr:nvSpPr>
        <xdr:cNvPr id="130" name="楕円 129"/>
        <xdr:cNvSpPr/>
      </xdr:nvSpPr>
      <xdr:spPr>
        <a:xfrm>
          <a:off x="4584700" y="94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32637</xdr:rowOff>
    </xdr:from>
    <xdr:ext cx="534377" cy="259045"/>
    <xdr:sp macro="" textlink="">
      <xdr:nvSpPr>
        <xdr:cNvPr id="131" name="物件費該当値テキスト"/>
        <xdr:cNvSpPr txBox="1"/>
      </xdr:nvSpPr>
      <xdr:spPr>
        <a:xfrm>
          <a:off x="4686300" y="946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114903</xdr:rowOff>
    </xdr:from>
    <xdr:to>
      <xdr:col>20</xdr:col>
      <xdr:colOff>38100</xdr:colOff>
      <xdr:row>56</xdr:row>
      <xdr:rowOff>45053</xdr:rowOff>
    </xdr:to>
    <xdr:sp macro="" textlink="">
      <xdr:nvSpPr>
        <xdr:cNvPr id="132" name="楕円 131"/>
        <xdr:cNvSpPr/>
      </xdr:nvSpPr>
      <xdr:spPr>
        <a:xfrm>
          <a:off x="3746500" y="954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56</xdr:row>
      <xdr:rowOff>36180</xdr:rowOff>
    </xdr:from>
    <xdr:ext cx="534377" cy="259045"/>
    <xdr:sp macro="" textlink="">
      <xdr:nvSpPr>
        <xdr:cNvPr id="133" name="テキスト ボックス 132"/>
        <xdr:cNvSpPr txBox="1"/>
      </xdr:nvSpPr>
      <xdr:spPr>
        <a:xfrm>
          <a:off x="3517411" y="9637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152794</xdr:rowOff>
    </xdr:from>
    <xdr:to>
      <xdr:col>15</xdr:col>
      <xdr:colOff>101600</xdr:colOff>
      <xdr:row>56</xdr:row>
      <xdr:rowOff>82944</xdr:rowOff>
    </xdr:to>
    <xdr:sp macro="" textlink="">
      <xdr:nvSpPr>
        <xdr:cNvPr id="134" name="楕円 133"/>
        <xdr:cNvSpPr/>
      </xdr:nvSpPr>
      <xdr:spPr>
        <a:xfrm>
          <a:off x="2857500" y="958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74071</xdr:rowOff>
    </xdr:from>
    <xdr:ext cx="534377" cy="259045"/>
    <xdr:sp macro="" textlink="">
      <xdr:nvSpPr>
        <xdr:cNvPr id="135" name="テキスト ボックス 134"/>
        <xdr:cNvSpPr txBox="1"/>
      </xdr:nvSpPr>
      <xdr:spPr>
        <a:xfrm>
          <a:off x="2641111" y="967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160109</xdr:rowOff>
    </xdr:from>
    <xdr:to>
      <xdr:col>10</xdr:col>
      <xdr:colOff>165100</xdr:colOff>
      <xdr:row>56</xdr:row>
      <xdr:rowOff>90259</xdr:rowOff>
    </xdr:to>
    <xdr:sp macro="" textlink="">
      <xdr:nvSpPr>
        <xdr:cNvPr id="136" name="楕円 135"/>
        <xdr:cNvSpPr/>
      </xdr:nvSpPr>
      <xdr:spPr>
        <a:xfrm>
          <a:off x="1968500" y="958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81386</xdr:rowOff>
    </xdr:from>
    <xdr:ext cx="534377" cy="259045"/>
    <xdr:sp macro="" textlink="">
      <xdr:nvSpPr>
        <xdr:cNvPr id="137" name="テキスト ボックス 136"/>
        <xdr:cNvSpPr txBox="1"/>
      </xdr:nvSpPr>
      <xdr:spPr>
        <a:xfrm>
          <a:off x="1752111" y="9682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75184</xdr:rowOff>
    </xdr:from>
    <xdr:to>
      <xdr:col>6</xdr:col>
      <xdr:colOff>38100</xdr:colOff>
      <xdr:row>56</xdr:row>
      <xdr:rowOff>5334</xdr:rowOff>
    </xdr:to>
    <xdr:sp macro="" textlink="">
      <xdr:nvSpPr>
        <xdr:cNvPr id="138" name="楕円 137"/>
        <xdr:cNvSpPr/>
      </xdr:nvSpPr>
      <xdr:spPr>
        <a:xfrm>
          <a:off x="1079500" y="950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167911</xdr:rowOff>
    </xdr:from>
    <xdr:ext cx="534377" cy="259045"/>
    <xdr:sp macro="" textlink="">
      <xdr:nvSpPr>
        <xdr:cNvPr id="139" name="テキスト ボックス 138"/>
        <xdr:cNvSpPr txBox="1"/>
      </xdr:nvSpPr>
      <xdr:spPr>
        <a:xfrm>
          <a:off x="863111" y="959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0" name="正方形/長方形 13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6</xdr:col>
      <xdr:colOff>127000</xdr:colOff>
      <xdr:row>65</xdr:row>
      <xdr:rowOff>57150</xdr:rowOff>
    </xdr:from>
    <xdr:to>
      <xdr:col>14</xdr:col>
      <xdr:colOff>127000</xdr:colOff>
      <xdr:row>66</xdr:row>
      <xdr:rowOff>139700</xdr:rowOff>
    </xdr:to>
    <xdr:sp macro="" textlink="">
      <xdr:nvSpPr>
        <xdr:cNvPr id="141" name="正方形/長方形 140"/>
        <xdr:cNvSpPr/>
      </xdr:nvSpPr>
      <xdr:spPr>
        <a:xfrm>
          <a:off x="127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66</xdr:row>
      <xdr:rowOff>88900</xdr:rowOff>
    </xdr:from>
    <xdr:to>
      <xdr:col>14</xdr:col>
      <xdr:colOff>127000</xdr:colOff>
      <xdr:row>68</xdr:row>
      <xdr:rowOff>0</xdr:rowOff>
    </xdr:to>
    <xdr:sp macro="" textlink="">
      <xdr:nvSpPr>
        <xdr:cNvPr id="142" name="正方形/長方形 141"/>
        <xdr:cNvSpPr/>
      </xdr:nvSpPr>
      <xdr:spPr>
        <a:xfrm>
          <a:off x="127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65</xdr:row>
      <xdr:rowOff>57150</xdr:rowOff>
    </xdr:from>
    <xdr:to>
      <xdr:col>23</xdr:col>
      <xdr:colOff>63500</xdr:colOff>
      <xdr:row>66</xdr:row>
      <xdr:rowOff>139700</xdr:rowOff>
    </xdr:to>
    <xdr:sp macro="" textlink="">
      <xdr:nvSpPr>
        <xdr:cNvPr id="143" name="正方形/長方形 142"/>
        <xdr:cNvSpPr/>
      </xdr:nvSpPr>
      <xdr:spPr>
        <a:xfrm>
          <a:off x="292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66</xdr:row>
      <xdr:rowOff>88900</xdr:rowOff>
    </xdr:from>
    <xdr:to>
      <xdr:col>23</xdr:col>
      <xdr:colOff>63500</xdr:colOff>
      <xdr:row>68</xdr:row>
      <xdr:rowOff>0</xdr:rowOff>
    </xdr:to>
    <xdr:sp macro="" textlink="">
      <xdr:nvSpPr>
        <xdr:cNvPr id="144" name="正方形/長方形 143"/>
        <xdr:cNvSpPr/>
      </xdr:nvSpPr>
      <xdr:spPr>
        <a:xfrm>
          <a:off x="292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45" name="正方形/長方形 14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46" name="テキスト ボックス 14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47" name="直線コネクタ 14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48" name="テキスト ボックス 147"/>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49" name="直線コネクタ 148"/>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78</xdr:row>
      <xdr:rowOff>128106</xdr:rowOff>
    </xdr:from>
    <xdr:ext cx="467179" cy="259045"/>
    <xdr:sp macro="" textlink="">
      <xdr:nvSpPr>
        <xdr:cNvPr id="150" name="テキスト ボックス 149"/>
        <xdr:cNvSpPr txBox="1"/>
      </xdr:nvSpPr>
      <xdr:spPr>
        <a:xfrm>
          <a:off x="294821" y="1350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1" name="直線コネクタ 150"/>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144434</xdr:rowOff>
    </xdr:from>
    <xdr:ext cx="467179" cy="259045"/>
    <xdr:sp macro="" textlink="">
      <xdr:nvSpPr>
        <xdr:cNvPr id="152" name="テキスト ボックス 151"/>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3" name="直線コネクタ 152"/>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160762</xdr:rowOff>
    </xdr:from>
    <xdr:ext cx="467179" cy="259045"/>
    <xdr:sp macro="" textlink="">
      <xdr:nvSpPr>
        <xdr:cNvPr id="154" name="テキスト ボックス 153"/>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55" name="直線コネクタ 154"/>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5642</xdr:rowOff>
    </xdr:from>
    <xdr:ext cx="467179" cy="259045"/>
    <xdr:sp macro="" textlink="">
      <xdr:nvSpPr>
        <xdr:cNvPr id="156" name="テキスト ボックス 155"/>
        <xdr:cNvSpPr txBox="1"/>
      </xdr:nvSpPr>
      <xdr:spPr>
        <a:xfrm>
          <a:off x="294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57" name="直線コネクタ 156"/>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58" name="テキスト ボックス 157"/>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59" name="直線コネクタ 158"/>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0" name="テキスト ボックス 159"/>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1" name="直線コネクタ 16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2" name="テキスト ボックス 161"/>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3"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139864</xdr:rowOff>
    </xdr:from>
    <xdr:to>
      <xdr:col>24</xdr:col>
      <xdr:colOff>62865</xdr:colOff>
      <xdr:row>79</xdr:row>
      <xdr:rowOff>38626</xdr:rowOff>
    </xdr:to>
    <xdr:cxnSp macro="">
      <xdr:nvCxnSpPr>
        <xdr:cNvPr id="164" name="直線コネクタ 163"/>
        <xdr:cNvCxnSpPr/>
      </xdr:nvCxnSpPr>
      <xdr:spPr>
        <a:xfrm flipV="1">
          <a:off x="4633595" y="12141364"/>
          <a:ext cx="1270" cy="1441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42453</xdr:rowOff>
    </xdr:from>
    <xdr:ext cx="469744" cy="259045"/>
    <xdr:sp macro="" textlink="">
      <xdr:nvSpPr>
        <xdr:cNvPr id="165" name="維持補修費最小値テキスト"/>
        <xdr:cNvSpPr txBox="1"/>
      </xdr:nvSpPr>
      <xdr:spPr>
        <a:xfrm>
          <a:off x="4686300" y="1358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38626</xdr:rowOff>
    </xdr:from>
    <xdr:to>
      <xdr:col>24</xdr:col>
      <xdr:colOff>152400</xdr:colOff>
      <xdr:row>79</xdr:row>
      <xdr:rowOff>38626</xdr:rowOff>
    </xdr:to>
    <xdr:cxnSp macro="">
      <xdr:nvCxnSpPr>
        <xdr:cNvPr id="166" name="直線コネクタ 165"/>
        <xdr:cNvCxnSpPr/>
      </xdr:nvCxnSpPr>
      <xdr:spPr>
        <a:xfrm>
          <a:off x="4546600" y="13583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86541</xdr:rowOff>
    </xdr:from>
    <xdr:ext cx="534377" cy="259045"/>
    <xdr:sp macro="" textlink="">
      <xdr:nvSpPr>
        <xdr:cNvPr id="167" name="維持補修費最大値テキスト"/>
        <xdr:cNvSpPr txBox="1"/>
      </xdr:nvSpPr>
      <xdr:spPr>
        <a:xfrm>
          <a:off x="4686300" y="1191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139864</xdr:rowOff>
    </xdr:from>
    <xdr:to>
      <xdr:col>24</xdr:col>
      <xdr:colOff>152400</xdr:colOff>
      <xdr:row>70</xdr:row>
      <xdr:rowOff>139864</xdr:rowOff>
    </xdr:to>
    <xdr:cxnSp macro="">
      <xdr:nvCxnSpPr>
        <xdr:cNvPr id="168" name="直線コネクタ 167"/>
        <xdr:cNvCxnSpPr/>
      </xdr:nvCxnSpPr>
      <xdr:spPr>
        <a:xfrm>
          <a:off x="4546600" y="12141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58057</xdr:rowOff>
    </xdr:from>
    <xdr:to>
      <xdr:col>24</xdr:col>
      <xdr:colOff>63500</xdr:colOff>
      <xdr:row>74</xdr:row>
      <xdr:rowOff>83693</xdr:rowOff>
    </xdr:to>
    <xdr:cxnSp macro="">
      <xdr:nvCxnSpPr>
        <xdr:cNvPr id="169" name="直線コネクタ 168"/>
        <xdr:cNvCxnSpPr/>
      </xdr:nvCxnSpPr>
      <xdr:spPr>
        <a:xfrm>
          <a:off x="3797300" y="12402457"/>
          <a:ext cx="838200" cy="36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134928</xdr:rowOff>
    </xdr:from>
    <xdr:ext cx="469744" cy="259045"/>
    <xdr:sp macro="" textlink="">
      <xdr:nvSpPr>
        <xdr:cNvPr id="170" name="維持補修費平均値テキスト"/>
        <xdr:cNvSpPr txBox="1"/>
      </xdr:nvSpPr>
      <xdr:spPr>
        <a:xfrm>
          <a:off x="4686300" y="129936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156501</xdr:rowOff>
    </xdr:from>
    <xdr:to>
      <xdr:col>24</xdr:col>
      <xdr:colOff>114300</xdr:colOff>
      <xdr:row>76</xdr:row>
      <xdr:rowOff>86651</xdr:rowOff>
    </xdr:to>
    <xdr:sp macro="" textlink="">
      <xdr:nvSpPr>
        <xdr:cNvPr id="171" name="フローチャート: 判断 170"/>
        <xdr:cNvSpPr/>
      </xdr:nvSpPr>
      <xdr:spPr>
        <a:xfrm>
          <a:off x="4584700" y="1301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24094</xdr:rowOff>
    </xdr:from>
    <xdr:to>
      <xdr:col>19</xdr:col>
      <xdr:colOff>177800</xdr:colOff>
      <xdr:row>72</xdr:row>
      <xdr:rowOff>58057</xdr:rowOff>
    </xdr:to>
    <xdr:cxnSp macro="">
      <xdr:nvCxnSpPr>
        <xdr:cNvPr id="172" name="直線コネクタ 171"/>
        <xdr:cNvCxnSpPr/>
      </xdr:nvCxnSpPr>
      <xdr:spPr>
        <a:xfrm>
          <a:off x="2908300" y="12368494"/>
          <a:ext cx="889000" cy="3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84655</xdr:rowOff>
    </xdr:from>
    <xdr:to>
      <xdr:col>20</xdr:col>
      <xdr:colOff>38100</xdr:colOff>
      <xdr:row>76</xdr:row>
      <xdr:rowOff>14805</xdr:rowOff>
    </xdr:to>
    <xdr:sp macro="" textlink="">
      <xdr:nvSpPr>
        <xdr:cNvPr id="173" name="フローチャート: 判断 172"/>
        <xdr:cNvSpPr/>
      </xdr:nvSpPr>
      <xdr:spPr>
        <a:xfrm>
          <a:off x="3746500" y="129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76</xdr:row>
      <xdr:rowOff>5932</xdr:rowOff>
    </xdr:from>
    <xdr:ext cx="469744" cy="259045"/>
    <xdr:sp macro="" textlink="">
      <xdr:nvSpPr>
        <xdr:cNvPr id="174" name="テキスト ボックス 173"/>
        <xdr:cNvSpPr txBox="1"/>
      </xdr:nvSpPr>
      <xdr:spPr>
        <a:xfrm>
          <a:off x="3549728" y="1303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24094</xdr:rowOff>
    </xdr:from>
    <xdr:to>
      <xdr:col>15</xdr:col>
      <xdr:colOff>50800</xdr:colOff>
      <xdr:row>74</xdr:row>
      <xdr:rowOff>28502</xdr:rowOff>
    </xdr:to>
    <xdr:cxnSp macro="">
      <xdr:nvCxnSpPr>
        <xdr:cNvPr id="175" name="直線コネクタ 174"/>
        <xdr:cNvCxnSpPr/>
      </xdr:nvCxnSpPr>
      <xdr:spPr>
        <a:xfrm flipV="1">
          <a:off x="2019300" y="12368494"/>
          <a:ext cx="889000" cy="34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139029</xdr:rowOff>
    </xdr:from>
    <xdr:to>
      <xdr:col>15</xdr:col>
      <xdr:colOff>101600</xdr:colOff>
      <xdr:row>76</xdr:row>
      <xdr:rowOff>69179</xdr:rowOff>
    </xdr:to>
    <xdr:sp macro="" textlink="">
      <xdr:nvSpPr>
        <xdr:cNvPr id="176" name="フローチャート: 判断 175"/>
        <xdr:cNvSpPr/>
      </xdr:nvSpPr>
      <xdr:spPr>
        <a:xfrm>
          <a:off x="2857500" y="12997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60306</xdr:rowOff>
    </xdr:from>
    <xdr:ext cx="469744" cy="259045"/>
    <xdr:sp macro="" textlink="">
      <xdr:nvSpPr>
        <xdr:cNvPr id="177" name="テキスト ボックス 176"/>
        <xdr:cNvSpPr txBox="1"/>
      </xdr:nvSpPr>
      <xdr:spPr>
        <a:xfrm>
          <a:off x="2673428" y="1309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28502</xdr:rowOff>
    </xdr:from>
    <xdr:to>
      <xdr:col>10</xdr:col>
      <xdr:colOff>114300</xdr:colOff>
      <xdr:row>75</xdr:row>
      <xdr:rowOff>18379</xdr:rowOff>
    </xdr:to>
    <xdr:cxnSp macro="">
      <xdr:nvCxnSpPr>
        <xdr:cNvPr id="178" name="直線コネクタ 177"/>
        <xdr:cNvCxnSpPr/>
      </xdr:nvCxnSpPr>
      <xdr:spPr>
        <a:xfrm flipV="1">
          <a:off x="1130300" y="12715802"/>
          <a:ext cx="889000" cy="161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68326</xdr:rowOff>
    </xdr:from>
    <xdr:to>
      <xdr:col>10</xdr:col>
      <xdr:colOff>165100</xdr:colOff>
      <xdr:row>76</xdr:row>
      <xdr:rowOff>169926</xdr:rowOff>
    </xdr:to>
    <xdr:sp macro="" textlink="">
      <xdr:nvSpPr>
        <xdr:cNvPr id="179" name="フローチャート: 判断 178"/>
        <xdr:cNvSpPr/>
      </xdr:nvSpPr>
      <xdr:spPr>
        <a:xfrm>
          <a:off x="1968500" y="1309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161053</xdr:rowOff>
    </xdr:from>
    <xdr:ext cx="469744" cy="259045"/>
    <xdr:sp macro="" textlink="">
      <xdr:nvSpPr>
        <xdr:cNvPr id="180" name="テキスト ボックス 179"/>
        <xdr:cNvSpPr txBox="1"/>
      </xdr:nvSpPr>
      <xdr:spPr>
        <a:xfrm>
          <a:off x="1784428" y="1319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105392</xdr:rowOff>
    </xdr:from>
    <xdr:to>
      <xdr:col>6</xdr:col>
      <xdr:colOff>38100</xdr:colOff>
      <xdr:row>77</xdr:row>
      <xdr:rowOff>35542</xdr:rowOff>
    </xdr:to>
    <xdr:sp macro="" textlink="">
      <xdr:nvSpPr>
        <xdr:cNvPr id="181" name="フローチャート: 判断 180"/>
        <xdr:cNvSpPr/>
      </xdr:nvSpPr>
      <xdr:spPr>
        <a:xfrm>
          <a:off x="1079500" y="1313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26669</xdr:rowOff>
    </xdr:from>
    <xdr:ext cx="469744" cy="259045"/>
    <xdr:sp macro="" textlink="">
      <xdr:nvSpPr>
        <xdr:cNvPr id="182" name="テキスト ボックス 181"/>
        <xdr:cNvSpPr txBox="1"/>
      </xdr:nvSpPr>
      <xdr:spPr>
        <a:xfrm>
          <a:off x="895428" y="13228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3" name="テキスト ボックス 18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4" name="テキスト ボックス 18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5" name="テキスト ボックス 18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6" name="テキスト ボックス 18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7" name="テキスト ボックス 18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32893</xdr:rowOff>
    </xdr:from>
    <xdr:to>
      <xdr:col>24</xdr:col>
      <xdr:colOff>114300</xdr:colOff>
      <xdr:row>74</xdr:row>
      <xdr:rowOff>134493</xdr:rowOff>
    </xdr:to>
    <xdr:sp macro="" textlink="">
      <xdr:nvSpPr>
        <xdr:cNvPr id="188" name="楕円 187"/>
        <xdr:cNvSpPr/>
      </xdr:nvSpPr>
      <xdr:spPr>
        <a:xfrm>
          <a:off x="4584700" y="1272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55770</xdr:rowOff>
    </xdr:from>
    <xdr:ext cx="469744" cy="259045"/>
    <xdr:sp macro="" textlink="">
      <xdr:nvSpPr>
        <xdr:cNvPr id="189" name="維持補修費該当値テキスト"/>
        <xdr:cNvSpPr txBox="1"/>
      </xdr:nvSpPr>
      <xdr:spPr>
        <a:xfrm>
          <a:off x="4686300" y="12571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7257</xdr:rowOff>
    </xdr:from>
    <xdr:to>
      <xdr:col>20</xdr:col>
      <xdr:colOff>38100</xdr:colOff>
      <xdr:row>72</xdr:row>
      <xdr:rowOff>108857</xdr:rowOff>
    </xdr:to>
    <xdr:sp macro="" textlink="">
      <xdr:nvSpPr>
        <xdr:cNvPr id="190" name="楕円 189"/>
        <xdr:cNvSpPr/>
      </xdr:nvSpPr>
      <xdr:spPr>
        <a:xfrm>
          <a:off x="3746500" y="1235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70</xdr:row>
      <xdr:rowOff>125384</xdr:rowOff>
    </xdr:from>
    <xdr:ext cx="469744" cy="259045"/>
    <xdr:sp macro="" textlink="">
      <xdr:nvSpPr>
        <xdr:cNvPr id="191" name="テキスト ボックス 190"/>
        <xdr:cNvSpPr txBox="1"/>
      </xdr:nvSpPr>
      <xdr:spPr>
        <a:xfrm>
          <a:off x="3549728" y="12126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71</xdr:row>
      <xdr:rowOff>144744</xdr:rowOff>
    </xdr:from>
    <xdr:to>
      <xdr:col>15</xdr:col>
      <xdr:colOff>101600</xdr:colOff>
      <xdr:row>72</xdr:row>
      <xdr:rowOff>74894</xdr:rowOff>
    </xdr:to>
    <xdr:sp macro="" textlink="">
      <xdr:nvSpPr>
        <xdr:cNvPr id="192" name="楕円 191"/>
        <xdr:cNvSpPr/>
      </xdr:nvSpPr>
      <xdr:spPr>
        <a:xfrm>
          <a:off x="2857500" y="1231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70</xdr:row>
      <xdr:rowOff>91421</xdr:rowOff>
    </xdr:from>
    <xdr:ext cx="469744" cy="259045"/>
    <xdr:sp macro="" textlink="">
      <xdr:nvSpPr>
        <xdr:cNvPr id="193" name="テキスト ボックス 192"/>
        <xdr:cNvSpPr txBox="1"/>
      </xdr:nvSpPr>
      <xdr:spPr>
        <a:xfrm>
          <a:off x="2673428" y="12092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149152</xdr:rowOff>
    </xdr:from>
    <xdr:to>
      <xdr:col>10</xdr:col>
      <xdr:colOff>165100</xdr:colOff>
      <xdr:row>74</xdr:row>
      <xdr:rowOff>79302</xdr:rowOff>
    </xdr:to>
    <xdr:sp macro="" textlink="">
      <xdr:nvSpPr>
        <xdr:cNvPr id="194" name="楕円 193"/>
        <xdr:cNvSpPr/>
      </xdr:nvSpPr>
      <xdr:spPr>
        <a:xfrm>
          <a:off x="1968500" y="1266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72</xdr:row>
      <xdr:rowOff>95829</xdr:rowOff>
    </xdr:from>
    <xdr:ext cx="469744" cy="259045"/>
    <xdr:sp macro="" textlink="">
      <xdr:nvSpPr>
        <xdr:cNvPr id="195" name="テキスト ボックス 194"/>
        <xdr:cNvSpPr txBox="1"/>
      </xdr:nvSpPr>
      <xdr:spPr>
        <a:xfrm>
          <a:off x="1784428" y="12440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139029</xdr:rowOff>
    </xdr:from>
    <xdr:to>
      <xdr:col>6</xdr:col>
      <xdr:colOff>38100</xdr:colOff>
      <xdr:row>75</xdr:row>
      <xdr:rowOff>69179</xdr:rowOff>
    </xdr:to>
    <xdr:sp macro="" textlink="">
      <xdr:nvSpPr>
        <xdr:cNvPr id="196" name="楕円 195"/>
        <xdr:cNvSpPr/>
      </xdr:nvSpPr>
      <xdr:spPr>
        <a:xfrm>
          <a:off x="1079500" y="1282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73</xdr:row>
      <xdr:rowOff>85706</xdr:rowOff>
    </xdr:from>
    <xdr:ext cx="469744" cy="259045"/>
    <xdr:sp macro="" textlink="">
      <xdr:nvSpPr>
        <xdr:cNvPr id="197" name="テキスト ボックス 196"/>
        <xdr:cNvSpPr txBox="1"/>
      </xdr:nvSpPr>
      <xdr:spPr>
        <a:xfrm>
          <a:off x="895428" y="12601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8" name="正方形/長方形 19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6</xdr:col>
      <xdr:colOff>127000</xdr:colOff>
      <xdr:row>85</xdr:row>
      <xdr:rowOff>57150</xdr:rowOff>
    </xdr:from>
    <xdr:to>
      <xdr:col>14</xdr:col>
      <xdr:colOff>127000</xdr:colOff>
      <xdr:row>86</xdr:row>
      <xdr:rowOff>139700</xdr:rowOff>
    </xdr:to>
    <xdr:sp macro="" textlink="">
      <xdr:nvSpPr>
        <xdr:cNvPr id="199" name="正方形/長方形 198"/>
        <xdr:cNvSpPr/>
      </xdr:nvSpPr>
      <xdr:spPr>
        <a:xfrm>
          <a:off x="127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86</xdr:row>
      <xdr:rowOff>88900</xdr:rowOff>
    </xdr:from>
    <xdr:to>
      <xdr:col>14</xdr:col>
      <xdr:colOff>127000</xdr:colOff>
      <xdr:row>88</xdr:row>
      <xdr:rowOff>0</xdr:rowOff>
    </xdr:to>
    <xdr:sp macro="" textlink="">
      <xdr:nvSpPr>
        <xdr:cNvPr id="200" name="正方形/長方形 199"/>
        <xdr:cNvSpPr/>
      </xdr:nvSpPr>
      <xdr:spPr>
        <a:xfrm>
          <a:off x="127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85</xdr:row>
      <xdr:rowOff>57150</xdr:rowOff>
    </xdr:from>
    <xdr:to>
      <xdr:col>23</xdr:col>
      <xdr:colOff>63500</xdr:colOff>
      <xdr:row>86</xdr:row>
      <xdr:rowOff>139700</xdr:rowOff>
    </xdr:to>
    <xdr:sp macro="" textlink="">
      <xdr:nvSpPr>
        <xdr:cNvPr id="201" name="正方形/長方形 200"/>
        <xdr:cNvSpPr/>
      </xdr:nvSpPr>
      <xdr:spPr>
        <a:xfrm>
          <a:off x="292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86</xdr:row>
      <xdr:rowOff>88900</xdr:rowOff>
    </xdr:from>
    <xdr:to>
      <xdr:col>23</xdr:col>
      <xdr:colOff>63500</xdr:colOff>
      <xdr:row>88</xdr:row>
      <xdr:rowOff>0</xdr:rowOff>
    </xdr:to>
    <xdr:sp macro="" textlink="">
      <xdr:nvSpPr>
        <xdr:cNvPr id="202" name="正方形/長方形 201"/>
        <xdr:cNvSpPr/>
      </xdr:nvSpPr>
      <xdr:spPr>
        <a:xfrm>
          <a:off x="292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3" name="正方形/長方形 20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4" name="テキスト ボックス 20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5" name="直線コネクタ 20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100</xdr:row>
      <xdr:rowOff>111777</xdr:rowOff>
    </xdr:from>
    <xdr:ext cx="467179" cy="259045"/>
    <xdr:sp macro="" textlink="">
      <xdr:nvSpPr>
        <xdr:cNvPr id="206" name="テキスト ボックス 205"/>
        <xdr:cNvSpPr txBox="1"/>
      </xdr:nvSpPr>
      <xdr:spPr>
        <a:xfrm>
          <a:off x="294821" y="1725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07" name="直線コネクタ 20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128106</xdr:rowOff>
    </xdr:from>
    <xdr:ext cx="467179" cy="259045"/>
    <xdr:sp macro="" textlink="">
      <xdr:nvSpPr>
        <xdr:cNvPr id="208" name="テキスト ボックス 207"/>
        <xdr:cNvSpPr txBox="1"/>
      </xdr:nvSpPr>
      <xdr:spPr>
        <a:xfrm>
          <a:off x="294821" y="16930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09" name="直線コネクタ 20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144434</xdr:rowOff>
    </xdr:from>
    <xdr:ext cx="467179" cy="259045"/>
    <xdr:sp macro="" textlink="">
      <xdr:nvSpPr>
        <xdr:cNvPr id="210" name="テキスト ボックス 209"/>
        <xdr:cNvSpPr txBox="1"/>
      </xdr:nvSpPr>
      <xdr:spPr>
        <a:xfrm>
          <a:off x="294821" y="16603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1" name="直線コネクタ 21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2" name="テキスト ボックス 211"/>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3" name="直線コネクタ 21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14" name="テキスト ボックス 213"/>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5" name="直線コネクタ 21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16" name="テキスト ボックス 215"/>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17" name="直線コネクタ 21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18" name="テキスト ボックス 217"/>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0" name="テキスト ボックス 219"/>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126529</xdr:rowOff>
    </xdr:from>
    <xdr:to>
      <xdr:col>24</xdr:col>
      <xdr:colOff>62865</xdr:colOff>
      <xdr:row>98</xdr:row>
      <xdr:rowOff>168873</xdr:rowOff>
    </xdr:to>
    <xdr:cxnSp macro="">
      <xdr:nvCxnSpPr>
        <xdr:cNvPr id="222" name="直線コネクタ 221"/>
        <xdr:cNvCxnSpPr/>
      </xdr:nvCxnSpPr>
      <xdr:spPr>
        <a:xfrm flipV="1">
          <a:off x="4633595" y="15557029"/>
          <a:ext cx="1270" cy="1413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1250</xdr:rowOff>
    </xdr:from>
    <xdr:ext cx="469744" cy="259045"/>
    <xdr:sp macro="" textlink="">
      <xdr:nvSpPr>
        <xdr:cNvPr id="223" name="扶助費最小値テキスト"/>
        <xdr:cNvSpPr txBox="1"/>
      </xdr:nvSpPr>
      <xdr:spPr>
        <a:xfrm>
          <a:off x="4686300" y="1697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168873</xdr:rowOff>
    </xdr:from>
    <xdr:to>
      <xdr:col>24</xdr:col>
      <xdr:colOff>152400</xdr:colOff>
      <xdr:row>98</xdr:row>
      <xdr:rowOff>168873</xdr:rowOff>
    </xdr:to>
    <xdr:cxnSp macro="">
      <xdr:nvCxnSpPr>
        <xdr:cNvPr id="224" name="直線コネクタ 223"/>
        <xdr:cNvCxnSpPr/>
      </xdr:nvCxnSpPr>
      <xdr:spPr>
        <a:xfrm>
          <a:off x="4546600" y="16970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73206</xdr:rowOff>
    </xdr:from>
    <xdr:ext cx="534377" cy="259045"/>
    <xdr:sp macro="" textlink="">
      <xdr:nvSpPr>
        <xdr:cNvPr id="225" name="扶助費最大値テキスト"/>
        <xdr:cNvSpPr txBox="1"/>
      </xdr:nvSpPr>
      <xdr:spPr>
        <a:xfrm>
          <a:off x="4686300" y="1533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126529</xdr:rowOff>
    </xdr:from>
    <xdr:to>
      <xdr:col>24</xdr:col>
      <xdr:colOff>152400</xdr:colOff>
      <xdr:row>90</xdr:row>
      <xdr:rowOff>126529</xdr:rowOff>
    </xdr:to>
    <xdr:cxnSp macro="">
      <xdr:nvCxnSpPr>
        <xdr:cNvPr id="226" name="直線コネクタ 225"/>
        <xdr:cNvCxnSpPr/>
      </xdr:nvCxnSpPr>
      <xdr:spPr>
        <a:xfrm>
          <a:off x="4546600" y="15557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105736</xdr:rowOff>
    </xdr:from>
    <xdr:to>
      <xdr:col>24</xdr:col>
      <xdr:colOff>63500</xdr:colOff>
      <xdr:row>98</xdr:row>
      <xdr:rowOff>149823</xdr:rowOff>
    </xdr:to>
    <xdr:cxnSp macro="">
      <xdr:nvCxnSpPr>
        <xdr:cNvPr id="227" name="直線コネクタ 226"/>
        <xdr:cNvCxnSpPr/>
      </xdr:nvCxnSpPr>
      <xdr:spPr>
        <a:xfrm flipV="1">
          <a:off x="3797300" y="16907836"/>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78793</xdr:rowOff>
    </xdr:from>
    <xdr:ext cx="534377" cy="259045"/>
    <xdr:sp macro="" textlink="">
      <xdr:nvSpPr>
        <xdr:cNvPr id="228" name="扶助費平均値テキスト"/>
        <xdr:cNvSpPr txBox="1"/>
      </xdr:nvSpPr>
      <xdr:spPr>
        <a:xfrm>
          <a:off x="4686300" y="160236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55916</xdr:rowOff>
    </xdr:from>
    <xdr:to>
      <xdr:col>24</xdr:col>
      <xdr:colOff>114300</xdr:colOff>
      <xdr:row>94</xdr:row>
      <xdr:rowOff>157516</xdr:rowOff>
    </xdr:to>
    <xdr:sp macro="" textlink="">
      <xdr:nvSpPr>
        <xdr:cNvPr id="229" name="フローチャート: 判断 228"/>
        <xdr:cNvSpPr/>
      </xdr:nvSpPr>
      <xdr:spPr>
        <a:xfrm>
          <a:off x="4584700" y="16172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149823</xdr:rowOff>
    </xdr:from>
    <xdr:to>
      <xdr:col>19</xdr:col>
      <xdr:colOff>177800</xdr:colOff>
      <xdr:row>98</xdr:row>
      <xdr:rowOff>159186</xdr:rowOff>
    </xdr:to>
    <xdr:cxnSp macro="">
      <xdr:nvCxnSpPr>
        <xdr:cNvPr id="230" name="直線コネクタ 229"/>
        <xdr:cNvCxnSpPr/>
      </xdr:nvCxnSpPr>
      <xdr:spPr>
        <a:xfrm flipV="1">
          <a:off x="2908300" y="16951923"/>
          <a:ext cx="889000" cy="9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116005</xdr:rowOff>
    </xdr:from>
    <xdr:to>
      <xdr:col>20</xdr:col>
      <xdr:colOff>38100</xdr:colOff>
      <xdr:row>95</xdr:row>
      <xdr:rowOff>46155</xdr:rowOff>
    </xdr:to>
    <xdr:sp macro="" textlink="">
      <xdr:nvSpPr>
        <xdr:cNvPr id="231" name="フローチャート: 判断 230"/>
        <xdr:cNvSpPr/>
      </xdr:nvSpPr>
      <xdr:spPr>
        <a:xfrm>
          <a:off x="3746500" y="1623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93</xdr:row>
      <xdr:rowOff>62682</xdr:rowOff>
    </xdr:from>
    <xdr:ext cx="534377" cy="259045"/>
    <xdr:sp macro="" textlink="">
      <xdr:nvSpPr>
        <xdr:cNvPr id="232" name="テキスト ボックス 231"/>
        <xdr:cNvSpPr txBox="1"/>
      </xdr:nvSpPr>
      <xdr:spPr>
        <a:xfrm>
          <a:off x="3517411" y="1600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159186</xdr:rowOff>
    </xdr:from>
    <xdr:to>
      <xdr:col>15</xdr:col>
      <xdr:colOff>50800</xdr:colOff>
      <xdr:row>99</xdr:row>
      <xdr:rowOff>8201</xdr:rowOff>
    </xdr:to>
    <xdr:cxnSp macro="">
      <xdr:nvCxnSpPr>
        <xdr:cNvPr id="233" name="直線コネクタ 232"/>
        <xdr:cNvCxnSpPr/>
      </xdr:nvCxnSpPr>
      <xdr:spPr>
        <a:xfrm flipV="1">
          <a:off x="2019300" y="16961286"/>
          <a:ext cx="889000" cy="20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128960</xdr:rowOff>
    </xdr:from>
    <xdr:to>
      <xdr:col>15</xdr:col>
      <xdr:colOff>101600</xdr:colOff>
      <xdr:row>95</xdr:row>
      <xdr:rowOff>59110</xdr:rowOff>
    </xdr:to>
    <xdr:sp macro="" textlink="">
      <xdr:nvSpPr>
        <xdr:cNvPr id="234" name="フローチャート: 判断 233"/>
        <xdr:cNvSpPr/>
      </xdr:nvSpPr>
      <xdr:spPr>
        <a:xfrm>
          <a:off x="2857500" y="1624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75637</xdr:rowOff>
    </xdr:from>
    <xdr:ext cx="534377" cy="259045"/>
    <xdr:sp macro="" textlink="">
      <xdr:nvSpPr>
        <xdr:cNvPr id="235" name="テキスト ボックス 234"/>
        <xdr:cNvSpPr txBox="1"/>
      </xdr:nvSpPr>
      <xdr:spPr>
        <a:xfrm>
          <a:off x="2641111" y="16020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1126</xdr:rowOff>
    </xdr:from>
    <xdr:to>
      <xdr:col>10</xdr:col>
      <xdr:colOff>114300</xdr:colOff>
      <xdr:row>99</xdr:row>
      <xdr:rowOff>8201</xdr:rowOff>
    </xdr:to>
    <xdr:cxnSp macro="">
      <xdr:nvCxnSpPr>
        <xdr:cNvPr id="236" name="直線コネクタ 235"/>
        <xdr:cNvCxnSpPr/>
      </xdr:nvCxnSpPr>
      <xdr:spPr>
        <a:xfrm>
          <a:off x="1130300" y="16974676"/>
          <a:ext cx="889000" cy="7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170435</xdr:rowOff>
    </xdr:from>
    <xdr:to>
      <xdr:col>10</xdr:col>
      <xdr:colOff>165100</xdr:colOff>
      <xdr:row>95</xdr:row>
      <xdr:rowOff>100585</xdr:rowOff>
    </xdr:to>
    <xdr:sp macro="" textlink="">
      <xdr:nvSpPr>
        <xdr:cNvPr id="237" name="フローチャート: 判断 236"/>
        <xdr:cNvSpPr/>
      </xdr:nvSpPr>
      <xdr:spPr>
        <a:xfrm>
          <a:off x="1968500" y="1628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117112</xdr:rowOff>
    </xdr:from>
    <xdr:ext cx="534377" cy="259045"/>
    <xdr:sp macro="" textlink="">
      <xdr:nvSpPr>
        <xdr:cNvPr id="238" name="テキスト ボックス 237"/>
        <xdr:cNvSpPr txBox="1"/>
      </xdr:nvSpPr>
      <xdr:spPr>
        <a:xfrm>
          <a:off x="1752111" y="16061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162596</xdr:rowOff>
    </xdr:from>
    <xdr:to>
      <xdr:col>6</xdr:col>
      <xdr:colOff>38100</xdr:colOff>
      <xdr:row>95</xdr:row>
      <xdr:rowOff>92746</xdr:rowOff>
    </xdr:to>
    <xdr:sp macro="" textlink="">
      <xdr:nvSpPr>
        <xdr:cNvPr id="239" name="フローチャート: 判断 238"/>
        <xdr:cNvSpPr/>
      </xdr:nvSpPr>
      <xdr:spPr>
        <a:xfrm>
          <a:off x="1079500" y="16278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109273</xdr:rowOff>
    </xdr:from>
    <xdr:ext cx="534377" cy="259045"/>
    <xdr:sp macro="" textlink="">
      <xdr:nvSpPr>
        <xdr:cNvPr id="240" name="テキスト ボックス 239"/>
        <xdr:cNvSpPr txBox="1"/>
      </xdr:nvSpPr>
      <xdr:spPr>
        <a:xfrm>
          <a:off x="863111" y="1605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54936</xdr:rowOff>
    </xdr:from>
    <xdr:to>
      <xdr:col>24</xdr:col>
      <xdr:colOff>114300</xdr:colOff>
      <xdr:row>98</xdr:row>
      <xdr:rowOff>156536</xdr:rowOff>
    </xdr:to>
    <xdr:sp macro="" textlink="">
      <xdr:nvSpPr>
        <xdr:cNvPr id="246" name="楕円 245"/>
        <xdr:cNvSpPr/>
      </xdr:nvSpPr>
      <xdr:spPr>
        <a:xfrm>
          <a:off x="4584700" y="1685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141313</xdr:rowOff>
    </xdr:from>
    <xdr:ext cx="469744" cy="259045"/>
    <xdr:sp macro="" textlink="">
      <xdr:nvSpPr>
        <xdr:cNvPr id="247" name="扶助費該当値テキスト"/>
        <xdr:cNvSpPr txBox="1"/>
      </xdr:nvSpPr>
      <xdr:spPr>
        <a:xfrm>
          <a:off x="4686300" y="16771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99023</xdr:rowOff>
    </xdr:from>
    <xdr:to>
      <xdr:col>20</xdr:col>
      <xdr:colOff>38100</xdr:colOff>
      <xdr:row>99</xdr:row>
      <xdr:rowOff>29173</xdr:rowOff>
    </xdr:to>
    <xdr:sp macro="" textlink="">
      <xdr:nvSpPr>
        <xdr:cNvPr id="248" name="楕円 247"/>
        <xdr:cNvSpPr/>
      </xdr:nvSpPr>
      <xdr:spPr>
        <a:xfrm>
          <a:off x="3746500" y="16901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99</xdr:row>
      <xdr:rowOff>20300</xdr:rowOff>
    </xdr:from>
    <xdr:ext cx="469744" cy="259045"/>
    <xdr:sp macro="" textlink="">
      <xdr:nvSpPr>
        <xdr:cNvPr id="249" name="テキスト ボックス 248"/>
        <xdr:cNvSpPr txBox="1"/>
      </xdr:nvSpPr>
      <xdr:spPr>
        <a:xfrm>
          <a:off x="3549728" y="16993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108386</xdr:rowOff>
    </xdr:from>
    <xdr:to>
      <xdr:col>15</xdr:col>
      <xdr:colOff>101600</xdr:colOff>
      <xdr:row>99</xdr:row>
      <xdr:rowOff>38536</xdr:rowOff>
    </xdr:to>
    <xdr:sp macro="" textlink="">
      <xdr:nvSpPr>
        <xdr:cNvPr id="250" name="楕円 249"/>
        <xdr:cNvSpPr/>
      </xdr:nvSpPr>
      <xdr:spPr>
        <a:xfrm>
          <a:off x="2857500" y="1691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99</xdr:row>
      <xdr:rowOff>29663</xdr:rowOff>
    </xdr:from>
    <xdr:ext cx="469744" cy="259045"/>
    <xdr:sp macro="" textlink="">
      <xdr:nvSpPr>
        <xdr:cNvPr id="251" name="テキスト ボックス 250"/>
        <xdr:cNvSpPr txBox="1"/>
      </xdr:nvSpPr>
      <xdr:spPr>
        <a:xfrm>
          <a:off x="2673428" y="1700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128851</xdr:rowOff>
    </xdr:from>
    <xdr:to>
      <xdr:col>10</xdr:col>
      <xdr:colOff>165100</xdr:colOff>
      <xdr:row>99</xdr:row>
      <xdr:rowOff>59001</xdr:rowOff>
    </xdr:to>
    <xdr:sp macro="" textlink="">
      <xdr:nvSpPr>
        <xdr:cNvPr id="252" name="楕円 251"/>
        <xdr:cNvSpPr/>
      </xdr:nvSpPr>
      <xdr:spPr>
        <a:xfrm>
          <a:off x="1968500" y="16930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99</xdr:row>
      <xdr:rowOff>50128</xdr:rowOff>
    </xdr:from>
    <xdr:ext cx="469744" cy="259045"/>
    <xdr:sp macro="" textlink="">
      <xdr:nvSpPr>
        <xdr:cNvPr id="253" name="テキスト ボックス 252"/>
        <xdr:cNvSpPr txBox="1"/>
      </xdr:nvSpPr>
      <xdr:spPr>
        <a:xfrm>
          <a:off x="1784428" y="1702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121776</xdr:rowOff>
    </xdr:from>
    <xdr:to>
      <xdr:col>6</xdr:col>
      <xdr:colOff>38100</xdr:colOff>
      <xdr:row>99</xdr:row>
      <xdr:rowOff>51926</xdr:rowOff>
    </xdr:to>
    <xdr:sp macro="" textlink="">
      <xdr:nvSpPr>
        <xdr:cNvPr id="254" name="楕円 253"/>
        <xdr:cNvSpPr/>
      </xdr:nvSpPr>
      <xdr:spPr>
        <a:xfrm>
          <a:off x="1079500" y="16923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99</xdr:row>
      <xdr:rowOff>43053</xdr:rowOff>
    </xdr:from>
    <xdr:ext cx="469744" cy="259045"/>
    <xdr:sp macro="" textlink="">
      <xdr:nvSpPr>
        <xdr:cNvPr id="255" name="テキスト ボックス 254"/>
        <xdr:cNvSpPr txBox="1"/>
      </xdr:nvSpPr>
      <xdr:spPr>
        <a:xfrm>
          <a:off x="895428" y="1701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37</xdr:col>
      <xdr:colOff>63500</xdr:colOff>
      <xdr:row>25</xdr:row>
      <xdr:rowOff>57150</xdr:rowOff>
    </xdr:from>
    <xdr:to>
      <xdr:col>45</xdr:col>
      <xdr:colOff>63500</xdr:colOff>
      <xdr:row>26</xdr:row>
      <xdr:rowOff>139700</xdr:rowOff>
    </xdr:to>
    <xdr:sp macro="" textlink="">
      <xdr:nvSpPr>
        <xdr:cNvPr id="257" name="正方形/長方形 256"/>
        <xdr:cNvSpPr/>
      </xdr:nvSpPr>
      <xdr:spPr>
        <a:xfrm>
          <a:off x="711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26</xdr:row>
      <xdr:rowOff>88900</xdr:rowOff>
    </xdr:from>
    <xdr:to>
      <xdr:col>45</xdr:col>
      <xdr:colOff>63500</xdr:colOff>
      <xdr:row>28</xdr:row>
      <xdr:rowOff>0</xdr:rowOff>
    </xdr:to>
    <xdr:sp macro="" textlink="">
      <xdr:nvSpPr>
        <xdr:cNvPr id="258" name="正方形/長方形 257"/>
        <xdr:cNvSpPr/>
      </xdr:nvSpPr>
      <xdr:spPr>
        <a:xfrm>
          <a:off x="711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25</xdr:row>
      <xdr:rowOff>57150</xdr:rowOff>
    </xdr:from>
    <xdr:to>
      <xdr:col>54</xdr:col>
      <xdr:colOff>0</xdr:colOff>
      <xdr:row>26</xdr:row>
      <xdr:rowOff>139700</xdr:rowOff>
    </xdr:to>
    <xdr:sp macro="" textlink="">
      <xdr:nvSpPr>
        <xdr:cNvPr id="259" name="正方形/長方形 258"/>
        <xdr:cNvSpPr/>
      </xdr:nvSpPr>
      <xdr:spPr>
        <a:xfrm>
          <a:off x="876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26</xdr:row>
      <xdr:rowOff>88900</xdr:rowOff>
    </xdr:from>
    <xdr:to>
      <xdr:col>54</xdr:col>
      <xdr:colOff>0</xdr:colOff>
      <xdr:row>28</xdr:row>
      <xdr:rowOff>0</xdr:rowOff>
    </xdr:to>
    <xdr:sp macro="" textlink="">
      <xdr:nvSpPr>
        <xdr:cNvPr id="260" name="正方形/長方形 259"/>
        <xdr:cNvSpPr/>
      </xdr:nvSpPr>
      <xdr:spPr>
        <a:xfrm>
          <a:off x="876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1" name="正方形/長方形 26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2" name="テキスト ボックス 26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3" name="直線コネクタ 26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111777</xdr:rowOff>
    </xdr:from>
    <xdr:ext cx="531299" cy="259045"/>
    <xdr:sp macro="" textlink="">
      <xdr:nvSpPr>
        <xdr:cNvPr id="264" name="テキスト ボックス 263"/>
        <xdr:cNvSpPr txBox="1"/>
      </xdr:nvSpPr>
      <xdr:spPr>
        <a:xfrm>
          <a:off x="6072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65" name="直線コネクタ 264"/>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37</xdr:row>
      <xdr:rowOff>168927</xdr:rowOff>
    </xdr:from>
    <xdr:ext cx="595419" cy="259045"/>
    <xdr:sp macro="" textlink="">
      <xdr:nvSpPr>
        <xdr:cNvPr id="266" name="テキスト ボックス 265"/>
        <xdr:cNvSpPr txBox="1"/>
      </xdr:nvSpPr>
      <xdr:spPr>
        <a:xfrm>
          <a:off x="6008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7" name="直線コネクタ 266"/>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68" name="テキスト ボックス 267"/>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69" name="直線コネクタ 268"/>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0" name="テキスト ボックス 269"/>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1" name="直線コネクタ 270"/>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2" name="テキスト ボックス 271"/>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3" name="直線コネクタ 27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4" name="テキスト ボックス 273"/>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5"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4963</xdr:rowOff>
    </xdr:from>
    <xdr:to>
      <xdr:col>54</xdr:col>
      <xdr:colOff>189865</xdr:colOff>
      <xdr:row>38</xdr:row>
      <xdr:rowOff>66319</xdr:rowOff>
    </xdr:to>
    <xdr:cxnSp macro="">
      <xdr:nvCxnSpPr>
        <xdr:cNvPr id="276" name="直線コネクタ 275"/>
        <xdr:cNvCxnSpPr/>
      </xdr:nvCxnSpPr>
      <xdr:spPr>
        <a:xfrm flipV="1">
          <a:off x="10475595" y="5319913"/>
          <a:ext cx="1270" cy="12615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70146</xdr:rowOff>
    </xdr:from>
    <xdr:ext cx="599010" cy="259045"/>
    <xdr:sp macro="" textlink="">
      <xdr:nvSpPr>
        <xdr:cNvPr id="277" name="補助費等最小値テキスト"/>
        <xdr:cNvSpPr txBox="1"/>
      </xdr:nvSpPr>
      <xdr:spPr>
        <a:xfrm>
          <a:off x="10528300" y="6585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66319</xdr:rowOff>
    </xdr:from>
    <xdr:to>
      <xdr:col>55</xdr:col>
      <xdr:colOff>88900</xdr:colOff>
      <xdr:row>38</xdr:row>
      <xdr:rowOff>66319</xdr:rowOff>
    </xdr:to>
    <xdr:cxnSp macro="">
      <xdr:nvCxnSpPr>
        <xdr:cNvPr id="278" name="直線コネクタ 277"/>
        <xdr:cNvCxnSpPr/>
      </xdr:nvCxnSpPr>
      <xdr:spPr>
        <a:xfrm>
          <a:off x="10388600" y="658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123090</xdr:rowOff>
    </xdr:from>
    <xdr:ext cx="599010" cy="259045"/>
    <xdr:sp macro="" textlink="">
      <xdr:nvSpPr>
        <xdr:cNvPr id="279" name="補助費等最大値テキスト"/>
        <xdr:cNvSpPr txBox="1"/>
      </xdr:nvSpPr>
      <xdr:spPr>
        <a:xfrm>
          <a:off x="10528300" y="5095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4963</xdr:rowOff>
    </xdr:from>
    <xdr:to>
      <xdr:col>55</xdr:col>
      <xdr:colOff>88900</xdr:colOff>
      <xdr:row>31</xdr:row>
      <xdr:rowOff>4963</xdr:rowOff>
    </xdr:to>
    <xdr:cxnSp macro="">
      <xdr:nvCxnSpPr>
        <xdr:cNvPr id="280" name="直線コネクタ 279"/>
        <xdr:cNvCxnSpPr/>
      </xdr:nvCxnSpPr>
      <xdr:spPr>
        <a:xfrm>
          <a:off x="10388600" y="5319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149941</xdr:rowOff>
    </xdr:from>
    <xdr:to>
      <xdr:col>55</xdr:col>
      <xdr:colOff>0</xdr:colOff>
      <xdr:row>36</xdr:row>
      <xdr:rowOff>89728</xdr:rowOff>
    </xdr:to>
    <xdr:cxnSp macro="">
      <xdr:nvCxnSpPr>
        <xdr:cNvPr id="281" name="直線コネクタ 280"/>
        <xdr:cNvCxnSpPr/>
      </xdr:nvCxnSpPr>
      <xdr:spPr>
        <a:xfrm flipV="1">
          <a:off x="9639300" y="6150691"/>
          <a:ext cx="838200" cy="11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82277</xdr:rowOff>
    </xdr:from>
    <xdr:ext cx="599010" cy="259045"/>
    <xdr:sp macro="" textlink="">
      <xdr:nvSpPr>
        <xdr:cNvPr id="282" name="補助費等平均値テキスト"/>
        <xdr:cNvSpPr txBox="1"/>
      </xdr:nvSpPr>
      <xdr:spPr>
        <a:xfrm>
          <a:off x="10528300" y="60830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103850</xdr:rowOff>
    </xdr:from>
    <xdr:to>
      <xdr:col>55</xdr:col>
      <xdr:colOff>50800</xdr:colOff>
      <xdr:row>36</xdr:row>
      <xdr:rowOff>34000</xdr:rowOff>
    </xdr:to>
    <xdr:sp macro="" textlink="">
      <xdr:nvSpPr>
        <xdr:cNvPr id="283" name="フローチャート: 判断 282"/>
        <xdr:cNvSpPr/>
      </xdr:nvSpPr>
      <xdr:spPr>
        <a:xfrm>
          <a:off x="10426700" y="610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38796</xdr:rowOff>
    </xdr:from>
    <xdr:to>
      <xdr:col>50</xdr:col>
      <xdr:colOff>114300</xdr:colOff>
      <xdr:row>36</xdr:row>
      <xdr:rowOff>89728</xdr:rowOff>
    </xdr:to>
    <xdr:cxnSp macro="">
      <xdr:nvCxnSpPr>
        <xdr:cNvPr id="284" name="直線コネクタ 283"/>
        <xdr:cNvCxnSpPr/>
      </xdr:nvCxnSpPr>
      <xdr:spPr>
        <a:xfrm>
          <a:off x="8750300" y="6039546"/>
          <a:ext cx="889000" cy="22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27224</xdr:rowOff>
    </xdr:from>
    <xdr:to>
      <xdr:col>50</xdr:col>
      <xdr:colOff>165100</xdr:colOff>
      <xdr:row>36</xdr:row>
      <xdr:rowOff>128824</xdr:rowOff>
    </xdr:to>
    <xdr:sp macro="" textlink="">
      <xdr:nvSpPr>
        <xdr:cNvPr id="285" name="フローチャート: 判断 284"/>
        <xdr:cNvSpPr/>
      </xdr:nvSpPr>
      <xdr:spPr>
        <a:xfrm>
          <a:off x="9588500" y="619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34</xdr:row>
      <xdr:rowOff>145351</xdr:rowOff>
    </xdr:from>
    <xdr:ext cx="599010" cy="259045"/>
    <xdr:sp macro="" textlink="">
      <xdr:nvSpPr>
        <xdr:cNvPr id="286" name="テキスト ボックス 285"/>
        <xdr:cNvSpPr txBox="1"/>
      </xdr:nvSpPr>
      <xdr:spPr>
        <a:xfrm>
          <a:off x="9327095" y="5974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38796</xdr:rowOff>
    </xdr:from>
    <xdr:to>
      <xdr:col>45</xdr:col>
      <xdr:colOff>177800</xdr:colOff>
      <xdr:row>35</xdr:row>
      <xdr:rowOff>106781</xdr:rowOff>
    </xdr:to>
    <xdr:cxnSp macro="">
      <xdr:nvCxnSpPr>
        <xdr:cNvPr id="287" name="直線コネクタ 286"/>
        <xdr:cNvCxnSpPr/>
      </xdr:nvCxnSpPr>
      <xdr:spPr>
        <a:xfrm flipV="1">
          <a:off x="7861300" y="6039546"/>
          <a:ext cx="889000" cy="67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122779</xdr:rowOff>
    </xdr:from>
    <xdr:to>
      <xdr:col>46</xdr:col>
      <xdr:colOff>38100</xdr:colOff>
      <xdr:row>35</xdr:row>
      <xdr:rowOff>52929</xdr:rowOff>
    </xdr:to>
    <xdr:sp macro="" textlink="">
      <xdr:nvSpPr>
        <xdr:cNvPr id="288" name="フローチャート: 判断 287"/>
        <xdr:cNvSpPr/>
      </xdr:nvSpPr>
      <xdr:spPr>
        <a:xfrm>
          <a:off x="8699500" y="5952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69456</xdr:rowOff>
    </xdr:from>
    <xdr:ext cx="599010" cy="259045"/>
    <xdr:sp macro="" textlink="">
      <xdr:nvSpPr>
        <xdr:cNvPr id="289" name="テキスト ボックス 288"/>
        <xdr:cNvSpPr txBox="1"/>
      </xdr:nvSpPr>
      <xdr:spPr>
        <a:xfrm>
          <a:off x="8450795" y="5727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94986</xdr:rowOff>
    </xdr:from>
    <xdr:to>
      <xdr:col>41</xdr:col>
      <xdr:colOff>50800</xdr:colOff>
      <xdr:row>35</xdr:row>
      <xdr:rowOff>106781</xdr:rowOff>
    </xdr:to>
    <xdr:cxnSp macro="">
      <xdr:nvCxnSpPr>
        <xdr:cNvPr id="290" name="直線コネクタ 289"/>
        <xdr:cNvCxnSpPr/>
      </xdr:nvCxnSpPr>
      <xdr:spPr>
        <a:xfrm>
          <a:off x="6972300" y="6095736"/>
          <a:ext cx="889000" cy="1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103073</xdr:rowOff>
    </xdr:from>
    <xdr:to>
      <xdr:col>41</xdr:col>
      <xdr:colOff>101600</xdr:colOff>
      <xdr:row>35</xdr:row>
      <xdr:rowOff>33223</xdr:rowOff>
    </xdr:to>
    <xdr:sp macro="" textlink="">
      <xdr:nvSpPr>
        <xdr:cNvPr id="291" name="フローチャート: 判断 290"/>
        <xdr:cNvSpPr/>
      </xdr:nvSpPr>
      <xdr:spPr>
        <a:xfrm>
          <a:off x="7810500" y="5932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49750</xdr:rowOff>
    </xdr:from>
    <xdr:ext cx="599010" cy="259045"/>
    <xdr:sp macro="" textlink="">
      <xdr:nvSpPr>
        <xdr:cNvPr id="292" name="テキスト ボックス 291"/>
        <xdr:cNvSpPr txBox="1"/>
      </xdr:nvSpPr>
      <xdr:spPr>
        <a:xfrm>
          <a:off x="7561795" y="5707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34585</xdr:rowOff>
    </xdr:from>
    <xdr:to>
      <xdr:col>36</xdr:col>
      <xdr:colOff>165100</xdr:colOff>
      <xdr:row>35</xdr:row>
      <xdr:rowOff>136185</xdr:rowOff>
    </xdr:to>
    <xdr:sp macro="" textlink="">
      <xdr:nvSpPr>
        <xdr:cNvPr id="293" name="フローチャート: 判断 292"/>
        <xdr:cNvSpPr/>
      </xdr:nvSpPr>
      <xdr:spPr>
        <a:xfrm>
          <a:off x="6921500" y="6035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152712</xdr:rowOff>
    </xdr:from>
    <xdr:ext cx="599010" cy="259045"/>
    <xdr:sp macro="" textlink="">
      <xdr:nvSpPr>
        <xdr:cNvPr id="294" name="テキスト ボックス 293"/>
        <xdr:cNvSpPr txBox="1"/>
      </xdr:nvSpPr>
      <xdr:spPr>
        <a:xfrm>
          <a:off x="6672795" y="5810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5" name="テキスト ボックス 29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6" name="テキスト ボックス 29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7" name="テキスト ボックス 29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298" name="テキスト ボックス 29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299" name="テキスト ボックス 29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99141</xdr:rowOff>
    </xdr:from>
    <xdr:to>
      <xdr:col>55</xdr:col>
      <xdr:colOff>50800</xdr:colOff>
      <xdr:row>36</xdr:row>
      <xdr:rowOff>29291</xdr:rowOff>
    </xdr:to>
    <xdr:sp macro="" textlink="">
      <xdr:nvSpPr>
        <xdr:cNvPr id="300" name="楕円 299"/>
        <xdr:cNvSpPr/>
      </xdr:nvSpPr>
      <xdr:spPr>
        <a:xfrm>
          <a:off x="10426700" y="609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122018</xdr:rowOff>
    </xdr:from>
    <xdr:ext cx="599010" cy="259045"/>
    <xdr:sp macro="" textlink="">
      <xdr:nvSpPr>
        <xdr:cNvPr id="301" name="補助費等該当値テキスト"/>
        <xdr:cNvSpPr txBox="1"/>
      </xdr:nvSpPr>
      <xdr:spPr>
        <a:xfrm>
          <a:off x="10528300" y="595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38928</xdr:rowOff>
    </xdr:from>
    <xdr:to>
      <xdr:col>50</xdr:col>
      <xdr:colOff>165100</xdr:colOff>
      <xdr:row>36</xdr:row>
      <xdr:rowOff>140528</xdr:rowOff>
    </xdr:to>
    <xdr:sp macro="" textlink="">
      <xdr:nvSpPr>
        <xdr:cNvPr id="302" name="楕円 301"/>
        <xdr:cNvSpPr/>
      </xdr:nvSpPr>
      <xdr:spPr>
        <a:xfrm>
          <a:off x="9588500" y="621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36</xdr:row>
      <xdr:rowOff>131655</xdr:rowOff>
    </xdr:from>
    <xdr:ext cx="599010" cy="259045"/>
    <xdr:sp macro="" textlink="">
      <xdr:nvSpPr>
        <xdr:cNvPr id="303" name="テキスト ボックス 302"/>
        <xdr:cNvSpPr txBox="1"/>
      </xdr:nvSpPr>
      <xdr:spPr>
        <a:xfrm>
          <a:off x="9327095" y="6303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159446</xdr:rowOff>
    </xdr:from>
    <xdr:to>
      <xdr:col>46</xdr:col>
      <xdr:colOff>38100</xdr:colOff>
      <xdr:row>35</xdr:row>
      <xdr:rowOff>89596</xdr:rowOff>
    </xdr:to>
    <xdr:sp macro="" textlink="">
      <xdr:nvSpPr>
        <xdr:cNvPr id="304" name="楕円 303"/>
        <xdr:cNvSpPr/>
      </xdr:nvSpPr>
      <xdr:spPr>
        <a:xfrm>
          <a:off x="8699500" y="598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80723</xdr:rowOff>
    </xdr:from>
    <xdr:ext cx="599010" cy="259045"/>
    <xdr:sp macro="" textlink="">
      <xdr:nvSpPr>
        <xdr:cNvPr id="305" name="テキスト ボックス 304"/>
        <xdr:cNvSpPr txBox="1"/>
      </xdr:nvSpPr>
      <xdr:spPr>
        <a:xfrm>
          <a:off x="8450795" y="6081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55981</xdr:rowOff>
    </xdr:from>
    <xdr:to>
      <xdr:col>41</xdr:col>
      <xdr:colOff>101600</xdr:colOff>
      <xdr:row>35</xdr:row>
      <xdr:rowOff>157581</xdr:rowOff>
    </xdr:to>
    <xdr:sp macro="" textlink="">
      <xdr:nvSpPr>
        <xdr:cNvPr id="306" name="楕円 305"/>
        <xdr:cNvSpPr/>
      </xdr:nvSpPr>
      <xdr:spPr>
        <a:xfrm>
          <a:off x="7810500" y="605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148708</xdr:rowOff>
    </xdr:from>
    <xdr:ext cx="599010" cy="259045"/>
    <xdr:sp macro="" textlink="">
      <xdr:nvSpPr>
        <xdr:cNvPr id="307" name="テキスト ボックス 306"/>
        <xdr:cNvSpPr txBox="1"/>
      </xdr:nvSpPr>
      <xdr:spPr>
        <a:xfrm>
          <a:off x="7561795" y="6149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44186</xdr:rowOff>
    </xdr:from>
    <xdr:to>
      <xdr:col>36</xdr:col>
      <xdr:colOff>165100</xdr:colOff>
      <xdr:row>35</xdr:row>
      <xdr:rowOff>145786</xdr:rowOff>
    </xdr:to>
    <xdr:sp macro="" textlink="">
      <xdr:nvSpPr>
        <xdr:cNvPr id="308" name="楕円 307"/>
        <xdr:cNvSpPr/>
      </xdr:nvSpPr>
      <xdr:spPr>
        <a:xfrm>
          <a:off x="6921500" y="604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136913</xdr:rowOff>
    </xdr:from>
    <xdr:ext cx="599010" cy="259045"/>
    <xdr:sp macro="" textlink="">
      <xdr:nvSpPr>
        <xdr:cNvPr id="309" name="テキスト ボックス 308"/>
        <xdr:cNvSpPr txBox="1"/>
      </xdr:nvSpPr>
      <xdr:spPr>
        <a:xfrm>
          <a:off x="6672795" y="6137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0" name="正方形/長方形 30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37</xdr:col>
      <xdr:colOff>63500</xdr:colOff>
      <xdr:row>45</xdr:row>
      <xdr:rowOff>57150</xdr:rowOff>
    </xdr:from>
    <xdr:to>
      <xdr:col>45</xdr:col>
      <xdr:colOff>63500</xdr:colOff>
      <xdr:row>46</xdr:row>
      <xdr:rowOff>139700</xdr:rowOff>
    </xdr:to>
    <xdr:sp macro="" textlink="">
      <xdr:nvSpPr>
        <xdr:cNvPr id="311" name="正方形/長方形 310"/>
        <xdr:cNvSpPr/>
      </xdr:nvSpPr>
      <xdr:spPr>
        <a:xfrm>
          <a:off x="711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46</xdr:row>
      <xdr:rowOff>88900</xdr:rowOff>
    </xdr:from>
    <xdr:to>
      <xdr:col>45</xdr:col>
      <xdr:colOff>63500</xdr:colOff>
      <xdr:row>48</xdr:row>
      <xdr:rowOff>0</xdr:rowOff>
    </xdr:to>
    <xdr:sp macro="" textlink="">
      <xdr:nvSpPr>
        <xdr:cNvPr id="312" name="正方形/長方形 311"/>
        <xdr:cNvSpPr/>
      </xdr:nvSpPr>
      <xdr:spPr>
        <a:xfrm>
          <a:off x="711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45</xdr:row>
      <xdr:rowOff>57150</xdr:rowOff>
    </xdr:from>
    <xdr:to>
      <xdr:col>54</xdr:col>
      <xdr:colOff>0</xdr:colOff>
      <xdr:row>46</xdr:row>
      <xdr:rowOff>139700</xdr:rowOff>
    </xdr:to>
    <xdr:sp macro="" textlink="">
      <xdr:nvSpPr>
        <xdr:cNvPr id="313" name="正方形/長方形 312"/>
        <xdr:cNvSpPr/>
      </xdr:nvSpPr>
      <xdr:spPr>
        <a:xfrm>
          <a:off x="876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46</xdr:row>
      <xdr:rowOff>88900</xdr:rowOff>
    </xdr:from>
    <xdr:to>
      <xdr:col>54</xdr:col>
      <xdr:colOff>0</xdr:colOff>
      <xdr:row>48</xdr:row>
      <xdr:rowOff>0</xdr:rowOff>
    </xdr:to>
    <xdr:sp macro="" textlink="">
      <xdr:nvSpPr>
        <xdr:cNvPr id="314" name="正方形/長方形 313"/>
        <xdr:cNvSpPr/>
      </xdr:nvSpPr>
      <xdr:spPr>
        <a:xfrm>
          <a:off x="876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5" name="正方形/長方形 31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16" name="テキスト ボックス 31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17" name="直線コネクタ 31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18" name="テキスト ボックス 317"/>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19" name="直線コネクタ 318"/>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20" name="テキスト ボックス 319"/>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1" name="直線コネクタ 320"/>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2" name="テキスト ボックス 321"/>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3" name="直線コネクタ 322"/>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24" name="テキスト ボックス 323"/>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5" name="直線コネクタ 324"/>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26" name="テキスト ボックス 325"/>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27" name="直線コネクタ 326"/>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28" name="テキスト ボックス 327"/>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29" name="直線コネクタ 328"/>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0" name="テキスト ボックス 329"/>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2" name="テキスト ボックス 33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103777</xdr:rowOff>
    </xdr:from>
    <xdr:to>
      <xdr:col>54</xdr:col>
      <xdr:colOff>189865</xdr:colOff>
      <xdr:row>57</xdr:row>
      <xdr:rowOff>50562</xdr:rowOff>
    </xdr:to>
    <xdr:cxnSp macro="">
      <xdr:nvCxnSpPr>
        <xdr:cNvPr id="334" name="直線コネクタ 333"/>
        <xdr:cNvCxnSpPr/>
      </xdr:nvCxnSpPr>
      <xdr:spPr>
        <a:xfrm flipV="1">
          <a:off x="10475595" y="8504827"/>
          <a:ext cx="1270" cy="1318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54389</xdr:rowOff>
    </xdr:from>
    <xdr:ext cx="534377" cy="259045"/>
    <xdr:sp macro="" textlink="">
      <xdr:nvSpPr>
        <xdr:cNvPr id="335" name="普通建設事業費最小値テキスト"/>
        <xdr:cNvSpPr txBox="1"/>
      </xdr:nvSpPr>
      <xdr:spPr>
        <a:xfrm>
          <a:off x="10528300" y="9827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50562</xdr:rowOff>
    </xdr:from>
    <xdr:to>
      <xdr:col>55</xdr:col>
      <xdr:colOff>88900</xdr:colOff>
      <xdr:row>57</xdr:row>
      <xdr:rowOff>50562</xdr:rowOff>
    </xdr:to>
    <xdr:cxnSp macro="">
      <xdr:nvCxnSpPr>
        <xdr:cNvPr id="336" name="直線コネクタ 335"/>
        <xdr:cNvCxnSpPr/>
      </xdr:nvCxnSpPr>
      <xdr:spPr>
        <a:xfrm>
          <a:off x="10388600" y="9823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50454</xdr:rowOff>
    </xdr:from>
    <xdr:ext cx="599010" cy="259045"/>
    <xdr:sp macro="" textlink="">
      <xdr:nvSpPr>
        <xdr:cNvPr id="337" name="普通建設事業費最大値テキスト"/>
        <xdr:cNvSpPr txBox="1"/>
      </xdr:nvSpPr>
      <xdr:spPr>
        <a:xfrm>
          <a:off x="10528300" y="8280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103777</xdr:rowOff>
    </xdr:from>
    <xdr:to>
      <xdr:col>55</xdr:col>
      <xdr:colOff>88900</xdr:colOff>
      <xdr:row>49</xdr:row>
      <xdr:rowOff>103777</xdr:rowOff>
    </xdr:to>
    <xdr:cxnSp macro="">
      <xdr:nvCxnSpPr>
        <xdr:cNvPr id="338" name="直線コネクタ 337"/>
        <xdr:cNvCxnSpPr/>
      </xdr:nvCxnSpPr>
      <xdr:spPr>
        <a:xfrm>
          <a:off x="10388600" y="8504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115468</xdr:rowOff>
    </xdr:from>
    <xdr:to>
      <xdr:col>55</xdr:col>
      <xdr:colOff>0</xdr:colOff>
      <xdr:row>57</xdr:row>
      <xdr:rowOff>51118</xdr:rowOff>
    </xdr:to>
    <xdr:cxnSp macro="">
      <xdr:nvCxnSpPr>
        <xdr:cNvPr id="339" name="直線コネクタ 338"/>
        <xdr:cNvCxnSpPr/>
      </xdr:nvCxnSpPr>
      <xdr:spPr>
        <a:xfrm flipV="1">
          <a:off x="9639300" y="9545218"/>
          <a:ext cx="838200" cy="27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86027</xdr:rowOff>
    </xdr:from>
    <xdr:ext cx="599010" cy="259045"/>
    <xdr:sp macro="" textlink="">
      <xdr:nvSpPr>
        <xdr:cNvPr id="340" name="普通建設事業費平均値テキスト"/>
        <xdr:cNvSpPr txBox="1"/>
      </xdr:nvSpPr>
      <xdr:spPr>
        <a:xfrm>
          <a:off x="10528300" y="91728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63150</xdr:rowOff>
    </xdr:from>
    <xdr:to>
      <xdr:col>55</xdr:col>
      <xdr:colOff>50800</xdr:colOff>
      <xdr:row>54</xdr:row>
      <xdr:rowOff>164750</xdr:rowOff>
    </xdr:to>
    <xdr:sp macro="" textlink="">
      <xdr:nvSpPr>
        <xdr:cNvPr id="341" name="フローチャート: 判断 340"/>
        <xdr:cNvSpPr/>
      </xdr:nvSpPr>
      <xdr:spPr>
        <a:xfrm>
          <a:off x="10426700" y="93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51118</xdr:rowOff>
    </xdr:from>
    <xdr:to>
      <xdr:col>50</xdr:col>
      <xdr:colOff>114300</xdr:colOff>
      <xdr:row>57</xdr:row>
      <xdr:rowOff>85603</xdr:rowOff>
    </xdr:to>
    <xdr:cxnSp macro="">
      <xdr:nvCxnSpPr>
        <xdr:cNvPr id="342" name="直線コネクタ 341"/>
        <xdr:cNvCxnSpPr/>
      </xdr:nvCxnSpPr>
      <xdr:spPr>
        <a:xfrm flipV="1">
          <a:off x="8750300" y="9823768"/>
          <a:ext cx="889000" cy="34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160991</xdr:rowOff>
    </xdr:from>
    <xdr:to>
      <xdr:col>50</xdr:col>
      <xdr:colOff>165100</xdr:colOff>
      <xdr:row>55</xdr:row>
      <xdr:rowOff>91141</xdr:rowOff>
    </xdr:to>
    <xdr:sp macro="" textlink="">
      <xdr:nvSpPr>
        <xdr:cNvPr id="343" name="フローチャート: 判断 342"/>
        <xdr:cNvSpPr/>
      </xdr:nvSpPr>
      <xdr:spPr>
        <a:xfrm>
          <a:off x="9588500" y="9419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53</xdr:row>
      <xdr:rowOff>107668</xdr:rowOff>
    </xdr:from>
    <xdr:ext cx="599010" cy="259045"/>
    <xdr:sp macro="" textlink="">
      <xdr:nvSpPr>
        <xdr:cNvPr id="344" name="テキスト ボックス 343"/>
        <xdr:cNvSpPr txBox="1"/>
      </xdr:nvSpPr>
      <xdr:spPr>
        <a:xfrm>
          <a:off x="9327095" y="9194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10182</xdr:rowOff>
    </xdr:from>
    <xdr:to>
      <xdr:col>45</xdr:col>
      <xdr:colOff>177800</xdr:colOff>
      <xdr:row>57</xdr:row>
      <xdr:rowOff>85603</xdr:rowOff>
    </xdr:to>
    <xdr:cxnSp macro="">
      <xdr:nvCxnSpPr>
        <xdr:cNvPr id="345" name="直線コネクタ 344"/>
        <xdr:cNvCxnSpPr/>
      </xdr:nvCxnSpPr>
      <xdr:spPr>
        <a:xfrm>
          <a:off x="7861300" y="9782832"/>
          <a:ext cx="889000" cy="7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117900</xdr:rowOff>
    </xdr:from>
    <xdr:to>
      <xdr:col>46</xdr:col>
      <xdr:colOff>38100</xdr:colOff>
      <xdr:row>55</xdr:row>
      <xdr:rowOff>48050</xdr:rowOff>
    </xdr:to>
    <xdr:sp macro="" textlink="">
      <xdr:nvSpPr>
        <xdr:cNvPr id="346" name="フローチャート: 判断 345"/>
        <xdr:cNvSpPr/>
      </xdr:nvSpPr>
      <xdr:spPr>
        <a:xfrm>
          <a:off x="8699500" y="937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64577</xdr:rowOff>
    </xdr:from>
    <xdr:ext cx="599010" cy="259045"/>
    <xdr:sp macro="" textlink="">
      <xdr:nvSpPr>
        <xdr:cNvPr id="347" name="テキスト ボックス 346"/>
        <xdr:cNvSpPr txBox="1"/>
      </xdr:nvSpPr>
      <xdr:spPr>
        <a:xfrm>
          <a:off x="8450795" y="9151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10182</xdr:rowOff>
    </xdr:from>
    <xdr:to>
      <xdr:col>41</xdr:col>
      <xdr:colOff>50800</xdr:colOff>
      <xdr:row>58</xdr:row>
      <xdr:rowOff>25955</xdr:rowOff>
    </xdr:to>
    <xdr:cxnSp macro="">
      <xdr:nvCxnSpPr>
        <xdr:cNvPr id="348" name="直線コネクタ 347"/>
        <xdr:cNvCxnSpPr/>
      </xdr:nvCxnSpPr>
      <xdr:spPr>
        <a:xfrm flipV="1">
          <a:off x="6972300" y="9782832"/>
          <a:ext cx="889000" cy="187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52471</xdr:rowOff>
    </xdr:from>
    <xdr:to>
      <xdr:col>41</xdr:col>
      <xdr:colOff>101600</xdr:colOff>
      <xdr:row>55</xdr:row>
      <xdr:rowOff>154071</xdr:rowOff>
    </xdr:to>
    <xdr:sp macro="" textlink="">
      <xdr:nvSpPr>
        <xdr:cNvPr id="349" name="フローチャート: 判断 348"/>
        <xdr:cNvSpPr/>
      </xdr:nvSpPr>
      <xdr:spPr>
        <a:xfrm>
          <a:off x="7810500" y="9482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170598</xdr:rowOff>
    </xdr:from>
    <xdr:ext cx="599010" cy="259045"/>
    <xdr:sp macro="" textlink="">
      <xdr:nvSpPr>
        <xdr:cNvPr id="350" name="テキスト ボックス 349"/>
        <xdr:cNvSpPr txBox="1"/>
      </xdr:nvSpPr>
      <xdr:spPr>
        <a:xfrm>
          <a:off x="7561795" y="9257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127092</xdr:rowOff>
    </xdr:from>
    <xdr:to>
      <xdr:col>36</xdr:col>
      <xdr:colOff>165100</xdr:colOff>
      <xdr:row>56</xdr:row>
      <xdr:rowOff>57242</xdr:rowOff>
    </xdr:to>
    <xdr:sp macro="" textlink="">
      <xdr:nvSpPr>
        <xdr:cNvPr id="351" name="フローチャート: 判断 350"/>
        <xdr:cNvSpPr/>
      </xdr:nvSpPr>
      <xdr:spPr>
        <a:xfrm>
          <a:off x="6921500" y="955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73769</xdr:rowOff>
    </xdr:from>
    <xdr:ext cx="534377" cy="259045"/>
    <xdr:sp macro="" textlink="">
      <xdr:nvSpPr>
        <xdr:cNvPr id="352" name="テキスト ボックス 351"/>
        <xdr:cNvSpPr txBox="1"/>
      </xdr:nvSpPr>
      <xdr:spPr>
        <a:xfrm>
          <a:off x="6705111" y="9332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64668</xdr:rowOff>
    </xdr:from>
    <xdr:to>
      <xdr:col>55</xdr:col>
      <xdr:colOff>50800</xdr:colOff>
      <xdr:row>55</xdr:row>
      <xdr:rowOff>166268</xdr:rowOff>
    </xdr:to>
    <xdr:sp macro="" textlink="">
      <xdr:nvSpPr>
        <xdr:cNvPr id="358" name="楕円 357"/>
        <xdr:cNvSpPr/>
      </xdr:nvSpPr>
      <xdr:spPr>
        <a:xfrm>
          <a:off x="10426700" y="9494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43095</xdr:rowOff>
    </xdr:from>
    <xdr:ext cx="599010" cy="259045"/>
    <xdr:sp macro="" textlink="">
      <xdr:nvSpPr>
        <xdr:cNvPr id="359" name="普通建設事業費該当値テキスト"/>
        <xdr:cNvSpPr txBox="1"/>
      </xdr:nvSpPr>
      <xdr:spPr>
        <a:xfrm>
          <a:off x="10528300" y="9472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318</xdr:rowOff>
    </xdr:from>
    <xdr:to>
      <xdr:col>50</xdr:col>
      <xdr:colOff>165100</xdr:colOff>
      <xdr:row>57</xdr:row>
      <xdr:rowOff>101918</xdr:rowOff>
    </xdr:to>
    <xdr:sp macro="" textlink="">
      <xdr:nvSpPr>
        <xdr:cNvPr id="360" name="楕円 359"/>
        <xdr:cNvSpPr/>
      </xdr:nvSpPr>
      <xdr:spPr>
        <a:xfrm>
          <a:off x="9588500" y="977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57</xdr:row>
      <xdr:rowOff>93045</xdr:rowOff>
    </xdr:from>
    <xdr:ext cx="534377" cy="259045"/>
    <xdr:sp macro="" textlink="">
      <xdr:nvSpPr>
        <xdr:cNvPr id="361" name="テキスト ボックス 360"/>
        <xdr:cNvSpPr txBox="1"/>
      </xdr:nvSpPr>
      <xdr:spPr>
        <a:xfrm>
          <a:off x="9359411" y="986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34803</xdr:rowOff>
    </xdr:from>
    <xdr:to>
      <xdr:col>46</xdr:col>
      <xdr:colOff>38100</xdr:colOff>
      <xdr:row>57</xdr:row>
      <xdr:rowOff>136403</xdr:rowOff>
    </xdr:to>
    <xdr:sp macro="" textlink="">
      <xdr:nvSpPr>
        <xdr:cNvPr id="362" name="楕円 361"/>
        <xdr:cNvSpPr/>
      </xdr:nvSpPr>
      <xdr:spPr>
        <a:xfrm>
          <a:off x="8699500" y="980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127530</xdr:rowOff>
    </xdr:from>
    <xdr:ext cx="534377" cy="259045"/>
    <xdr:sp macro="" textlink="">
      <xdr:nvSpPr>
        <xdr:cNvPr id="363" name="テキスト ボックス 362"/>
        <xdr:cNvSpPr txBox="1"/>
      </xdr:nvSpPr>
      <xdr:spPr>
        <a:xfrm>
          <a:off x="8483111" y="9900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130832</xdr:rowOff>
    </xdr:from>
    <xdr:to>
      <xdr:col>41</xdr:col>
      <xdr:colOff>101600</xdr:colOff>
      <xdr:row>57</xdr:row>
      <xdr:rowOff>60982</xdr:rowOff>
    </xdr:to>
    <xdr:sp macro="" textlink="">
      <xdr:nvSpPr>
        <xdr:cNvPr id="364" name="楕円 363"/>
        <xdr:cNvSpPr/>
      </xdr:nvSpPr>
      <xdr:spPr>
        <a:xfrm>
          <a:off x="7810500" y="973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52109</xdr:rowOff>
    </xdr:from>
    <xdr:ext cx="534377" cy="259045"/>
    <xdr:sp macro="" textlink="">
      <xdr:nvSpPr>
        <xdr:cNvPr id="365" name="テキスト ボックス 364"/>
        <xdr:cNvSpPr txBox="1"/>
      </xdr:nvSpPr>
      <xdr:spPr>
        <a:xfrm>
          <a:off x="7594111" y="9824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146605</xdr:rowOff>
    </xdr:from>
    <xdr:to>
      <xdr:col>36</xdr:col>
      <xdr:colOff>165100</xdr:colOff>
      <xdr:row>58</xdr:row>
      <xdr:rowOff>76755</xdr:rowOff>
    </xdr:to>
    <xdr:sp macro="" textlink="">
      <xdr:nvSpPr>
        <xdr:cNvPr id="366" name="楕円 365"/>
        <xdr:cNvSpPr/>
      </xdr:nvSpPr>
      <xdr:spPr>
        <a:xfrm>
          <a:off x="6921500" y="9919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67882</xdr:rowOff>
    </xdr:from>
    <xdr:ext cx="534377" cy="259045"/>
    <xdr:sp macro="" textlink="">
      <xdr:nvSpPr>
        <xdr:cNvPr id="367" name="テキスト ボックス 366"/>
        <xdr:cNvSpPr txBox="1"/>
      </xdr:nvSpPr>
      <xdr:spPr>
        <a:xfrm>
          <a:off x="6705111" y="10011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37</xdr:col>
      <xdr:colOff>63500</xdr:colOff>
      <xdr:row>65</xdr:row>
      <xdr:rowOff>57150</xdr:rowOff>
    </xdr:from>
    <xdr:to>
      <xdr:col>45</xdr:col>
      <xdr:colOff>63500</xdr:colOff>
      <xdr:row>66</xdr:row>
      <xdr:rowOff>139700</xdr:rowOff>
    </xdr:to>
    <xdr:sp macro="" textlink="">
      <xdr:nvSpPr>
        <xdr:cNvPr id="369" name="正方形/長方形 368"/>
        <xdr:cNvSpPr/>
      </xdr:nvSpPr>
      <xdr:spPr>
        <a:xfrm>
          <a:off x="711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66</xdr:row>
      <xdr:rowOff>88900</xdr:rowOff>
    </xdr:from>
    <xdr:to>
      <xdr:col>45</xdr:col>
      <xdr:colOff>63500</xdr:colOff>
      <xdr:row>68</xdr:row>
      <xdr:rowOff>0</xdr:rowOff>
    </xdr:to>
    <xdr:sp macro="" textlink="">
      <xdr:nvSpPr>
        <xdr:cNvPr id="370" name="正方形/長方形 369"/>
        <xdr:cNvSpPr/>
      </xdr:nvSpPr>
      <xdr:spPr>
        <a:xfrm>
          <a:off x="711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65</xdr:row>
      <xdr:rowOff>57150</xdr:rowOff>
    </xdr:from>
    <xdr:to>
      <xdr:col>54</xdr:col>
      <xdr:colOff>0</xdr:colOff>
      <xdr:row>66</xdr:row>
      <xdr:rowOff>139700</xdr:rowOff>
    </xdr:to>
    <xdr:sp macro="" textlink="">
      <xdr:nvSpPr>
        <xdr:cNvPr id="371" name="正方形/長方形 370"/>
        <xdr:cNvSpPr/>
      </xdr:nvSpPr>
      <xdr:spPr>
        <a:xfrm>
          <a:off x="876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66</xdr:row>
      <xdr:rowOff>88900</xdr:rowOff>
    </xdr:from>
    <xdr:to>
      <xdr:col>54</xdr:col>
      <xdr:colOff>0</xdr:colOff>
      <xdr:row>68</xdr:row>
      <xdr:rowOff>0</xdr:rowOff>
    </xdr:to>
    <xdr:sp macro="" textlink="">
      <xdr:nvSpPr>
        <xdr:cNvPr id="372" name="正方形/長方形 371"/>
        <xdr:cNvSpPr/>
      </xdr:nvSpPr>
      <xdr:spPr>
        <a:xfrm>
          <a:off x="876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3" name="正方形/長方形 37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4" name="テキスト ボックス 37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5" name="直線コネクタ 37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76" name="直線コネクタ 375"/>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77" name="テキスト ボックス 376"/>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78" name="直線コネクタ 377"/>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79" name="テキスト ボックス 378"/>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0" name="直線コネクタ 379"/>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1" name="テキスト ボックス 380"/>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2" name="直線コネクタ 381"/>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83" name="テキスト ボックス 382"/>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4" name="直線コネクタ 38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85" name="テキスト ボックス 384"/>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8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103032</xdr:rowOff>
    </xdr:from>
    <xdr:to>
      <xdr:col>54</xdr:col>
      <xdr:colOff>189865</xdr:colOff>
      <xdr:row>77</xdr:row>
      <xdr:rowOff>120841</xdr:rowOff>
    </xdr:to>
    <xdr:cxnSp macro="">
      <xdr:nvCxnSpPr>
        <xdr:cNvPr id="387" name="直線コネクタ 386"/>
        <xdr:cNvCxnSpPr/>
      </xdr:nvCxnSpPr>
      <xdr:spPr>
        <a:xfrm flipV="1">
          <a:off x="10475595" y="12104532"/>
          <a:ext cx="1270" cy="1217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124668</xdr:rowOff>
    </xdr:from>
    <xdr:ext cx="469744" cy="259045"/>
    <xdr:sp macro="" textlink="">
      <xdr:nvSpPr>
        <xdr:cNvPr id="388" name="普通建設事業費 （ うち新規整備　）最小値テキスト"/>
        <xdr:cNvSpPr txBox="1"/>
      </xdr:nvSpPr>
      <xdr:spPr>
        <a:xfrm>
          <a:off x="10528300" y="1332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120841</xdr:rowOff>
    </xdr:from>
    <xdr:to>
      <xdr:col>55</xdr:col>
      <xdr:colOff>88900</xdr:colOff>
      <xdr:row>77</xdr:row>
      <xdr:rowOff>120841</xdr:rowOff>
    </xdr:to>
    <xdr:cxnSp macro="">
      <xdr:nvCxnSpPr>
        <xdr:cNvPr id="389" name="直線コネクタ 388"/>
        <xdr:cNvCxnSpPr/>
      </xdr:nvCxnSpPr>
      <xdr:spPr>
        <a:xfrm>
          <a:off x="10388600" y="1332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49709</xdr:rowOff>
    </xdr:from>
    <xdr:ext cx="534377" cy="259045"/>
    <xdr:sp macro="" textlink="">
      <xdr:nvSpPr>
        <xdr:cNvPr id="390" name="普通建設事業費 （ うち新規整備　）最大値テキスト"/>
        <xdr:cNvSpPr txBox="1"/>
      </xdr:nvSpPr>
      <xdr:spPr>
        <a:xfrm>
          <a:off x="10528300" y="11879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103032</xdr:rowOff>
    </xdr:from>
    <xdr:to>
      <xdr:col>55</xdr:col>
      <xdr:colOff>88900</xdr:colOff>
      <xdr:row>70</xdr:row>
      <xdr:rowOff>103032</xdr:rowOff>
    </xdr:to>
    <xdr:cxnSp macro="">
      <xdr:nvCxnSpPr>
        <xdr:cNvPr id="391" name="直線コネクタ 390"/>
        <xdr:cNvCxnSpPr/>
      </xdr:nvCxnSpPr>
      <xdr:spPr>
        <a:xfrm>
          <a:off x="10388600" y="12104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160274</xdr:rowOff>
    </xdr:from>
    <xdr:to>
      <xdr:col>55</xdr:col>
      <xdr:colOff>0</xdr:colOff>
      <xdr:row>74</xdr:row>
      <xdr:rowOff>111559</xdr:rowOff>
    </xdr:to>
    <xdr:cxnSp macro="">
      <xdr:nvCxnSpPr>
        <xdr:cNvPr id="392" name="直線コネクタ 391"/>
        <xdr:cNvCxnSpPr/>
      </xdr:nvCxnSpPr>
      <xdr:spPr>
        <a:xfrm flipV="1">
          <a:off x="9639300" y="12676124"/>
          <a:ext cx="838200" cy="12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113802</xdr:rowOff>
    </xdr:from>
    <xdr:ext cx="534377" cy="259045"/>
    <xdr:sp macro="" textlink="">
      <xdr:nvSpPr>
        <xdr:cNvPr id="393" name="普通建設事業費 （ うち新規整備　）平均値テキスト"/>
        <xdr:cNvSpPr txBox="1"/>
      </xdr:nvSpPr>
      <xdr:spPr>
        <a:xfrm>
          <a:off x="10528300" y="126296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135375</xdr:rowOff>
    </xdr:from>
    <xdr:to>
      <xdr:col>55</xdr:col>
      <xdr:colOff>50800</xdr:colOff>
      <xdr:row>74</xdr:row>
      <xdr:rowOff>65525</xdr:rowOff>
    </xdr:to>
    <xdr:sp macro="" textlink="">
      <xdr:nvSpPr>
        <xdr:cNvPr id="394" name="フローチャート: 判断 393"/>
        <xdr:cNvSpPr/>
      </xdr:nvSpPr>
      <xdr:spPr>
        <a:xfrm>
          <a:off x="10426700" y="1265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111559</xdr:rowOff>
    </xdr:from>
    <xdr:to>
      <xdr:col>50</xdr:col>
      <xdr:colOff>114300</xdr:colOff>
      <xdr:row>74</xdr:row>
      <xdr:rowOff>113526</xdr:rowOff>
    </xdr:to>
    <xdr:cxnSp macro="">
      <xdr:nvCxnSpPr>
        <xdr:cNvPr id="395" name="直線コネクタ 394"/>
        <xdr:cNvCxnSpPr/>
      </xdr:nvCxnSpPr>
      <xdr:spPr>
        <a:xfrm flipV="1">
          <a:off x="8750300" y="12798859"/>
          <a:ext cx="889000" cy="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17576</xdr:rowOff>
    </xdr:from>
    <xdr:to>
      <xdr:col>50</xdr:col>
      <xdr:colOff>165100</xdr:colOff>
      <xdr:row>74</xdr:row>
      <xdr:rowOff>119176</xdr:rowOff>
    </xdr:to>
    <xdr:sp macro="" textlink="">
      <xdr:nvSpPr>
        <xdr:cNvPr id="396" name="フローチャート: 判断 395"/>
        <xdr:cNvSpPr/>
      </xdr:nvSpPr>
      <xdr:spPr>
        <a:xfrm>
          <a:off x="9588500" y="1270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72</xdr:row>
      <xdr:rowOff>135703</xdr:rowOff>
    </xdr:from>
    <xdr:ext cx="534377" cy="259045"/>
    <xdr:sp macro="" textlink="">
      <xdr:nvSpPr>
        <xdr:cNvPr id="397" name="テキスト ボックス 396"/>
        <xdr:cNvSpPr txBox="1"/>
      </xdr:nvSpPr>
      <xdr:spPr>
        <a:xfrm>
          <a:off x="9359411" y="1248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113526</xdr:rowOff>
    </xdr:from>
    <xdr:to>
      <xdr:col>45</xdr:col>
      <xdr:colOff>177800</xdr:colOff>
      <xdr:row>75</xdr:row>
      <xdr:rowOff>137551</xdr:rowOff>
    </xdr:to>
    <xdr:cxnSp macro="">
      <xdr:nvCxnSpPr>
        <xdr:cNvPr id="398" name="直線コネクタ 397"/>
        <xdr:cNvCxnSpPr/>
      </xdr:nvCxnSpPr>
      <xdr:spPr>
        <a:xfrm flipV="1">
          <a:off x="7861300" y="12800826"/>
          <a:ext cx="889000" cy="195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17531</xdr:rowOff>
    </xdr:from>
    <xdr:to>
      <xdr:col>46</xdr:col>
      <xdr:colOff>38100</xdr:colOff>
      <xdr:row>74</xdr:row>
      <xdr:rowOff>119131</xdr:rowOff>
    </xdr:to>
    <xdr:sp macro="" textlink="">
      <xdr:nvSpPr>
        <xdr:cNvPr id="399" name="フローチャート: 判断 398"/>
        <xdr:cNvSpPr/>
      </xdr:nvSpPr>
      <xdr:spPr>
        <a:xfrm>
          <a:off x="8699500" y="12704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135658</xdr:rowOff>
    </xdr:from>
    <xdr:ext cx="534377" cy="259045"/>
    <xdr:sp macro="" textlink="">
      <xdr:nvSpPr>
        <xdr:cNvPr id="400" name="テキスト ボックス 399"/>
        <xdr:cNvSpPr txBox="1"/>
      </xdr:nvSpPr>
      <xdr:spPr>
        <a:xfrm>
          <a:off x="8483111" y="1248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76995</xdr:rowOff>
    </xdr:from>
    <xdr:to>
      <xdr:col>41</xdr:col>
      <xdr:colOff>50800</xdr:colOff>
      <xdr:row>75</xdr:row>
      <xdr:rowOff>137551</xdr:rowOff>
    </xdr:to>
    <xdr:cxnSp macro="">
      <xdr:nvCxnSpPr>
        <xdr:cNvPr id="401" name="直線コネクタ 400"/>
        <xdr:cNvCxnSpPr/>
      </xdr:nvCxnSpPr>
      <xdr:spPr>
        <a:xfrm>
          <a:off x="6972300" y="12935745"/>
          <a:ext cx="889000" cy="6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73</xdr:row>
      <xdr:rowOff>79596</xdr:rowOff>
    </xdr:from>
    <xdr:to>
      <xdr:col>41</xdr:col>
      <xdr:colOff>101600</xdr:colOff>
      <xdr:row>74</xdr:row>
      <xdr:rowOff>9746</xdr:rowOff>
    </xdr:to>
    <xdr:sp macro="" textlink="">
      <xdr:nvSpPr>
        <xdr:cNvPr id="402" name="フローチャート: 判断 401"/>
        <xdr:cNvSpPr/>
      </xdr:nvSpPr>
      <xdr:spPr>
        <a:xfrm>
          <a:off x="7810500" y="12595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26273</xdr:rowOff>
    </xdr:from>
    <xdr:ext cx="534377" cy="259045"/>
    <xdr:sp macro="" textlink="">
      <xdr:nvSpPr>
        <xdr:cNvPr id="403" name="テキスト ボックス 402"/>
        <xdr:cNvSpPr txBox="1"/>
      </xdr:nvSpPr>
      <xdr:spPr>
        <a:xfrm>
          <a:off x="7594111" y="12370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69629</xdr:rowOff>
    </xdr:from>
    <xdr:to>
      <xdr:col>36</xdr:col>
      <xdr:colOff>165100</xdr:colOff>
      <xdr:row>73</xdr:row>
      <xdr:rowOff>171229</xdr:rowOff>
    </xdr:to>
    <xdr:sp macro="" textlink="">
      <xdr:nvSpPr>
        <xdr:cNvPr id="404" name="フローチャート: 判断 403"/>
        <xdr:cNvSpPr/>
      </xdr:nvSpPr>
      <xdr:spPr>
        <a:xfrm>
          <a:off x="6921500" y="1258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16306</xdr:rowOff>
    </xdr:from>
    <xdr:ext cx="534377" cy="259045"/>
    <xdr:sp macro="" textlink="">
      <xdr:nvSpPr>
        <xdr:cNvPr id="405" name="テキスト ボックス 404"/>
        <xdr:cNvSpPr txBox="1"/>
      </xdr:nvSpPr>
      <xdr:spPr>
        <a:xfrm>
          <a:off x="6705111" y="12360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06" name="テキスト ボックス 40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07" name="テキスト ボックス 40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08" name="テキスト ボックス 40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09" name="テキスト ボックス 40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0" name="テキスト ボックス 40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109474</xdr:rowOff>
    </xdr:from>
    <xdr:to>
      <xdr:col>55</xdr:col>
      <xdr:colOff>50800</xdr:colOff>
      <xdr:row>74</xdr:row>
      <xdr:rowOff>39624</xdr:rowOff>
    </xdr:to>
    <xdr:sp macro="" textlink="">
      <xdr:nvSpPr>
        <xdr:cNvPr id="411" name="楕円 410"/>
        <xdr:cNvSpPr/>
      </xdr:nvSpPr>
      <xdr:spPr>
        <a:xfrm>
          <a:off x="10426700" y="1262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132351</xdr:rowOff>
    </xdr:from>
    <xdr:ext cx="534377" cy="259045"/>
    <xdr:sp macro="" textlink="">
      <xdr:nvSpPr>
        <xdr:cNvPr id="412" name="普通建設事業費 （ うち新規整備　）該当値テキスト"/>
        <xdr:cNvSpPr txBox="1"/>
      </xdr:nvSpPr>
      <xdr:spPr>
        <a:xfrm>
          <a:off x="10528300" y="1247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60759</xdr:rowOff>
    </xdr:from>
    <xdr:to>
      <xdr:col>50</xdr:col>
      <xdr:colOff>165100</xdr:colOff>
      <xdr:row>74</xdr:row>
      <xdr:rowOff>162359</xdr:rowOff>
    </xdr:to>
    <xdr:sp macro="" textlink="">
      <xdr:nvSpPr>
        <xdr:cNvPr id="413" name="楕円 412"/>
        <xdr:cNvSpPr/>
      </xdr:nvSpPr>
      <xdr:spPr>
        <a:xfrm>
          <a:off x="9588500" y="1274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74</xdr:row>
      <xdr:rowOff>153486</xdr:rowOff>
    </xdr:from>
    <xdr:ext cx="534377" cy="259045"/>
    <xdr:sp macro="" textlink="">
      <xdr:nvSpPr>
        <xdr:cNvPr id="414" name="テキスト ボックス 413"/>
        <xdr:cNvSpPr txBox="1"/>
      </xdr:nvSpPr>
      <xdr:spPr>
        <a:xfrm>
          <a:off x="9359411" y="12840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62726</xdr:rowOff>
    </xdr:from>
    <xdr:to>
      <xdr:col>46</xdr:col>
      <xdr:colOff>38100</xdr:colOff>
      <xdr:row>74</xdr:row>
      <xdr:rowOff>164326</xdr:rowOff>
    </xdr:to>
    <xdr:sp macro="" textlink="">
      <xdr:nvSpPr>
        <xdr:cNvPr id="415" name="楕円 414"/>
        <xdr:cNvSpPr/>
      </xdr:nvSpPr>
      <xdr:spPr>
        <a:xfrm>
          <a:off x="8699500" y="1275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155453</xdr:rowOff>
    </xdr:from>
    <xdr:ext cx="534377" cy="259045"/>
    <xdr:sp macro="" textlink="">
      <xdr:nvSpPr>
        <xdr:cNvPr id="416" name="テキスト ボックス 415"/>
        <xdr:cNvSpPr txBox="1"/>
      </xdr:nvSpPr>
      <xdr:spPr>
        <a:xfrm>
          <a:off x="8483111" y="12842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86751</xdr:rowOff>
    </xdr:from>
    <xdr:to>
      <xdr:col>41</xdr:col>
      <xdr:colOff>101600</xdr:colOff>
      <xdr:row>76</xdr:row>
      <xdr:rowOff>16901</xdr:rowOff>
    </xdr:to>
    <xdr:sp macro="" textlink="">
      <xdr:nvSpPr>
        <xdr:cNvPr id="417" name="楕円 416"/>
        <xdr:cNvSpPr/>
      </xdr:nvSpPr>
      <xdr:spPr>
        <a:xfrm>
          <a:off x="7810500" y="1294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8028</xdr:rowOff>
    </xdr:from>
    <xdr:ext cx="534377" cy="259045"/>
    <xdr:sp macro="" textlink="">
      <xdr:nvSpPr>
        <xdr:cNvPr id="418" name="テキスト ボックス 417"/>
        <xdr:cNvSpPr txBox="1"/>
      </xdr:nvSpPr>
      <xdr:spPr>
        <a:xfrm>
          <a:off x="7594111" y="1303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26195</xdr:rowOff>
    </xdr:from>
    <xdr:to>
      <xdr:col>36</xdr:col>
      <xdr:colOff>165100</xdr:colOff>
      <xdr:row>75</xdr:row>
      <xdr:rowOff>127795</xdr:rowOff>
    </xdr:to>
    <xdr:sp macro="" textlink="">
      <xdr:nvSpPr>
        <xdr:cNvPr id="419" name="楕円 418"/>
        <xdr:cNvSpPr/>
      </xdr:nvSpPr>
      <xdr:spPr>
        <a:xfrm>
          <a:off x="6921500" y="1288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118922</xdr:rowOff>
    </xdr:from>
    <xdr:ext cx="534377" cy="259045"/>
    <xdr:sp macro="" textlink="">
      <xdr:nvSpPr>
        <xdr:cNvPr id="420" name="テキスト ボックス 419"/>
        <xdr:cNvSpPr txBox="1"/>
      </xdr:nvSpPr>
      <xdr:spPr>
        <a:xfrm>
          <a:off x="6705111" y="1297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1" name="正方形/長方形 42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37</xdr:col>
      <xdr:colOff>63500</xdr:colOff>
      <xdr:row>85</xdr:row>
      <xdr:rowOff>57150</xdr:rowOff>
    </xdr:from>
    <xdr:to>
      <xdr:col>45</xdr:col>
      <xdr:colOff>63500</xdr:colOff>
      <xdr:row>86</xdr:row>
      <xdr:rowOff>139700</xdr:rowOff>
    </xdr:to>
    <xdr:sp macro="" textlink="">
      <xdr:nvSpPr>
        <xdr:cNvPr id="422" name="正方形/長方形 421"/>
        <xdr:cNvSpPr/>
      </xdr:nvSpPr>
      <xdr:spPr>
        <a:xfrm>
          <a:off x="711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86</xdr:row>
      <xdr:rowOff>88900</xdr:rowOff>
    </xdr:from>
    <xdr:to>
      <xdr:col>45</xdr:col>
      <xdr:colOff>63500</xdr:colOff>
      <xdr:row>88</xdr:row>
      <xdr:rowOff>0</xdr:rowOff>
    </xdr:to>
    <xdr:sp macro="" textlink="">
      <xdr:nvSpPr>
        <xdr:cNvPr id="423" name="正方形/長方形 422"/>
        <xdr:cNvSpPr/>
      </xdr:nvSpPr>
      <xdr:spPr>
        <a:xfrm>
          <a:off x="711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85</xdr:row>
      <xdr:rowOff>57150</xdr:rowOff>
    </xdr:from>
    <xdr:to>
      <xdr:col>54</xdr:col>
      <xdr:colOff>0</xdr:colOff>
      <xdr:row>86</xdr:row>
      <xdr:rowOff>139700</xdr:rowOff>
    </xdr:to>
    <xdr:sp macro="" textlink="">
      <xdr:nvSpPr>
        <xdr:cNvPr id="424" name="正方形/長方形 423"/>
        <xdr:cNvSpPr/>
      </xdr:nvSpPr>
      <xdr:spPr>
        <a:xfrm>
          <a:off x="876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86</xdr:row>
      <xdr:rowOff>88900</xdr:rowOff>
    </xdr:from>
    <xdr:to>
      <xdr:col>54</xdr:col>
      <xdr:colOff>0</xdr:colOff>
      <xdr:row>88</xdr:row>
      <xdr:rowOff>0</xdr:rowOff>
    </xdr:to>
    <xdr:sp macro="" textlink="">
      <xdr:nvSpPr>
        <xdr:cNvPr id="425" name="正方形/長方形 424"/>
        <xdr:cNvSpPr/>
      </xdr:nvSpPr>
      <xdr:spPr>
        <a:xfrm>
          <a:off x="876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26" name="正方形/長方形 42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27" name="テキスト ボックス 42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28" name="直線コネクタ 42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29" name="テキスト ボックス 428"/>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30" name="直線コネクタ 429"/>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31" name="テキスト ボックス 430"/>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2" name="直線コネクタ 431"/>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33" name="テキスト ボックス 432"/>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34" name="直線コネクタ 433"/>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35" name="テキスト ボックス 434"/>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36" name="直線コネクタ 435"/>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37" name="テキスト ボックス 436"/>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38" name="直線コネクタ 43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39" name="テキスト ボックス 43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85499</xdr:rowOff>
    </xdr:from>
    <xdr:to>
      <xdr:col>54</xdr:col>
      <xdr:colOff>189865</xdr:colOff>
      <xdr:row>98</xdr:row>
      <xdr:rowOff>161280</xdr:rowOff>
    </xdr:to>
    <xdr:cxnSp macro="">
      <xdr:nvCxnSpPr>
        <xdr:cNvPr id="441" name="直線コネクタ 440"/>
        <xdr:cNvCxnSpPr/>
      </xdr:nvCxnSpPr>
      <xdr:spPr>
        <a:xfrm flipV="1">
          <a:off x="10475595" y="15515999"/>
          <a:ext cx="1270" cy="1447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165107</xdr:rowOff>
    </xdr:from>
    <xdr:ext cx="534377" cy="259045"/>
    <xdr:sp macro="" textlink="">
      <xdr:nvSpPr>
        <xdr:cNvPr id="442" name="普通建設事業費 （ うち更新整備　）最小値テキスト"/>
        <xdr:cNvSpPr txBox="1"/>
      </xdr:nvSpPr>
      <xdr:spPr>
        <a:xfrm>
          <a:off x="10528300" y="16967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161280</xdr:rowOff>
    </xdr:from>
    <xdr:to>
      <xdr:col>55</xdr:col>
      <xdr:colOff>88900</xdr:colOff>
      <xdr:row>98</xdr:row>
      <xdr:rowOff>161280</xdr:rowOff>
    </xdr:to>
    <xdr:cxnSp macro="">
      <xdr:nvCxnSpPr>
        <xdr:cNvPr id="443" name="直線コネクタ 442"/>
        <xdr:cNvCxnSpPr/>
      </xdr:nvCxnSpPr>
      <xdr:spPr>
        <a:xfrm>
          <a:off x="10388600" y="169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32176</xdr:rowOff>
    </xdr:from>
    <xdr:ext cx="534377" cy="259045"/>
    <xdr:sp macro="" textlink="">
      <xdr:nvSpPr>
        <xdr:cNvPr id="444" name="普通建設事業費 （ うち更新整備　）最大値テキスト"/>
        <xdr:cNvSpPr txBox="1"/>
      </xdr:nvSpPr>
      <xdr:spPr>
        <a:xfrm>
          <a:off x="10528300" y="1529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85499</xdr:rowOff>
    </xdr:from>
    <xdr:to>
      <xdr:col>55</xdr:col>
      <xdr:colOff>88900</xdr:colOff>
      <xdr:row>90</xdr:row>
      <xdr:rowOff>85499</xdr:rowOff>
    </xdr:to>
    <xdr:cxnSp macro="">
      <xdr:nvCxnSpPr>
        <xdr:cNvPr id="445" name="直線コネクタ 444"/>
        <xdr:cNvCxnSpPr/>
      </xdr:nvCxnSpPr>
      <xdr:spPr>
        <a:xfrm>
          <a:off x="10388600" y="15515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94780</xdr:rowOff>
    </xdr:from>
    <xdr:to>
      <xdr:col>55</xdr:col>
      <xdr:colOff>0</xdr:colOff>
      <xdr:row>97</xdr:row>
      <xdr:rowOff>124475</xdr:rowOff>
    </xdr:to>
    <xdr:cxnSp macro="">
      <xdr:nvCxnSpPr>
        <xdr:cNvPr id="446" name="直線コネクタ 445"/>
        <xdr:cNvCxnSpPr/>
      </xdr:nvCxnSpPr>
      <xdr:spPr>
        <a:xfrm flipV="1">
          <a:off x="9639300" y="16553980"/>
          <a:ext cx="838200" cy="20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109971</xdr:rowOff>
    </xdr:from>
    <xdr:ext cx="534377" cy="259045"/>
    <xdr:sp macro="" textlink="">
      <xdr:nvSpPr>
        <xdr:cNvPr id="447" name="普通建設事業費 （ うち更新整備　）平均値テキスト"/>
        <xdr:cNvSpPr txBox="1"/>
      </xdr:nvSpPr>
      <xdr:spPr>
        <a:xfrm>
          <a:off x="10528300" y="162262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87094</xdr:rowOff>
    </xdr:from>
    <xdr:to>
      <xdr:col>55</xdr:col>
      <xdr:colOff>50800</xdr:colOff>
      <xdr:row>96</xdr:row>
      <xdr:rowOff>17244</xdr:rowOff>
    </xdr:to>
    <xdr:sp macro="" textlink="">
      <xdr:nvSpPr>
        <xdr:cNvPr id="448" name="フローチャート: 判断 447"/>
        <xdr:cNvSpPr/>
      </xdr:nvSpPr>
      <xdr:spPr>
        <a:xfrm>
          <a:off x="10426700" y="16374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124475</xdr:rowOff>
    </xdr:from>
    <xdr:to>
      <xdr:col>50</xdr:col>
      <xdr:colOff>114300</xdr:colOff>
      <xdr:row>98</xdr:row>
      <xdr:rowOff>42613</xdr:rowOff>
    </xdr:to>
    <xdr:cxnSp macro="">
      <xdr:nvCxnSpPr>
        <xdr:cNvPr id="449" name="直線コネクタ 448"/>
        <xdr:cNvCxnSpPr/>
      </xdr:nvCxnSpPr>
      <xdr:spPr>
        <a:xfrm flipV="1">
          <a:off x="8750300" y="16755125"/>
          <a:ext cx="889000" cy="89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130460</xdr:rowOff>
    </xdr:from>
    <xdr:to>
      <xdr:col>50</xdr:col>
      <xdr:colOff>165100</xdr:colOff>
      <xdr:row>96</xdr:row>
      <xdr:rowOff>60610</xdr:rowOff>
    </xdr:to>
    <xdr:sp macro="" textlink="">
      <xdr:nvSpPr>
        <xdr:cNvPr id="450" name="フローチャート: 判断 449"/>
        <xdr:cNvSpPr/>
      </xdr:nvSpPr>
      <xdr:spPr>
        <a:xfrm>
          <a:off x="9588500" y="1641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94</xdr:row>
      <xdr:rowOff>77137</xdr:rowOff>
    </xdr:from>
    <xdr:ext cx="534377" cy="259045"/>
    <xdr:sp macro="" textlink="">
      <xdr:nvSpPr>
        <xdr:cNvPr id="451" name="テキスト ボックス 450"/>
        <xdr:cNvSpPr txBox="1"/>
      </xdr:nvSpPr>
      <xdr:spPr>
        <a:xfrm>
          <a:off x="9359411" y="16193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73634</xdr:rowOff>
    </xdr:from>
    <xdr:to>
      <xdr:col>45</xdr:col>
      <xdr:colOff>177800</xdr:colOff>
      <xdr:row>98</xdr:row>
      <xdr:rowOff>42613</xdr:rowOff>
    </xdr:to>
    <xdr:cxnSp macro="">
      <xdr:nvCxnSpPr>
        <xdr:cNvPr id="452" name="直線コネクタ 451"/>
        <xdr:cNvCxnSpPr/>
      </xdr:nvCxnSpPr>
      <xdr:spPr>
        <a:xfrm>
          <a:off x="7861300" y="16704284"/>
          <a:ext cx="889000" cy="140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123351</xdr:rowOff>
    </xdr:from>
    <xdr:to>
      <xdr:col>46</xdr:col>
      <xdr:colOff>38100</xdr:colOff>
      <xdr:row>96</xdr:row>
      <xdr:rowOff>53501</xdr:rowOff>
    </xdr:to>
    <xdr:sp macro="" textlink="">
      <xdr:nvSpPr>
        <xdr:cNvPr id="453" name="フローチャート: 判断 452"/>
        <xdr:cNvSpPr/>
      </xdr:nvSpPr>
      <xdr:spPr>
        <a:xfrm>
          <a:off x="8699500" y="1641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70028</xdr:rowOff>
    </xdr:from>
    <xdr:ext cx="534377" cy="259045"/>
    <xdr:sp macro="" textlink="">
      <xdr:nvSpPr>
        <xdr:cNvPr id="454" name="テキスト ボックス 453"/>
        <xdr:cNvSpPr txBox="1"/>
      </xdr:nvSpPr>
      <xdr:spPr>
        <a:xfrm>
          <a:off x="8483111" y="1618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73634</xdr:rowOff>
    </xdr:from>
    <xdr:to>
      <xdr:col>41</xdr:col>
      <xdr:colOff>50800</xdr:colOff>
      <xdr:row>98</xdr:row>
      <xdr:rowOff>4962</xdr:rowOff>
    </xdr:to>
    <xdr:cxnSp macro="">
      <xdr:nvCxnSpPr>
        <xdr:cNvPr id="455" name="直線コネクタ 454"/>
        <xdr:cNvCxnSpPr/>
      </xdr:nvCxnSpPr>
      <xdr:spPr>
        <a:xfrm flipV="1">
          <a:off x="6972300" y="16704284"/>
          <a:ext cx="889000" cy="102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7221</xdr:rowOff>
    </xdr:from>
    <xdr:to>
      <xdr:col>41</xdr:col>
      <xdr:colOff>101600</xdr:colOff>
      <xdr:row>97</xdr:row>
      <xdr:rowOff>108821</xdr:rowOff>
    </xdr:to>
    <xdr:sp macro="" textlink="">
      <xdr:nvSpPr>
        <xdr:cNvPr id="456" name="フローチャート: 判断 455"/>
        <xdr:cNvSpPr/>
      </xdr:nvSpPr>
      <xdr:spPr>
        <a:xfrm>
          <a:off x="7810500" y="16637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125348</xdr:rowOff>
    </xdr:from>
    <xdr:ext cx="534377" cy="259045"/>
    <xdr:sp macro="" textlink="">
      <xdr:nvSpPr>
        <xdr:cNvPr id="457" name="テキスト ボックス 456"/>
        <xdr:cNvSpPr txBox="1"/>
      </xdr:nvSpPr>
      <xdr:spPr>
        <a:xfrm>
          <a:off x="7594111" y="1641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105062</xdr:rowOff>
    </xdr:from>
    <xdr:to>
      <xdr:col>36</xdr:col>
      <xdr:colOff>165100</xdr:colOff>
      <xdr:row>98</xdr:row>
      <xdr:rowOff>35212</xdr:rowOff>
    </xdr:to>
    <xdr:sp macro="" textlink="">
      <xdr:nvSpPr>
        <xdr:cNvPr id="458" name="フローチャート: 判断 457"/>
        <xdr:cNvSpPr/>
      </xdr:nvSpPr>
      <xdr:spPr>
        <a:xfrm>
          <a:off x="6921500" y="1673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51739</xdr:rowOff>
    </xdr:from>
    <xdr:ext cx="534377" cy="259045"/>
    <xdr:sp macro="" textlink="">
      <xdr:nvSpPr>
        <xdr:cNvPr id="459" name="テキスト ボックス 458"/>
        <xdr:cNvSpPr txBox="1"/>
      </xdr:nvSpPr>
      <xdr:spPr>
        <a:xfrm>
          <a:off x="6705111" y="1651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0" name="テキスト ボックス 45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1" name="テキスト ボックス 46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2" name="テキスト ボックス 46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3" name="テキスト ボックス 46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4" name="テキスト ボックス 46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43980</xdr:rowOff>
    </xdr:from>
    <xdr:to>
      <xdr:col>55</xdr:col>
      <xdr:colOff>50800</xdr:colOff>
      <xdr:row>96</xdr:row>
      <xdr:rowOff>145580</xdr:rowOff>
    </xdr:to>
    <xdr:sp macro="" textlink="">
      <xdr:nvSpPr>
        <xdr:cNvPr id="465" name="楕円 464"/>
        <xdr:cNvSpPr/>
      </xdr:nvSpPr>
      <xdr:spPr>
        <a:xfrm>
          <a:off x="10426700" y="165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22407</xdr:rowOff>
    </xdr:from>
    <xdr:ext cx="534377" cy="259045"/>
    <xdr:sp macro="" textlink="">
      <xdr:nvSpPr>
        <xdr:cNvPr id="466" name="普通建設事業費 （ うち更新整備　）該当値テキスト"/>
        <xdr:cNvSpPr txBox="1"/>
      </xdr:nvSpPr>
      <xdr:spPr>
        <a:xfrm>
          <a:off x="10528300" y="16481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73675</xdr:rowOff>
    </xdr:from>
    <xdr:to>
      <xdr:col>50</xdr:col>
      <xdr:colOff>165100</xdr:colOff>
      <xdr:row>98</xdr:row>
      <xdr:rowOff>3825</xdr:rowOff>
    </xdr:to>
    <xdr:sp macro="" textlink="">
      <xdr:nvSpPr>
        <xdr:cNvPr id="467" name="楕円 466"/>
        <xdr:cNvSpPr/>
      </xdr:nvSpPr>
      <xdr:spPr>
        <a:xfrm>
          <a:off x="9588500" y="1670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97</xdr:row>
      <xdr:rowOff>166402</xdr:rowOff>
    </xdr:from>
    <xdr:ext cx="534377" cy="259045"/>
    <xdr:sp macro="" textlink="">
      <xdr:nvSpPr>
        <xdr:cNvPr id="468" name="テキスト ボックス 467"/>
        <xdr:cNvSpPr txBox="1"/>
      </xdr:nvSpPr>
      <xdr:spPr>
        <a:xfrm>
          <a:off x="9359411" y="16797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163263</xdr:rowOff>
    </xdr:from>
    <xdr:to>
      <xdr:col>46</xdr:col>
      <xdr:colOff>38100</xdr:colOff>
      <xdr:row>98</xdr:row>
      <xdr:rowOff>93413</xdr:rowOff>
    </xdr:to>
    <xdr:sp macro="" textlink="">
      <xdr:nvSpPr>
        <xdr:cNvPr id="469" name="楕円 468"/>
        <xdr:cNvSpPr/>
      </xdr:nvSpPr>
      <xdr:spPr>
        <a:xfrm>
          <a:off x="8699500" y="1679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84540</xdr:rowOff>
    </xdr:from>
    <xdr:ext cx="534377" cy="259045"/>
    <xdr:sp macro="" textlink="">
      <xdr:nvSpPr>
        <xdr:cNvPr id="470" name="テキスト ボックス 469"/>
        <xdr:cNvSpPr txBox="1"/>
      </xdr:nvSpPr>
      <xdr:spPr>
        <a:xfrm>
          <a:off x="8483111" y="16886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22834</xdr:rowOff>
    </xdr:from>
    <xdr:to>
      <xdr:col>41</xdr:col>
      <xdr:colOff>101600</xdr:colOff>
      <xdr:row>97</xdr:row>
      <xdr:rowOff>124434</xdr:rowOff>
    </xdr:to>
    <xdr:sp macro="" textlink="">
      <xdr:nvSpPr>
        <xdr:cNvPr id="471" name="楕円 470"/>
        <xdr:cNvSpPr/>
      </xdr:nvSpPr>
      <xdr:spPr>
        <a:xfrm>
          <a:off x="7810500" y="1665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115561</xdr:rowOff>
    </xdr:from>
    <xdr:ext cx="534377" cy="259045"/>
    <xdr:sp macro="" textlink="">
      <xdr:nvSpPr>
        <xdr:cNvPr id="472" name="テキスト ボックス 471"/>
        <xdr:cNvSpPr txBox="1"/>
      </xdr:nvSpPr>
      <xdr:spPr>
        <a:xfrm>
          <a:off x="7594111" y="16746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125612</xdr:rowOff>
    </xdr:from>
    <xdr:to>
      <xdr:col>36</xdr:col>
      <xdr:colOff>165100</xdr:colOff>
      <xdr:row>98</xdr:row>
      <xdr:rowOff>55762</xdr:rowOff>
    </xdr:to>
    <xdr:sp macro="" textlink="">
      <xdr:nvSpPr>
        <xdr:cNvPr id="473" name="楕円 472"/>
        <xdr:cNvSpPr/>
      </xdr:nvSpPr>
      <xdr:spPr>
        <a:xfrm>
          <a:off x="6921500" y="1675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46889</xdr:rowOff>
    </xdr:from>
    <xdr:ext cx="534377" cy="259045"/>
    <xdr:sp macro="" textlink="">
      <xdr:nvSpPr>
        <xdr:cNvPr id="474" name="テキスト ボックス 473"/>
        <xdr:cNvSpPr txBox="1"/>
      </xdr:nvSpPr>
      <xdr:spPr>
        <a:xfrm>
          <a:off x="6705111" y="1684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5" name="正方形/長方形 47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68</xdr:col>
      <xdr:colOff>0</xdr:colOff>
      <xdr:row>25</xdr:row>
      <xdr:rowOff>57150</xdr:rowOff>
    </xdr:from>
    <xdr:to>
      <xdr:col>76</xdr:col>
      <xdr:colOff>0</xdr:colOff>
      <xdr:row>26</xdr:row>
      <xdr:rowOff>139700</xdr:rowOff>
    </xdr:to>
    <xdr:sp macro="" textlink="">
      <xdr:nvSpPr>
        <xdr:cNvPr id="476" name="正方形/長方形 475"/>
        <xdr:cNvSpPr/>
      </xdr:nvSpPr>
      <xdr:spPr>
        <a:xfrm>
          <a:off x="1295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26</xdr:row>
      <xdr:rowOff>88900</xdr:rowOff>
    </xdr:from>
    <xdr:to>
      <xdr:col>76</xdr:col>
      <xdr:colOff>0</xdr:colOff>
      <xdr:row>28</xdr:row>
      <xdr:rowOff>0</xdr:rowOff>
    </xdr:to>
    <xdr:sp macro="" textlink="">
      <xdr:nvSpPr>
        <xdr:cNvPr id="477" name="正方形/長方形 476"/>
        <xdr:cNvSpPr/>
      </xdr:nvSpPr>
      <xdr:spPr>
        <a:xfrm>
          <a:off x="1295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25</xdr:row>
      <xdr:rowOff>57150</xdr:rowOff>
    </xdr:from>
    <xdr:to>
      <xdr:col>84</xdr:col>
      <xdr:colOff>127000</xdr:colOff>
      <xdr:row>26</xdr:row>
      <xdr:rowOff>139700</xdr:rowOff>
    </xdr:to>
    <xdr:sp macro="" textlink="">
      <xdr:nvSpPr>
        <xdr:cNvPr id="478" name="正方形/長方形 477"/>
        <xdr:cNvSpPr/>
      </xdr:nvSpPr>
      <xdr:spPr>
        <a:xfrm>
          <a:off x="146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26</xdr:row>
      <xdr:rowOff>88900</xdr:rowOff>
    </xdr:from>
    <xdr:to>
      <xdr:col>84</xdr:col>
      <xdr:colOff>127000</xdr:colOff>
      <xdr:row>28</xdr:row>
      <xdr:rowOff>0</xdr:rowOff>
    </xdr:to>
    <xdr:sp macro="" textlink="">
      <xdr:nvSpPr>
        <xdr:cNvPr id="479" name="正方形/長方形 478"/>
        <xdr:cNvSpPr/>
      </xdr:nvSpPr>
      <xdr:spPr>
        <a:xfrm>
          <a:off x="146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0" name="正方形/長方形 47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1" name="テキスト ボックス 48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2" name="直線コネクタ 48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3" name="直線コネクタ 482"/>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84" name="テキスト ボックス 483"/>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85" name="直線コネクタ 484"/>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86" name="テキスト ボックス 485"/>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87" name="直線コネクタ 486"/>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88" name="テキスト ボックス 487"/>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89" name="直線コネクタ 488"/>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0" name="テキスト ボックス 489"/>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1" name="直線コネクタ 49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2" name="テキスト ボックス 491"/>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51415</xdr:rowOff>
    </xdr:from>
    <xdr:to>
      <xdr:col>85</xdr:col>
      <xdr:colOff>126364</xdr:colOff>
      <xdr:row>38</xdr:row>
      <xdr:rowOff>136591</xdr:rowOff>
    </xdr:to>
    <xdr:cxnSp macro="">
      <xdr:nvCxnSpPr>
        <xdr:cNvPr id="494" name="直線コネクタ 493"/>
        <xdr:cNvCxnSpPr/>
      </xdr:nvCxnSpPr>
      <xdr:spPr>
        <a:xfrm flipV="1">
          <a:off x="16317595" y="5366365"/>
          <a:ext cx="1269" cy="1285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140418</xdr:rowOff>
    </xdr:from>
    <xdr:ext cx="378565" cy="259045"/>
    <xdr:sp macro="" textlink="">
      <xdr:nvSpPr>
        <xdr:cNvPr id="495" name="災害復旧事業費最小値テキスト"/>
        <xdr:cNvSpPr txBox="1"/>
      </xdr:nvSpPr>
      <xdr:spPr>
        <a:xfrm>
          <a:off x="16370300" y="66555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136591</xdr:rowOff>
    </xdr:from>
    <xdr:to>
      <xdr:col>86</xdr:col>
      <xdr:colOff>25400</xdr:colOff>
      <xdr:row>38</xdr:row>
      <xdr:rowOff>136591</xdr:rowOff>
    </xdr:to>
    <xdr:cxnSp macro="">
      <xdr:nvCxnSpPr>
        <xdr:cNvPr id="496" name="直線コネクタ 495"/>
        <xdr:cNvCxnSpPr/>
      </xdr:nvCxnSpPr>
      <xdr:spPr>
        <a:xfrm>
          <a:off x="16230600" y="6651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169542</xdr:rowOff>
    </xdr:from>
    <xdr:ext cx="534377" cy="259045"/>
    <xdr:sp macro="" textlink="">
      <xdr:nvSpPr>
        <xdr:cNvPr id="497" name="災害復旧事業費最大値テキスト"/>
        <xdr:cNvSpPr txBox="1"/>
      </xdr:nvSpPr>
      <xdr:spPr>
        <a:xfrm>
          <a:off x="16370300" y="5141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51415</xdr:rowOff>
    </xdr:from>
    <xdr:to>
      <xdr:col>86</xdr:col>
      <xdr:colOff>25400</xdr:colOff>
      <xdr:row>31</xdr:row>
      <xdr:rowOff>51415</xdr:rowOff>
    </xdr:to>
    <xdr:cxnSp macro="">
      <xdr:nvCxnSpPr>
        <xdr:cNvPr id="498" name="直線コネクタ 497"/>
        <xdr:cNvCxnSpPr/>
      </xdr:nvCxnSpPr>
      <xdr:spPr>
        <a:xfrm>
          <a:off x="16230600" y="5366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143838</xdr:rowOff>
    </xdr:from>
    <xdr:to>
      <xdr:col>85</xdr:col>
      <xdr:colOff>127000</xdr:colOff>
      <xdr:row>38</xdr:row>
      <xdr:rowOff>84082</xdr:rowOff>
    </xdr:to>
    <xdr:cxnSp macro="">
      <xdr:nvCxnSpPr>
        <xdr:cNvPr id="499" name="直線コネクタ 498"/>
        <xdr:cNvCxnSpPr/>
      </xdr:nvCxnSpPr>
      <xdr:spPr>
        <a:xfrm flipV="1">
          <a:off x="15481300" y="6487488"/>
          <a:ext cx="838200" cy="11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57576</xdr:rowOff>
    </xdr:from>
    <xdr:ext cx="469744" cy="259045"/>
    <xdr:sp macro="" textlink="">
      <xdr:nvSpPr>
        <xdr:cNvPr id="500" name="災害復旧事業費平均値テキスト"/>
        <xdr:cNvSpPr txBox="1"/>
      </xdr:nvSpPr>
      <xdr:spPr>
        <a:xfrm>
          <a:off x="16370300" y="62297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34699</xdr:rowOff>
    </xdr:from>
    <xdr:to>
      <xdr:col>85</xdr:col>
      <xdr:colOff>177800</xdr:colOff>
      <xdr:row>37</xdr:row>
      <xdr:rowOff>136299</xdr:rowOff>
    </xdr:to>
    <xdr:sp macro="" textlink="">
      <xdr:nvSpPr>
        <xdr:cNvPr id="501" name="フローチャート: 判断 500"/>
        <xdr:cNvSpPr/>
      </xdr:nvSpPr>
      <xdr:spPr>
        <a:xfrm>
          <a:off x="16268700" y="637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84082</xdr:rowOff>
    </xdr:from>
    <xdr:to>
      <xdr:col>81</xdr:col>
      <xdr:colOff>50800</xdr:colOff>
      <xdr:row>38</xdr:row>
      <xdr:rowOff>90322</xdr:rowOff>
    </xdr:to>
    <xdr:cxnSp macro="">
      <xdr:nvCxnSpPr>
        <xdr:cNvPr id="502" name="直線コネクタ 501"/>
        <xdr:cNvCxnSpPr/>
      </xdr:nvCxnSpPr>
      <xdr:spPr>
        <a:xfrm flipV="1">
          <a:off x="14592300" y="6599182"/>
          <a:ext cx="889000" cy="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34310</xdr:rowOff>
    </xdr:from>
    <xdr:to>
      <xdr:col>81</xdr:col>
      <xdr:colOff>101600</xdr:colOff>
      <xdr:row>37</xdr:row>
      <xdr:rowOff>135910</xdr:rowOff>
    </xdr:to>
    <xdr:sp macro="" textlink="">
      <xdr:nvSpPr>
        <xdr:cNvPr id="503" name="フローチャート: 判断 502"/>
        <xdr:cNvSpPr/>
      </xdr:nvSpPr>
      <xdr:spPr>
        <a:xfrm>
          <a:off x="15430500" y="637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35</xdr:row>
      <xdr:rowOff>152437</xdr:rowOff>
    </xdr:from>
    <xdr:ext cx="469744" cy="259045"/>
    <xdr:sp macro="" textlink="">
      <xdr:nvSpPr>
        <xdr:cNvPr id="504" name="テキスト ボックス 503"/>
        <xdr:cNvSpPr txBox="1"/>
      </xdr:nvSpPr>
      <xdr:spPr>
        <a:xfrm>
          <a:off x="15233728" y="6153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82162</xdr:rowOff>
    </xdr:from>
    <xdr:to>
      <xdr:col>76</xdr:col>
      <xdr:colOff>114300</xdr:colOff>
      <xdr:row>38</xdr:row>
      <xdr:rowOff>90322</xdr:rowOff>
    </xdr:to>
    <xdr:cxnSp macro="">
      <xdr:nvCxnSpPr>
        <xdr:cNvPr id="505" name="直線コネクタ 504"/>
        <xdr:cNvCxnSpPr/>
      </xdr:nvCxnSpPr>
      <xdr:spPr>
        <a:xfrm>
          <a:off x="13703300" y="6597262"/>
          <a:ext cx="889000" cy="8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53513</xdr:rowOff>
    </xdr:from>
    <xdr:to>
      <xdr:col>76</xdr:col>
      <xdr:colOff>165100</xdr:colOff>
      <xdr:row>37</xdr:row>
      <xdr:rowOff>155113</xdr:rowOff>
    </xdr:to>
    <xdr:sp macro="" textlink="">
      <xdr:nvSpPr>
        <xdr:cNvPr id="506" name="フローチャート: 判断 505"/>
        <xdr:cNvSpPr/>
      </xdr:nvSpPr>
      <xdr:spPr>
        <a:xfrm>
          <a:off x="14541500" y="639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190</xdr:rowOff>
    </xdr:from>
    <xdr:ext cx="469744" cy="259045"/>
    <xdr:sp macro="" textlink="">
      <xdr:nvSpPr>
        <xdr:cNvPr id="507" name="テキスト ボックス 506"/>
        <xdr:cNvSpPr txBox="1"/>
      </xdr:nvSpPr>
      <xdr:spPr>
        <a:xfrm>
          <a:off x="14357428" y="617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54981</xdr:rowOff>
    </xdr:from>
    <xdr:to>
      <xdr:col>71</xdr:col>
      <xdr:colOff>177800</xdr:colOff>
      <xdr:row>38</xdr:row>
      <xdr:rowOff>82162</xdr:rowOff>
    </xdr:to>
    <xdr:cxnSp macro="">
      <xdr:nvCxnSpPr>
        <xdr:cNvPr id="508" name="直線コネクタ 507"/>
        <xdr:cNvCxnSpPr/>
      </xdr:nvCxnSpPr>
      <xdr:spPr>
        <a:xfrm>
          <a:off x="12814300" y="6570081"/>
          <a:ext cx="889000" cy="27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37968</xdr:rowOff>
    </xdr:from>
    <xdr:to>
      <xdr:col>72</xdr:col>
      <xdr:colOff>38100</xdr:colOff>
      <xdr:row>37</xdr:row>
      <xdr:rowOff>139568</xdr:rowOff>
    </xdr:to>
    <xdr:sp macro="" textlink="">
      <xdr:nvSpPr>
        <xdr:cNvPr id="509" name="フローチャート: 判断 508"/>
        <xdr:cNvSpPr/>
      </xdr:nvSpPr>
      <xdr:spPr>
        <a:xfrm>
          <a:off x="13652500" y="638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156095</xdr:rowOff>
    </xdr:from>
    <xdr:ext cx="469744" cy="259045"/>
    <xdr:sp macro="" textlink="">
      <xdr:nvSpPr>
        <xdr:cNvPr id="510" name="テキスト ボックス 509"/>
        <xdr:cNvSpPr txBox="1"/>
      </xdr:nvSpPr>
      <xdr:spPr>
        <a:xfrm>
          <a:off x="13468428" y="615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77264</xdr:rowOff>
    </xdr:from>
    <xdr:to>
      <xdr:col>67</xdr:col>
      <xdr:colOff>101600</xdr:colOff>
      <xdr:row>38</xdr:row>
      <xdr:rowOff>7414</xdr:rowOff>
    </xdr:to>
    <xdr:sp macro="" textlink="">
      <xdr:nvSpPr>
        <xdr:cNvPr id="511" name="フローチャート: 判断 510"/>
        <xdr:cNvSpPr/>
      </xdr:nvSpPr>
      <xdr:spPr>
        <a:xfrm>
          <a:off x="12763500" y="6420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23941</xdr:rowOff>
    </xdr:from>
    <xdr:ext cx="469744" cy="259045"/>
    <xdr:sp macro="" textlink="">
      <xdr:nvSpPr>
        <xdr:cNvPr id="512" name="テキスト ボックス 511"/>
        <xdr:cNvSpPr txBox="1"/>
      </xdr:nvSpPr>
      <xdr:spPr>
        <a:xfrm>
          <a:off x="12579428" y="619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3" name="テキスト ボックス 51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14" name="テキスト ボックス 51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15" name="テキスト ボックス 51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16" name="テキスト ボックス 51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17" name="テキスト ボックス 51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93038</xdr:rowOff>
    </xdr:from>
    <xdr:to>
      <xdr:col>85</xdr:col>
      <xdr:colOff>177800</xdr:colOff>
      <xdr:row>38</xdr:row>
      <xdr:rowOff>23188</xdr:rowOff>
    </xdr:to>
    <xdr:sp macro="" textlink="">
      <xdr:nvSpPr>
        <xdr:cNvPr id="518" name="楕円 517"/>
        <xdr:cNvSpPr/>
      </xdr:nvSpPr>
      <xdr:spPr>
        <a:xfrm>
          <a:off x="16268700" y="643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71465</xdr:rowOff>
    </xdr:from>
    <xdr:ext cx="469744" cy="259045"/>
    <xdr:sp macro="" textlink="">
      <xdr:nvSpPr>
        <xdr:cNvPr id="519" name="災害復旧事業費該当値テキスト"/>
        <xdr:cNvSpPr txBox="1"/>
      </xdr:nvSpPr>
      <xdr:spPr>
        <a:xfrm>
          <a:off x="16370300" y="641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33282</xdr:rowOff>
    </xdr:from>
    <xdr:to>
      <xdr:col>81</xdr:col>
      <xdr:colOff>101600</xdr:colOff>
      <xdr:row>38</xdr:row>
      <xdr:rowOff>134882</xdr:rowOff>
    </xdr:to>
    <xdr:sp macro="" textlink="">
      <xdr:nvSpPr>
        <xdr:cNvPr id="520" name="楕円 519"/>
        <xdr:cNvSpPr/>
      </xdr:nvSpPr>
      <xdr:spPr>
        <a:xfrm>
          <a:off x="15430500" y="654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38</xdr:row>
      <xdr:rowOff>126009</xdr:rowOff>
    </xdr:from>
    <xdr:ext cx="469744" cy="259045"/>
    <xdr:sp macro="" textlink="">
      <xdr:nvSpPr>
        <xdr:cNvPr id="521" name="テキスト ボックス 520"/>
        <xdr:cNvSpPr txBox="1"/>
      </xdr:nvSpPr>
      <xdr:spPr>
        <a:xfrm>
          <a:off x="15233728" y="664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39522</xdr:rowOff>
    </xdr:from>
    <xdr:to>
      <xdr:col>76</xdr:col>
      <xdr:colOff>165100</xdr:colOff>
      <xdr:row>38</xdr:row>
      <xdr:rowOff>141122</xdr:rowOff>
    </xdr:to>
    <xdr:sp macro="" textlink="">
      <xdr:nvSpPr>
        <xdr:cNvPr id="522" name="楕円 521"/>
        <xdr:cNvSpPr/>
      </xdr:nvSpPr>
      <xdr:spPr>
        <a:xfrm>
          <a:off x="14541500" y="655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132249</xdr:rowOff>
    </xdr:from>
    <xdr:ext cx="469744" cy="259045"/>
    <xdr:sp macro="" textlink="">
      <xdr:nvSpPr>
        <xdr:cNvPr id="523" name="テキスト ボックス 522"/>
        <xdr:cNvSpPr txBox="1"/>
      </xdr:nvSpPr>
      <xdr:spPr>
        <a:xfrm>
          <a:off x="14357428" y="6647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31362</xdr:rowOff>
    </xdr:from>
    <xdr:to>
      <xdr:col>72</xdr:col>
      <xdr:colOff>38100</xdr:colOff>
      <xdr:row>38</xdr:row>
      <xdr:rowOff>132962</xdr:rowOff>
    </xdr:to>
    <xdr:sp macro="" textlink="">
      <xdr:nvSpPr>
        <xdr:cNvPr id="524" name="楕円 523"/>
        <xdr:cNvSpPr/>
      </xdr:nvSpPr>
      <xdr:spPr>
        <a:xfrm>
          <a:off x="13652500" y="654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124089</xdr:rowOff>
    </xdr:from>
    <xdr:ext cx="469744" cy="259045"/>
    <xdr:sp macro="" textlink="">
      <xdr:nvSpPr>
        <xdr:cNvPr id="525" name="テキスト ボックス 524"/>
        <xdr:cNvSpPr txBox="1"/>
      </xdr:nvSpPr>
      <xdr:spPr>
        <a:xfrm>
          <a:off x="13468428" y="6639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4181</xdr:rowOff>
    </xdr:from>
    <xdr:to>
      <xdr:col>67</xdr:col>
      <xdr:colOff>101600</xdr:colOff>
      <xdr:row>38</xdr:row>
      <xdr:rowOff>105781</xdr:rowOff>
    </xdr:to>
    <xdr:sp macro="" textlink="">
      <xdr:nvSpPr>
        <xdr:cNvPr id="526" name="楕円 525"/>
        <xdr:cNvSpPr/>
      </xdr:nvSpPr>
      <xdr:spPr>
        <a:xfrm>
          <a:off x="12763500" y="651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96908</xdr:rowOff>
    </xdr:from>
    <xdr:ext cx="469744" cy="259045"/>
    <xdr:sp macro="" textlink="">
      <xdr:nvSpPr>
        <xdr:cNvPr id="527" name="テキスト ボックス 526"/>
        <xdr:cNvSpPr txBox="1"/>
      </xdr:nvSpPr>
      <xdr:spPr>
        <a:xfrm>
          <a:off x="12579428" y="6612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28" name="正方形/長方形 52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68</xdr:col>
      <xdr:colOff>0</xdr:colOff>
      <xdr:row>45</xdr:row>
      <xdr:rowOff>57150</xdr:rowOff>
    </xdr:from>
    <xdr:to>
      <xdr:col>76</xdr:col>
      <xdr:colOff>0</xdr:colOff>
      <xdr:row>46</xdr:row>
      <xdr:rowOff>139700</xdr:rowOff>
    </xdr:to>
    <xdr:sp macro="" textlink="">
      <xdr:nvSpPr>
        <xdr:cNvPr id="529" name="正方形/長方形 528"/>
        <xdr:cNvSpPr/>
      </xdr:nvSpPr>
      <xdr:spPr>
        <a:xfrm>
          <a:off x="1295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46</xdr:row>
      <xdr:rowOff>88900</xdr:rowOff>
    </xdr:from>
    <xdr:to>
      <xdr:col>76</xdr:col>
      <xdr:colOff>0</xdr:colOff>
      <xdr:row>48</xdr:row>
      <xdr:rowOff>0</xdr:rowOff>
    </xdr:to>
    <xdr:sp macro="" textlink="">
      <xdr:nvSpPr>
        <xdr:cNvPr id="530" name="正方形/長方形 529"/>
        <xdr:cNvSpPr/>
      </xdr:nvSpPr>
      <xdr:spPr>
        <a:xfrm>
          <a:off x="1295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45</xdr:row>
      <xdr:rowOff>57150</xdr:rowOff>
    </xdr:from>
    <xdr:to>
      <xdr:col>84</xdr:col>
      <xdr:colOff>127000</xdr:colOff>
      <xdr:row>46</xdr:row>
      <xdr:rowOff>139700</xdr:rowOff>
    </xdr:to>
    <xdr:sp macro="" textlink="">
      <xdr:nvSpPr>
        <xdr:cNvPr id="531" name="正方形/長方形 530"/>
        <xdr:cNvSpPr/>
      </xdr:nvSpPr>
      <xdr:spPr>
        <a:xfrm>
          <a:off x="146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46</xdr:row>
      <xdr:rowOff>88900</xdr:rowOff>
    </xdr:from>
    <xdr:to>
      <xdr:col>84</xdr:col>
      <xdr:colOff>127000</xdr:colOff>
      <xdr:row>48</xdr:row>
      <xdr:rowOff>0</xdr:rowOff>
    </xdr:to>
    <xdr:sp macro="" textlink="">
      <xdr:nvSpPr>
        <xdr:cNvPr id="532" name="正方形/長方形 531"/>
        <xdr:cNvSpPr/>
      </xdr:nvSpPr>
      <xdr:spPr>
        <a:xfrm>
          <a:off x="146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33" name="正方形/長方形 53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34" name="テキスト ボックス 53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35" name="直線コネクタ 53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36" name="直線コネクタ 53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37" name="テキスト ボックス 536"/>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38" name="直線コネクタ 53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39" name="テキスト ボックス 538"/>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0"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1" name="直線コネクタ 540"/>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42"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43" name="直線コネクタ 54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44"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45" name="直線コネクタ 54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46" name="直線コネクタ 545"/>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47"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48" name="フローチャート: 判断 547"/>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49" name="直線コネクタ 548"/>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0" name="フローチャート: 判断 549"/>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103950</xdr:colOff>
      <xdr:row>55</xdr:row>
      <xdr:rowOff>10177</xdr:rowOff>
    </xdr:from>
    <xdr:ext cx="249299" cy="259045"/>
    <xdr:sp macro="" textlink="">
      <xdr:nvSpPr>
        <xdr:cNvPr id="551" name="テキスト ボックス 550"/>
        <xdr:cNvSpPr txBox="1"/>
      </xdr:nvSpPr>
      <xdr:spPr>
        <a:xfrm>
          <a:off x="153439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52" name="直線コネクタ 551"/>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53" name="フローチャート: 判断 552"/>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54" name="テキスト ボックス 553"/>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55" name="直線コネクタ 554"/>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56" name="フローチャート: 判断 555"/>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57" name="テキスト ボックス 556"/>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58" name="フローチャート: 判断 557"/>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59" name="テキスト ボックス 558"/>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0" name="テキスト ボックス 55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1" name="テキスト ボックス 56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62" name="テキスト ボックス 56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63" name="テキスト ボックス 56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64" name="テキスト ボックス 56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楕円 564"/>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66"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67" name="楕円 566"/>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103950</xdr:colOff>
      <xdr:row>53</xdr:row>
      <xdr:rowOff>35577</xdr:rowOff>
    </xdr:from>
    <xdr:ext cx="249299" cy="259045"/>
    <xdr:sp macro="" textlink="">
      <xdr:nvSpPr>
        <xdr:cNvPr id="568" name="テキスト ボックス 567"/>
        <xdr:cNvSpPr txBox="1"/>
      </xdr:nvSpPr>
      <xdr:spPr>
        <a:xfrm>
          <a:off x="153439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69" name="楕円 568"/>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0" name="テキスト ボックス 569"/>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1" name="楕円 570"/>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72" name="テキスト ボックス 571"/>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3" name="楕円 572"/>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74" name="テキスト ボックス 573"/>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75" name="正方形/長方形 57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68</xdr:col>
      <xdr:colOff>0</xdr:colOff>
      <xdr:row>65</xdr:row>
      <xdr:rowOff>57150</xdr:rowOff>
    </xdr:from>
    <xdr:to>
      <xdr:col>76</xdr:col>
      <xdr:colOff>0</xdr:colOff>
      <xdr:row>66</xdr:row>
      <xdr:rowOff>139700</xdr:rowOff>
    </xdr:to>
    <xdr:sp macro="" textlink="">
      <xdr:nvSpPr>
        <xdr:cNvPr id="576" name="正方形/長方形 575"/>
        <xdr:cNvSpPr/>
      </xdr:nvSpPr>
      <xdr:spPr>
        <a:xfrm>
          <a:off x="1295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66</xdr:row>
      <xdr:rowOff>88900</xdr:rowOff>
    </xdr:from>
    <xdr:to>
      <xdr:col>76</xdr:col>
      <xdr:colOff>0</xdr:colOff>
      <xdr:row>68</xdr:row>
      <xdr:rowOff>0</xdr:rowOff>
    </xdr:to>
    <xdr:sp macro="" textlink="">
      <xdr:nvSpPr>
        <xdr:cNvPr id="577" name="正方形/長方形 576"/>
        <xdr:cNvSpPr/>
      </xdr:nvSpPr>
      <xdr:spPr>
        <a:xfrm>
          <a:off x="1295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65</xdr:row>
      <xdr:rowOff>57150</xdr:rowOff>
    </xdr:from>
    <xdr:to>
      <xdr:col>84</xdr:col>
      <xdr:colOff>127000</xdr:colOff>
      <xdr:row>66</xdr:row>
      <xdr:rowOff>139700</xdr:rowOff>
    </xdr:to>
    <xdr:sp macro="" textlink="">
      <xdr:nvSpPr>
        <xdr:cNvPr id="578" name="正方形/長方形 577"/>
        <xdr:cNvSpPr/>
      </xdr:nvSpPr>
      <xdr:spPr>
        <a:xfrm>
          <a:off x="146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66</xdr:row>
      <xdr:rowOff>88900</xdr:rowOff>
    </xdr:from>
    <xdr:to>
      <xdr:col>84</xdr:col>
      <xdr:colOff>127000</xdr:colOff>
      <xdr:row>68</xdr:row>
      <xdr:rowOff>0</xdr:rowOff>
    </xdr:to>
    <xdr:sp macro="" textlink="">
      <xdr:nvSpPr>
        <xdr:cNvPr id="579" name="正方形/長方形 578"/>
        <xdr:cNvSpPr/>
      </xdr:nvSpPr>
      <xdr:spPr>
        <a:xfrm>
          <a:off x="146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80" name="正方形/長方形 57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81" name="テキスト ボックス 58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82" name="直線コネクタ 58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583" name="テキスト ボックス 582"/>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584" name="直線コネクタ 583"/>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585" name="テキスト ボックス 584"/>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86" name="直線コネクタ 585"/>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587" name="テキスト ボックス 586"/>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588" name="直線コネクタ 587"/>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589" name="テキスト ボックス 588"/>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590" name="直線コネクタ 589"/>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591" name="テキスト ボックス 590"/>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592" name="直線コネクタ 59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593" name="テキスト ボックス 59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59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11067</xdr:rowOff>
    </xdr:from>
    <xdr:to>
      <xdr:col>85</xdr:col>
      <xdr:colOff>126364</xdr:colOff>
      <xdr:row>78</xdr:row>
      <xdr:rowOff>14633</xdr:rowOff>
    </xdr:to>
    <xdr:cxnSp macro="">
      <xdr:nvCxnSpPr>
        <xdr:cNvPr id="595" name="直線コネクタ 594"/>
        <xdr:cNvCxnSpPr/>
      </xdr:nvCxnSpPr>
      <xdr:spPr>
        <a:xfrm flipV="1">
          <a:off x="16317595" y="12184017"/>
          <a:ext cx="1269" cy="1203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18460</xdr:rowOff>
    </xdr:from>
    <xdr:ext cx="534377" cy="259045"/>
    <xdr:sp macro="" textlink="">
      <xdr:nvSpPr>
        <xdr:cNvPr id="596" name="公債費最小値テキスト"/>
        <xdr:cNvSpPr txBox="1"/>
      </xdr:nvSpPr>
      <xdr:spPr>
        <a:xfrm>
          <a:off x="16370300" y="13391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14633</xdr:rowOff>
    </xdr:from>
    <xdr:to>
      <xdr:col>86</xdr:col>
      <xdr:colOff>25400</xdr:colOff>
      <xdr:row>78</xdr:row>
      <xdr:rowOff>14633</xdr:rowOff>
    </xdr:to>
    <xdr:cxnSp macro="">
      <xdr:nvCxnSpPr>
        <xdr:cNvPr id="597" name="直線コネクタ 596"/>
        <xdr:cNvCxnSpPr/>
      </xdr:nvCxnSpPr>
      <xdr:spPr>
        <a:xfrm>
          <a:off x="16230600" y="13387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129194</xdr:rowOff>
    </xdr:from>
    <xdr:ext cx="534377" cy="259045"/>
    <xdr:sp macro="" textlink="">
      <xdr:nvSpPr>
        <xdr:cNvPr id="598" name="公債費最大値テキスト"/>
        <xdr:cNvSpPr txBox="1"/>
      </xdr:nvSpPr>
      <xdr:spPr>
        <a:xfrm>
          <a:off x="16370300" y="11959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11067</xdr:rowOff>
    </xdr:from>
    <xdr:to>
      <xdr:col>86</xdr:col>
      <xdr:colOff>25400</xdr:colOff>
      <xdr:row>71</xdr:row>
      <xdr:rowOff>11067</xdr:rowOff>
    </xdr:to>
    <xdr:cxnSp macro="">
      <xdr:nvCxnSpPr>
        <xdr:cNvPr id="599" name="直線コネクタ 598"/>
        <xdr:cNvCxnSpPr/>
      </xdr:nvCxnSpPr>
      <xdr:spPr>
        <a:xfrm>
          <a:off x="16230600" y="12184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5329</xdr:rowOff>
    </xdr:from>
    <xdr:to>
      <xdr:col>85</xdr:col>
      <xdr:colOff>127000</xdr:colOff>
      <xdr:row>73</xdr:row>
      <xdr:rowOff>43848</xdr:rowOff>
    </xdr:to>
    <xdr:cxnSp macro="">
      <xdr:nvCxnSpPr>
        <xdr:cNvPr id="600" name="直線コネクタ 599"/>
        <xdr:cNvCxnSpPr/>
      </xdr:nvCxnSpPr>
      <xdr:spPr>
        <a:xfrm flipV="1">
          <a:off x="15481300" y="12521179"/>
          <a:ext cx="838200" cy="3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71487</xdr:rowOff>
    </xdr:from>
    <xdr:ext cx="534377" cy="259045"/>
    <xdr:sp macro="" textlink="">
      <xdr:nvSpPr>
        <xdr:cNvPr id="601" name="公債費平均値テキスト"/>
        <xdr:cNvSpPr txBox="1"/>
      </xdr:nvSpPr>
      <xdr:spPr>
        <a:xfrm>
          <a:off x="16370300" y="125873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93060</xdr:rowOff>
    </xdr:from>
    <xdr:to>
      <xdr:col>85</xdr:col>
      <xdr:colOff>177800</xdr:colOff>
      <xdr:row>74</xdr:row>
      <xdr:rowOff>23210</xdr:rowOff>
    </xdr:to>
    <xdr:sp macro="" textlink="">
      <xdr:nvSpPr>
        <xdr:cNvPr id="602" name="フローチャート: 判断 601"/>
        <xdr:cNvSpPr/>
      </xdr:nvSpPr>
      <xdr:spPr>
        <a:xfrm>
          <a:off x="16268700" y="1260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119423</xdr:rowOff>
    </xdr:from>
    <xdr:to>
      <xdr:col>81</xdr:col>
      <xdr:colOff>50800</xdr:colOff>
      <xdr:row>73</xdr:row>
      <xdr:rowOff>43848</xdr:rowOff>
    </xdr:to>
    <xdr:cxnSp macro="">
      <xdr:nvCxnSpPr>
        <xdr:cNvPr id="603" name="直線コネクタ 602"/>
        <xdr:cNvCxnSpPr/>
      </xdr:nvCxnSpPr>
      <xdr:spPr>
        <a:xfrm>
          <a:off x="14592300" y="12463823"/>
          <a:ext cx="889000" cy="9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58793</xdr:rowOff>
    </xdr:from>
    <xdr:to>
      <xdr:col>81</xdr:col>
      <xdr:colOff>101600</xdr:colOff>
      <xdr:row>73</xdr:row>
      <xdr:rowOff>160393</xdr:rowOff>
    </xdr:to>
    <xdr:sp macro="" textlink="">
      <xdr:nvSpPr>
        <xdr:cNvPr id="604" name="フローチャート: 判断 603"/>
        <xdr:cNvSpPr/>
      </xdr:nvSpPr>
      <xdr:spPr>
        <a:xfrm>
          <a:off x="15430500" y="12574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73</xdr:row>
      <xdr:rowOff>151520</xdr:rowOff>
    </xdr:from>
    <xdr:ext cx="534377" cy="259045"/>
    <xdr:sp macro="" textlink="">
      <xdr:nvSpPr>
        <xdr:cNvPr id="605" name="テキスト ボックス 604"/>
        <xdr:cNvSpPr txBox="1"/>
      </xdr:nvSpPr>
      <xdr:spPr>
        <a:xfrm>
          <a:off x="15201411" y="1266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119423</xdr:rowOff>
    </xdr:from>
    <xdr:to>
      <xdr:col>76</xdr:col>
      <xdr:colOff>114300</xdr:colOff>
      <xdr:row>73</xdr:row>
      <xdr:rowOff>52512</xdr:rowOff>
    </xdr:to>
    <xdr:cxnSp macro="">
      <xdr:nvCxnSpPr>
        <xdr:cNvPr id="606" name="直線コネクタ 605"/>
        <xdr:cNvCxnSpPr/>
      </xdr:nvCxnSpPr>
      <xdr:spPr>
        <a:xfrm flipV="1">
          <a:off x="13703300" y="12463823"/>
          <a:ext cx="889000" cy="10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20572</xdr:rowOff>
    </xdr:from>
    <xdr:to>
      <xdr:col>76</xdr:col>
      <xdr:colOff>165100</xdr:colOff>
      <xdr:row>73</xdr:row>
      <xdr:rowOff>122172</xdr:rowOff>
    </xdr:to>
    <xdr:sp macro="" textlink="">
      <xdr:nvSpPr>
        <xdr:cNvPr id="607" name="フローチャート: 判断 606"/>
        <xdr:cNvSpPr/>
      </xdr:nvSpPr>
      <xdr:spPr>
        <a:xfrm>
          <a:off x="14541500" y="1253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113299</xdr:rowOff>
    </xdr:from>
    <xdr:ext cx="534377" cy="259045"/>
    <xdr:sp macro="" textlink="">
      <xdr:nvSpPr>
        <xdr:cNvPr id="608" name="テキスト ボックス 607"/>
        <xdr:cNvSpPr txBox="1"/>
      </xdr:nvSpPr>
      <xdr:spPr>
        <a:xfrm>
          <a:off x="14325111" y="1262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44557</xdr:rowOff>
    </xdr:from>
    <xdr:to>
      <xdr:col>71</xdr:col>
      <xdr:colOff>177800</xdr:colOff>
      <xdr:row>73</xdr:row>
      <xdr:rowOff>52512</xdr:rowOff>
    </xdr:to>
    <xdr:cxnSp macro="">
      <xdr:nvCxnSpPr>
        <xdr:cNvPr id="609" name="直線コネクタ 608"/>
        <xdr:cNvCxnSpPr/>
      </xdr:nvCxnSpPr>
      <xdr:spPr>
        <a:xfrm>
          <a:off x="12814300" y="12560407"/>
          <a:ext cx="889000" cy="7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17463</xdr:rowOff>
    </xdr:from>
    <xdr:to>
      <xdr:col>72</xdr:col>
      <xdr:colOff>38100</xdr:colOff>
      <xdr:row>73</xdr:row>
      <xdr:rowOff>119063</xdr:rowOff>
    </xdr:to>
    <xdr:sp macro="" textlink="">
      <xdr:nvSpPr>
        <xdr:cNvPr id="610" name="フローチャート: 判断 609"/>
        <xdr:cNvSpPr/>
      </xdr:nvSpPr>
      <xdr:spPr>
        <a:xfrm>
          <a:off x="13652500" y="1253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110190</xdr:rowOff>
    </xdr:from>
    <xdr:ext cx="534377" cy="259045"/>
    <xdr:sp macro="" textlink="">
      <xdr:nvSpPr>
        <xdr:cNvPr id="611" name="テキスト ボックス 610"/>
        <xdr:cNvSpPr txBox="1"/>
      </xdr:nvSpPr>
      <xdr:spPr>
        <a:xfrm>
          <a:off x="13436111" y="1262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161206</xdr:rowOff>
    </xdr:from>
    <xdr:to>
      <xdr:col>67</xdr:col>
      <xdr:colOff>101600</xdr:colOff>
      <xdr:row>72</xdr:row>
      <xdr:rowOff>91356</xdr:rowOff>
    </xdr:to>
    <xdr:sp macro="" textlink="">
      <xdr:nvSpPr>
        <xdr:cNvPr id="612" name="フローチャート: 判断 611"/>
        <xdr:cNvSpPr/>
      </xdr:nvSpPr>
      <xdr:spPr>
        <a:xfrm>
          <a:off x="12763500" y="12334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107883</xdr:rowOff>
    </xdr:from>
    <xdr:ext cx="534377" cy="259045"/>
    <xdr:sp macro="" textlink="">
      <xdr:nvSpPr>
        <xdr:cNvPr id="613" name="テキスト ボックス 612"/>
        <xdr:cNvSpPr txBox="1"/>
      </xdr:nvSpPr>
      <xdr:spPr>
        <a:xfrm>
          <a:off x="12547111" y="12109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14" name="テキスト ボックス 61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15" name="テキスト ボックス 61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16" name="テキスト ボックス 61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17" name="テキスト ボックス 61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18" name="テキスト ボックス 61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125979</xdr:rowOff>
    </xdr:from>
    <xdr:to>
      <xdr:col>85</xdr:col>
      <xdr:colOff>177800</xdr:colOff>
      <xdr:row>73</xdr:row>
      <xdr:rowOff>56129</xdr:rowOff>
    </xdr:to>
    <xdr:sp macro="" textlink="">
      <xdr:nvSpPr>
        <xdr:cNvPr id="619" name="楕円 618"/>
        <xdr:cNvSpPr/>
      </xdr:nvSpPr>
      <xdr:spPr>
        <a:xfrm>
          <a:off x="16268700" y="1247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148856</xdr:rowOff>
    </xdr:from>
    <xdr:ext cx="534377" cy="259045"/>
    <xdr:sp macro="" textlink="">
      <xdr:nvSpPr>
        <xdr:cNvPr id="620" name="公債費該当値テキスト"/>
        <xdr:cNvSpPr txBox="1"/>
      </xdr:nvSpPr>
      <xdr:spPr>
        <a:xfrm>
          <a:off x="16370300" y="12321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164498</xdr:rowOff>
    </xdr:from>
    <xdr:to>
      <xdr:col>81</xdr:col>
      <xdr:colOff>101600</xdr:colOff>
      <xdr:row>73</xdr:row>
      <xdr:rowOff>94648</xdr:rowOff>
    </xdr:to>
    <xdr:sp macro="" textlink="">
      <xdr:nvSpPr>
        <xdr:cNvPr id="621" name="楕円 620"/>
        <xdr:cNvSpPr/>
      </xdr:nvSpPr>
      <xdr:spPr>
        <a:xfrm>
          <a:off x="15430500" y="1250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71</xdr:row>
      <xdr:rowOff>111175</xdr:rowOff>
    </xdr:from>
    <xdr:ext cx="534377" cy="259045"/>
    <xdr:sp macro="" textlink="">
      <xdr:nvSpPr>
        <xdr:cNvPr id="622" name="テキスト ボックス 621"/>
        <xdr:cNvSpPr txBox="1"/>
      </xdr:nvSpPr>
      <xdr:spPr>
        <a:xfrm>
          <a:off x="15201411" y="12284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68623</xdr:rowOff>
    </xdr:from>
    <xdr:to>
      <xdr:col>76</xdr:col>
      <xdr:colOff>165100</xdr:colOff>
      <xdr:row>72</xdr:row>
      <xdr:rowOff>170223</xdr:rowOff>
    </xdr:to>
    <xdr:sp macro="" textlink="">
      <xdr:nvSpPr>
        <xdr:cNvPr id="623" name="楕円 622"/>
        <xdr:cNvSpPr/>
      </xdr:nvSpPr>
      <xdr:spPr>
        <a:xfrm>
          <a:off x="14541500" y="1241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15300</xdr:rowOff>
    </xdr:from>
    <xdr:ext cx="534377" cy="259045"/>
    <xdr:sp macro="" textlink="">
      <xdr:nvSpPr>
        <xdr:cNvPr id="624" name="テキスト ボックス 623"/>
        <xdr:cNvSpPr txBox="1"/>
      </xdr:nvSpPr>
      <xdr:spPr>
        <a:xfrm>
          <a:off x="14325111" y="12188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1712</xdr:rowOff>
    </xdr:from>
    <xdr:to>
      <xdr:col>72</xdr:col>
      <xdr:colOff>38100</xdr:colOff>
      <xdr:row>73</xdr:row>
      <xdr:rowOff>103312</xdr:rowOff>
    </xdr:to>
    <xdr:sp macro="" textlink="">
      <xdr:nvSpPr>
        <xdr:cNvPr id="625" name="楕円 624"/>
        <xdr:cNvSpPr/>
      </xdr:nvSpPr>
      <xdr:spPr>
        <a:xfrm>
          <a:off x="13652500" y="1251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119839</xdr:rowOff>
    </xdr:from>
    <xdr:ext cx="534377" cy="259045"/>
    <xdr:sp macro="" textlink="">
      <xdr:nvSpPr>
        <xdr:cNvPr id="626" name="テキスト ボックス 625"/>
        <xdr:cNvSpPr txBox="1"/>
      </xdr:nvSpPr>
      <xdr:spPr>
        <a:xfrm>
          <a:off x="13436111" y="12292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165207</xdr:rowOff>
    </xdr:from>
    <xdr:to>
      <xdr:col>67</xdr:col>
      <xdr:colOff>101600</xdr:colOff>
      <xdr:row>73</xdr:row>
      <xdr:rowOff>95357</xdr:rowOff>
    </xdr:to>
    <xdr:sp macro="" textlink="">
      <xdr:nvSpPr>
        <xdr:cNvPr id="627" name="楕円 626"/>
        <xdr:cNvSpPr/>
      </xdr:nvSpPr>
      <xdr:spPr>
        <a:xfrm>
          <a:off x="12763500" y="1250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86484</xdr:rowOff>
    </xdr:from>
    <xdr:ext cx="534377" cy="259045"/>
    <xdr:sp macro="" textlink="">
      <xdr:nvSpPr>
        <xdr:cNvPr id="628" name="テキスト ボックス 627"/>
        <xdr:cNvSpPr txBox="1"/>
      </xdr:nvSpPr>
      <xdr:spPr>
        <a:xfrm>
          <a:off x="12547111" y="12602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29" name="正方形/長方形 62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68</xdr:col>
      <xdr:colOff>0</xdr:colOff>
      <xdr:row>85</xdr:row>
      <xdr:rowOff>57150</xdr:rowOff>
    </xdr:from>
    <xdr:to>
      <xdr:col>76</xdr:col>
      <xdr:colOff>0</xdr:colOff>
      <xdr:row>86</xdr:row>
      <xdr:rowOff>139700</xdr:rowOff>
    </xdr:to>
    <xdr:sp macro="" textlink="">
      <xdr:nvSpPr>
        <xdr:cNvPr id="630" name="正方形/長方形 629"/>
        <xdr:cNvSpPr/>
      </xdr:nvSpPr>
      <xdr:spPr>
        <a:xfrm>
          <a:off x="1295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86</xdr:row>
      <xdr:rowOff>88900</xdr:rowOff>
    </xdr:from>
    <xdr:to>
      <xdr:col>76</xdr:col>
      <xdr:colOff>0</xdr:colOff>
      <xdr:row>88</xdr:row>
      <xdr:rowOff>0</xdr:rowOff>
    </xdr:to>
    <xdr:sp macro="" textlink="">
      <xdr:nvSpPr>
        <xdr:cNvPr id="631" name="正方形/長方形 630"/>
        <xdr:cNvSpPr/>
      </xdr:nvSpPr>
      <xdr:spPr>
        <a:xfrm>
          <a:off x="1295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85</xdr:row>
      <xdr:rowOff>57150</xdr:rowOff>
    </xdr:from>
    <xdr:to>
      <xdr:col>84</xdr:col>
      <xdr:colOff>127000</xdr:colOff>
      <xdr:row>86</xdr:row>
      <xdr:rowOff>139700</xdr:rowOff>
    </xdr:to>
    <xdr:sp macro="" textlink="">
      <xdr:nvSpPr>
        <xdr:cNvPr id="632" name="正方形/長方形 631"/>
        <xdr:cNvSpPr/>
      </xdr:nvSpPr>
      <xdr:spPr>
        <a:xfrm>
          <a:off x="146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86</xdr:row>
      <xdr:rowOff>88900</xdr:rowOff>
    </xdr:from>
    <xdr:to>
      <xdr:col>84</xdr:col>
      <xdr:colOff>127000</xdr:colOff>
      <xdr:row>88</xdr:row>
      <xdr:rowOff>0</xdr:rowOff>
    </xdr:to>
    <xdr:sp macro="" textlink="">
      <xdr:nvSpPr>
        <xdr:cNvPr id="633" name="正方形/長方形 632"/>
        <xdr:cNvSpPr/>
      </xdr:nvSpPr>
      <xdr:spPr>
        <a:xfrm>
          <a:off x="146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34" name="正方形/長方形 63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35" name="テキスト ボックス 63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36" name="直線コネクタ 63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37" name="テキスト ボックス 636"/>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38" name="直線コネクタ 637"/>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97</xdr:row>
      <xdr:rowOff>168927</xdr:rowOff>
    </xdr:from>
    <xdr:ext cx="467179" cy="259045"/>
    <xdr:sp macro="" textlink="">
      <xdr:nvSpPr>
        <xdr:cNvPr id="639" name="テキスト ボックス 638"/>
        <xdr:cNvSpPr txBox="1"/>
      </xdr:nvSpPr>
      <xdr:spPr>
        <a:xfrm>
          <a:off x="11978821" y="1679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40" name="直線コネクタ 639"/>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41" name="テキスト ボックス 640"/>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42" name="直線コネクタ 641"/>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43" name="テキスト ボックス 642"/>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44" name="直線コネクタ 643"/>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45" name="テキスト ボックス 644"/>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46" name="直線コネクタ 64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47" name="テキスト ボックス 646"/>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48"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23113</xdr:rowOff>
    </xdr:from>
    <xdr:to>
      <xdr:col>85</xdr:col>
      <xdr:colOff>126364</xdr:colOff>
      <xdr:row>99</xdr:row>
      <xdr:rowOff>1352</xdr:rowOff>
    </xdr:to>
    <xdr:cxnSp macro="">
      <xdr:nvCxnSpPr>
        <xdr:cNvPr id="649" name="直線コネクタ 648"/>
        <xdr:cNvCxnSpPr/>
      </xdr:nvCxnSpPr>
      <xdr:spPr>
        <a:xfrm flipV="1">
          <a:off x="16317595" y="15453613"/>
          <a:ext cx="1269" cy="1521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5179</xdr:rowOff>
    </xdr:from>
    <xdr:ext cx="469744" cy="259045"/>
    <xdr:sp macro="" textlink="">
      <xdr:nvSpPr>
        <xdr:cNvPr id="650" name="積立金最小値テキスト"/>
        <xdr:cNvSpPr txBox="1"/>
      </xdr:nvSpPr>
      <xdr:spPr>
        <a:xfrm>
          <a:off x="16370300" y="1697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1352</xdr:rowOff>
    </xdr:from>
    <xdr:to>
      <xdr:col>86</xdr:col>
      <xdr:colOff>25400</xdr:colOff>
      <xdr:row>99</xdr:row>
      <xdr:rowOff>1352</xdr:rowOff>
    </xdr:to>
    <xdr:cxnSp macro="">
      <xdr:nvCxnSpPr>
        <xdr:cNvPr id="651" name="直線コネクタ 650"/>
        <xdr:cNvCxnSpPr/>
      </xdr:nvCxnSpPr>
      <xdr:spPr>
        <a:xfrm>
          <a:off x="16230600" y="16974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141240</xdr:rowOff>
    </xdr:from>
    <xdr:ext cx="534377" cy="259045"/>
    <xdr:sp macro="" textlink="">
      <xdr:nvSpPr>
        <xdr:cNvPr id="652" name="積立金最大値テキスト"/>
        <xdr:cNvSpPr txBox="1"/>
      </xdr:nvSpPr>
      <xdr:spPr>
        <a:xfrm>
          <a:off x="16370300" y="15228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23113</xdr:rowOff>
    </xdr:from>
    <xdr:to>
      <xdr:col>86</xdr:col>
      <xdr:colOff>25400</xdr:colOff>
      <xdr:row>90</xdr:row>
      <xdr:rowOff>23113</xdr:rowOff>
    </xdr:to>
    <xdr:cxnSp macro="">
      <xdr:nvCxnSpPr>
        <xdr:cNvPr id="653" name="直線コネクタ 652"/>
        <xdr:cNvCxnSpPr/>
      </xdr:nvCxnSpPr>
      <xdr:spPr>
        <a:xfrm>
          <a:off x="16230600" y="15453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64354</xdr:rowOff>
    </xdr:from>
    <xdr:to>
      <xdr:col>85</xdr:col>
      <xdr:colOff>127000</xdr:colOff>
      <xdr:row>98</xdr:row>
      <xdr:rowOff>156617</xdr:rowOff>
    </xdr:to>
    <xdr:cxnSp macro="">
      <xdr:nvCxnSpPr>
        <xdr:cNvPr id="654" name="直線コネクタ 653"/>
        <xdr:cNvCxnSpPr/>
      </xdr:nvCxnSpPr>
      <xdr:spPr>
        <a:xfrm>
          <a:off x="15481300" y="16695004"/>
          <a:ext cx="838200" cy="263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7261</xdr:rowOff>
    </xdr:from>
    <xdr:ext cx="469744" cy="259045"/>
    <xdr:sp macro="" textlink="">
      <xdr:nvSpPr>
        <xdr:cNvPr id="655" name="積立金平均値テキスト"/>
        <xdr:cNvSpPr txBox="1"/>
      </xdr:nvSpPr>
      <xdr:spPr>
        <a:xfrm>
          <a:off x="16370300" y="16295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155834</xdr:rowOff>
    </xdr:from>
    <xdr:to>
      <xdr:col>85</xdr:col>
      <xdr:colOff>177800</xdr:colOff>
      <xdr:row>96</xdr:row>
      <xdr:rowOff>85984</xdr:rowOff>
    </xdr:to>
    <xdr:sp macro="" textlink="">
      <xdr:nvSpPr>
        <xdr:cNvPr id="656" name="フローチャート: 判断 655"/>
        <xdr:cNvSpPr/>
      </xdr:nvSpPr>
      <xdr:spPr>
        <a:xfrm>
          <a:off x="16268700" y="164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64354</xdr:rowOff>
    </xdr:from>
    <xdr:to>
      <xdr:col>81</xdr:col>
      <xdr:colOff>50800</xdr:colOff>
      <xdr:row>98</xdr:row>
      <xdr:rowOff>34452</xdr:rowOff>
    </xdr:to>
    <xdr:cxnSp macro="">
      <xdr:nvCxnSpPr>
        <xdr:cNvPr id="657" name="直線コネクタ 656"/>
        <xdr:cNvCxnSpPr/>
      </xdr:nvCxnSpPr>
      <xdr:spPr>
        <a:xfrm flipV="1">
          <a:off x="14592300" y="16695004"/>
          <a:ext cx="889000" cy="14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90638</xdr:rowOff>
    </xdr:from>
    <xdr:to>
      <xdr:col>81</xdr:col>
      <xdr:colOff>101600</xdr:colOff>
      <xdr:row>96</xdr:row>
      <xdr:rowOff>20788</xdr:rowOff>
    </xdr:to>
    <xdr:sp macro="" textlink="">
      <xdr:nvSpPr>
        <xdr:cNvPr id="658" name="フローチャート: 判断 657"/>
        <xdr:cNvSpPr/>
      </xdr:nvSpPr>
      <xdr:spPr>
        <a:xfrm>
          <a:off x="15430500" y="16378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94</xdr:row>
      <xdr:rowOff>37315</xdr:rowOff>
    </xdr:from>
    <xdr:ext cx="534377" cy="259045"/>
    <xdr:sp macro="" textlink="">
      <xdr:nvSpPr>
        <xdr:cNvPr id="659" name="テキスト ボックス 658"/>
        <xdr:cNvSpPr txBox="1"/>
      </xdr:nvSpPr>
      <xdr:spPr>
        <a:xfrm>
          <a:off x="15201411" y="16153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35184</xdr:rowOff>
    </xdr:from>
    <xdr:to>
      <xdr:col>76</xdr:col>
      <xdr:colOff>114300</xdr:colOff>
      <xdr:row>98</xdr:row>
      <xdr:rowOff>34452</xdr:rowOff>
    </xdr:to>
    <xdr:cxnSp macro="">
      <xdr:nvCxnSpPr>
        <xdr:cNvPr id="660" name="直線コネクタ 659"/>
        <xdr:cNvCxnSpPr/>
      </xdr:nvCxnSpPr>
      <xdr:spPr>
        <a:xfrm>
          <a:off x="13703300" y="16665834"/>
          <a:ext cx="889000" cy="170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121910</xdr:rowOff>
    </xdr:from>
    <xdr:to>
      <xdr:col>76</xdr:col>
      <xdr:colOff>165100</xdr:colOff>
      <xdr:row>95</xdr:row>
      <xdr:rowOff>52060</xdr:rowOff>
    </xdr:to>
    <xdr:sp macro="" textlink="">
      <xdr:nvSpPr>
        <xdr:cNvPr id="661" name="フローチャート: 判断 660"/>
        <xdr:cNvSpPr/>
      </xdr:nvSpPr>
      <xdr:spPr>
        <a:xfrm>
          <a:off x="14541500" y="1623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68587</xdr:rowOff>
    </xdr:from>
    <xdr:ext cx="534377" cy="259045"/>
    <xdr:sp macro="" textlink="">
      <xdr:nvSpPr>
        <xdr:cNvPr id="662" name="テキスト ボックス 661"/>
        <xdr:cNvSpPr txBox="1"/>
      </xdr:nvSpPr>
      <xdr:spPr>
        <a:xfrm>
          <a:off x="14325111" y="16013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35184</xdr:rowOff>
    </xdr:from>
    <xdr:to>
      <xdr:col>71</xdr:col>
      <xdr:colOff>177800</xdr:colOff>
      <xdr:row>97</xdr:row>
      <xdr:rowOff>108427</xdr:rowOff>
    </xdr:to>
    <xdr:cxnSp macro="">
      <xdr:nvCxnSpPr>
        <xdr:cNvPr id="663" name="直線コネクタ 662"/>
        <xdr:cNvCxnSpPr/>
      </xdr:nvCxnSpPr>
      <xdr:spPr>
        <a:xfrm flipV="1">
          <a:off x="12814300" y="16665834"/>
          <a:ext cx="889000" cy="7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30744</xdr:rowOff>
    </xdr:from>
    <xdr:to>
      <xdr:col>72</xdr:col>
      <xdr:colOff>38100</xdr:colOff>
      <xdr:row>93</xdr:row>
      <xdr:rowOff>132344</xdr:rowOff>
    </xdr:to>
    <xdr:sp macro="" textlink="">
      <xdr:nvSpPr>
        <xdr:cNvPr id="664" name="フローチャート: 判断 663"/>
        <xdr:cNvSpPr/>
      </xdr:nvSpPr>
      <xdr:spPr>
        <a:xfrm>
          <a:off x="13652500" y="1597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148871</xdr:rowOff>
    </xdr:from>
    <xdr:ext cx="534377" cy="259045"/>
    <xdr:sp macro="" textlink="">
      <xdr:nvSpPr>
        <xdr:cNvPr id="665" name="テキスト ボックス 664"/>
        <xdr:cNvSpPr txBox="1"/>
      </xdr:nvSpPr>
      <xdr:spPr>
        <a:xfrm>
          <a:off x="13436111" y="1575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145959</xdr:rowOff>
    </xdr:from>
    <xdr:to>
      <xdr:col>67</xdr:col>
      <xdr:colOff>101600</xdr:colOff>
      <xdr:row>95</xdr:row>
      <xdr:rowOff>76109</xdr:rowOff>
    </xdr:to>
    <xdr:sp macro="" textlink="">
      <xdr:nvSpPr>
        <xdr:cNvPr id="666" name="フローチャート: 判断 665"/>
        <xdr:cNvSpPr/>
      </xdr:nvSpPr>
      <xdr:spPr>
        <a:xfrm>
          <a:off x="12763500" y="16262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92636</xdr:rowOff>
    </xdr:from>
    <xdr:ext cx="534377" cy="259045"/>
    <xdr:sp macro="" textlink="">
      <xdr:nvSpPr>
        <xdr:cNvPr id="667" name="テキスト ボックス 666"/>
        <xdr:cNvSpPr txBox="1"/>
      </xdr:nvSpPr>
      <xdr:spPr>
        <a:xfrm>
          <a:off x="12547111" y="16037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68" name="テキスト ボックス 66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69" name="テキスト ボックス 66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70" name="テキスト ボックス 66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71" name="テキスト ボックス 67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72" name="テキスト ボックス 67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105817</xdr:rowOff>
    </xdr:from>
    <xdr:to>
      <xdr:col>85</xdr:col>
      <xdr:colOff>177800</xdr:colOff>
      <xdr:row>99</xdr:row>
      <xdr:rowOff>35967</xdr:rowOff>
    </xdr:to>
    <xdr:sp macro="" textlink="">
      <xdr:nvSpPr>
        <xdr:cNvPr id="673" name="楕円 672"/>
        <xdr:cNvSpPr/>
      </xdr:nvSpPr>
      <xdr:spPr>
        <a:xfrm>
          <a:off x="16268700" y="1690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20744</xdr:rowOff>
    </xdr:from>
    <xdr:ext cx="469744" cy="259045"/>
    <xdr:sp macro="" textlink="">
      <xdr:nvSpPr>
        <xdr:cNvPr id="674" name="積立金該当値テキスト"/>
        <xdr:cNvSpPr txBox="1"/>
      </xdr:nvSpPr>
      <xdr:spPr>
        <a:xfrm>
          <a:off x="16370300" y="16822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13554</xdr:rowOff>
    </xdr:from>
    <xdr:to>
      <xdr:col>81</xdr:col>
      <xdr:colOff>101600</xdr:colOff>
      <xdr:row>97</xdr:row>
      <xdr:rowOff>115154</xdr:rowOff>
    </xdr:to>
    <xdr:sp macro="" textlink="">
      <xdr:nvSpPr>
        <xdr:cNvPr id="675" name="楕円 674"/>
        <xdr:cNvSpPr/>
      </xdr:nvSpPr>
      <xdr:spPr>
        <a:xfrm>
          <a:off x="15430500" y="1664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97</xdr:row>
      <xdr:rowOff>106281</xdr:rowOff>
    </xdr:from>
    <xdr:ext cx="469744" cy="259045"/>
    <xdr:sp macro="" textlink="">
      <xdr:nvSpPr>
        <xdr:cNvPr id="676" name="テキスト ボックス 675"/>
        <xdr:cNvSpPr txBox="1"/>
      </xdr:nvSpPr>
      <xdr:spPr>
        <a:xfrm>
          <a:off x="15233728" y="16736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155102</xdr:rowOff>
    </xdr:from>
    <xdr:to>
      <xdr:col>76</xdr:col>
      <xdr:colOff>165100</xdr:colOff>
      <xdr:row>98</xdr:row>
      <xdr:rowOff>85252</xdr:rowOff>
    </xdr:to>
    <xdr:sp macro="" textlink="">
      <xdr:nvSpPr>
        <xdr:cNvPr id="677" name="楕円 676"/>
        <xdr:cNvSpPr/>
      </xdr:nvSpPr>
      <xdr:spPr>
        <a:xfrm>
          <a:off x="14541500" y="16785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76379</xdr:rowOff>
    </xdr:from>
    <xdr:ext cx="469744" cy="259045"/>
    <xdr:sp macro="" textlink="">
      <xdr:nvSpPr>
        <xdr:cNvPr id="678" name="テキスト ボックス 677"/>
        <xdr:cNvSpPr txBox="1"/>
      </xdr:nvSpPr>
      <xdr:spPr>
        <a:xfrm>
          <a:off x="14357428" y="16878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155834</xdr:rowOff>
    </xdr:from>
    <xdr:to>
      <xdr:col>72</xdr:col>
      <xdr:colOff>38100</xdr:colOff>
      <xdr:row>97</xdr:row>
      <xdr:rowOff>85984</xdr:rowOff>
    </xdr:to>
    <xdr:sp macro="" textlink="">
      <xdr:nvSpPr>
        <xdr:cNvPr id="679" name="楕円 678"/>
        <xdr:cNvSpPr/>
      </xdr:nvSpPr>
      <xdr:spPr>
        <a:xfrm>
          <a:off x="13652500" y="1661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97</xdr:row>
      <xdr:rowOff>77111</xdr:rowOff>
    </xdr:from>
    <xdr:ext cx="469744" cy="259045"/>
    <xdr:sp macro="" textlink="">
      <xdr:nvSpPr>
        <xdr:cNvPr id="680" name="テキスト ボックス 679"/>
        <xdr:cNvSpPr txBox="1"/>
      </xdr:nvSpPr>
      <xdr:spPr>
        <a:xfrm>
          <a:off x="13468428" y="1670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57627</xdr:rowOff>
    </xdr:from>
    <xdr:to>
      <xdr:col>67</xdr:col>
      <xdr:colOff>101600</xdr:colOff>
      <xdr:row>97</xdr:row>
      <xdr:rowOff>159227</xdr:rowOff>
    </xdr:to>
    <xdr:sp macro="" textlink="">
      <xdr:nvSpPr>
        <xdr:cNvPr id="681" name="楕円 680"/>
        <xdr:cNvSpPr/>
      </xdr:nvSpPr>
      <xdr:spPr>
        <a:xfrm>
          <a:off x="12763500" y="16688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150354</xdr:rowOff>
    </xdr:from>
    <xdr:ext cx="469744" cy="259045"/>
    <xdr:sp macro="" textlink="">
      <xdr:nvSpPr>
        <xdr:cNvPr id="682" name="テキスト ボックス 681"/>
        <xdr:cNvSpPr txBox="1"/>
      </xdr:nvSpPr>
      <xdr:spPr>
        <a:xfrm>
          <a:off x="12579428" y="16781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83" name="正方形/長方形 68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98</xdr:col>
      <xdr:colOff>127000</xdr:colOff>
      <xdr:row>25</xdr:row>
      <xdr:rowOff>57150</xdr:rowOff>
    </xdr:from>
    <xdr:to>
      <xdr:col>106</xdr:col>
      <xdr:colOff>127000</xdr:colOff>
      <xdr:row>26</xdr:row>
      <xdr:rowOff>139700</xdr:rowOff>
    </xdr:to>
    <xdr:sp macro="" textlink="">
      <xdr:nvSpPr>
        <xdr:cNvPr id="684" name="正方形/長方形 683"/>
        <xdr:cNvSpPr/>
      </xdr:nvSpPr>
      <xdr:spPr>
        <a:xfrm>
          <a:off x="18796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26</xdr:row>
      <xdr:rowOff>88900</xdr:rowOff>
    </xdr:from>
    <xdr:to>
      <xdr:col>106</xdr:col>
      <xdr:colOff>127000</xdr:colOff>
      <xdr:row>28</xdr:row>
      <xdr:rowOff>0</xdr:rowOff>
    </xdr:to>
    <xdr:sp macro="" textlink="">
      <xdr:nvSpPr>
        <xdr:cNvPr id="685" name="正方形/長方形 684"/>
        <xdr:cNvSpPr/>
      </xdr:nvSpPr>
      <xdr:spPr>
        <a:xfrm>
          <a:off x="18796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25</xdr:row>
      <xdr:rowOff>57150</xdr:rowOff>
    </xdr:from>
    <xdr:to>
      <xdr:col>115</xdr:col>
      <xdr:colOff>63500</xdr:colOff>
      <xdr:row>26</xdr:row>
      <xdr:rowOff>139700</xdr:rowOff>
    </xdr:to>
    <xdr:sp macro="" textlink="">
      <xdr:nvSpPr>
        <xdr:cNvPr id="686" name="正方形/長方形 685"/>
        <xdr:cNvSpPr/>
      </xdr:nvSpPr>
      <xdr:spPr>
        <a:xfrm>
          <a:off x="204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26</xdr:row>
      <xdr:rowOff>88900</xdr:rowOff>
    </xdr:from>
    <xdr:to>
      <xdr:col>115</xdr:col>
      <xdr:colOff>63500</xdr:colOff>
      <xdr:row>28</xdr:row>
      <xdr:rowOff>0</xdr:rowOff>
    </xdr:to>
    <xdr:sp macro="" textlink="">
      <xdr:nvSpPr>
        <xdr:cNvPr id="687" name="正方形/長方形 686"/>
        <xdr:cNvSpPr/>
      </xdr:nvSpPr>
      <xdr:spPr>
        <a:xfrm>
          <a:off x="204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688" name="正方形/長方形 68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689" name="テキスト ボックス 68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690" name="直線コネクタ 68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691" name="直線コネクタ 690"/>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692" name="テキスト ボックス 691"/>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693" name="直線コネクタ 692"/>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694" name="テキスト ボックス 693"/>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695" name="直線コネクタ 694"/>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696" name="テキスト ボックス 695"/>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697" name="直線コネクタ 696"/>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698" name="テキスト ボックス 697"/>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699" name="直線コネクタ 698"/>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00" name="テキスト ボックス 699"/>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01" name="直線コネクタ 700"/>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38299</xdr:rowOff>
    </xdr:from>
    <xdr:ext cx="377026" cy="259045"/>
    <xdr:sp macro="" textlink="">
      <xdr:nvSpPr>
        <xdr:cNvPr id="702" name="テキスト ボックス 701"/>
        <xdr:cNvSpPr txBox="1"/>
      </xdr:nvSpPr>
      <xdr:spPr>
        <a:xfrm>
          <a:off x="17910974" y="5010349"/>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03" name="直線コネクタ 70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04" name="テキスト ボックス 703"/>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0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87449</xdr:rowOff>
    </xdr:from>
    <xdr:to>
      <xdr:col>116</xdr:col>
      <xdr:colOff>62864</xdr:colOff>
      <xdr:row>39</xdr:row>
      <xdr:rowOff>72753</xdr:rowOff>
    </xdr:to>
    <xdr:cxnSp macro="">
      <xdr:nvCxnSpPr>
        <xdr:cNvPr id="706" name="直線コネクタ 705"/>
        <xdr:cNvCxnSpPr/>
      </xdr:nvCxnSpPr>
      <xdr:spPr>
        <a:xfrm flipV="1">
          <a:off x="22159595" y="5230949"/>
          <a:ext cx="1269"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76580</xdr:rowOff>
    </xdr:from>
    <xdr:ext cx="249299" cy="259045"/>
    <xdr:sp macro="" textlink="">
      <xdr:nvSpPr>
        <xdr:cNvPr id="707" name="投資及び出資金最小値テキスト"/>
        <xdr:cNvSpPr txBox="1"/>
      </xdr:nvSpPr>
      <xdr:spPr>
        <a:xfrm>
          <a:off x="22212300" y="676313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72753</xdr:rowOff>
    </xdr:from>
    <xdr:to>
      <xdr:col>116</xdr:col>
      <xdr:colOff>152400</xdr:colOff>
      <xdr:row>39</xdr:row>
      <xdr:rowOff>72753</xdr:rowOff>
    </xdr:to>
    <xdr:cxnSp macro="">
      <xdr:nvCxnSpPr>
        <xdr:cNvPr id="708" name="直線コネクタ 707"/>
        <xdr:cNvCxnSpPr/>
      </xdr:nvCxnSpPr>
      <xdr:spPr>
        <a:xfrm>
          <a:off x="22072600" y="6759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34126</xdr:rowOff>
    </xdr:from>
    <xdr:ext cx="378565" cy="259045"/>
    <xdr:sp macro="" textlink="">
      <xdr:nvSpPr>
        <xdr:cNvPr id="709" name="投資及び出資金最大値テキスト"/>
        <xdr:cNvSpPr txBox="1"/>
      </xdr:nvSpPr>
      <xdr:spPr>
        <a:xfrm>
          <a:off x="22212300" y="50061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87449</xdr:rowOff>
    </xdr:from>
    <xdr:to>
      <xdr:col>116</xdr:col>
      <xdr:colOff>152400</xdr:colOff>
      <xdr:row>30</xdr:row>
      <xdr:rowOff>87449</xdr:rowOff>
    </xdr:to>
    <xdr:cxnSp macro="">
      <xdr:nvCxnSpPr>
        <xdr:cNvPr id="710" name="直線コネクタ 709"/>
        <xdr:cNvCxnSpPr/>
      </xdr:nvCxnSpPr>
      <xdr:spPr>
        <a:xfrm>
          <a:off x="22072600" y="5230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125004</xdr:rowOff>
    </xdr:from>
    <xdr:to>
      <xdr:col>116</xdr:col>
      <xdr:colOff>63500</xdr:colOff>
      <xdr:row>38</xdr:row>
      <xdr:rowOff>103777</xdr:rowOff>
    </xdr:to>
    <xdr:cxnSp macro="">
      <xdr:nvCxnSpPr>
        <xdr:cNvPr id="711" name="直線コネクタ 710"/>
        <xdr:cNvCxnSpPr/>
      </xdr:nvCxnSpPr>
      <xdr:spPr>
        <a:xfrm flipV="1">
          <a:off x="21323300" y="5439954"/>
          <a:ext cx="838200" cy="117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34670</xdr:rowOff>
    </xdr:from>
    <xdr:ext cx="378565" cy="259045"/>
    <xdr:sp macro="" textlink="">
      <xdr:nvSpPr>
        <xdr:cNvPr id="712" name="投資及び出資金平均値テキスト"/>
        <xdr:cNvSpPr txBox="1"/>
      </xdr:nvSpPr>
      <xdr:spPr>
        <a:xfrm>
          <a:off x="22212300" y="55210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56243</xdr:rowOff>
    </xdr:from>
    <xdr:to>
      <xdr:col>116</xdr:col>
      <xdr:colOff>114300</xdr:colOff>
      <xdr:row>32</xdr:row>
      <xdr:rowOff>157843</xdr:rowOff>
    </xdr:to>
    <xdr:sp macro="" textlink="">
      <xdr:nvSpPr>
        <xdr:cNvPr id="713" name="フローチャート: 判断 712"/>
        <xdr:cNvSpPr/>
      </xdr:nvSpPr>
      <xdr:spPr>
        <a:xfrm>
          <a:off x="22110700" y="5542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115207</xdr:rowOff>
    </xdr:from>
    <xdr:to>
      <xdr:col>111</xdr:col>
      <xdr:colOff>177800</xdr:colOff>
      <xdr:row>38</xdr:row>
      <xdr:rowOff>103777</xdr:rowOff>
    </xdr:to>
    <xdr:cxnSp macro="">
      <xdr:nvCxnSpPr>
        <xdr:cNvPr id="714" name="直線コネクタ 713"/>
        <xdr:cNvCxnSpPr/>
      </xdr:nvCxnSpPr>
      <xdr:spPr>
        <a:xfrm>
          <a:off x="20434300" y="6458857"/>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35016</xdr:rowOff>
    </xdr:from>
    <xdr:to>
      <xdr:col>112</xdr:col>
      <xdr:colOff>38100</xdr:colOff>
      <xdr:row>37</xdr:row>
      <xdr:rowOff>136616</xdr:rowOff>
    </xdr:to>
    <xdr:sp macro="" textlink="">
      <xdr:nvSpPr>
        <xdr:cNvPr id="715" name="フローチャート: 判断 714"/>
        <xdr:cNvSpPr/>
      </xdr:nvSpPr>
      <xdr:spPr>
        <a:xfrm>
          <a:off x="21272500" y="637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166317</xdr:colOff>
      <xdr:row>35</xdr:row>
      <xdr:rowOff>153143</xdr:rowOff>
    </xdr:from>
    <xdr:ext cx="378565" cy="259045"/>
    <xdr:sp macro="" textlink="">
      <xdr:nvSpPr>
        <xdr:cNvPr id="716" name="テキスト ボックス 715"/>
        <xdr:cNvSpPr txBox="1"/>
      </xdr:nvSpPr>
      <xdr:spPr>
        <a:xfrm>
          <a:off x="21121317" y="61538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120106</xdr:rowOff>
    </xdr:from>
    <xdr:to>
      <xdr:col>107</xdr:col>
      <xdr:colOff>50800</xdr:colOff>
      <xdr:row>37</xdr:row>
      <xdr:rowOff>115207</xdr:rowOff>
    </xdr:to>
    <xdr:cxnSp macro="">
      <xdr:nvCxnSpPr>
        <xdr:cNvPr id="717" name="直線コネクタ 716"/>
        <xdr:cNvCxnSpPr/>
      </xdr:nvCxnSpPr>
      <xdr:spPr>
        <a:xfrm>
          <a:off x="19545300" y="6292306"/>
          <a:ext cx="889000" cy="16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46446</xdr:rowOff>
    </xdr:from>
    <xdr:to>
      <xdr:col>107</xdr:col>
      <xdr:colOff>101600</xdr:colOff>
      <xdr:row>38</xdr:row>
      <xdr:rowOff>148046</xdr:rowOff>
    </xdr:to>
    <xdr:sp macro="" textlink="">
      <xdr:nvSpPr>
        <xdr:cNvPr id="718" name="フローチャート: 判断 717"/>
        <xdr:cNvSpPr/>
      </xdr:nvSpPr>
      <xdr:spPr>
        <a:xfrm>
          <a:off x="20383500" y="6561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139173</xdr:rowOff>
    </xdr:from>
    <xdr:ext cx="313932" cy="259045"/>
    <xdr:sp macro="" textlink="">
      <xdr:nvSpPr>
        <xdr:cNvPr id="719" name="テキスト ボックス 718"/>
        <xdr:cNvSpPr txBox="1"/>
      </xdr:nvSpPr>
      <xdr:spPr>
        <a:xfrm>
          <a:off x="20277333" y="66542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111942</xdr:rowOff>
    </xdr:from>
    <xdr:to>
      <xdr:col>102</xdr:col>
      <xdr:colOff>114300</xdr:colOff>
      <xdr:row>36</xdr:row>
      <xdr:rowOff>120106</xdr:rowOff>
    </xdr:to>
    <xdr:cxnSp macro="">
      <xdr:nvCxnSpPr>
        <xdr:cNvPr id="720" name="直線コネクタ 719"/>
        <xdr:cNvCxnSpPr/>
      </xdr:nvCxnSpPr>
      <xdr:spPr>
        <a:xfrm>
          <a:off x="18656300" y="6112692"/>
          <a:ext cx="8890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88900</xdr:rowOff>
    </xdr:from>
    <xdr:to>
      <xdr:col>102</xdr:col>
      <xdr:colOff>165100</xdr:colOff>
      <xdr:row>37</xdr:row>
      <xdr:rowOff>19050</xdr:rowOff>
    </xdr:to>
    <xdr:sp macro="" textlink="">
      <xdr:nvSpPr>
        <xdr:cNvPr id="721" name="フローチャート: 判断 720"/>
        <xdr:cNvSpPr/>
      </xdr:nvSpPr>
      <xdr:spPr>
        <a:xfrm>
          <a:off x="19494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10177</xdr:rowOff>
    </xdr:from>
    <xdr:ext cx="378565" cy="259045"/>
    <xdr:sp macro="" textlink="">
      <xdr:nvSpPr>
        <xdr:cNvPr id="722" name="テキスト ボックス 721"/>
        <xdr:cNvSpPr txBox="1"/>
      </xdr:nvSpPr>
      <xdr:spPr>
        <a:xfrm>
          <a:off x="19356017" y="63538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39914</xdr:rowOff>
    </xdr:from>
    <xdr:to>
      <xdr:col>98</xdr:col>
      <xdr:colOff>38100</xdr:colOff>
      <xdr:row>36</xdr:row>
      <xdr:rowOff>141514</xdr:rowOff>
    </xdr:to>
    <xdr:sp macro="" textlink="">
      <xdr:nvSpPr>
        <xdr:cNvPr id="723" name="フローチャート: 判断 722"/>
        <xdr:cNvSpPr/>
      </xdr:nvSpPr>
      <xdr:spPr>
        <a:xfrm>
          <a:off x="18605500" y="6212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132641</xdr:rowOff>
    </xdr:from>
    <xdr:ext cx="378565" cy="259045"/>
    <xdr:sp macro="" textlink="">
      <xdr:nvSpPr>
        <xdr:cNvPr id="724" name="テキスト ボックス 723"/>
        <xdr:cNvSpPr txBox="1"/>
      </xdr:nvSpPr>
      <xdr:spPr>
        <a:xfrm>
          <a:off x="18467017" y="63048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25" name="テキスト ボックス 72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26" name="テキスト ボックス 72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27" name="テキスト ボックス 72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28" name="テキスト ボックス 72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29" name="テキスト ボックス 72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74204</xdr:rowOff>
    </xdr:from>
    <xdr:to>
      <xdr:col>116</xdr:col>
      <xdr:colOff>114300</xdr:colOff>
      <xdr:row>32</xdr:row>
      <xdr:rowOff>4354</xdr:rowOff>
    </xdr:to>
    <xdr:sp macro="" textlink="">
      <xdr:nvSpPr>
        <xdr:cNvPr id="730" name="楕円 729"/>
        <xdr:cNvSpPr/>
      </xdr:nvSpPr>
      <xdr:spPr>
        <a:xfrm>
          <a:off x="22110700" y="538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30</xdr:row>
      <xdr:rowOff>97081</xdr:rowOff>
    </xdr:from>
    <xdr:ext cx="378565" cy="259045"/>
    <xdr:sp macro="" textlink="">
      <xdr:nvSpPr>
        <xdr:cNvPr id="731" name="投資及び出資金該当値テキスト"/>
        <xdr:cNvSpPr txBox="1"/>
      </xdr:nvSpPr>
      <xdr:spPr>
        <a:xfrm>
          <a:off x="22212300" y="5240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52977</xdr:rowOff>
    </xdr:from>
    <xdr:to>
      <xdr:col>112</xdr:col>
      <xdr:colOff>38100</xdr:colOff>
      <xdr:row>38</xdr:row>
      <xdr:rowOff>154577</xdr:rowOff>
    </xdr:to>
    <xdr:sp macro="" textlink="">
      <xdr:nvSpPr>
        <xdr:cNvPr id="732" name="楕円 731"/>
        <xdr:cNvSpPr/>
      </xdr:nvSpPr>
      <xdr:spPr>
        <a:xfrm>
          <a:off x="21272500" y="6568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8133</xdr:colOff>
      <xdr:row>38</xdr:row>
      <xdr:rowOff>145704</xdr:rowOff>
    </xdr:from>
    <xdr:ext cx="313932" cy="259045"/>
    <xdr:sp macro="" textlink="">
      <xdr:nvSpPr>
        <xdr:cNvPr id="733" name="テキスト ボックス 732"/>
        <xdr:cNvSpPr txBox="1"/>
      </xdr:nvSpPr>
      <xdr:spPr>
        <a:xfrm>
          <a:off x="21153633" y="66608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64407</xdr:rowOff>
    </xdr:from>
    <xdr:to>
      <xdr:col>107</xdr:col>
      <xdr:colOff>101600</xdr:colOff>
      <xdr:row>37</xdr:row>
      <xdr:rowOff>166007</xdr:rowOff>
    </xdr:to>
    <xdr:sp macro="" textlink="">
      <xdr:nvSpPr>
        <xdr:cNvPr id="734" name="楕円 733"/>
        <xdr:cNvSpPr/>
      </xdr:nvSpPr>
      <xdr:spPr>
        <a:xfrm>
          <a:off x="20383500" y="640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11084</xdr:rowOff>
    </xdr:from>
    <xdr:ext cx="378565" cy="259045"/>
    <xdr:sp macro="" textlink="">
      <xdr:nvSpPr>
        <xdr:cNvPr id="735" name="テキスト ボックス 734"/>
        <xdr:cNvSpPr txBox="1"/>
      </xdr:nvSpPr>
      <xdr:spPr>
        <a:xfrm>
          <a:off x="20245017" y="6183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69306</xdr:rowOff>
    </xdr:from>
    <xdr:to>
      <xdr:col>102</xdr:col>
      <xdr:colOff>165100</xdr:colOff>
      <xdr:row>36</xdr:row>
      <xdr:rowOff>170906</xdr:rowOff>
    </xdr:to>
    <xdr:sp macro="" textlink="">
      <xdr:nvSpPr>
        <xdr:cNvPr id="736" name="楕円 735"/>
        <xdr:cNvSpPr/>
      </xdr:nvSpPr>
      <xdr:spPr>
        <a:xfrm>
          <a:off x="19494500" y="624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15983</xdr:rowOff>
    </xdr:from>
    <xdr:ext cx="378565" cy="259045"/>
    <xdr:sp macro="" textlink="">
      <xdr:nvSpPr>
        <xdr:cNvPr id="737" name="テキスト ボックス 736"/>
        <xdr:cNvSpPr txBox="1"/>
      </xdr:nvSpPr>
      <xdr:spPr>
        <a:xfrm>
          <a:off x="19356017" y="60167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61142</xdr:rowOff>
    </xdr:from>
    <xdr:to>
      <xdr:col>98</xdr:col>
      <xdr:colOff>38100</xdr:colOff>
      <xdr:row>35</xdr:row>
      <xdr:rowOff>162742</xdr:rowOff>
    </xdr:to>
    <xdr:sp macro="" textlink="">
      <xdr:nvSpPr>
        <xdr:cNvPr id="738" name="楕円 737"/>
        <xdr:cNvSpPr/>
      </xdr:nvSpPr>
      <xdr:spPr>
        <a:xfrm>
          <a:off x="18605500" y="606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7819</xdr:rowOff>
    </xdr:from>
    <xdr:ext cx="378565" cy="259045"/>
    <xdr:sp macro="" textlink="">
      <xdr:nvSpPr>
        <xdr:cNvPr id="739" name="テキスト ボックス 738"/>
        <xdr:cNvSpPr txBox="1"/>
      </xdr:nvSpPr>
      <xdr:spPr>
        <a:xfrm>
          <a:off x="18467017" y="583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40" name="正方形/長方形 73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98</xdr:col>
      <xdr:colOff>127000</xdr:colOff>
      <xdr:row>45</xdr:row>
      <xdr:rowOff>57150</xdr:rowOff>
    </xdr:from>
    <xdr:to>
      <xdr:col>106</xdr:col>
      <xdr:colOff>127000</xdr:colOff>
      <xdr:row>46</xdr:row>
      <xdr:rowOff>139700</xdr:rowOff>
    </xdr:to>
    <xdr:sp macro="" textlink="">
      <xdr:nvSpPr>
        <xdr:cNvPr id="741" name="正方形/長方形 740"/>
        <xdr:cNvSpPr/>
      </xdr:nvSpPr>
      <xdr:spPr>
        <a:xfrm>
          <a:off x="18796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46</xdr:row>
      <xdr:rowOff>88900</xdr:rowOff>
    </xdr:from>
    <xdr:to>
      <xdr:col>106</xdr:col>
      <xdr:colOff>127000</xdr:colOff>
      <xdr:row>48</xdr:row>
      <xdr:rowOff>0</xdr:rowOff>
    </xdr:to>
    <xdr:sp macro="" textlink="">
      <xdr:nvSpPr>
        <xdr:cNvPr id="742" name="正方形/長方形 741"/>
        <xdr:cNvSpPr/>
      </xdr:nvSpPr>
      <xdr:spPr>
        <a:xfrm>
          <a:off x="18796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45</xdr:row>
      <xdr:rowOff>57150</xdr:rowOff>
    </xdr:from>
    <xdr:to>
      <xdr:col>115</xdr:col>
      <xdr:colOff>63500</xdr:colOff>
      <xdr:row>46</xdr:row>
      <xdr:rowOff>139700</xdr:rowOff>
    </xdr:to>
    <xdr:sp macro="" textlink="">
      <xdr:nvSpPr>
        <xdr:cNvPr id="743" name="正方形/長方形 742"/>
        <xdr:cNvSpPr/>
      </xdr:nvSpPr>
      <xdr:spPr>
        <a:xfrm>
          <a:off x="204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46</xdr:row>
      <xdr:rowOff>88900</xdr:rowOff>
    </xdr:from>
    <xdr:to>
      <xdr:col>115</xdr:col>
      <xdr:colOff>63500</xdr:colOff>
      <xdr:row>48</xdr:row>
      <xdr:rowOff>0</xdr:rowOff>
    </xdr:to>
    <xdr:sp macro="" textlink="">
      <xdr:nvSpPr>
        <xdr:cNvPr id="744" name="正方形/長方形 743"/>
        <xdr:cNvSpPr/>
      </xdr:nvSpPr>
      <xdr:spPr>
        <a:xfrm>
          <a:off x="204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45" name="正方形/長方形 74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46" name="テキスト ボックス 74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47" name="直線コネクタ 74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48" name="直線コネクタ 747"/>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49" name="テキスト ボックス 748"/>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50" name="直線コネクタ 749"/>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51" name="テキスト ボックス 750"/>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52" name="直線コネクタ 751"/>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53" name="テキスト ボックス 752"/>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54" name="直線コネクタ 753"/>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55" name="テキスト ボックス 754"/>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56" name="直線コネクタ 755"/>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57" name="テキスト ボックス 756"/>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58" name="直線コネクタ 757"/>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59" name="テキスト ボックス 758"/>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60" name="直線コネクタ 75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61" name="テキスト ボックス 760"/>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62"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100561</xdr:rowOff>
    </xdr:from>
    <xdr:to>
      <xdr:col>116</xdr:col>
      <xdr:colOff>62864</xdr:colOff>
      <xdr:row>59</xdr:row>
      <xdr:rowOff>74941</xdr:rowOff>
    </xdr:to>
    <xdr:cxnSp macro="">
      <xdr:nvCxnSpPr>
        <xdr:cNvPr id="763" name="直線コネクタ 762"/>
        <xdr:cNvCxnSpPr/>
      </xdr:nvCxnSpPr>
      <xdr:spPr>
        <a:xfrm flipV="1">
          <a:off x="22159595" y="8673061"/>
          <a:ext cx="1269" cy="1517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78768</xdr:rowOff>
    </xdr:from>
    <xdr:ext cx="469744" cy="259045"/>
    <xdr:sp macro="" textlink="">
      <xdr:nvSpPr>
        <xdr:cNvPr id="764" name="貸付金最小値テキスト"/>
        <xdr:cNvSpPr txBox="1"/>
      </xdr:nvSpPr>
      <xdr:spPr>
        <a:xfrm>
          <a:off x="22212300" y="10194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74941</xdr:rowOff>
    </xdr:from>
    <xdr:to>
      <xdr:col>116</xdr:col>
      <xdr:colOff>152400</xdr:colOff>
      <xdr:row>59</xdr:row>
      <xdr:rowOff>74941</xdr:rowOff>
    </xdr:to>
    <xdr:cxnSp macro="">
      <xdr:nvCxnSpPr>
        <xdr:cNvPr id="765" name="直線コネクタ 764"/>
        <xdr:cNvCxnSpPr/>
      </xdr:nvCxnSpPr>
      <xdr:spPr>
        <a:xfrm>
          <a:off x="22072600" y="10190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47238</xdr:rowOff>
    </xdr:from>
    <xdr:ext cx="534377" cy="259045"/>
    <xdr:sp macro="" textlink="">
      <xdr:nvSpPr>
        <xdr:cNvPr id="766" name="貸付金最大値テキスト"/>
        <xdr:cNvSpPr txBox="1"/>
      </xdr:nvSpPr>
      <xdr:spPr>
        <a:xfrm>
          <a:off x="22212300" y="8448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100561</xdr:rowOff>
    </xdr:from>
    <xdr:to>
      <xdr:col>116</xdr:col>
      <xdr:colOff>152400</xdr:colOff>
      <xdr:row>50</xdr:row>
      <xdr:rowOff>100561</xdr:rowOff>
    </xdr:to>
    <xdr:cxnSp macro="">
      <xdr:nvCxnSpPr>
        <xdr:cNvPr id="767" name="直線コネクタ 766"/>
        <xdr:cNvCxnSpPr/>
      </xdr:nvCxnSpPr>
      <xdr:spPr>
        <a:xfrm>
          <a:off x="22072600" y="8673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75578</xdr:rowOff>
    </xdr:from>
    <xdr:to>
      <xdr:col>116</xdr:col>
      <xdr:colOff>63500</xdr:colOff>
      <xdr:row>54</xdr:row>
      <xdr:rowOff>151163</xdr:rowOff>
    </xdr:to>
    <xdr:cxnSp macro="">
      <xdr:nvCxnSpPr>
        <xdr:cNvPr id="768" name="直線コネクタ 767"/>
        <xdr:cNvCxnSpPr/>
      </xdr:nvCxnSpPr>
      <xdr:spPr>
        <a:xfrm>
          <a:off x="21323300" y="9333878"/>
          <a:ext cx="838200" cy="7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147369</xdr:rowOff>
    </xdr:from>
    <xdr:ext cx="534377" cy="259045"/>
    <xdr:sp macro="" textlink="">
      <xdr:nvSpPr>
        <xdr:cNvPr id="769" name="貸付金平均値テキスト"/>
        <xdr:cNvSpPr txBox="1"/>
      </xdr:nvSpPr>
      <xdr:spPr>
        <a:xfrm>
          <a:off x="22212300" y="9577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168942</xdr:rowOff>
    </xdr:from>
    <xdr:to>
      <xdr:col>116</xdr:col>
      <xdr:colOff>114300</xdr:colOff>
      <xdr:row>56</xdr:row>
      <xdr:rowOff>99092</xdr:rowOff>
    </xdr:to>
    <xdr:sp macro="" textlink="">
      <xdr:nvSpPr>
        <xdr:cNvPr id="770" name="フローチャート: 判断 769"/>
        <xdr:cNvSpPr/>
      </xdr:nvSpPr>
      <xdr:spPr>
        <a:xfrm>
          <a:off x="22110700" y="95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75578</xdr:rowOff>
    </xdr:from>
    <xdr:to>
      <xdr:col>111</xdr:col>
      <xdr:colOff>177800</xdr:colOff>
      <xdr:row>54</xdr:row>
      <xdr:rowOff>132597</xdr:rowOff>
    </xdr:to>
    <xdr:cxnSp macro="">
      <xdr:nvCxnSpPr>
        <xdr:cNvPr id="771" name="直線コネクタ 770"/>
        <xdr:cNvCxnSpPr/>
      </xdr:nvCxnSpPr>
      <xdr:spPr>
        <a:xfrm flipV="1">
          <a:off x="20434300" y="9333878"/>
          <a:ext cx="889000" cy="57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55</xdr:row>
      <xdr:rowOff>120038</xdr:rowOff>
    </xdr:from>
    <xdr:to>
      <xdr:col>112</xdr:col>
      <xdr:colOff>38100</xdr:colOff>
      <xdr:row>56</xdr:row>
      <xdr:rowOff>50188</xdr:rowOff>
    </xdr:to>
    <xdr:sp macro="" textlink="">
      <xdr:nvSpPr>
        <xdr:cNvPr id="772" name="フローチャート: 判断 771"/>
        <xdr:cNvSpPr/>
      </xdr:nvSpPr>
      <xdr:spPr>
        <a:xfrm>
          <a:off x="21272500" y="954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56</xdr:row>
      <xdr:rowOff>41315</xdr:rowOff>
    </xdr:from>
    <xdr:ext cx="534377" cy="259045"/>
    <xdr:sp macro="" textlink="">
      <xdr:nvSpPr>
        <xdr:cNvPr id="773" name="テキスト ボックス 772"/>
        <xdr:cNvSpPr txBox="1"/>
      </xdr:nvSpPr>
      <xdr:spPr>
        <a:xfrm>
          <a:off x="21043411" y="964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132597</xdr:rowOff>
    </xdr:from>
    <xdr:to>
      <xdr:col>107</xdr:col>
      <xdr:colOff>50800</xdr:colOff>
      <xdr:row>54</xdr:row>
      <xdr:rowOff>135797</xdr:rowOff>
    </xdr:to>
    <xdr:cxnSp macro="">
      <xdr:nvCxnSpPr>
        <xdr:cNvPr id="774" name="直線コネクタ 773"/>
        <xdr:cNvCxnSpPr/>
      </xdr:nvCxnSpPr>
      <xdr:spPr>
        <a:xfrm flipV="1">
          <a:off x="19545300" y="9390897"/>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106535</xdr:rowOff>
    </xdr:from>
    <xdr:to>
      <xdr:col>107</xdr:col>
      <xdr:colOff>101600</xdr:colOff>
      <xdr:row>56</xdr:row>
      <xdr:rowOff>36685</xdr:rowOff>
    </xdr:to>
    <xdr:sp macro="" textlink="">
      <xdr:nvSpPr>
        <xdr:cNvPr id="775" name="フローチャート: 判断 774"/>
        <xdr:cNvSpPr/>
      </xdr:nvSpPr>
      <xdr:spPr>
        <a:xfrm>
          <a:off x="20383500" y="953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27812</xdr:rowOff>
    </xdr:from>
    <xdr:ext cx="534377" cy="259045"/>
    <xdr:sp macro="" textlink="">
      <xdr:nvSpPr>
        <xdr:cNvPr id="776" name="テキスト ボックス 775"/>
        <xdr:cNvSpPr txBox="1"/>
      </xdr:nvSpPr>
      <xdr:spPr>
        <a:xfrm>
          <a:off x="20167111" y="962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99205</xdr:rowOff>
    </xdr:from>
    <xdr:to>
      <xdr:col>102</xdr:col>
      <xdr:colOff>114300</xdr:colOff>
      <xdr:row>54</xdr:row>
      <xdr:rowOff>135797</xdr:rowOff>
    </xdr:to>
    <xdr:cxnSp macro="">
      <xdr:nvCxnSpPr>
        <xdr:cNvPr id="777" name="直線コネクタ 776"/>
        <xdr:cNvCxnSpPr/>
      </xdr:nvCxnSpPr>
      <xdr:spPr>
        <a:xfrm>
          <a:off x="18656300" y="9357505"/>
          <a:ext cx="889000" cy="36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72539</xdr:rowOff>
    </xdr:from>
    <xdr:to>
      <xdr:col>102</xdr:col>
      <xdr:colOff>165100</xdr:colOff>
      <xdr:row>56</xdr:row>
      <xdr:rowOff>2689</xdr:rowOff>
    </xdr:to>
    <xdr:sp macro="" textlink="">
      <xdr:nvSpPr>
        <xdr:cNvPr id="778" name="フローチャート: 判断 777"/>
        <xdr:cNvSpPr/>
      </xdr:nvSpPr>
      <xdr:spPr>
        <a:xfrm>
          <a:off x="19494500" y="9502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165266</xdr:rowOff>
    </xdr:from>
    <xdr:ext cx="534377" cy="259045"/>
    <xdr:sp macro="" textlink="">
      <xdr:nvSpPr>
        <xdr:cNvPr id="779" name="テキスト ボックス 778"/>
        <xdr:cNvSpPr txBox="1"/>
      </xdr:nvSpPr>
      <xdr:spPr>
        <a:xfrm>
          <a:off x="19278111" y="9595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153545</xdr:rowOff>
    </xdr:from>
    <xdr:to>
      <xdr:col>98</xdr:col>
      <xdr:colOff>38100</xdr:colOff>
      <xdr:row>56</xdr:row>
      <xdr:rowOff>83695</xdr:rowOff>
    </xdr:to>
    <xdr:sp macro="" textlink="">
      <xdr:nvSpPr>
        <xdr:cNvPr id="780" name="フローチャート: 判断 779"/>
        <xdr:cNvSpPr/>
      </xdr:nvSpPr>
      <xdr:spPr>
        <a:xfrm>
          <a:off x="18605500" y="958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74822</xdr:rowOff>
    </xdr:from>
    <xdr:ext cx="534377" cy="259045"/>
    <xdr:sp macro="" textlink="">
      <xdr:nvSpPr>
        <xdr:cNvPr id="781" name="テキスト ボックス 780"/>
        <xdr:cNvSpPr txBox="1"/>
      </xdr:nvSpPr>
      <xdr:spPr>
        <a:xfrm>
          <a:off x="18389111" y="9676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82" name="テキスト ボックス 78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83" name="テキスト ボックス 78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84" name="テキスト ボックス 78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85" name="テキスト ボックス 78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86" name="テキスト ボックス 78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100363</xdr:rowOff>
    </xdr:from>
    <xdr:to>
      <xdr:col>116</xdr:col>
      <xdr:colOff>114300</xdr:colOff>
      <xdr:row>55</xdr:row>
      <xdr:rowOff>30513</xdr:rowOff>
    </xdr:to>
    <xdr:sp macro="" textlink="">
      <xdr:nvSpPr>
        <xdr:cNvPr id="787" name="楕円 786"/>
        <xdr:cNvSpPr/>
      </xdr:nvSpPr>
      <xdr:spPr>
        <a:xfrm>
          <a:off x="22110700" y="9358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123240</xdr:rowOff>
    </xdr:from>
    <xdr:ext cx="534377" cy="259045"/>
    <xdr:sp macro="" textlink="">
      <xdr:nvSpPr>
        <xdr:cNvPr id="788" name="貸付金該当値テキスト"/>
        <xdr:cNvSpPr txBox="1"/>
      </xdr:nvSpPr>
      <xdr:spPr>
        <a:xfrm>
          <a:off x="22212300" y="9210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24778</xdr:rowOff>
    </xdr:from>
    <xdr:to>
      <xdr:col>112</xdr:col>
      <xdr:colOff>38100</xdr:colOff>
      <xdr:row>54</xdr:row>
      <xdr:rowOff>126378</xdr:rowOff>
    </xdr:to>
    <xdr:sp macro="" textlink="">
      <xdr:nvSpPr>
        <xdr:cNvPr id="789" name="楕円 788"/>
        <xdr:cNvSpPr/>
      </xdr:nvSpPr>
      <xdr:spPr>
        <a:xfrm>
          <a:off x="21272500" y="928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52</xdr:row>
      <xdr:rowOff>142905</xdr:rowOff>
    </xdr:from>
    <xdr:ext cx="534377" cy="259045"/>
    <xdr:sp macro="" textlink="">
      <xdr:nvSpPr>
        <xdr:cNvPr id="790" name="テキスト ボックス 789"/>
        <xdr:cNvSpPr txBox="1"/>
      </xdr:nvSpPr>
      <xdr:spPr>
        <a:xfrm>
          <a:off x="21043411" y="9058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81797</xdr:rowOff>
    </xdr:from>
    <xdr:to>
      <xdr:col>107</xdr:col>
      <xdr:colOff>101600</xdr:colOff>
      <xdr:row>55</xdr:row>
      <xdr:rowOff>11947</xdr:rowOff>
    </xdr:to>
    <xdr:sp macro="" textlink="">
      <xdr:nvSpPr>
        <xdr:cNvPr id="791" name="楕円 790"/>
        <xdr:cNvSpPr/>
      </xdr:nvSpPr>
      <xdr:spPr>
        <a:xfrm>
          <a:off x="20383500" y="9340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28474</xdr:rowOff>
    </xdr:from>
    <xdr:ext cx="534377" cy="259045"/>
    <xdr:sp macro="" textlink="">
      <xdr:nvSpPr>
        <xdr:cNvPr id="792" name="テキスト ボックス 791"/>
        <xdr:cNvSpPr txBox="1"/>
      </xdr:nvSpPr>
      <xdr:spPr>
        <a:xfrm>
          <a:off x="20167111" y="9115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84997</xdr:rowOff>
    </xdr:from>
    <xdr:to>
      <xdr:col>102</xdr:col>
      <xdr:colOff>165100</xdr:colOff>
      <xdr:row>55</xdr:row>
      <xdr:rowOff>15147</xdr:rowOff>
    </xdr:to>
    <xdr:sp macro="" textlink="">
      <xdr:nvSpPr>
        <xdr:cNvPr id="793" name="楕円 792"/>
        <xdr:cNvSpPr/>
      </xdr:nvSpPr>
      <xdr:spPr>
        <a:xfrm>
          <a:off x="19494500" y="9343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31674</xdr:rowOff>
    </xdr:from>
    <xdr:ext cx="534377" cy="259045"/>
    <xdr:sp macro="" textlink="">
      <xdr:nvSpPr>
        <xdr:cNvPr id="794" name="テキスト ボックス 793"/>
        <xdr:cNvSpPr txBox="1"/>
      </xdr:nvSpPr>
      <xdr:spPr>
        <a:xfrm>
          <a:off x="19278111" y="9118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48405</xdr:rowOff>
    </xdr:from>
    <xdr:to>
      <xdr:col>98</xdr:col>
      <xdr:colOff>38100</xdr:colOff>
      <xdr:row>54</xdr:row>
      <xdr:rowOff>150005</xdr:rowOff>
    </xdr:to>
    <xdr:sp macro="" textlink="">
      <xdr:nvSpPr>
        <xdr:cNvPr id="795" name="楕円 794"/>
        <xdr:cNvSpPr/>
      </xdr:nvSpPr>
      <xdr:spPr>
        <a:xfrm>
          <a:off x="18605500" y="930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52</xdr:row>
      <xdr:rowOff>166532</xdr:rowOff>
    </xdr:from>
    <xdr:ext cx="534377" cy="259045"/>
    <xdr:sp macro="" textlink="">
      <xdr:nvSpPr>
        <xdr:cNvPr id="796" name="テキスト ボックス 795"/>
        <xdr:cNvSpPr txBox="1"/>
      </xdr:nvSpPr>
      <xdr:spPr>
        <a:xfrm>
          <a:off x="18389111" y="9081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797" name="正方形/長方形 796"/>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98</xdr:col>
      <xdr:colOff>127000</xdr:colOff>
      <xdr:row>65</xdr:row>
      <xdr:rowOff>57150</xdr:rowOff>
    </xdr:from>
    <xdr:to>
      <xdr:col>106</xdr:col>
      <xdr:colOff>127000</xdr:colOff>
      <xdr:row>66</xdr:row>
      <xdr:rowOff>139700</xdr:rowOff>
    </xdr:to>
    <xdr:sp macro="" textlink="">
      <xdr:nvSpPr>
        <xdr:cNvPr id="798" name="正方形/長方形 797"/>
        <xdr:cNvSpPr/>
      </xdr:nvSpPr>
      <xdr:spPr>
        <a:xfrm>
          <a:off x="18796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66</xdr:row>
      <xdr:rowOff>88900</xdr:rowOff>
    </xdr:from>
    <xdr:to>
      <xdr:col>106</xdr:col>
      <xdr:colOff>127000</xdr:colOff>
      <xdr:row>68</xdr:row>
      <xdr:rowOff>0</xdr:rowOff>
    </xdr:to>
    <xdr:sp macro="" textlink="">
      <xdr:nvSpPr>
        <xdr:cNvPr id="799" name="正方形/長方形 798"/>
        <xdr:cNvSpPr/>
      </xdr:nvSpPr>
      <xdr:spPr>
        <a:xfrm>
          <a:off x="18796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65</xdr:row>
      <xdr:rowOff>57150</xdr:rowOff>
    </xdr:from>
    <xdr:to>
      <xdr:col>115</xdr:col>
      <xdr:colOff>63500</xdr:colOff>
      <xdr:row>66</xdr:row>
      <xdr:rowOff>139700</xdr:rowOff>
    </xdr:to>
    <xdr:sp macro="" textlink="">
      <xdr:nvSpPr>
        <xdr:cNvPr id="800" name="正方形/長方形 799"/>
        <xdr:cNvSpPr/>
      </xdr:nvSpPr>
      <xdr:spPr>
        <a:xfrm>
          <a:off x="204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66</xdr:row>
      <xdr:rowOff>88900</xdr:rowOff>
    </xdr:from>
    <xdr:to>
      <xdr:col>115</xdr:col>
      <xdr:colOff>63500</xdr:colOff>
      <xdr:row>68</xdr:row>
      <xdr:rowOff>0</xdr:rowOff>
    </xdr:to>
    <xdr:sp macro="" textlink="">
      <xdr:nvSpPr>
        <xdr:cNvPr id="801" name="正方形/長方形 800"/>
        <xdr:cNvSpPr/>
      </xdr:nvSpPr>
      <xdr:spPr>
        <a:xfrm>
          <a:off x="204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02" name="正方形/長方形 80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03" name="テキスト ボックス 80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04" name="直線コネクタ 80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05" name="直線コネクタ 804"/>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06" name="テキスト ボックス 805"/>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07" name="直線コネクタ 806"/>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144434</xdr:rowOff>
    </xdr:from>
    <xdr:ext cx="467179" cy="259045"/>
    <xdr:sp macro="" textlink="">
      <xdr:nvSpPr>
        <xdr:cNvPr id="808" name="テキスト ボックス 807"/>
        <xdr:cNvSpPr txBox="1"/>
      </xdr:nvSpPr>
      <xdr:spPr>
        <a:xfrm>
          <a:off x="17820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09" name="直線コネクタ 808"/>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160762</xdr:rowOff>
    </xdr:from>
    <xdr:ext cx="467179" cy="259045"/>
    <xdr:sp macro="" textlink="">
      <xdr:nvSpPr>
        <xdr:cNvPr id="810" name="テキスト ボックス 809"/>
        <xdr:cNvSpPr txBox="1"/>
      </xdr:nvSpPr>
      <xdr:spPr>
        <a:xfrm>
          <a:off x="17820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11" name="直線コネクタ 810"/>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73</xdr:row>
      <xdr:rowOff>5642</xdr:rowOff>
    </xdr:from>
    <xdr:ext cx="467179" cy="259045"/>
    <xdr:sp macro="" textlink="">
      <xdr:nvSpPr>
        <xdr:cNvPr id="812" name="テキスト ボックス 811"/>
        <xdr:cNvSpPr txBox="1"/>
      </xdr:nvSpPr>
      <xdr:spPr>
        <a:xfrm>
          <a:off x="17820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13" name="直線コネクタ 812"/>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71</xdr:row>
      <xdr:rowOff>21970</xdr:rowOff>
    </xdr:from>
    <xdr:ext cx="467179" cy="259045"/>
    <xdr:sp macro="" textlink="">
      <xdr:nvSpPr>
        <xdr:cNvPr id="814" name="テキスト ボックス 813"/>
        <xdr:cNvSpPr txBox="1"/>
      </xdr:nvSpPr>
      <xdr:spPr>
        <a:xfrm>
          <a:off x="17820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15" name="直線コネクタ 814"/>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16" name="テキスト ボックス 815"/>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17" name="直線コネクタ 816"/>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18" name="テキスト ボックス 817"/>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19"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129413</xdr:rowOff>
    </xdr:from>
    <xdr:to>
      <xdr:col>116</xdr:col>
      <xdr:colOff>62864</xdr:colOff>
      <xdr:row>73</xdr:row>
      <xdr:rowOff>86795</xdr:rowOff>
    </xdr:to>
    <xdr:cxnSp macro="">
      <xdr:nvCxnSpPr>
        <xdr:cNvPr id="820" name="直線コネクタ 819"/>
        <xdr:cNvCxnSpPr/>
      </xdr:nvCxnSpPr>
      <xdr:spPr>
        <a:xfrm flipV="1">
          <a:off x="22159595" y="11959463"/>
          <a:ext cx="1269" cy="643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90622</xdr:rowOff>
    </xdr:from>
    <xdr:ext cx="469744" cy="259045"/>
    <xdr:sp macro="" textlink="">
      <xdr:nvSpPr>
        <xdr:cNvPr id="821" name="繰出金最小値テキスト"/>
        <xdr:cNvSpPr txBox="1"/>
      </xdr:nvSpPr>
      <xdr:spPr>
        <a:xfrm>
          <a:off x="22212300" y="12606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73</xdr:row>
      <xdr:rowOff>86795</xdr:rowOff>
    </xdr:from>
    <xdr:to>
      <xdr:col>116</xdr:col>
      <xdr:colOff>152400</xdr:colOff>
      <xdr:row>73</xdr:row>
      <xdr:rowOff>86795</xdr:rowOff>
    </xdr:to>
    <xdr:cxnSp macro="">
      <xdr:nvCxnSpPr>
        <xdr:cNvPr id="822" name="直線コネクタ 821"/>
        <xdr:cNvCxnSpPr/>
      </xdr:nvCxnSpPr>
      <xdr:spPr>
        <a:xfrm>
          <a:off x="22072600" y="12602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76090</xdr:rowOff>
    </xdr:from>
    <xdr:ext cx="534377" cy="259045"/>
    <xdr:sp macro="" textlink="">
      <xdr:nvSpPr>
        <xdr:cNvPr id="823" name="繰出金最大値テキスト"/>
        <xdr:cNvSpPr txBox="1"/>
      </xdr:nvSpPr>
      <xdr:spPr>
        <a:xfrm>
          <a:off x="22212300" y="1173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129413</xdr:rowOff>
    </xdr:from>
    <xdr:to>
      <xdr:col>116</xdr:col>
      <xdr:colOff>152400</xdr:colOff>
      <xdr:row>69</xdr:row>
      <xdr:rowOff>129413</xdr:rowOff>
    </xdr:to>
    <xdr:cxnSp macro="">
      <xdr:nvCxnSpPr>
        <xdr:cNvPr id="824" name="直線コネクタ 823"/>
        <xdr:cNvCxnSpPr/>
      </xdr:nvCxnSpPr>
      <xdr:spPr>
        <a:xfrm>
          <a:off x="22072600" y="1195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84020</xdr:rowOff>
    </xdr:from>
    <xdr:to>
      <xdr:col>116</xdr:col>
      <xdr:colOff>63500</xdr:colOff>
      <xdr:row>73</xdr:row>
      <xdr:rowOff>97572</xdr:rowOff>
    </xdr:to>
    <xdr:cxnSp macro="">
      <xdr:nvCxnSpPr>
        <xdr:cNvPr id="825" name="直線コネクタ 824"/>
        <xdr:cNvCxnSpPr/>
      </xdr:nvCxnSpPr>
      <xdr:spPr>
        <a:xfrm flipV="1">
          <a:off x="21323300" y="12599870"/>
          <a:ext cx="838200" cy="13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52178</xdr:rowOff>
    </xdr:from>
    <xdr:ext cx="469744" cy="259045"/>
    <xdr:sp macro="" textlink="">
      <xdr:nvSpPr>
        <xdr:cNvPr id="826" name="繰出金平均値テキスト"/>
        <xdr:cNvSpPr txBox="1"/>
      </xdr:nvSpPr>
      <xdr:spPr>
        <a:xfrm>
          <a:off x="22212300" y="122251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29301</xdr:rowOff>
    </xdr:from>
    <xdr:to>
      <xdr:col>116</xdr:col>
      <xdr:colOff>114300</xdr:colOff>
      <xdr:row>72</xdr:row>
      <xdr:rowOff>130901</xdr:rowOff>
    </xdr:to>
    <xdr:sp macro="" textlink="">
      <xdr:nvSpPr>
        <xdr:cNvPr id="827" name="フローチャート: 判断 826"/>
        <xdr:cNvSpPr/>
      </xdr:nvSpPr>
      <xdr:spPr>
        <a:xfrm>
          <a:off x="22110700" y="12373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97572</xdr:rowOff>
    </xdr:from>
    <xdr:to>
      <xdr:col>111</xdr:col>
      <xdr:colOff>177800</xdr:colOff>
      <xdr:row>78</xdr:row>
      <xdr:rowOff>88754</xdr:rowOff>
    </xdr:to>
    <xdr:cxnSp macro="">
      <xdr:nvCxnSpPr>
        <xdr:cNvPr id="828" name="直線コネクタ 827"/>
        <xdr:cNvCxnSpPr/>
      </xdr:nvCxnSpPr>
      <xdr:spPr>
        <a:xfrm flipV="1">
          <a:off x="20434300" y="12613422"/>
          <a:ext cx="889000" cy="848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10033</xdr:rowOff>
    </xdr:from>
    <xdr:to>
      <xdr:col>112</xdr:col>
      <xdr:colOff>38100</xdr:colOff>
      <xdr:row>72</xdr:row>
      <xdr:rowOff>111633</xdr:rowOff>
    </xdr:to>
    <xdr:sp macro="" textlink="">
      <xdr:nvSpPr>
        <xdr:cNvPr id="829" name="フローチャート: 判断 828"/>
        <xdr:cNvSpPr/>
      </xdr:nvSpPr>
      <xdr:spPr>
        <a:xfrm>
          <a:off x="21272500" y="12354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120728</xdr:colOff>
      <xdr:row>70</xdr:row>
      <xdr:rowOff>128160</xdr:rowOff>
    </xdr:from>
    <xdr:ext cx="469744" cy="259045"/>
    <xdr:sp macro="" textlink="">
      <xdr:nvSpPr>
        <xdr:cNvPr id="830" name="テキスト ボックス 829"/>
        <xdr:cNvSpPr txBox="1"/>
      </xdr:nvSpPr>
      <xdr:spPr>
        <a:xfrm>
          <a:off x="21075728" y="12129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88754</xdr:rowOff>
    </xdr:from>
    <xdr:to>
      <xdr:col>107</xdr:col>
      <xdr:colOff>50800</xdr:colOff>
      <xdr:row>78</xdr:row>
      <xdr:rowOff>101817</xdr:rowOff>
    </xdr:to>
    <xdr:cxnSp macro="">
      <xdr:nvCxnSpPr>
        <xdr:cNvPr id="831" name="直線コネクタ 830"/>
        <xdr:cNvCxnSpPr/>
      </xdr:nvCxnSpPr>
      <xdr:spPr>
        <a:xfrm flipV="1">
          <a:off x="19545300" y="1346185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54611</xdr:rowOff>
    </xdr:from>
    <xdr:to>
      <xdr:col>107</xdr:col>
      <xdr:colOff>101600</xdr:colOff>
      <xdr:row>78</xdr:row>
      <xdr:rowOff>156211</xdr:rowOff>
    </xdr:to>
    <xdr:sp macro="" textlink="">
      <xdr:nvSpPr>
        <xdr:cNvPr id="832" name="フローチャート: 判断 831"/>
        <xdr:cNvSpPr/>
      </xdr:nvSpPr>
      <xdr:spPr>
        <a:xfrm>
          <a:off x="20383500" y="13427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78</xdr:row>
      <xdr:rowOff>147338</xdr:rowOff>
    </xdr:from>
    <xdr:ext cx="469744" cy="259045"/>
    <xdr:sp macro="" textlink="">
      <xdr:nvSpPr>
        <xdr:cNvPr id="833" name="テキスト ボックス 832"/>
        <xdr:cNvSpPr txBox="1"/>
      </xdr:nvSpPr>
      <xdr:spPr>
        <a:xfrm>
          <a:off x="20199428" y="1352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92838</xdr:rowOff>
    </xdr:from>
    <xdr:to>
      <xdr:col>102</xdr:col>
      <xdr:colOff>114300</xdr:colOff>
      <xdr:row>78</xdr:row>
      <xdr:rowOff>101817</xdr:rowOff>
    </xdr:to>
    <xdr:cxnSp macro="">
      <xdr:nvCxnSpPr>
        <xdr:cNvPr id="834" name="直線コネクタ 833"/>
        <xdr:cNvCxnSpPr/>
      </xdr:nvCxnSpPr>
      <xdr:spPr>
        <a:xfrm>
          <a:off x="18656300" y="13465938"/>
          <a:ext cx="889000" cy="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36812</xdr:rowOff>
    </xdr:from>
    <xdr:to>
      <xdr:col>102</xdr:col>
      <xdr:colOff>165100</xdr:colOff>
      <xdr:row>78</xdr:row>
      <xdr:rowOff>138412</xdr:rowOff>
    </xdr:to>
    <xdr:sp macro="" textlink="">
      <xdr:nvSpPr>
        <xdr:cNvPr id="835" name="フローチャート: 判断 834"/>
        <xdr:cNvSpPr/>
      </xdr:nvSpPr>
      <xdr:spPr>
        <a:xfrm>
          <a:off x="19494500" y="134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76</xdr:row>
      <xdr:rowOff>154939</xdr:rowOff>
    </xdr:from>
    <xdr:ext cx="469744" cy="259045"/>
    <xdr:sp macro="" textlink="">
      <xdr:nvSpPr>
        <xdr:cNvPr id="836" name="テキスト ボックス 835"/>
        <xdr:cNvSpPr txBox="1"/>
      </xdr:nvSpPr>
      <xdr:spPr>
        <a:xfrm>
          <a:off x="19310428" y="1318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9054</xdr:rowOff>
    </xdr:from>
    <xdr:to>
      <xdr:col>98</xdr:col>
      <xdr:colOff>38100</xdr:colOff>
      <xdr:row>78</xdr:row>
      <xdr:rowOff>110654</xdr:rowOff>
    </xdr:to>
    <xdr:sp macro="" textlink="">
      <xdr:nvSpPr>
        <xdr:cNvPr id="837" name="フローチャート: 判断 836"/>
        <xdr:cNvSpPr/>
      </xdr:nvSpPr>
      <xdr:spPr>
        <a:xfrm>
          <a:off x="18605500" y="1338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76</xdr:row>
      <xdr:rowOff>127181</xdr:rowOff>
    </xdr:from>
    <xdr:ext cx="469744" cy="259045"/>
    <xdr:sp macro="" textlink="">
      <xdr:nvSpPr>
        <xdr:cNvPr id="838" name="テキスト ボックス 837"/>
        <xdr:cNvSpPr txBox="1"/>
      </xdr:nvSpPr>
      <xdr:spPr>
        <a:xfrm>
          <a:off x="18421428" y="13157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39" name="テキスト ボックス 838"/>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40" name="テキスト ボックス 839"/>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41" name="テキスト ボックス 840"/>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42" name="テキスト ボックス 841"/>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43" name="テキスト ボックス 842"/>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33220</xdr:rowOff>
    </xdr:from>
    <xdr:to>
      <xdr:col>116</xdr:col>
      <xdr:colOff>114300</xdr:colOff>
      <xdr:row>73</xdr:row>
      <xdr:rowOff>134820</xdr:rowOff>
    </xdr:to>
    <xdr:sp macro="" textlink="">
      <xdr:nvSpPr>
        <xdr:cNvPr id="844" name="楕円 843"/>
        <xdr:cNvSpPr/>
      </xdr:nvSpPr>
      <xdr:spPr>
        <a:xfrm>
          <a:off x="22110700" y="125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119597</xdr:rowOff>
    </xdr:from>
    <xdr:ext cx="469744" cy="259045"/>
    <xdr:sp macro="" textlink="">
      <xdr:nvSpPr>
        <xdr:cNvPr id="845" name="繰出金該当値テキスト"/>
        <xdr:cNvSpPr txBox="1"/>
      </xdr:nvSpPr>
      <xdr:spPr>
        <a:xfrm>
          <a:off x="22212300" y="12463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46772</xdr:rowOff>
    </xdr:from>
    <xdr:to>
      <xdr:col>112</xdr:col>
      <xdr:colOff>38100</xdr:colOff>
      <xdr:row>73</xdr:row>
      <xdr:rowOff>148372</xdr:rowOff>
    </xdr:to>
    <xdr:sp macro="" textlink="">
      <xdr:nvSpPr>
        <xdr:cNvPr id="846" name="楕円 845"/>
        <xdr:cNvSpPr/>
      </xdr:nvSpPr>
      <xdr:spPr>
        <a:xfrm>
          <a:off x="21272500" y="1256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120728</xdr:colOff>
      <xdr:row>73</xdr:row>
      <xdr:rowOff>139499</xdr:rowOff>
    </xdr:from>
    <xdr:ext cx="469744" cy="259045"/>
    <xdr:sp macro="" textlink="">
      <xdr:nvSpPr>
        <xdr:cNvPr id="847" name="テキスト ボックス 846"/>
        <xdr:cNvSpPr txBox="1"/>
      </xdr:nvSpPr>
      <xdr:spPr>
        <a:xfrm>
          <a:off x="21075728" y="12655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37954</xdr:rowOff>
    </xdr:from>
    <xdr:to>
      <xdr:col>107</xdr:col>
      <xdr:colOff>101600</xdr:colOff>
      <xdr:row>78</xdr:row>
      <xdr:rowOff>139554</xdr:rowOff>
    </xdr:to>
    <xdr:sp macro="" textlink="">
      <xdr:nvSpPr>
        <xdr:cNvPr id="848" name="楕円 847"/>
        <xdr:cNvSpPr/>
      </xdr:nvSpPr>
      <xdr:spPr>
        <a:xfrm>
          <a:off x="20383500" y="1341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76</xdr:row>
      <xdr:rowOff>156081</xdr:rowOff>
    </xdr:from>
    <xdr:ext cx="469744" cy="259045"/>
    <xdr:sp macro="" textlink="">
      <xdr:nvSpPr>
        <xdr:cNvPr id="849" name="テキスト ボックス 848"/>
        <xdr:cNvSpPr txBox="1"/>
      </xdr:nvSpPr>
      <xdr:spPr>
        <a:xfrm>
          <a:off x="20199428" y="13186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51017</xdr:rowOff>
    </xdr:from>
    <xdr:to>
      <xdr:col>102</xdr:col>
      <xdr:colOff>165100</xdr:colOff>
      <xdr:row>78</xdr:row>
      <xdr:rowOff>152617</xdr:rowOff>
    </xdr:to>
    <xdr:sp macro="" textlink="">
      <xdr:nvSpPr>
        <xdr:cNvPr id="850" name="楕円 849"/>
        <xdr:cNvSpPr/>
      </xdr:nvSpPr>
      <xdr:spPr>
        <a:xfrm>
          <a:off x="19494500" y="13424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78</xdr:row>
      <xdr:rowOff>143744</xdr:rowOff>
    </xdr:from>
    <xdr:ext cx="469744" cy="259045"/>
    <xdr:sp macro="" textlink="">
      <xdr:nvSpPr>
        <xdr:cNvPr id="851" name="テキスト ボックス 850"/>
        <xdr:cNvSpPr txBox="1"/>
      </xdr:nvSpPr>
      <xdr:spPr>
        <a:xfrm>
          <a:off x="19310428" y="13516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42038</xdr:rowOff>
    </xdr:from>
    <xdr:to>
      <xdr:col>98</xdr:col>
      <xdr:colOff>38100</xdr:colOff>
      <xdr:row>78</xdr:row>
      <xdr:rowOff>143638</xdr:rowOff>
    </xdr:to>
    <xdr:sp macro="" textlink="">
      <xdr:nvSpPr>
        <xdr:cNvPr id="852" name="楕円 851"/>
        <xdr:cNvSpPr/>
      </xdr:nvSpPr>
      <xdr:spPr>
        <a:xfrm>
          <a:off x="18605500" y="1341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78</xdr:row>
      <xdr:rowOff>134765</xdr:rowOff>
    </xdr:from>
    <xdr:ext cx="469744" cy="259045"/>
    <xdr:sp macro="" textlink="">
      <xdr:nvSpPr>
        <xdr:cNvPr id="853" name="テキスト ボックス 852"/>
        <xdr:cNvSpPr txBox="1"/>
      </xdr:nvSpPr>
      <xdr:spPr>
        <a:xfrm>
          <a:off x="18421428" y="13507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54" name="正方形/長方形 853"/>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98</xdr:col>
      <xdr:colOff>127000</xdr:colOff>
      <xdr:row>85</xdr:row>
      <xdr:rowOff>57150</xdr:rowOff>
    </xdr:from>
    <xdr:to>
      <xdr:col>106</xdr:col>
      <xdr:colOff>127000</xdr:colOff>
      <xdr:row>86</xdr:row>
      <xdr:rowOff>139700</xdr:rowOff>
    </xdr:to>
    <xdr:sp macro="" textlink="">
      <xdr:nvSpPr>
        <xdr:cNvPr id="855" name="正方形/長方形 854"/>
        <xdr:cNvSpPr/>
      </xdr:nvSpPr>
      <xdr:spPr>
        <a:xfrm>
          <a:off x="18796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86</xdr:row>
      <xdr:rowOff>88900</xdr:rowOff>
    </xdr:from>
    <xdr:to>
      <xdr:col>106</xdr:col>
      <xdr:colOff>127000</xdr:colOff>
      <xdr:row>88</xdr:row>
      <xdr:rowOff>0</xdr:rowOff>
    </xdr:to>
    <xdr:sp macro="" textlink="">
      <xdr:nvSpPr>
        <xdr:cNvPr id="856" name="正方形/長方形 855"/>
        <xdr:cNvSpPr/>
      </xdr:nvSpPr>
      <xdr:spPr>
        <a:xfrm>
          <a:off x="18796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85</xdr:row>
      <xdr:rowOff>57150</xdr:rowOff>
    </xdr:from>
    <xdr:to>
      <xdr:col>115</xdr:col>
      <xdr:colOff>63500</xdr:colOff>
      <xdr:row>86</xdr:row>
      <xdr:rowOff>139700</xdr:rowOff>
    </xdr:to>
    <xdr:sp macro="" textlink="">
      <xdr:nvSpPr>
        <xdr:cNvPr id="857" name="正方形/長方形 856"/>
        <xdr:cNvSpPr/>
      </xdr:nvSpPr>
      <xdr:spPr>
        <a:xfrm>
          <a:off x="204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86</xdr:row>
      <xdr:rowOff>88900</xdr:rowOff>
    </xdr:from>
    <xdr:to>
      <xdr:col>115</xdr:col>
      <xdr:colOff>63500</xdr:colOff>
      <xdr:row>88</xdr:row>
      <xdr:rowOff>0</xdr:rowOff>
    </xdr:to>
    <xdr:sp macro="" textlink="">
      <xdr:nvSpPr>
        <xdr:cNvPr id="858" name="正方形/長方形 857"/>
        <xdr:cNvSpPr/>
      </xdr:nvSpPr>
      <xdr:spPr>
        <a:xfrm>
          <a:off x="204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59" name="正方形/長方形 858"/>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60" name="テキスト ボックス 859"/>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61" name="直線コネクタ 860"/>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62" name="直線コネクタ 861"/>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63" name="テキスト ボックス 862"/>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64" name="直線コネクタ 863"/>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65" name="テキスト ボックス 864"/>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66"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67" name="直線コネクタ 866"/>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68"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69" name="直線コネクタ 86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70"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71" name="直線コネクタ 87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72" name="直線コネクタ 871"/>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73"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74" name="フローチャート: 判断 873"/>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75" name="直線コネクタ 874"/>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76" name="フローチャート: 判断 875"/>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95</xdr:row>
      <xdr:rowOff>10177</xdr:rowOff>
    </xdr:from>
    <xdr:ext cx="249299" cy="259045"/>
    <xdr:sp macro="" textlink="">
      <xdr:nvSpPr>
        <xdr:cNvPr id="877" name="テキスト ボックス 876"/>
        <xdr:cNvSpPr txBox="1"/>
      </xdr:nvSpPr>
      <xdr:spPr>
        <a:xfrm>
          <a:off x="211859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78" name="直線コネクタ 877"/>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79" name="フローチャート: 判断 878"/>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80" name="テキスト ボックス 879"/>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81" name="直線コネクタ 880"/>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82" name="フローチャート: 判断 881"/>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83" name="テキスト ボックス 882"/>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84" name="フローチャート: 判断 883"/>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85" name="テキスト ボックス 884"/>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886" name="テキスト ボックス 885"/>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887" name="テキスト ボックス 886"/>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888" name="テキスト ボックス 887"/>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889" name="テキスト ボックス 888"/>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890" name="テキスト ボックス 889"/>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1" name="楕円 890"/>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892"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893" name="楕円 892"/>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93</xdr:row>
      <xdr:rowOff>35577</xdr:rowOff>
    </xdr:from>
    <xdr:ext cx="249299" cy="259045"/>
    <xdr:sp macro="" textlink="">
      <xdr:nvSpPr>
        <xdr:cNvPr id="894" name="テキスト ボックス 893"/>
        <xdr:cNvSpPr txBox="1"/>
      </xdr:nvSpPr>
      <xdr:spPr>
        <a:xfrm>
          <a:off x="211859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895" name="楕円 894"/>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896" name="テキスト ボックス 895"/>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897" name="楕円 896"/>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898" name="テキスト ボックス 897"/>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9" name="楕円 898"/>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00" name="テキスト ボックス 899"/>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01" name="正方形/長方形 90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02" name="正方形/長方形 90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03" name="テキスト ボックス 90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人件費については、グループ内平均値を上回る水準で推移しているが、ラスパイレス指数が高いことが主な要因である。</a:t>
          </a:r>
        </a:p>
        <a:p>
          <a:r>
            <a:rPr kumimoji="1" lang="ja-JP" altLang="en-US" sz="1100">
              <a:latin typeface="ＭＳ Ｐゴシック" panose="020B0600070205080204" pitchFamily="50" charset="-128"/>
              <a:ea typeface="ＭＳ Ｐゴシック" panose="020B0600070205080204" pitchFamily="50" charset="-128"/>
            </a:rPr>
            <a:t>　扶助費については、グループ内平均値より低い水準で推移しているが、生活保護費に係る保護率がグループ内他団体と比較して低いことが一因である。</a:t>
          </a:r>
        </a:p>
        <a:p>
          <a:r>
            <a:rPr kumimoji="1" lang="ja-JP" altLang="en-US" sz="1100">
              <a:latin typeface="ＭＳ Ｐゴシック" panose="020B0600070205080204" pitchFamily="50" charset="-128"/>
              <a:ea typeface="ＭＳ Ｐゴシック" panose="020B0600070205080204" pitchFamily="50" charset="-128"/>
            </a:rPr>
            <a:t>　補助費等については、グループ内平均値と同水準で推移しているが、年々増加傾向にあり、令和元年度については、県立病院への経営支援に伴う補助金及び負担金の増等により増加した。</a:t>
          </a:r>
        </a:p>
        <a:p>
          <a:r>
            <a:rPr kumimoji="1" lang="ja-JP" altLang="en-US" sz="1100">
              <a:latin typeface="ＭＳ Ｐゴシック" panose="020B0600070205080204" pitchFamily="50" charset="-128"/>
              <a:ea typeface="ＭＳ Ｐゴシック" panose="020B0600070205080204" pitchFamily="50" charset="-128"/>
            </a:rPr>
            <a:t>　普通建設事業費については、国の経済対策（国土強靭化）に伴う前年度からの繰越額の増、山形県総合文化芸術館の工事進捗に伴う整備費の増等により増加した。</a:t>
          </a:r>
        </a:p>
        <a:p>
          <a:r>
            <a:rPr kumimoji="1" lang="ja-JP" altLang="en-US" sz="1100">
              <a:latin typeface="ＭＳ Ｐゴシック" panose="020B0600070205080204" pitchFamily="50" charset="-128"/>
              <a:ea typeface="ＭＳ Ｐゴシック" panose="020B0600070205080204" pitchFamily="50" charset="-128"/>
            </a:rPr>
            <a:t>　災害復旧事業費については、平成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年豪雨災害への対応経費など前年度からの繰越に伴う事業の増加等により増加した。</a:t>
          </a:r>
        </a:p>
        <a:p>
          <a:r>
            <a:rPr kumimoji="1" lang="ja-JP" altLang="en-US" sz="1100">
              <a:latin typeface="ＭＳ Ｐゴシック" panose="020B0600070205080204" pitchFamily="50" charset="-128"/>
              <a:ea typeface="ＭＳ Ｐゴシック" panose="020B0600070205080204" pitchFamily="50" charset="-128"/>
            </a:rPr>
            <a:t>　貸付金については、地域総合整備資金貸付金の皆減等により減少した。</a:t>
          </a:r>
        </a:p>
        <a:p>
          <a:r>
            <a:rPr kumimoji="1" lang="ja-JP" altLang="en-US" sz="1100">
              <a:latin typeface="ＭＳ Ｐゴシック" panose="020B0600070205080204" pitchFamily="50" charset="-128"/>
              <a:ea typeface="ＭＳ Ｐゴシック" panose="020B0600070205080204" pitchFamily="50" charset="-128"/>
            </a:rPr>
            <a:t>　積立金については、園芸試験場等の整備などに活用する「まち・ひと・しごと創生拠点整備基金積立金」の積立金の減等により減少した。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1,082,296
1,074,351
9,323.15
589,380,862
580,058,666
4,974,851
322,853,731
1,172,713,838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246.0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15</xdr:row>
      <xdr:rowOff>158750</xdr:rowOff>
    </xdr:from>
    <xdr:ext cx="4609532" cy="259045"/>
    <xdr:sp macro="" textlink="">
      <xdr:nvSpPr>
        <xdr:cNvPr id="29" name="テキスト ボックス 28"/>
        <xdr:cNvSpPr txBox="1"/>
      </xdr:nvSpPr>
      <xdr:spPr>
        <a:xfrm>
          <a:off x="698500" y="2730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127000</xdr:colOff>
      <xdr:row>17</xdr:row>
      <xdr:rowOff>69850</xdr:rowOff>
    </xdr:from>
    <xdr:ext cx="8590942" cy="259045"/>
    <xdr:sp macro="" textlink="">
      <xdr:nvSpPr>
        <xdr:cNvPr id="30" name="テキスト ボックス 29"/>
        <xdr:cNvSpPr txBox="1"/>
      </xdr:nvSpPr>
      <xdr:spPr>
        <a:xfrm>
          <a:off x="698500" y="2984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171450</xdr:colOff>
      <xdr:row>17</xdr:row>
      <xdr:rowOff>114300</xdr:rowOff>
    </xdr:from>
    <xdr:to>
      <xdr:col>54</xdr:col>
      <xdr:colOff>44450</xdr:colOff>
      <xdr:row>18</xdr:row>
      <xdr:rowOff>133350</xdr:rowOff>
    </xdr:to>
    <xdr:sp macro="" textlink="">
      <xdr:nvSpPr>
        <xdr:cNvPr id="31" name="大かっこ 30"/>
        <xdr:cNvSpPr/>
      </xdr:nvSpPr>
      <xdr:spPr>
        <a:xfrm>
          <a:off x="933450" y="3028950"/>
          <a:ext cx="9398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19</xdr:row>
      <xdr:rowOff>44450</xdr:rowOff>
    </xdr:from>
    <xdr:ext cx="6046335" cy="259045"/>
    <xdr:sp macro="" textlink="">
      <xdr:nvSpPr>
        <xdr:cNvPr id="32" name="テキスト ボックス 31"/>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209427" cy="259045"/>
    <xdr:sp macro="" textlink="">
      <xdr:nvSpPr>
        <xdr:cNvPr id="33" name="テキスト ボックス 32"/>
        <xdr:cNvSpPr txBox="1"/>
      </xdr:nvSpPr>
      <xdr:spPr>
        <a:xfrm>
          <a:off x="698500" y="3556000"/>
          <a:ext cx="820942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グループ内順位及び都道府県平均は、令和元年度決算の状況である。また同一グループの団体が存在しない場合グループ内順位を表示しない。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4" name="正方形/長方形 33"/>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6</xdr:col>
      <xdr:colOff>127000</xdr:colOff>
      <xdr:row>25</xdr:row>
      <xdr:rowOff>57150</xdr:rowOff>
    </xdr:from>
    <xdr:to>
      <xdr:col>14</xdr:col>
      <xdr:colOff>127000</xdr:colOff>
      <xdr:row>26</xdr:row>
      <xdr:rowOff>139700</xdr:rowOff>
    </xdr:to>
    <xdr:sp macro="" textlink="">
      <xdr:nvSpPr>
        <xdr:cNvPr id="35" name="正方形/長方形 34"/>
        <xdr:cNvSpPr/>
      </xdr:nvSpPr>
      <xdr:spPr>
        <a:xfrm>
          <a:off x="127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26</xdr:row>
      <xdr:rowOff>88900</xdr:rowOff>
    </xdr:from>
    <xdr:to>
      <xdr:col>14</xdr:col>
      <xdr:colOff>127000</xdr:colOff>
      <xdr:row>28</xdr:row>
      <xdr:rowOff>0</xdr:rowOff>
    </xdr:to>
    <xdr:sp macro="" textlink="">
      <xdr:nvSpPr>
        <xdr:cNvPr id="36" name="正方形/長方形 35"/>
        <xdr:cNvSpPr/>
      </xdr:nvSpPr>
      <xdr:spPr>
        <a:xfrm>
          <a:off x="127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25</xdr:row>
      <xdr:rowOff>57150</xdr:rowOff>
    </xdr:from>
    <xdr:to>
      <xdr:col>23</xdr:col>
      <xdr:colOff>63500</xdr:colOff>
      <xdr:row>26</xdr:row>
      <xdr:rowOff>139700</xdr:rowOff>
    </xdr:to>
    <xdr:sp macro="" textlink="">
      <xdr:nvSpPr>
        <xdr:cNvPr id="37" name="正方形/長方形 36"/>
        <xdr:cNvSpPr/>
      </xdr:nvSpPr>
      <xdr:spPr>
        <a:xfrm>
          <a:off x="292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26</xdr:row>
      <xdr:rowOff>88900</xdr:rowOff>
    </xdr:from>
    <xdr:to>
      <xdr:col>23</xdr:col>
      <xdr:colOff>63500</xdr:colOff>
      <xdr:row>28</xdr:row>
      <xdr:rowOff>0</xdr:rowOff>
    </xdr:to>
    <xdr:sp macro="" textlink="">
      <xdr:nvSpPr>
        <xdr:cNvPr id="38" name="正方形/長方形 37"/>
        <xdr:cNvSpPr/>
      </xdr:nvSpPr>
      <xdr:spPr>
        <a:xfrm>
          <a:off x="292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38</xdr:row>
      <xdr:rowOff>128105</xdr:rowOff>
    </xdr:from>
    <xdr:ext cx="377026" cy="259045"/>
    <xdr:sp macro="" textlink="">
      <xdr:nvSpPr>
        <xdr:cNvPr id="44" name="テキスト ボックス 43"/>
        <xdr:cNvSpPr txBox="1"/>
      </xdr:nvSpPr>
      <xdr:spPr>
        <a:xfrm>
          <a:off x="384974" y="6643205"/>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36</xdr:row>
      <xdr:rowOff>144434</xdr:rowOff>
    </xdr:from>
    <xdr:ext cx="377026" cy="259045"/>
    <xdr:sp macro="" textlink="">
      <xdr:nvSpPr>
        <xdr:cNvPr id="46" name="テキスト ボックス 45"/>
        <xdr:cNvSpPr txBox="1"/>
      </xdr:nvSpPr>
      <xdr:spPr>
        <a:xfrm>
          <a:off x="384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115207</xdr:rowOff>
    </xdr:from>
    <xdr:to>
      <xdr:col>24</xdr:col>
      <xdr:colOff>62865</xdr:colOff>
      <xdr:row>39</xdr:row>
      <xdr:rowOff>13970</xdr:rowOff>
    </xdr:to>
    <xdr:cxnSp macro="">
      <xdr:nvCxnSpPr>
        <xdr:cNvPr id="58" name="直線コネクタ 57"/>
        <xdr:cNvCxnSpPr/>
      </xdr:nvCxnSpPr>
      <xdr:spPr>
        <a:xfrm flipV="1">
          <a:off x="4633595" y="5087257"/>
          <a:ext cx="1270" cy="1613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17797</xdr:rowOff>
    </xdr:from>
    <xdr:ext cx="378565" cy="259045"/>
    <xdr:sp macro="" textlink="">
      <xdr:nvSpPr>
        <xdr:cNvPr id="59" name="議会費最小値テキスト"/>
        <xdr:cNvSpPr txBox="1"/>
      </xdr:nvSpPr>
      <xdr:spPr>
        <a:xfrm>
          <a:off x="4686300" y="67043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13970</xdr:rowOff>
    </xdr:from>
    <xdr:to>
      <xdr:col>24</xdr:col>
      <xdr:colOff>152400</xdr:colOff>
      <xdr:row>39</xdr:row>
      <xdr:rowOff>13970</xdr:rowOff>
    </xdr:to>
    <xdr:cxnSp macro="">
      <xdr:nvCxnSpPr>
        <xdr:cNvPr id="60" name="直線コネクタ 59"/>
        <xdr:cNvCxnSpPr/>
      </xdr:nvCxnSpPr>
      <xdr:spPr>
        <a:xfrm>
          <a:off x="4546600" y="6700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61884</xdr:rowOff>
    </xdr:from>
    <xdr:ext cx="469744" cy="259045"/>
    <xdr:sp macro="" textlink="">
      <xdr:nvSpPr>
        <xdr:cNvPr id="61" name="議会費最大値テキスト"/>
        <xdr:cNvSpPr txBox="1"/>
      </xdr:nvSpPr>
      <xdr:spPr>
        <a:xfrm>
          <a:off x="4686300" y="486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115207</xdr:rowOff>
    </xdr:from>
    <xdr:to>
      <xdr:col>24</xdr:col>
      <xdr:colOff>152400</xdr:colOff>
      <xdr:row>29</xdr:row>
      <xdr:rowOff>115207</xdr:rowOff>
    </xdr:to>
    <xdr:cxnSp macro="">
      <xdr:nvCxnSpPr>
        <xdr:cNvPr id="62" name="直線コネクタ 61"/>
        <xdr:cNvCxnSpPr/>
      </xdr:nvCxnSpPr>
      <xdr:spPr>
        <a:xfrm>
          <a:off x="4546600" y="5087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27033</xdr:rowOff>
    </xdr:from>
    <xdr:to>
      <xdr:col>24</xdr:col>
      <xdr:colOff>63500</xdr:colOff>
      <xdr:row>35</xdr:row>
      <xdr:rowOff>66222</xdr:rowOff>
    </xdr:to>
    <xdr:cxnSp macro="">
      <xdr:nvCxnSpPr>
        <xdr:cNvPr id="63" name="直線コネクタ 62"/>
        <xdr:cNvCxnSpPr/>
      </xdr:nvCxnSpPr>
      <xdr:spPr>
        <a:xfrm flipV="1">
          <a:off x="3797300" y="6027783"/>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150966</xdr:rowOff>
    </xdr:from>
    <xdr:ext cx="469744" cy="259045"/>
    <xdr:sp macro="" textlink="">
      <xdr:nvSpPr>
        <xdr:cNvPr id="64" name="議会費平均値テキスト"/>
        <xdr:cNvSpPr txBox="1"/>
      </xdr:nvSpPr>
      <xdr:spPr>
        <a:xfrm>
          <a:off x="4686300" y="5808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128089</xdr:rowOff>
    </xdr:from>
    <xdr:to>
      <xdr:col>24</xdr:col>
      <xdr:colOff>114300</xdr:colOff>
      <xdr:row>35</xdr:row>
      <xdr:rowOff>58239</xdr:rowOff>
    </xdr:to>
    <xdr:sp macro="" textlink="">
      <xdr:nvSpPr>
        <xdr:cNvPr id="65" name="フローチャート: 判断 64"/>
        <xdr:cNvSpPr/>
      </xdr:nvSpPr>
      <xdr:spPr>
        <a:xfrm>
          <a:off x="4584700" y="595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66222</xdr:rowOff>
    </xdr:from>
    <xdr:to>
      <xdr:col>19</xdr:col>
      <xdr:colOff>177800</xdr:colOff>
      <xdr:row>35</xdr:row>
      <xdr:rowOff>105410</xdr:rowOff>
    </xdr:to>
    <xdr:cxnSp macro="">
      <xdr:nvCxnSpPr>
        <xdr:cNvPr id="66" name="直線コネクタ 65"/>
        <xdr:cNvCxnSpPr/>
      </xdr:nvCxnSpPr>
      <xdr:spPr>
        <a:xfrm flipV="1">
          <a:off x="2908300" y="606697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35016</xdr:rowOff>
    </xdr:from>
    <xdr:to>
      <xdr:col>20</xdr:col>
      <xdr:colOff>38100</xdr:colOff>
      <xdr:row>35</xdr:row>
      <xdr:rowOff>136616</xdr:rowOff>
    </xdr:to>
    <xdr:sp macro="" textlink="">
      <xdr:nvSpPr>
        <xdr:cNvPr id="67" name="フローチャート: 判断 66"/>
        <xdr:cNvSpPr/>
      </xdr:nvSpPr>
      <xdr:spPr>
        <a:xfrm>
          <a:off x="3746500" y="6035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35</xdr:row>
      <xdr:rowOff>127743</xdr:rowOff>
    </xdr:from>
    <xdr:ext cx="469744" cy="259045"/>
    <xdr:sp macro="" textlink="">
      <xdr:nvSpPr>
        <xdr:cNvPr id="68" name="テキスト ボックス 67"/>
        <xdr:cNvSpPr txBox="1"/>
      </xdr:nvSpPr>
      <xdr:spPr>
        <a:xfrm>
          <a:off x="3549728" y="6128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105410</xdr:rowOff>
    </xdr:from>
    <xdr:to>
      <xdr:col>15</xdr:col>
      <xdr:colOff>50800</xdr:colOff>
      <xdr:row>35</xdr:row>
      <xdr:rowOff>141333</xdr:rowOff>
    </xdr:to>
    <xdr:cxnSp macro="">
      <xdr:nvCxnSpPr>
        <xdr:cNvPr id="69" name="直線コネクタ 68"/>
        <xdr:cNvCxnSpPr/>
      </xdr:nvCxnSpPr>
      <xdr:spPr>
        <a:xfrm flipV="1">
          <a:off x="2019300" y="610616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70939</xdr:rowOff>
    </xdr:from>
    <xdr:to>
      <xdr:col>15</xdr:col>
      <xdr:colOff>101600</xdr:colOff>
      <xdr:row>36</xdr:row>
      <xdr:rowOff>1089</xdr:rowOff>
    </xdr:to>
    <xdr:sp macro="" textlink="">
      <xdr:nvSpPr>
        <xdr:cNvPr id="70" name="フローチャート: 判断 69"/>
        <xdr:cNvSpPr/>
      </xdr:nvSpPr>
      <xdr:spPr>
        <a:xfrm>
          <a:off x="2857500" y="6071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163666</xdr:rowOff>
    </xdr:from>
    <xdr:ext cx="469744" cy="259045"/>
    <xdr:sp macro="" textlink="">
      <xdr:nvSpPr>
        <xdr:cNvPr id="71" name="テキスト ボックス 70"/>
        <xdr:cNvSpPr txBox="1"/>
      </xdr:nvSpPr>
      <xdr:spPr>
        <a:xfrm>
          <a:off x="2673428" y="616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141333</xdr:rowOff>
    </xdr:from>
    <xdr:to>
      <xdr:col>10</xdr:col>
      <xdr:colOff>114300</xdr:colOff>
      <xdr:row>36</xdr:row>
      <xdr:rowOff>35197</xdr:rowOff>
    </xdr:to>
    <xdr:cxnSp macro="">
      <xdr:nvCxnSpPr>
        <xdr:cNvPr id="72" name="直線コネクタ 71"/>
        <xdr:cNvCxnSpPr/>
      </xdr:nvCxnSpPr>
      <xdr:spPr>
        <a:xfrm flipV="1">
          <a:off x="1130300" y="614208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84001</xdr:rowOff>
    </xdr:from>
    <xdr:to>
      <xdr:col>10</xdr:col>
      <xdr:colOff>165100</xdr:colOff>
      <xdr:row>36</xdr:row>
      <xdr:rowOff>14151</xdr:rowOff>
    </xdr:to>
    <xdr:sp macro="" textlink="">
      <xdr:nvSpPr>
        <xdr:cNvPr id="73" name="フローチャート: 判断 72"/>
        <xdr:cNvSpPr/>
      </xdr:nvSpPr>
      <xdr:spPr>
        <a:xfrm>
          <a:off x="1968500" y="6084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34</xdr:row>
      <xdr:rowOff>30678</xdr:rowOff>
    </xdr:from>
    <xdr:ext cx="378565" cy="259045"/>
    <xdr:sp macro="" textlink="">
      <xdr:nvSpPr>
        <xdr:cNvPr id="74" name="テキスト ボックス 73"/>
        <xdr:cNvSpPr txBox="1"/>
      </xdr:nvSpPr>
      <xdr:spPr>
        <a:xfrm>
          <a:off x="1830017" y="58599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20320</xdr:rowOff>
    </xdr:from>
    <xdr:to>
      <xdr:col>6</xdr:col>
      <xdr:colOff>38100</xdr:colOff>
      <xdr:row>36</xdr:row>
      <xdr:rowOff>121920</xdr:rowOff>
    </xdr:to>
    <xdr:sp macro="" textlink="">
      <xdr:nvSpPr>
        <xdr:cNvPr id="75" name="フローチャート: 判断 74"/>
        <xdr:cNvSpPr/>
      </xdr:nvSpPr>
      <xdr:spPr>
        <a:xfrm>
          <a:off x="1079500" y="619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36</xdr:row>
      <xdr:rowOff>113047</xdr:rowOff>
    </xdr:from>
    <xdr:ext cx="378565" cy="259045"/>
    <xdr:sp macro="" textlink="">
      <xdr:nvSpPr>
        <xdr:cNvPr id="76" name="テキスト ボックス 75"/>
        <xdr:cNvSpPr txBox="1"/>
      </xdr:nvSpPr>
      <xdr:spPr>
        <a:xfrm>
          <a:off x="941017" y="62852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147683</xdr:rowOff>
    </xdr:from>
    <xdr:to>
      <xdr:col>24</xdr:col>
      <xdr:colOff>114300</xdr:colOff>
      <xdr:row>35</xdr:row>
      <xdr:rowOff>77833</xdr:rowOff>
    </xdr:to>
    <xdr:sp macro="" textlink="">
      <xdr:nvSpPr>
        <xdr:cNvPr id="82" name="楕円 81"/>
        <xdr:cNvSpPr/>
      </xdr:nvSpPr>
      <xdr:spPr>
        <a:xfrm>
          <a:off x="4584700" y="597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126110</xdr:rowOff>
    </xdr:from>
    <xdr:ext cx="469744" cy="259045"/>
    <xdr:sp macro="" textlink="">
      <xdr:nvSpPr>
        <xdr:cNvPr id="83" name="議会費該当値テキスト"/>
        <xdr:cNvSpPr txBox="1"/>
      </xdr:nvSpPr>
      <xdr:spPr>
        <a:xfrm>
          <a:off x="4686300" y="595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15422</xdr:rowOff>
    </xdr:from>
    <xdr:to>
      <xdr:col>20</xdr:col>
      <xdr:colOff>38100</xdr:colOff>
      <xdr:row>35</xdr:row>
      <xdr:rowOff>117022</xdr:rowOff>
    </xdr:to>
    <xdr:sp macro="" textlink="">
      <xdr:nvSpPr>
        <xdr:cNvPr id="84" name="楕円 83"/>
        <xdr:cNvSpPr/>
      </xdr:nvSpPr>
      <xdr:spPr>
        <a:xfrm>
          <a:off x="3746500" y="601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33</xdr:row>
      <xdr:rowOff>133549</xdr:rowOff>
    </xdr:from>
    <xdr:ext cx="469744" cy="259045"/>
    <xdr:sp macro="" textlink="">
      <xdr:nvSpPr>
        <xdr:cNvPr id="85" name="テキスト ボックス 84"/>
        <xdr:cNvSpPr txBox="1"/>
      </xdr:nvSpPr>
      <xdr:spPr>
        <a:xfrm>
          <a:off x="3549728" y="5791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54610</xdr:rowOff>
    </xdr:from>
    <xdr:to>
      <xdr:col>15</xdr:col>
      <xdr:colOff>101600</xdr:colOff>
      <xdr:row>35</xdr:row>
      <xdr:rowOff>156210</xdr:rowOff>
    </xdr:to>
    <xdr:sp macro="" textlink="">
      <xdr:nvSpPr>
        <xdr:cNvPr id="86" name="楕円 85"/>
        <xdr:cNvSpPr/>
      </xdr:nvSpPr>
      <xdr:spPr>
        <a:xfrm>
          <a:off x="2857500" y="605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1287</xdr:rowOff>
    </xdr:from>
    <xdr:ext cx="469744" cy="259045"/>
    <xdr:sp macro="" textlink="">
      <xdr:nvSpPr>
        <xdr:cNvPr id="87" name="テキスト ボックス 86"/>
        <xdr:cNvSpPr txBox="1"/>
      </xdr:nvSpPr>
      <xdr:spPr>
        <a:xfrm>
          <a:off x="2673428" y="5830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90533</xdr:rowOff>
    </xdr:from>
    <xdr:to>
      <xdr:col>10</xdr:col>
      <xdr:colOff>165100</xdr:colOff>
      <xdr:row>36</xdr:row>
      <xdr:rowOff>20683</xdr:rowOff>
    </xdr:to>
    <xdr:sp macro="" textlink="">
      <xdr:nvSpPr>
        <xdr:cNvPr id="88" name="楕円 87"/>
        <xdr:cNvSpPr/>
      </xdr:nvSpPr>
      <xdr:spPr>
        <a:xfrm>
          <a:off x="1968500" y="6091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36</xdr:row>
      <xdr:rowOff>11810</xdr:rowOff>
    </xdr:from>
    <xdr:ext cx="378565" cy="259045"/>
    <xdr:sp macro="" textlink="">
      <xdr:nvSpPr>
        <xdr:cNvPr id="89" name="テキスト ボックス 88"/>
        <xdr:cNvSpPr txBox="1"/>
      </xdr:nvSpPr>
      <xdr:spPr>
        <a:xfrm>
          <a:off x="1830017" y="6184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155847</xdr:rowOff>
    </xdr:from>
    <xdr:to>
      <xdr:col>6</xdr:col>
      <xdr:colOff>38100</xdr:colOff>
      <xdr:row>36</xdr:row>
      <xdr:rowOff>85997</xdr:rowOff>
    </xdr:to>
    <xdr:sp macro="" textlink="">
      <xdr:nvSpPr>
        <xdr:cNvPr id="90" name="楕円 89"/>
        <xdr:cNvSpPr/>
      </xdr:nvSpPr>
      <xdr:spPr>
        <a:xfrm>
          <a:off x="1079500" y="615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34</xdr:row>
      <xdr:rowOff>102524</xdr:rowOff>
    </xdr:from>
    <xdr:ext cx="378565" cy="259045"/>
    <xdr:sp macro="" textlink="">
      <xdr:nvSpPr>
        <xdr:cNvPr id="91" name="テキスト ボックス 90"/>
        <xdr:cNvSpPr txBox="1"/>
      </xdr:nvSpPr>
      <xdr:spPr>
        <a:xfrm>
          <a:off x="941017" y="59318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6</xdr:col>
      <xdr:colOff>127000</xdr:colOff>
      <xdr:row>45</xdr:row>
      <xdr:rowOff>57150</xdr:rowOff>
    </xdr:from>
    <xdr:to>
      <xdr:col>14</xdr:col>
      <xdr:colOff>127000</xdr:colOff>
      <xdr:row>46</xdr:row>
      <xdr:rowOff>139700</xdr:rowOff>
    </xdr:to>
    <xdr:sp macro="" textlink="">
      <xdr:nvSpPr>
        <xdr:cNvPr id="93" name="正方形/長方形 92"/>
        <xdr:cNvSpPr/>
      </xdr:nvSpPr>
      <xdr:spPr>
        <a:xfrm>
          <a:off x="127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46</xdr:row>
      <xdr:rowOff>88900</xdr:rowOff>
    </xdr:from>
    <xdr:to>
      <xdr:col>14</xdr:col>
      <xdr:colOff>127000</xdr:colOff>
      <xdr:row>48</xdr:row>
      <xdr:rowOff>0</xdr:rowOff>
    </xdr:to>
    <xdr:sp macro="" textlink="">
      <xdr:nvSpPr>
        <xdr:cNvPr id="94" name="正方形/長方形 93"/>
        <xdr:cNvSpPr/>
      </xdr:nvSpPr>
      <xdr:spPr>
        <a:xfrm>
          <a:off x="127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45</xdr:row>
      <xdr:rowOff>57150</xdr:rowOff>
    </xdr:from>
    <xdr:to>
      <xdr:col>23</xdr:col>
      <xdr:colOff>63500</xdr:colOff>
      <xdr:row>46</xdr:row>
      <xdr:rowOff>139700</xdr:rowOff>
    </xdr:to>
    <xdr:sp macro="" textlink="">
      <xdr:nvSpPr>
        <xdr:cNvPr id="95" name="正方形/長方形 94"/>
        <xdr:cNvSpPr/>
      </xdr:nvSpPr>
      <xdr:spPr>
        <a:xfrm>
          <a:off x="292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46</xdr:row>
      <xdr:rowOff>88900</xdr:rowOff>
    </xdr:from>
    <xdr:to>
      <xdr:col>23</xdr:col>
      <xdr:colOff>63500</xdr:colOff>
      <xdr:row>48</xdr:row>
      <xdr:rowOff>0</xdr:rowOff>
    </xdr:to>
    <xdr:sp macro="" textlink="">
      <xdr:nvSpPr>
        <xdr:cNvPr id="96" name="正方形/長方形 95"/>
        <xdr:cNvSpPr/>
      </xdr:nvSpPr>
      <xdr:spPr>
        <a:xfrm>
          <a:off x="292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6" name="テキスト ボックス 105"/>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168927</xdr:rowOff>
    </xdr:from>
    <xdr:ext cx="531299" cy="259045"/>
    <xdr:sp macro="" textlink="">
      <xdr:nvSpPr>
        <xdr:cNvPr id="108" name="テキスト ボックス 107"/>
        <xdr:cNvSpPr txBox="1"/>
      </xdr:nvSpPr>
      <xdr:spPr>
        <a:xfrm>
          <a:off x="230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10" name="テキスト ボックス 109"/>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108839</xdr:rowOff>
    </xdr:from>
    <xdr:to>
      <xdr:col>24</xdr:col>
      <xdr:colOff>62865</xdr:colOff>
      <xdr:row>57</xdr:row>
      <xdr:rowOff>41585</xdr:rowOff>
    </xdr:to>
    <xdr:cxnSp macro="">
      <xdr:nvCxnSpPr>
        <xdr:cNvPr id="112" name="直線コネクタ 111"/>
        <xdr:cNvCxnSpPr/>
      </xdr:nvCxnSpPr>
      <xdr:spPr>
        <a:xfrm flipV="1">
          <a:off x="4633595" y="8852789"/>
          <a:ext cx="1270" cy="96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45412</xdr:rowOff>
    </xdr:from>
    <xdr:ext cx="534377" cy="259045"/>
    <xdr:sp macro="" textlink="">
      <xdr:nvSpPr>
        <xdr:cNvPr id="113" name="総務費最小値テキスト"/>
        <xdr:cNvSpPr txBox="1"/>
      </xdr:nvSpPr>
      <xdr:spPr>
        <a:xfrm>
          <a:off x="4686300" y="9818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41585</xdr:rowOff>
    </xdr:from>
    <xdr:to>
      <xdr:col>24</xdr:col>
      <xdr:colOff>152400</xdr:colOff>
      <xdr:row>57</xdr:row>
      <xdr:rowOff>41585</xdr:rowOff>
    </xdr:to>
    <xdr:cxnSp macro="">
      <xdr:nvCxnSpPr>
        <xdr:cNvPr id="114" name="直線コネクタ 113"/>
        <xdr:cNvCxnSpPr/>
      </xdr:nvCxnSpPr>
      <xdr:spPr>
        <a:xfrm>
          <a:off x="4546600" y="98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55516</xdr:rowOff>
    </xdr:from>
    <xdr:ext cx="534377" cy="259045"/>
    <xdr:sp macro="" textlink="">
      <xdr:nvSpPr>
        <xdr:cNvPr id="115" name="総務費最大値テキスト"/>
        <xdr:cNvSpPr txBox="1"/>
      </xdr:nvSpPr>
      <xdr:spPr>
        <a:xfrm>
          <a:off x="4686300" y="8628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108839</xdr:rowOff>
    </xdr:from>
    <xdr:to>
      <xdr:col>24</xdr:col>
      <xdr:colOff>152400</xdr:colOff>
      <xdr:row>51</xdr:row>
      <xdr:rowOff>108839</xdr:rowOff>
    </xdr:to>
    <xdr:cxnSp macro="">
      <xdr:nvCxnSpPr>
        <xdr:cNvPr id="116" name="直線コネクタ 115"/>
        <xdr:cNvCxnSpPr/>
      </xdr:nvCxnSpPr>
      <xdr:spPr>
        <a:xfrm>
          <a:off x="4546600" y="885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86756</xdr:rowOff>
    </xdr:from>
    <xdr:to>
      <xdr:col>24</xdr:col>
      <xdr:colOff>63500</xdr:colOff>
      <xdr:row>54</xdr:row>
      <xdr:rowOff>136225</xdr:rowOff>
    </xdr:to>
    <xdr:cxnSp macro="">
      <xdr:nvCxnSpPr>
        <xdr:cNvPr id="117" name="直線コネクタ 116"/>
        <xdr:cNvCxnSpPr/>
      </xdr:nvCxnSpPr>
      <xdr:spPr>
        <a:xfrm>
          <a:off x="3797300" y="9345056"/>
          <a:ext cx="838200" cy="49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100164</xdr:rowOff>
    </xdr:from>
    <xdr:ext cx="534377" cy="259045"/>
    <xdr:sp macro="" textlink="">
      <xdr:nvSpPr>
        <xdr:cNvPr id="118" name="総務費平均値テキスト"/>
        <xdr:cNvSpPr txBox="1"/>
      </xdr:nvSpPr>
      <xdr:spPr>
        <a:xfrm>
          <a:off x="4686300" y="91870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77287</xdr:rowOff>
    </xdr:from>
    <xdr:to>
      <xdr:col>24</xdr:col>
      <xdr:colOff>114300</xdr:colOff>
      <xdr:row>55</xdr:row>
      <xdr:rowOff>7437</xdr:rowOff>
    </xdr:to>
    <xdr:sp macro="" textlink="">
      <xdr:nvSpPr>
        <xdr:cNvPr id="119" name="フローチャート: 判断 118"/>
        <xdr:cNvSpPr/>
      </xdr:nvSpPr>
      <xdr:spPr>
        <a:xfrm>
          <a:off x="4584700" y="9335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86756</xdr:rowOff>
    </xdr:from>
    <xdr:to>
      <xdr:col>19</xdr:col>
      <xdr:colOff>177800</xdr:colOff>
      <xdr:row>56</xdr:row>
      <xdr:rowOff>139105</xdr:rowOff>
    </xdr:to>
    <xdr:cxnSp macro="">
      <xdr:nvCxnSpPr>
        <xdr:cNvPr id="120" name="直線コネクタ 119"/>
        <xdr:cNvCxnSpPr/>
      </xdr:nvCxnSpPr>
      <xdr:spPr>
        <a:xfrm flipV="1">
          <a:off x="2908300" y="9345056"/>
          <a:ext cx="889000" cy="395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84831</xdr:rowOff>
    </xdr:from>
    <xdr:to>
      <xdr:col>20</xdr:col>
      <xdr:colOff>38100</xdr:colOff>
      <xdr:row>55</xdr:row>
      <xdr:rowOff>14981</xdr:rowOff>
    </xdr:to>
    <xdr:sp macro="" textlink="">
      <xdr:nvSpPr>
        <xdr:cNvPr id="121" name="フローチャート: 判断 120"/>
        <xdr:cNvSpPr/>
      </xdr:nvSpPr>
      <xdr:spPr>
        <a:xfrm>
          <a:off x="3746500" y="9343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55</xdr:row>
      <xdr:rowOff>6108</xdr:rowOff>
    </xdr:from>
    <xdr:ext cx="534377" cy="259045"/>
    <xdr:sp macro="" textlink="">
      <xdr:nvSpPr>
        <xdr:cNvPr id="122" name="テキスト ボックス 121"/>
        <xdr:cNvSpPr txBox="1"/>
      </xdr:nvSpPr>
      <xdr:spPr>
        <a:xfrm>
          <a:off x="3517411" y="9435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63622</xdr:rowOff>
    </xdr:from>
    <xdr:to>
      <xdr:col>15</xdr:col>
      <xdr:colOff>50800</xdr:colOff>
      <xdr:row>56</xdr:row>
      <xdr:rowOff>139105</xdr:rowOff>
    </xdr:to>
    <xdr:cxnSp macro="">
      <xdr:nvCxnSpPr>
        <xdr:cNvPr id="123" name="直線コネクタ 122"/>
        <xdr:cNvCxnSpPr/>
      </xdr:nvCxnSpPr>
      <xdr:spPr>
        <a:xfrm>
          <a:off x="2019300" y="9321922"/>
          <a:ext cx="889000" cy="41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61971</xdr:rowOff>
    </xdr:from>
    <xdr:to>
      <xdr:col>15</xdr:col>
      <xdr:colOff>101600</xdr:colOff>
      <xdr:row>54</xdr:row>
      <xdr:rowOff>163571</xdr:rowOff>
    </xdr:to>
    <xdr:sp macro="" textlink="">
      <xdr:nvSpPr>
        <xdr:cNvPr id="124" name="フローチャート: 判断 123"/>
        <xdr:cNvSpPr/>
      </xdr:nvSpPr>
      <xdr:spPr>
        <a:xfrm>
          <a:off x="2857500" y="932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8648</xdr:rowOff>
    </xdr:from>
    <xdr:ext cx="534377" cy="259045"/>
    <xdr:sp macro="" textlink="">
      <xdr:nvSpPr>
        <xdr:cNvPr id="125" name="テキスト ボックス 124"/>
        <xdr:cNvSpPr txBox="1"/>
      </xdr:nvSpPr>
      <xdr:spPr>
        <a:xfrm>
          <a:off x="2641111" y="909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63622</xdr:rowOff>
    </xdr:from>
    <xdr:to>
      <xdr:col>10</xdr:col>
      <xdr:colOff>114300</xdr:colOff>
      <xdr:row>57</xdr:row>
      <xdr:rowOff>38796</xdr:rowOff>
    </xdr:to>
    <xdr:cxnSp macro="">
      <xdr:nvCxnSpPr>
        <xdr:cNvPr id="126" name="直線コネクタ 125"/>
        <xdr:cNvCxnSpPr/>
      </xdr:nvCxnSpPr>
      <xdr:spPr>
        <a:xfrm flipV="1">
          <a:off x="1130300" y="9321922"/>
          <a:ext cx="889000" cy="48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53</xdr:row>
      <xdr:rowOff>97038</xdr:rowOff>
    </xdr:from>
    <xdr:to>
      <xdr:col>10</xdr:col>
      <xdr:colOff>165100</xdr:colOff>
      <xdr:row>54</xdr:row>
      <xdr:rowOff>27188</xdr:rowOff>
    </xdr:to>
    <xdr:sp macro="" textlink="">
      <xdr:nvSpPr>
        <xdr:cNvPr id="127" name="フローチャート: 判断 126"/>
        <xdr:cNvSpPr/>
      </xdr:nvSpPr>
      <xdr:spPr>
        <a:xfrm>
          <a:off x="1968500" y="918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43715</xdr:rowOff>
    </xdr:from>
    <xdr:ext cx="534377" cy="259045"/>
    <xdr:sp macro="" textlink="">
      <xdr:nvSpPr>
        <xdr:cNvPr id="128" name="テキスト ボックス 127"/>
        <xdr:cNvSpPr txBox="1"/>
      </xdr:nvSpPr>
      <xdr:spPr>
        <a:xfrm>
          <a:off x="1752111" y="8959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100330</xdr:rowOff>
    </xdr:from>
    <xdr:to>
      <xdr:col>6</xdr:col>
      <xdr:colOff>38100</xdr:colOff>
      <xdr:row>55</xdr:row>
      <xdr:rowOff>30480</xdr:rowOff>
    </xdr:to>
    <xdr:sp macro="" textlink="">
      <xdr:nvSpPr>
        <xdr:cNvPr id="129" name="フローチャート: 判断 128"/>
        <xdr:cNvSpPr/>
      </xdr:nvSpPr>
      <xdr:spPr>
        <a:xfrm>
          <a:off x="1079500" y="935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47007</xdr:rowOff>
    </xdr:from>
    <xdr:ext cx="534377" cy="259045"/>
    <xdr:sp macro="" textlink="">
      <xdr:nvSpPr>
        <xdr:cNvPr id="130" name="テキスト ボックス 129"/>
        <xdr:cNvSpPr txBox="1"/>
      </xdr:nvSpPr>
      <xdr:spPr>
        <a:xfrm>
          <a:off x="863111" y="913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85425</xdr:rowOff>
    </xdr:from>
    <xdr:to>
      <xdr:col>24</xdr:col>
      <xdr:colOff>114300</xdr:colOff>
      <xdr:row>55</xdr:row>
      <xdr:rowOff>15575</xdr:rowOff>
    </xdr:to>
    <xdr:sp macro="" textlink="">
      <xdr:nvSpPr>
        <xdr:cNvPr id="136" name="楕円 135"/>
        <xdr:cNvSpPr/>
      </xdr:nvSpPr>
      <xdr:spPr>
        <a:xfrm>
          <a:off x="4584700" y="934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63852</xdr:rowOff>
    </xdr:from>
    <xdr:ext cx="534377" cy="259045"/>
    <xdr:sp macro="" textlink="">
      <xdr:nvSpPr>
        <xdr:cNvPr id="137" name="総務費該当値テキスト"/>
        <xdr:cNvSpPr txBox="1"/>
      </xdr:nvSpPr>
      <xdr:spPr>
        <a:xfrm>
          <a:off x="4686300" y="932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35956</xdr:rowOff>
    </xdr:from>
    <xdr:to>
      <xdr:col>20</xdr:col>
      <xdr:colOff>38100</xdr:colOff>
      <xdr:row>54</xdr:row>
      <xdr:rowOff>137556</xdr:rowOff>
    </xdr:to>
    <xdr:sp macro="" textlink="">
      <xdr:nvSpPr>
        <xdr:cNvPr id="138" name="楕円 137"/>
        <xdr:cNvSpPr/>
      </xdr:nvSpPr>
      <xdr:spPr>
        <a:xfrm>
          <a:off x="3746500" y="929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52</xdr:row>
      <xdr:rowOff>154083</xdr:rowOff>
    </xdr:from>
    <xdr:ext cx="534377" cy="259045"/>
    <xdr:sp macro="" textlink="">
      <xdr:nvSpPr>
        <xdr:cNvPr id="139" name="テキスト ボックス 138"/>
        <xdr:cNvSpPr txBox="1"/>
      </xdr:nvSpPr>
      <xdr:spPr>
        <a:xfrm>
          <a:off x="3517411" y="9069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88305</xdr:rowOff>
    </xdr:from>
    <xdr:to>
      <xdr:col>15</xdr:col>
      <xdr:colOff>101600</xdr:colOff>
      <xdr:row>57</xdr:row>
      <xdr:rowOff>18455</xdr:rowOff>
    </xdr:to>
    <xdr:sp macro="" textlink="">
      <xdr:nvSpPr>
        <xdr:cNvPr id="140" name="楕円 139"/>
        <xdr:cNvSpPr/>
      </xdr:nvSpPr>
      <xdr:spPr>
        <a:xfrm>
          <a:off x="2857500" y="968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9582</xdr:rowOff>
    </xdr:from>
    <xdr:ext cx="534377" cy="259045"/>
    <xdr:sp macro="" textlink="">
      <xdr:nvSpPr>
        <xdr:cNvPr id="141" name="テキスト ボックス 140"/>
        <xdr:cNvSpPr txBox="1"/>
      </xdr:nvSpPr>
      <xdr:spPr>
        <a:xfrm>
          <a:off x="2641111" y="9782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12822</xdr:rowOff>
    </xdr:from>
    <xdr:to>
      <xdr:col>10</xdr:col>
      <xdr:colOff>165100</xdr:colOff>
      <xdr:row>54</xdr:row>
      <xdr:rowOff>114422</xdr:rowOff>
    </xdr:to>
    <xdr:sp macro="" textlink="">
      <xdr:nvSpPr>
        <xdr:cNvPr id="142" name="楕円 141"/>
        <xdr:cNvSpPr/>
      </xdr:nvSpPr>
      <xdr:spPr>
        <a:xfrm>
          <a:off x="1968500" y="9271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105549</xdr:rowOff>
    </xdr:from>
    <xdr:ext cx="534377" cy="259045"/>
    <xdr:sp macro="" textlink="">
      <xdr:nvSpPr>
        <xdr:cNvPr id="143" name="テキスト ボックス 142"/>
        <xdr:cNvSpPr txBox="1"/>
      </xdr:nvSpPr>
      <xdr:spPr>
        <a:xfrm>
          <a:off x="1752111" y="936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159446</xdr:rowOff>
    </xdr:from>
    <xdr:to>
      <xdr:col>6</xdr:col>
      <xdr:colOff>38100</xdr:colOff>
      <xdr:row>57</xdr:row>
      <xdr:rowOff>89596</xdr:rowOff>
    </xdr:to>
    <xdr:sp macro="" textlink="">
      <xdr:nvSpPr>
        <xdr:cNvPr id="144" name="楕円 143"/>
        <xdr:cNvSpPr/>
      </xdr:nvSpPr>
      <xdr:spPr>
        <a:xfrm>
          <a:off x="1079500" y="976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80723</xdr:rowOff>
    </xdr:from>
    <xdr:ext cx="534377" cy="259045"/>
    <xdr:sp macro="" textlink="">
      <xdr:nvSpPr>
        <xdr:cNvPr id="145" name="テキスト ボックス 144"/>
        <xdr:cNvSpPr txBox="1"/>
      </xdr:nvSpPr>
      <xdr:spPr>
        <a:xfrm>
          <a:off x="863111" y="9853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6</xdr:col>
      <xdr:colOff>127000</xdr:colOff>
      <xdr:row>65</xdr:row>
      <xdr:rowOff>57150</xdr:rowOff>
    </xdr:from>
    <xdr:to>
      <xdr:col>14</xdr:col>
      <xdr:colOff>127000</xdr:colOff>
      <xdr:row>66</xdr:row>
      <xdr:rowOff>139700</xdr:rowOff>
    </xdr:to>
    <xdr:sp macro="" textlink="">
      <xdr:nvSpPr>
        <xdr:cNvPr id="147" name="正方形/長方形 146"/>
        <xdr:cNvSpPr/>
      </xdr:nvSpPr>
      <xdr:spPr>
        <a:xfrm>
          <a:off x="127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66</xdr:row>
      <xdr:rowOff>88900</xdr:rowOff>
    </xdr:from>
    <xdr:to>
      <xdr:col>14</xdr:col>
      <xdr:colOff>127000</xdr:colOff>
      <xdr:row>68</xdr:row>
      <xdr:rowOff>0</xdr:rowOff>
    </xdr:to>
    <xdr:sp macro="" textlink="">
      <xdr:nvSpPr>
        <xdr:cNvPr id="148" name="正方形/長方形 147"/>
        <xdr:cNvSpPr/>
      </xdr:nvSpPr>
      <xdr:spPr>
        <a:xfrm>
          <a:off x="127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65</xdr:row>
      <xdr:rowOff>57150</xdr:rowOff>
    </xdr:from>
    <xdr:to>
      <xdr:col>23</xdr:col>
      <xdr:colOff>63500</xdr:colOff>
      <xdr:row>66</xdr:row>
      <xdr:rowOff>139700</xdr:rowOff>
    </xdr:to>
    <xdr:sp macro="" textlink="">
      <xdr:nvSpPr>
        <xdr:cNvPr id="149" name="正方形/長方形 148"/>
        <xdr:cNvSpPr/>
      </xdr:nvSpPr>
      <xdr:spPr>
        <a:xfrm>
          <a:off x="292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66</xdr:row>
      <xdr:rowOff>88900</xdr:rowOff>
    </xdr:from>
    <xdr:to>
      <xdr:col>23</xdr:col>
      <xdr:colOff>63500</xdr:colOff>
      <xdr:row>68</xdr:row>
      <xdr:rowOff>0</xdr:rowOff>
    </xdr:to>
    <xdr:sp macro="" textlink="">
      <xdr:nvSpPr>
        <xdr:cNvPr id="150" name="正方形/長方形 149"/>
        <xdr:cNvSpPr/>
      </xdr:nvSpPr>
      <xdr:spPr>
        <a:xfrm>
          <a:off x="292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4" name="テキスト ボックス 153"/>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73677</xdr:rowOff>
    </xdr:from>
    <xdr:ext cx="531299" cy="259045"/>
    <xdr:sp macro="" textlink="">
      <xdr:nvSpPr>
        <xdr:cNvPr id="156" name="テキスト ボックス 155"/>
        <xdr:cNvSpPr txBox="1"/>
      </xdr:nvSpPr>
      <xdr:spPr>
        <a:xfrm>
          <a:off x="230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118211</xdr:rowOff>
    </xdr:from>
    <xdr:to>
      <xdr:col>24</xdr:col>
      <xdr:colOff>62865</xdr:colOff>
      <xdr:row>76</xdr:row>
      <xdr:rowOff>129032</xdr:rowOff>
    </xdr:to>
    <xdr:cxnSp macro="">
      <xdr:nvCxnSpPr>
        <xdr:cNvPr id="168" name="直線コネクタ 167"/>
        <xdr:cNvCxnSpPr/>
      </xdr:nvCxnSpPr>
      <xdr:spPr>
        <a:xfrm flipV="1">
          <a:off x="4633595" y="12119711"/>
          <a:ext cx="1270" cy="1039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132859</xdr:rowOff>
    </xdr:from>
    <xdr:ext cx="534377" cy="259045"/>
    <xdr:sp macro="" textlink="">
      <xdr:nvSpPr>
        <xdr:cNvPr id="169" name="民生費最小値テキスト"/>
        <xdr:cNvSpPr txBox="1"/>
      </xdr:nvSpPr>
      <xdr:spPr>
        <a:xfrm>
          <a:off x="4686300" y="13163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129032</xdr:rowOff>
    </xdr:from>
    <xdr:to>
      <xdr:col>24</xdr:col>
      <xdr:colOff>152400</xdr:colOff>
      <xdr:row>76</xdr:row>
      <xdr:rowOff>129032</xdr:rowOff>
    </xdr:to>
    <xdr:cxnSp macro="">
      <xdr:nvCxnSpPr>
        <xdr:cNvPr id="170" name="直線コネクタ 169"/>
        <xdr:cNvCxnSpPr/>
      </xdr:nvCxnSpPr>
      <xdr:spPr>
        <a:xfrm>
          <a:off x="4546600" y="13159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64888</xdr:rowOff>
    </xdr:from>
    <xdr:ext cx="534377" cy="259045"/>
    <xdr:sp macro="" textlink="">
      <xdr:nvSpPr>
        <xdr:cNvPr id="171" name="民生費最大値テキスト"/>
        <xdr:cNvSpPr txBox="1"/>
      </xdr:nvSpPr>
      <xdr:spPr>
        <a:xfrm>
          <a:off x="4686300" y="11894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118211</xdr:rowOff>
    </xdr:from>
    <xdr:to>
      <xdr:col>24</xdr:col>
      <xdr:colOff>152400</xdr:colOff>
      <xdr:row>70</xdr:row>
      <xdr:rowOff>118211</xdr:rowOff>
    </xdr:to>
    <xdr:cxnSp macro="">
      <xdr:nvCxnSpPr>
        <xdr:cNvPr id="172" name="直線コネクタ 171"/>
        <xdr:cNvCxnSpPr/>
      </xdr:nvCxnSpPr>
      <xdr:spPr>
        <a:xfrm>
          <a:off x="4546600" y="12119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129032</xdr:rowOff>
    </xdr:from>
    <xdr:to>
      <xdr:col>24</xdr:col>
      <xdr:colOff>63500</xdr:colOff>
      <xdr:row>77</xdr:row>
      <xdr:rowOff>119887</xdr:rowOff>
    </xdr:to>
    <xdr:cxnSp macro="">
      <xdr:nvCxnSpPr>
        <xdr:cNvPr id="173" name="直線コネクタ 172"/>
        <xdr:cNvCxnSpPr/>
      </xdr:nvCxnSpPr>
      <xdr:spPr>
        <a:xfrm flipV="1">
          <a:off x="3797300" y="13159232"/>
          <a:ext cx="838200" cy="16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100271</xdr:rowOff>
    </xdr:from>
    <xdr:ext cx="534377" cy="259045"/>
    <xdr:sp macro="" textlink="">
      <xdr:nvSpPr>
        <xdr:cNvPr id="174" name="民生費平均値テキスト"/>
        <xdr:cNvSpPr txBox="1"/>
      </xdr:nvSpPr>
      <xdr:spPr>
        <a:xfrm>
          <a:off x="4686300" y="122732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77394</xdr:rowOff>
    </xdr:from>
    <xdr:to>
      <xdr:col>24</xdr:col>
      <xdr:colOff>114300</xdr:colOff>
      <xdr:row>73</xdr:row>
      <xdr:rowOff>7544</xdr:rowOff>
    </xdr:to>
    <xdr:sp macro="" textlink="">
      <xdr:nvSpPr>
        <xdr:cNvPr id="175" name="フローチャート: 判断 174"/>
        <xdr:cNvSpPr/>
      </xdr:nvSpPr>
      <xdr:spPr>
        <a:xfrm>
          <a:off x="4584700" y="12421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37821</xdr:rowOff>
    </xdr:from>
    <xdr:to>
      <xdr:col>19</xdr:col>
      <xdr:colOff>177800</xdr:colOff>
      <xdr:row>77</xdr:row>
      <xdr:rowOff>119887</xdr:rowOff>
    </xdr:to>
    <xdr:cxnSp macro="">
      <xdr:nvCxnSpPr>
        <xdr:cNvPr id="176" name="直線コネクタ 175"/>
        <xdr:cNvCxnSpPr/>
      </xdr:nvCxnSpPr>
      <xdr:spPr>
        <a:xfrm>
          <a:off x="2908300" y="13239471"/>
          <a:ext cx="889000" cy="8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6071</xdr:rowOff>
    </xdr:from>
    <xdr:to>
      <xdr:col>20</xdr:col>
      <xdr:colOff>38100</xdr:colOff>
      <xdr:row>74</xdr:row>
      <xdr:rowOff>107671</xdr:rowOff>
    </xdr:to>
    <xdr:sp macro="" textlink="">
      <xdr:nvSpPr>
        <xdr:cNvPr id="177" name="フローチャート: 判断 176"/>
        <xdr:cNvSpPr/>
      </xdr:nvSpPr>
      <xdr:spPr>
        <a:xfrm>
          <a:off x="3746500" y="12693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72</xdr:row>
      <xdr:rowOff>124198</xdr:rowOff>
    </xdr:from>
    <xdr:ext cx="534377" cy="259045"/>
    <xdr:sp macro="" textlink="">
      <xdr:nvSpPr>
        <xdr:cNvPr id="178" name="テキスト ボックス 177"/>
        <xdr:cNvSpPr txBox="1"/>
      </xdr:nvSpPr>
      <xdr:spPr>
        <a:xfrm>
          <a:off x="3517411" y="12468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37821</xdr:rowOff>
    </xdr:from>
    <xdr:to>
      <xdr:col>15</xdr:col>
      <xdr:colOff>50800</xdr:colOff>
      <xdr:row>78</xdr:row>
      <xdr:rowOff>51612</xdr:rowOff>
    </xdr:to>
    <xdr:cxnSp macro="">
      <xdr:nvCxnSpPr>
        <xdr:cNvPr id="179" name="直線コネクタ 178"/>
        <xdr:cNvCxnSpPr/>
      </xdr:nvCxnSpPr>
      <xdr:spPr>
        <a:xfrm flipV="1">
          <a:off x="2019300" y="13239471"/>
          <a:ext cx="889000" cy="18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73</xdr:row>
      <xdr:rowOff>24968</xdr:rowOff>
    </xdr:from>
    <xdr:to>
      <xdr:col>15</xdr:col>
      <xdr:colOff>101600</xdr:colOff>
      <xdr:row>73</xdr:row>
      <xdr:rowOff>126568</xdr:rowOff>
    </xdr:to>
    <xdr:sp macro="" textlink="">
      <xdr:nvSpPr>
        <xdr:cNvPr id="180" name="フローチャート: 判断 179"/>
        <xdr:cNvSpPr/>
      </xdr:nvSpPr>
      <xdr:spPr>
        <a:xfrm>
          <a:off x="2857500" y="1254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143095</xdr:rowOff>
    </xdr:from>
    <xdr:ext cx="534377" cy="259045"/>
    <xdr:sp macro="" textlink="">
      <xdr:nvSpPr>
        <xdr:cNvPr id="181" name="テキスト ボックス 180"/>
        <xdr:cNvSpPr txBox="1"/>
      </xdr:nvSpPr>
      <xdr:spPr>
        <a:xfrm>
          <a:off x="2641111" y="1231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51612</xdr:rowOff>
    </xdr:from>
    <xdr:to>
      <xdr:col>10</xdr:col>
      <xdr:colOff>114300</xdr:colOff>
      <xdr:row>79</xdr:row>
      <xdr:rowOff>6731</xdr:rowOff>
    </xdr:to>
    <xdr:cxnSp macro="">
      <xdr:nvCxnSpPr>
        <xdr:cNvPr id="182" name="直線コネクタ 181"/>
        <xdr:cNvCxnSpPr/>
      </xdr:nvCxnSpPr>
      <xdr:spPr>
        <a:xfrm flipV="1">
          <a:off x="1130300" y="13424712"/>
          <a:ext cx="889000" cy="126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72</xdr:row>
      <xdr:rowOff>126771</xdr:rowOff>
    </xdr:from>
    <xdr:to>
      <xdr:col>10</xdr:col>
      <xdr:colOff>165100</xdr:colOff>
      <xdr:row>73</xdr:row>
      <xdr:rowOff>56921</xdr:rowOff>
    </xdr:to>
    <xdr:sp macro="" textlink="">
      <xdr:nvSpPr>
        <xdr:cNvPr id="183" name="フローチャート: 判断 182"/>
        <xdr:cNvSpPr/>
      </xdr:nvSpPr>
      <xdr:spPr>
        <a:xfrm>
          <a:off x="1968500" y="1247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73448</xdr:rowOff>
    </xdr:from>
    <xdr:ext cx="534377" cy="259045"/>
    <xdr:sp macro="" textlink="">
      <xdr:nvSpPr>
        <xdr:cNvPr id="184" name="テキスト ボックス 183"/>
        <xdr:cNvSpPr txBox="1"/>
      </xdr:nvSpPr>
      <xdr:spPr>
        <a:xfrm>
          <a:off x="1752111" y="1224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131496</xdr:rowOff>
    </xdr:from>
    <xdr:to>
      <xdr:col>6</xdr:col>
      <xdr:colOff>38100</xdr:colOff>
      <xdr:row>76</xdr:row>
      <xdr:rowOff>61646</xdr:rowOff>
    </xdr:to>
    <xdr:sp macro="" textlink="">
      <xdr:nvSpPr>
        <xdr:cNvPr id="185" name="フローチャート: 判断 184"/>
        <xdr:cNvSpPr/>
      </xdr:nvSpPr>
      <xdr:spPr>
        <a:xfrm>
          <a:off x="1079500" y="1299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78173</xdr:rowOff>
    </xdr:from>
    <xdr:ext cx="534377" cy="259045"/>
    <xdr:sp macro="" textlink="">
      <xdr:nvSpPr>
        <xdr:cNvPr id="186" name="テキスト ボックス 185"/>
        <xdr:cNvSpPr txBox="1"/>
      </xdr:nvSpPr>
      <xdr:spPr>
        <a:xfrm>
          <a:off x="863111" y="12765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78232</xdr:rowOff>
    </xdr:from>
    <xdr:to>
      <xdr:col>24</xdr:col>
      <xdr:colOff>114300</xdr:colOff>
      <xdr:row>77</xdr:row>
      <xdr:rowOff>8382</xdr:rowOff>
    </xdr:to>
    <xdr:sp macro="" textlink="">
      <xdr:nvSpPr>
        <xdr:cNvPr id="192" name="楕円 191"/>
        <xdr:cNvSpPr/>
      </xdr:nvSpPr>
      <xdr:spPr>
        <a:xfrm>
          <a:off x="4584700" y="1310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164609</xdr:rowOff>
    </xdr:from>
    <xdr:ext cx="534377" cy="259045"/>
    <xdr:sp macro="" textlink="">
      <xdr:nvSpPr>
        <xdr:cNvPr id="193" name="民生費該当値テキスト"/>
        <xdr:cNvSpPr txBox="1"/>
      </xdr:nvSpPr>
      <xdr:spPr>
        <a:xfrm>
          <a:off x="4686300" y="1302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69087</xdr:rowOff>
    </xdr:from>
    <xdr:to>
      <xdr:col>20</xdr:col>
      <xdr:colOff>38100</xdr:colOff>
      <xdr:row>77</xdr:row>
      <xdr:rowOff>170687</xdr:rowOff>
    </xdr:to>
    <xdr:sp macro="" textlink="">
      <xdr:nvSpPr>
        <xdr:cNvPr id="194" name="楕円 193"/>
        <xdr:cNvSpPr/>
      </xdr:nvSpPr>
      <xdr:spPr>
        <a:xfrm>
          <a:off x="3746500" y="1327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77</xdr:row>
      <xdr:rowOff>161814</xdr:rowOff>
    </xdr:from>
    <xdr:ext cx="534377" cy="259045"/>
    <xdr:sp macro="" textlink="">
      <xdr:nvSpPr>
        <xdr:cNvPr id="195" name="テキスト ボックス 194"/>
        <xdr:cNvSpPr txBox="1"/>
      </xdr:nvSpPr>
      <xdr:spPr>
        <a:xfrm>
          <a:off x="3517411" y="13363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158471</xdr:rowOff>
    </xdr:from>
    <xdr:to>
      <xdr:col>15</xdr:col>
      <xdr:colOff>101600</xdr:colOff>
      <xdr:row>77</xdr:row>
      <xdr:rowOff>88621</xdr:rowOff>
    </xdr:to>
    <xdr:sp macro="" textlink="">
      <xdr:nvSpPr>
        <xdr:cNvPr id="196" name="楕円 195"/>
        <xdr:cNvSpPr/>
      </xdr:nvSpPr>
      <xdr:spPr>
        <a:xfrm>
          <a:off x="2857500" y="131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79748</xdr:rowOff>
    </xdr:from>
    <xdr:ext cx="534377" cy="259045"/>
    <xdr:sp macro="" textlink="">
      <xdr:nvSpPr>
        <xdr:cNvPr id="197" name="テキスト ボックス 196"/>
        <xdr:cNvSpPr txBox="1"/>
      </xdr:nvSpPr>
      <xdr:spPr>
        <a:xfrm>
          <a:off x="2641111" y="13281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812</xdr:rowOff>
    </xdr:from>
    <xdr:to>
      <xdr:col>10</xdr:col>
      <xdr:colOff>165100</xdr:colOff>
      <xdr:row>78</xdr:row>
      <xdr:rowOff>102412</xdr:rowOff>
    </xdr:to>
    <xdr:sp macro="" textlink="">
      <xdr:nvSpPr>
        <xdr:cNvPr id="198" name="楕円 197"/>
        <xdr:cNvSpPr/>
      </xdr:nvSpPr>
      <xdr:spPr>
        <a:xfrm>
          <a:off x="1968500" y="1337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93539</xdr:rowOff>
    </xdr:from>
    <xdr:ext cx="534377" cy="259045"/>
    <xdr:sp macro="" textlink="">
      <xdr:nvSpPr>
        <xdr:cNvPr id="199" name="テキスト ボックス 198"/>
        <xdr:cNvSpPr txBox="1"/>
      </xdr:nvSpPr>
      <xdr:spPr>
        <a:xfrm>
          <a:off x="1752111" y="1346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127381</xdr:rowOff>
    </xdr:from>
    <xdr:to>
      <xdr:col>6</xdr:col>
      <xdr:colOff>38100</xdr:colOff>
      <xdr:row>79</xdr:row>
      <xdr:rowOff>57531</xdr:rowOff>
    </xdr:to>
    <xdr:sp macro="" textlink="">
      <xdr:nvSpPr>
        <xdr:cNvPr id="200" name="楕円 199"/>
        <xdr:cNvSpPr/>
      </xdr:nvSpPr>
      <xdr:spPr>
        <a:xfrm>
          <a:off x="1079500" y="1350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48658</xdr:rowOff>
    </xdr:from>
    <xdr:ext cx="534377" cy="259045"/>
    <xdr:sp macro="" textlink="">
      <xdr:nvSpPr>
        <xdr:cNvPr id="201" name="テキスト ボックス 200"/>
        <xdr:cNvSpPr txBox="1"/>
      </xdr:nvSpPr>
      <xdr:spPr>
        <a:xfrm>
          <a:off x="863111" y="1359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6</xdr:col>
      <xdr:colOff>127000</xdr:colOff>
      <xdr:row>85</xdr:row>
      <xdr:rowOff>57150</xdr:rowOff>
    </xdr:from>
    <xdr:to>
      <xdr:col>14</xdr:col>
      <xdr:colOff>127000</xdr:colOff>
      <xdr:row>86</xdr:row>
      <xdr:rowOff>139700</xdr:rowOff>
    </xdr:to>
    <xdr:sp macro="" textlink="">
      <xdr:nvSpPr>
        <xdr:cNvPr id="203" name="正方形/長方形 202"/>
        <xdr:cNvSpPr/>
      </xdr:nvSpPr>
      <xdr:spPr>
        <a:xfrm>
          <a:off x="127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86</xdr:row>
      <xdr:rowOff>88900</xdr:rowOff>
    </xdr:from>
    <xdr:to>
      <xdr:col>14</xdr:col>
      <xdr:colOff>127000</xdr:colOff>
      <xdr:row>88</xdr:row>
      <xdr:rowOff>0</xdr:rowOff>
    </xdr:to>
    <xdr:sp macro="" textlink="">
      <xdr:nvSpPr>
        <xdr:cNvPr id="204" name="正方形/長方形 203"/>
        <xdr:cNvSpPr/>
      </xdr:nvSpPr>
      <xdr:spPr>
        <a:xfrm>
          <a:off x="127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85</xdr:row>
      <xdr:rowOff>57150</xdr:rowOff>
    </xdr:from>
    <xdr:to>
      <xdr:col>23</xdr:col>
      <xdr:colOff>63500</xdr:colOff>
      <xdr:row>86</xdr:row>
      <xdr:rowOff>139700</xdr:rowOff>
    </xdr:to>
    <xdr:sp macro="" textlink="">
      <xdr:nvSpPr>
        <xdr:cNvPr id="205" name="正方形/長方形 204"/>
        <xdr:cNvSpPr/>
      </xdr:nvSpPr>
      <xdr:spPr>
        <a:xfrm>
          <a:off x="292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86</xdr:row>
      <xdr:rowOff>88900</xdr:rowOff>
    </xdr:from>
    <xdr:to>
      <xdr:col>23</xdr:col>
      <xdr:colOff>63500</xdr:colOff>
      <xdr:row>88</xdr:row>
      <xdr:rowOff>0</xdr:rowOff>
    </xdr:to>
    <xdr:sp macro="" textlink="">
      <xdr:nvSpPr>
        <xdr:cNvPr id="206" name="正方形/長方形 205"/>
        <xdr:cNvSpPr/>
      </xdr:nvSpPr>
      <xdr:spPr>
        <a:xfrm>
          <a:off x="292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0" name="テキスト ボックス 209"/>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1" name="直線コネクタ 210"/>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2" name="テキスト ボックス 211"/>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6" name="テキスト ボックス 215"/>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8" name="テキスト ボックス 217"/>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20" name="テキスト ボックス 219"/>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2" name="テキスト ボックス 221"/>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81141</xdr:rowOff>
    </xdr:from>
    <xdr:to>
      <xdr:col>24</xdr:col>
      <xdr:colOff>62865</xdr:colOff>
      <xdr:row>98</xdr:row>
      <xdr:rowOff>109410</xdr:rowOff>
    </xdr:to>
    <xdr:cxnSp macro="">
      <xdr:nvCxnSpPr>
        <xdr:cNvPr id="224" name="直線コネクタ 223"/>
        <xdr:cNvCxnSpPr/>
      </xdr:nvCxnSpPr>
      <xdr:spPr>
        <a:xfrm flipV="1">
          <a:off x="4633595" y="15683091"/>
          <a:ext cx="1270" cy="1228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113237</xdr:rowOff>
    </xdr:from>
    <xdr:ext cx="534377" cy="259045"/>
    <xdr:sp macro="" textlink="">
      <xdr:nvSpPr>
        <xdr:cNvPr id="225" name="衛生費最小値テキスト"/>
        <xdr:cNvSpPr txBox="1"/>
      </xdr:nvSpPr>
      <xdr:spPr>
        <a:xfrm>
          <a:off x="4686300" y="16915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109410</xdr:rowOff>
    </xdr:from>
    <xdr:to>
      <xdr:col>24</xdr:col>
      <xdr:colOff>152400</xdr:colOff>
      <xdr:row>98</xdr:row>
      <xdr:rowOff>109410</xdr:rowOff>
    </xdr:to>
    <xdr:cxnSp macro="">
      <xdr:nvCxnSpPr>
        <xdr:cNvPr id="226" name="直線コネクタ 225"/>
        <xdr:cNvCxnSpPr/>
      </xdr:nvCxnSpPr>
      <xdr:spPr>
        <a:xfrm>
          <a:off x="4546600" y="16911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27818</xdr:rowOff>
    </xdr:from>
    <xdr:ext cx="534377" cy="259045"/>
    <xdr:sp macro="" textlink="">
      <xdr:nvSpPr>
        <xdr:cNvPr id="227" name="衛生費最大値テキスト"/>
        <xdr:cNvSpPr txBox="1"/>
      </xdr:nvSpPr>
      <xdr:spPr>
        <a:xfrm>
          <a:off x="4686300" y="1545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81141</xdr:rowOff>
    </xdr:from>
    <xdr:to>
      <xdr:col>24</xdr:col>
      <xdr:colOff>152400</xdr:colOff>
      <xdr:row>91</xdr:row>
      <xdr:rowOff>81141</xdr:rowOff>
    </xdr:to>
    <xdr:cxnSp macro="">
      <xdr:nvCxnSpPr>
        <xdr:cNvPr id="228" name="直線コネクタ 227"/>
        <xdr:cNvCxnSpPr/>
      </xdr:nvCxnSpPr>
      <xdr:spPr>
        <a:xfrm>
          <a:off x="4546600" y="1568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166370</xdr:rowOff>
    </xdr:from>
    <xdr:to>
      <xdr:col>24</xdr:col>
      <xdr:colOff>63500</xdr:colOff>
      <xdr:row>95</xdr:row>
      <xdr:rowOff>36677</xdr:rowOff>
    </xdr:to>
    <xdr:cxnSp macro="">
      <xdr:nvCxnSpPr>
        <xdr:cNvPr id="229" name="直線コネクタ 228"/>
        <xdr:cNvCxnSpPr/>
      </xdr:nvCxnSpPr>
      <xdr:spPr>
        <a:xfrm flipV="1">
          <a:off x="3797300" y="16282670"/>
          <a:ext cx="838200" cy="4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76204</xdr:rowOff>
    </xdr:from>
    <xdr:ext cx="534377" cy="259045"/>
    <xdr:sp macro="" textlink="">
      <xdr:nvSpPr>
        <xdr:cNvPr id="230" name="衛生費平均値テキスト"/>
        <xdr:cNvSpPr txBox="1"/>
      </xdr:nvSpPr>
      <xdr:spPr>
        <a:xfrm>
          <a:off x="4686300" y="165354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97777</xdr:rowOff>
    </xdr:from>
    <xdr:to>
      <xdr:col>24</xdr:col>
      <xdr:colOff>114300</xdr:colOff>
      <xdr:row>97</xdr:row>
      <xdr:rowOff>27927</xdr:rowOff>
    </xdr:to>
    <xdr:sp macro="" textlink="">
      <xdr:nvSpPr>
        <xdr:cNvPr id="231" name="フローチャート: 判断 230"/>
        <xdr:cNvSpPr/>
      </xdr:nvSpPr>
      <xdr:spPr>
        <a:xfrm>
          <a:off x="4584700" y="1655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36677</xdr:rowOff>
    </xdr:from>
    <xdr:to>
      <xdr:col>19</xdr:col>
      <xdr:colOff>177800</xdr:colOff>
      <xdr:row>95</xdr:row>
      <xdr:rowOff>90436</xdr:rowOff>
    </xdr:to>
    <xdr:cxnSp macro="">
      <xdr:nvCxnSpPr>
        <xdr:cNvPr id="232" name="直線コネクタ 231"/>
        <xdr:cNvCxnSpPr/>
      </xdr:nvCxnSpPr>
      <xdr:spPr>
        <a:xfrm flipV="1">
          <a:off x="2908300" y="16324427"/>
          <a:ext cx="889000" cy="5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90691</xdr:rowOff>
    </xdr:from>
    <xdr:to>
      <xdr:col>20</xdr:col>
      <xdr:colOff>38100</xdr:colOff>
      <xdr:row>97</xdr:row>
      <xdr:rowOff>20841</xdr:rowOff>
    </xdr:to>
    <xdr:sp macro="" textlink="">
      <xdr:nvSpPr>
        <xdr:cNvPr id="233" name="フローチャート: 判断 232"/>
        <xdr:cNvSpPr/>
      </xdr:nvSpPr>
      <xdr:spPr>
        <a:xfrm>
          <a:off x="3746500" y="1654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97</xdr:row>
      <xdr:rowOff>11968</xdr:rowOff>
    </xdr:from>
    <xdr:ext cx="534377" cy="259045"/>
    <xdr:sp macro="" textlink="">
      <xdr:nvSpPr>
        <xdr:cNvPr id="234" name="テキスト ボックス 233"/>
        <xdr:cNvSpPr txBox="1"/>
      </xdr:nvSpPr>
      <xdr:spPr>
        <a:xfrm>
          <a:off x="3517411" y="1664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90436</xdr:rowOff>
    </xdr:from>
    <xdr:to>
      <xdr:col>15</xdr:col>
      <xdr:colOff>50800</xdr:colOff>
      <xdr:row>96</xdr:row>
      <xdr:rowOff>3150</xdr:rowOff>
    </xdr:to>
    <xdr:cxnSp macro="">
      <xdr:nvCxnSpPr>
        <xdr:cNvPr id="235" name="直線コネクタ 234"/>
        <xdr:cNvCxnSpPr/>
      </xdr:nvCxnSpPr>
      <xdr:spPr>
        <a:xfrm flipV="1">
          <a:off x="2019300" y="16378186"/>
          <a:ext cx="889000" cy="84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102921</xdr:rowOff>
    </xdr:from>
    <xdr:to>
      <xdr:col>15</xdr:col>
      <xdr:colOff>101600</xdr:colOff>
      <xdr:row>97</xdr:row>
      <xdr:rowOff>33071</xdr:rowOff>
    </xdr:to>
    <xdr:sp macro="" textlink="">
      <xdr:nvSpPr>
        <xdr:cNvPr id="236" name="フローチャート: 判断 235"/>
        <xdr:cNvSpPr/>
      </xdr:nvSpPr>
      <xdr:spPr>
        <a:xfrm>
          <a:off x="2857500" y="1656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24198</xdr:rowOff>
    </xdr:from>
    <xdr:ext cx="534377" cy="259045"/>
    <xdr:sp macro="" textlink="">
      <xdr:nvSpPr>
        <xdr:cNvPr id="237" name="テキスト ボックス 236"/>
        <xdr:cNvSpPr txBox="1"/>
      </xdr:nvSpPr>
      <xdr:spPr>
        <a:xfrm>
          <a:off x="2641111" y="1665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3150</xdr:rowOff>
    </xdr:from>
    <xdr:to>
      <xdr:col>10</xdr:col>
      <xdr:colOff>114300</xdr:colOff>
      <xdr:row>96</xdr:row>
      <xdr:rowOff>72644</xdr:rowOff>
    </xdr:to>
    <xdr:cxnSp macro="">
      <xdr:nvCxnSpPr>
        <xdr:cNvPr id="238" name="直線コネクタ 237"/>
        <xdr:cNvCxnSpPr/>
      </xdr:nvCxnSpPr>
      <xdr:spPr>
        <a:xfrm flipV="1">
          <a:off x="1130300" y="16462350"/>
          <a:ext cx="889000" cy="69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115990</xdr:rowOff>
    </xdr:from>
    <xdr:to>
      <xdr:col>10</xdr:col>
      <xdr:colOff>165100</xdr:colOff>
      <xdr:row>97</xdr:row>
      <xdr:rowOff>46140</xdr:rowOff>
    </xdr:to>
    <xdr:sp macro="" textlink="">
      <xdr:nvSpPr>
        <xdr:cNvPr id="239" name="フローチャート: 判断 238"/>
        <xdr:cNvSpPr/>
      </xdr:nvSpPr>
      <xdr:spPr>
        <a:xfrm>
          <a:off x="1968500" y="1657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37267</xdr:rowOff>
    </xdr:from>
    <xdr:ext cx="534377" cy="259045"/>
    <xdr:sp macro="" textlink="">
      <xdr:nvSpPr>
        <xdr:cNvPr id="240" name="テキスト ボックス 239"/>
        <xdr:cNvSpPr txBox="1"/>
      </xdr:nvSpPr>
      <xdr:spPr>
        <a:xfrm>
          <a:off x="1752111" y="1666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125857</xdr:rowOff>
    </xdr:from>
    <xdr:to>
      <xdr:col>6</xdr:col>
      <xdr:colOff>38100</xdr:colOff>
      <xdr:row>97</xdr:row>
      <xdr:rowOff>56007</xdr:rowOff>
    </xdr:to>
    <xdr:sp macro="" textlink="">
      <xdr:nvSpPr>
        <xdr:cNvPr id="241" name="フローチャート: 判断 240"/>
        <xdr:cNvSpPr/>
      </xdr:nvSpPr>
      <xdr:spPr>
        <a:xfrm>
          <a:off x="1079500" y="1658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47134</xdr:rowOff>
    </xdr:from>
    <xdr:ext cx="534377" cy="259045"/>
    <xdr:sp macro="" textlink="">
      <xdr:nvSpPr>
        <xdr:cNvPr id="242" name="テキスト ボックス 241"/>
        <xdr:cNvSpPr txBox="1"/>
      </xdr:nvSpPr>
      <xdr:spPr>
        <a:xfrm>
          <a:off x="863111" y="16677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115570</xdr:rowOff>
    </xdr:from>
    <xdr:to>
      <xdr:col>24</xdr:col>
      <xdr:colOff>114300</xdr:colOff>
      <xdr:row>95</xdr:row>
      <xdr:rowOff>45720</xdr:rowOff>
    </xdr:to>
    <xdr:sp macro="" textlink="">
      <xdr:nvSpPr>
        <xdr:cNvPr id="248" name="楕円 247"/>
        <xdr:cNvSpPr/>
      </xdr:nvSpPr>
      <xdr:spPr>
        <a:xfrm>
          <a:off x="4584700" y="1623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138447</xdr:rowOff>
    </xdr:from>
    <xdr:ext cx="534377" cy="259045"/>
    <xdr:sp macro="" textlink="">
      <xdr:nvSpPr>
        <xdr:cNvPr id="249" name="衛生費該当値テキスト"/>
        <xdr:cNvSpPr txBox="1"/>
      </xdr:nvSpPr>
      <xdr:spPr>
        <a:xfrm>
          <a:off x="4686300" y="1608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157327</xdr:rowOff>
    </xdr:from>
    <xdr:to>
      <xdr:col>20</xdr:col>
      <xdr:colOff>38100</xdr:colOff>
      <xdr:row>95</xdr:row>
      <xdr:rowOff>87477</xdr:rowOff>
    </xdr:to>
    <xdr:sp macro="" textlink="">
      <xdr:nvSpPr>
        <xdr:cNvPr id="250" name="楕円 249"/>
        <xdr:cNvSpPr/>
      </xdr:nvSpPr>
      <xdr:spPr>
        <a:xfrm>
          <a:off x="3746500" y="16273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93</xdr:row>
      <xdr:rowOff>104004</xdr:rowOff>
    </xdr:from>
    <xdr:ext cx="534377" cy="259045"/>
    <xdr:sp macro="" textlink="">
      <xdr:nvSpPr>
        <xdr:cNvPr id="251" name="テキスト ボックス 250"/>
        <xdr:cNvSpPr txBox="1"/>
      </xdr:nvSpPr>
      <xdr:spPr>
        <a:xfrm>
          <a:off x="3517411" y="1604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39636</xdr:rowOff>
    </xdr:from>
    <xdr:to>
      <xdr:col>15</xdr:col>
      <xdr:colOff>101600</xdr:colOff>
      <xdr:row>95</xdr:row>
      <xdr:rowOff>141236</xdr:rowOff>
    </xdr:to>
    <xdr:sp macro="" textlink="">
      <xdr:nvSpPr>
        <xdr:cNvPr id="252" name="楕円 251"/>
        <xdr:cNvSpPr/>
      </xdr:nvSpPr>
      <xdr:spPr>
        <a:xfrm>
          <a:off x="2857500" y="1632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157763</xdr:rowOff>
    </xdr:from>
    <xdr:ext cx="534377" cy="259045"/>
    <xdr:sp macro="" textlink="">
      <xdr:nvSpPr>
        <xdr:cNvPr id="253" name="テキスト ボックス 252"/>
        <xdr:cNvSpPr txBox="1"/>
      </xdr:nvSpPr>
      <xdr:spPr>
        <a:xfrm>
          <a:off x="2641111" y="16102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123800</xdr:rowOff>
    </xdr:from>
    <xdr:to>
      <xdr:col>10</xdr:col>
      <xdr:colOff>165100</xdr:colOff>
      <xdr:row>96</xdr:row>
      <xdr:rowOff>53950</xdr:rowOff>
    </xdr:to>
    <xdr:sp macro="" textlink="">
      <xdr:nvSpPr>
        <xdr:cNvPr id="254" name="楕円 253"/>
        <xdr:cNvSpPr/>
      </xdr:nvSpPr>
      <xdr:spPr>
        <a:xfrm>
          <a:off x="1968500" y="1641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70477</xdr:rowOff>
    </xdr:from>
    <xdr:ext cx="534377" cy="259045"/>
    <xdr:sp macro="" textlink="">
      <xdr:nvSpPr>
        <xdr:cNvPr id="255" name="テキスト ボックス 254"/>
        <xdr:cNvSpPr txBox="1"/>
      </xdr:nvSpPr>
      <xdr:spPr>
        <a:xfrm>
          <a:off x="1752111" y="16186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21844</xdr:rowOff>
    </xdr:from>
    <xdr:to>
      <xdr:col>6</xdr:col>
      <xdr:colOff>38100</xdr:colOff>
      <xdr:row>96</xdr:row>
      <xdr:rowOff>123444</xdr:rowOff>
    </xdr:to>
    <xdr:sp macro="" textlink="">
      <xdr:nvSpPr>
        <xdr:cNvPr id="256" name="楕円 255"/>
        <xdr:cNvSpPr/>
      </xdr:nvSpPr>
      <xdr:spPr>
        <a:xfrm>
          <a:off x="1079500" y="1648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139971</xdr:rowOff>
    </xdr:from>
    <xdr:ext cx="534377" cy="259045"/>
    <xdr:sp macro="" textlink="">
      <xdr:nvSpPr>
        <xdr:cNvPr id="257" name="テキスト ボックス 256"/>
        <xdr:cNvSpPr txBox="1"/>
      </xdr:nvSpPr>
      <xdr:spPr>
        <a:xfrm>
          <a:off x="863111" y="16256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37</xdr:col>
      <xdr:colOff>63500</xdr:colOff>
      <xdr:row>25</xdr:row>
      <xdr:rowOff>57150</xdr:rowOff>
    </xdr:from>
    <xdr:to>
      <xdr:col>45</xdr:col>
      <xdr:colOff>63500</xdr:colOff>
      <xdr:row>26</xdr:row>
      <xdr:rowOff>139700</xdr:rowOff>
    </xdr:to>
    <xdr:sp macro="" textlink="">
      <xdr:nvSpPr>
        <xdr:cNvPr id="259" name="正方形/長方形 258"/>
        <xdr:cNvSpPr/>
      </xdr:nvSpPr>
      <xdr:spPr>
        <a:xfrm>
          <a:off x="711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26</xdr:row>
      <xdr:rowOff>88900</xdr:rowOff>
    </xdr:from>
    <xdr:to>
      <xdr:col>45</xdr:col>
      <xdr:colOff>63500</xdr:colOff>
      <xdr:row>28</xdr:row>
      <xdr:rowOff>0</xdr:rowOff>
    </xdr:to>
    <xdr:sp macro="" textlink="">
      <xdr:nvSpPr>
        <xdr:cNvPr id="260" name="正方形/長方形 259"/>
        <xdr:cNvSpPr/>
      </xdr:nvSpPr>
      <xdr:spPr>
        <a:xfrm>
          <a:off x="711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25</xdr:row>
      <xdr:rowOff>57150</xdr:rowOff>
    </xdr:from>
    <xdr:to>
      <xdr:col>54</xdr:col>
      <xdr:colOff>0</xdr:colOff>
      <xdr:row>26</xdr:row>
      <xdr:rowOff>139700</xdr:rowOff>
    </xdr:to>
    <xdr:sp macro="" textlink="">
      <xdr:nvSpPr>
        <xdr:cNvPr id="261" name="正方形/長方形 260"/>
        <xdr:cNvSpPr/>
      </xdr:nvSpPr>
      <xdr:spPr>
        <a:xfrm>
          <a:off x="876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26</xdr:row>
      <xdr:rowOff>88900</xdr:rowOff>
    </xdr:from>
    <xdr:to>
      <xdr:col>54</xdr:col>
      <xdr:colOff>0</xdr:colOff>
      <xdr:row>28</xdr:row>
      <xdr:rowOff>0</xdr:rowOff>
    </xdr:to>
    <xdr:sp macro="" textlink="">
      <xdr:nvSpPr>
        <xdr:cNvPr id="262" name="正方形/長方形 261"/>
        <xdr:cNvSpPr/>
      </xdr:nvSpPr>
      <xdr:spPr>
        <a:xfrm>
          <a:off x="876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66" name="テキスト ボックス 265"/>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67" name="直線コネクタ 266"/>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168927</xdr:rowOff>
    </xdr:from>
    <xdr:ext cx="467179" cy="259045"/>
    <xdr:sp macro="" textlink="">
      <xdr:nvSpPr>
        <xdr:cNvPr id="268" name="テキスト ボックス 267"/>
        <xdr:cNvSpPr txBox="1"/>
      </xdr:nvSpPr>
      <xdr:spPr>
        <a:xfrm>
          <a:off x="6136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9" name="直線コネクタ 268"/>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0" name="テキスト ボックス 269"/>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1" name="直線コネクタ 270"/>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2" name="テキスト ボックス 271"/>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3" name="直線コネクタ 272"/>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4" name="テキスト ボックス 273"/>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5" name="直線コネクタ 27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6" name="テキスト ボックス 275"/>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7"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78892</xdr:rowOff>
    </xdr:from>
    <xdr:to>
      <xdr:col>54</xdr:col>
      <xdr:colOff>189865</xdr:colOff>
      <xdr:row>38</xdr:row>
      <xdr:rowOff>104953</xdr:rowOff>
    </xdr:to>
    <xdr:cxnSp macro="">
      <xdr:nvCxnSpPr>
        <xdr:cNvPr id="278" name="直線コネクタ 277"/>
        <xdr:cNvCxnSpPr/>
      </xdr:nvCxnSpPr>
      <xdr:spPr>
        <a:xfrm flipV="1">
          <a:off x="10475595" y="5565292"/>
          <a:ext cx="1270" cy="1054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108780</xdr:rowOff>
    </xdr:from>
    <xdr:ext cx="469744" cy="259045"/>
    <xdr:sp macro="" textlink="">
      <xdr:nvSpPr>
        <xdr:cNvPr id="279" name="労働費最小値テキスト"/>
        <xdr:cNvSpPr txBox="1"/>
      </xdr:nvSpPr>
      <xdr:spPr>
        <a:xfrm>
          <a:off x="10528300" y="6623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104953</xdr:rowOff>
    </xdr:from>
    <xdr:to>
      <xdr:col>55</xdr:col>
      <xdr:colOff>88900</xdr:colOff>
      <xdr:row>38</xdr:row>
      <xdr:rowOff>104953</xdr:rowOff>
    </xdr:to>
    <xdr:cxnSp macro="">
      <xdr:nvCxnSpPr>
        <xdr:cNvPr id="280" name="直線コネクタ 279"/>
        <xdr:cNvCxnSpPr/>
      </xdr:nvCxnSpPr>
      <xdr:spPr>
        <a:xfrm>
          <a:off x="10388600" y="6620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25569</xdr:rowOff>
    </xdr:from>
    <xdr:ext cx="469744" cy="259045"/>
    <xdr:sp macro="" textlink="">
      <xdr:nvSpPr>
        <xdr:cNvPr id="281" name="労働費最大値テキスト"/>
        <xdr:cNvSpPr txBox="1"/>
      </xdr:nvSpPr>
      <xdr:spPr>
        <a:xfrm>
          <a:off x="10528300" y="5340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78892</xdr:rowOff>
    </xdr:from>
    <xdr:to>
      <xdr:col>55</xdr:col>
      <xdr:colOff>88900</xdr:colOff>
      <xdr:row>32</xdr:row>
      <xdr:rowOff>78892</xdr:rowOff>
    </xdr:to>
    <xdr:cxnSp macro="">
      <xdr:nvCxnSpPr>
        <xdr:cNvPr id="282" name="直線コネクタ 281"/>
        <xdr:cNvCxnSpPr/>
      </xdr:nvCxnSpPr>
      <xdr:spPr>
        <a:xfrm>
          <a:off x="10388600" y="5565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96266</xdr:rowOff>
    </xdr:from>
    <xdr:to>
      <xdr:col>55</xdr:col>
      <xdr:colOff>0</xdr:colOff>
      <xdr:row>34</xdr:row>
      <xdr:rowOff>140157</xdr:rowOff>
    </xdr:to>
    <xdr:cxnSp macro="">
      <xdr:nvCxnSpPr>
        <xdr:cNvPr id="283" name="直線コネクタ 282"/>
        <xdr:cNvCxnSpPr/>
      </xdr:nvCxnSpPr>
      <xdr:spPr>
        <a:xfrm>
          <a:off x="9639300" y="5925566"/>
          <a:ext cx="838200" cy="4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99788</xdr:rowOff>
    </xdr:from>
    <xdr:ext cx="469744" cy="259045"/>
    <xdr:sp macro="" textlink="">
      <xdr:nvSpPr>
        <xdr:cNvPr id="284" name="労働費平均値テキスト"/>
        <xdr:cNvSpPr txBox="1"/>
      </xdr:nvSpPr>
      <xdr:spPr>
        <a:xfrm>
          <a:off x="10528300" y="6271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121361</xdr:rowOff>
    </xdr:from>
    <xdr:to>
      <xdr:col>55</xdr:col>
      <xdr:colOff>50800</xdr:colOff>
      <xdr:row>37</xdr:row>
      <xdr:rowOff>51511</xdr:rowOff>
    </xdr:to>
    <xdr:sp macro="" textlink="">
      <xdr:nvSpPr>
        <xdr:cNvPr id="285" name="フローチャート: 判断 284"/>
        <xdr:cNvSpPr/>
      </xdr:nvSpPr>
      <xdr:spPr>
        <a:xfrm>
          <a:off x="10426700" y="629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168046</xdr:rowOff>
    </xdr:from>
    <xdr:to>
      <xdr:col>50</xdr:col>
      <xdr:colOff>114300</xdr:colOff>
      <xdr:row>34</xdr:row>
      <xdr:rowOff>96266</xdr:rowOff>
    </xdr:to>
    <xdr:cxnSp macro="">
      <xdr:nvCxnSpPr>
        <xdr:cNvPr id="286" name="直線コネクタ 285"/>
        <xdr:cNvCxnSpPr/>
      </xdr:nvCxnSpPr>
      <xdr:spPr>
        <a:xfrm>
          <a:off x="8750300" y="5825896"/>
          <a:ext cx="889000" cy="99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30378</xdr:rowOff>
    </xdr:from>
    <xdr:to>
      <xdr:col>50</xdr:col>
      <xdr:colOff>165100</xdr:colOff>
      <xdr:row>36</xdr:row>
      <xdr:rowOff>131978</xdr:rowOff>
    </xdr:to>
    <xdr:sp macro="" textlink="">
      <xdr:nvSpPr>
        <xdr:cNvPr id="287" name="フローチャート: 判断 286"/>
        <xdr:cNvSpPr/>
      </xdr:nvSpPr>
      <xdr:spPr>
        <a:xfrm>
          <a:off x="9588500" y="6202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57228</xdr:colOff>
      <xdr:row>36</xdr:row>
      <xdr:rowOff>123105</xdr:rowOff>
    </xdr:from>
    <xdr:ext cx="469744" cy="259045"/>
    <xdr:sp macro="" textlink="">
      <xdr:nvSpPr>
        <xdr:cNvPr id="288" name="テキスト ボックス 287"/>
        <xdr:cNvSpPr txBox="1"/>
      </xdr:nvSpPr>
      <xdr:spPr>
        <a:xfrm>
          <a:off x="9391728" y="629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54204</xdr:rowOff>
    </xdr:from>
    <xdr:to>
      <xdr:col>45</xdr:col>
      <xdr:colOff>177800</xdr:colOff>
      <xdr:row>33</xdr:row>
      <xdr:rowOff>168046</xdr:rowOff>
    </xdr:to>
    <xdr:cxnSp macro="">
      <xdr:nvCxnSpPr>
        <xdr:cNvPr id="289" name="直線コネクタ 288"/>
        <xdr:cNvCxnSpPr/>
      </xdr:nvCxnSpPr>
      <xdr:spPr>
        <a:xfrm>
          <a:off x="7861300" y="5540604"/>
          <a:ext cx="889000" cy="285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25349</xdr:rowOff>
    </xdr:from>
    <xdr:to>
      <xdr:col>46</xdr:col>
      <xdr:colOff>38100</xdr:colOff>
      <xdr:row>36</xdr:row>
      <xdr:rowOff>126949</xdr:rowOff>
    </xdr:to>
    <xdr:sp macro="" textlink="">
      <xdr:nvSpPr>
        <xdr:cNvPr id="290" name="フローチャート: 判断 289"/>
        <xdr:cNvSpPr/>
      </xdr:nvSpPr>
      <xdr:spPr>
        <a:xfrm>
          <a:off x="8699500" y="619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118076</xdr:rowOff>
    </xdr:from>
    <xdr:ext cx="469744" cy="259045"/>
    <xdr:sp macro="" textlink="">
      <xdr:nvSpPr>
        <xdr:cNvPr id="291" name="テキスト ボックス 290"/>
        <xdr:cNvSpPr txBox="1"/>
      </xdr:nvSpPr>
      <xdr:spPr>
        <a:xfrm>
          <a:off x="8515428" y="6290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54204</xdr:rowOff>
    </xdr:from>
    <xdr:to>
      <xdr:col>41</xdr:col>
      <xdr:colOff>50800</xdr:colOff>
      <xdr:row>32</xdr:row>
      <xdr:rowOff>60147</xdr:rowOff>
    </xdr:to>
    <xdr:cxnSp macro="">
      <xdr:nvCxnSpPr>
        <xdr:cNvPr id="292" name="直線コネクタ 291"/>
        <xdr:cNvCxnSpPr/>
      </xdr:nvCxnSpPr>
      <xdr:spPr>
        <a:xfrm flipV="1">
          <a:off x="6972300" y="5540604"/>
          <a:ext cx="8890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167081</xdr:rowOff>
    </xdr:from>
    <xdr:to>
      <xdr:col>41</xdr:col>
      <xdr:colOff>101600</xdr:colOff>
      <xdr:row>35</xdr:row>
      <xdr:rowOff>97231</xdr:rowOff>
    </xdr:to>
    <xdr:sp macro="" textlink="">
      <xdr:nvSpPr>
        <xdr:cNvPr id="293" name="フローチャート: 判断 292"/>
        <xdr:cNvSpPr/>
      </xdr:nvSpPr>
      <xdr:spPr>
        <a:xfrm>
          <a:off x="7810500" y="5996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88358</xdr:rowOff>
    </xdr:from>
    <xdr:ext cx="469744" cy="259045"/>
    <xdr:sp macro="" textlink="">
      <xdr:nvSpPr>
        <xdr:cNvPr id="294" name="テキスト ボックス 293"/>
        <xdr:cNvSpPr txBox="1"/>
      </xdr:nvSpPr>
      <xdr:spPr>
        <a:xfrm>
          <a:off x="7626428" y="6089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29007</xdr:rowOff>
    </xdr:from>
    <xdr:to>
      <xdr:col>36</xdr:col>
      <xdr:colOff>165100</xdr:colOff>
      <xdr:row>31</xdr:row>
      <xdr:rowOff>130607</xdr:rowOff>
    </xdr:to>
    <xdr:sp macro="" textlink="">
      <xdr:nvSpPr>
        <xdr:cNvPr id="295" name="フローチャート: 判断 294"/>
        <xdr:cNvSpPr/>
      </xdr:nvSpPr>
      <xdr:spPr>
        <a:xfrm>
          <a:off x="6921500" y="53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147134</xdr:rowOff>
    </xdr:from>
    <xdr:ext cx="469744" cy="259045"/>
    <xdr:sp macro="" textlink="">
      <xdr:nvSpPr>
        <xdr:cNvPr id="296" name="テキスト ボックス 295"/>
        <xdr:cNvSpPr txBox="1"/>
      </xdr:nvSpPr>
      <xdr:spPr>
        <a:xfrm>
          <a:off x="6737428" y="5119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7" name="テキスト ボックス 29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8" name="テキスト ボックス 29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9" name="テキスト ボックス 29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0" name="テキスト ボックス 29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1" name="テキスト ボックス 30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89357</xdr:rowOff>
    </xdr:from>
    <xdr:to>
      <xdr:col>55</xdr:col>
      <xdr:colOff>50800</xdr:colOff>
      <xdr:row>35</xdr:row>
      <xdr:rowOff>19507</xdr:rowOff>
    </xdr:to>
    <xdr:sp macro="" textlink="">
      <xdr:nvSpPr>
        <xdr:cNvPr id="302" name="楕円 301"/>
        <xdr:cNvSpPr/>
      </xdr:nvSpPr>
      <xdr:spPr>
        <a:xfrm>
          <a:off x="10426700" y="591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112234</xdr:rowOff>
    </xdr:from>
    <xdr:ext cx="469744" cy="259045"/>
    <xdr:sp macro="" textlink="">
      <xdr:nvSpPr>
        <xdr:cNvPr id="303" name="労働費該当値テキスト"/>
        <xdr:cNvSpPr txBox="1"/>
      </xdr:nvSpPr>
      <xdr:spPr>
        <a:xfrm>
          <a:off x="10528300" y="5770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45466</xdr:rowOff>
    </xdr:from>
    <xdr:to>
      <xdr:col>50</xdr:col>
      <xdr:colOff>165100</xdr:colOff>
      <xdr:row>34</xdr:row>
      <xdr:rowOff>147066</xdr:rowOff>
    </xdr:to>
    <xdr:sp macro="" textlink="">
      <xdr:nvSpPr>
        <xdr:cNvPr id="304" name="楕円 303"/>
        <xdr:cNvSpPr/>
      </xdr:nvSpPr>
      <xdr:spPr>
        <a:xfrm>
          <a:off x="9588500" y="587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57228</xdr:colOff>
      <xdr:row>32</xdr:row>
      <xdr:rowOff>163593</xdr:rowOff>
    </xdr:from>
    <xdr:ext cx="469744" cy="259045"/>
    <xdr:sp macro="" textlink="">
      <xdr:nvSpPr>
        <xdr:cNvPr id="305" name="テキスト ボックス 304"/>
        <xdr:cNvSpPr txBox="1"/>
      </xdr:nvSpPr>
      <xdr:spPr>
        <a:xfrm>
          <a:off x="9391728" y="564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117246</xdr:rowOff>
    </xdr:from>
    <xdr:to>
      <xdr:col>46</xdr:col>
      <xdr:colOff>38100</xdr:colOff>
      <xdr:row>34</xdr:row>
      <xdr:rowOff>47396</xdr:rowOff>
    </xdr:to>
    <xdr:sp macro="" textlink="">
      <xdr:nvSpPr>
        <xdr:cNvPr id="306" name="楕円 305"/>
        <xdr:cNvSpPr/>
      </xdr:nvSpPr>
      <xdr:spPr>
        <a:xfrm>
          <a:off x="8699500" y="577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63923</xdr:rowOff>
    </xdr:from>
    <xdr:ext cx="469744" cy="259045"/>
    <xdr:sp macro="" textlink="">
      <xdr:nvSpPr>
        <xdr:cNvPr id="307" name="テキスト ボックス 306"/>
        <xdr:cNvSpPr txBox="1"/>
      </xdr:nvSpPr>
      <xdr:spPr>
        <a:xfrm>
          <a:off x="8515428" y="555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3404</xdr:rowOff>
    </xdr:from>
    <xdr:to>
      <xdr:col>41</xdr:col>
      <xdr:colOff>101600</xdr:colOff>
      <xdr:row>32</xdr:row>
      <xdr:rowOff>105004</xdr:rowOff>
    </xdr:to>
    <xdr:sp macro="" textlink="">
      <xdr:nvSpPr>
        <xdr:cNvPr id="308" name="楕円 307"/>
        <xdr:cNvSpPr/>
      </xdr:nvSpPr>
      <xdr:spPr>
        <a:xfrm>
          <a:off x="7810500" y="548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121531</xdr:rowOff>
    </xdr:from>
    <xdr:ext cx="469744" cy="259045"/>
    <xdr:sp macro="" textlink="">
      <xdr:nvSpPr>
        <xdr:cNvPr id="309" name="テキスト ボックス 308"/>
        <xdr:cNvSpPr txBox="1"/>
      </xdr:nvSpPr>
      <xdr:spPr>
        <a:xfrm>
          <a:off x="7626428" y="5265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9347</xdr:rowOff>
    </xdr:from>
    <xdr:to>
      <xdr:col>36</xdr:col>
      <xdr:colOff>165100</xdr:colOff>
      <xdr:row>32</xdr:row>
      <xdr:rowOff>110947</xdr:rowOff>
    </xdr:to>
    <xdr:sp macro="" textlink="">
      <xdr:nvSpPr>
        <xdr:cNvPr id="310" name="楕円 309"/>
        <xdr:cNvSpPr/>
      </xdr:nvSpPr>
      <xdr:spPr>
        <a:xfrm>
          <a:off x="6921500" y="5495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102074</xdr:rowOff>
    </xdr:from>
    <xdr:ext cx="469744" cy="259045"/>
    <xdr:sp macro="" textlink="">
      <xdr:nvSpPr>
        <xdr:cNvPr id="311" name="テキスト ボックス 310"/>
        <xdr:cNvSpPr txBox="1"/>
      </xdr:nvSpPr>
      <xdr:spPr>
        <a:xfrm>
          <a:off x="6737428" y="5588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2" name="正方形/長方形 31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37</xdr:col>
      <xdr:colOff>63500</xdr:colOff>
      <xdr:row>45</xdr:row>
      <xdr:rowOff>57150</xdr:rowOff>
    </xdr:from>
    <xdr:to>
      <xdr:col>45</xdr:col>
      <xdr:colOff>63500</xdr:colOff>
      <xdr:row>46</xdr:row>
      <xdr:rowOff>139700</xdr:rowOff>
    </xdr:to>
    <xdr:sp macro="" textlink="">
      <xdr:nvSpPr>
        <xdr:cNvPr id="313" name="正方形/長方形 312"/>
        <xdr:cNvSpPr/>
      </xdr:nvSpPr>
      <xdr:spPr>
        <a:xfrm>
          <a:off x="711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46</xdr:row>
      <xdr:rowOff>88900</xdr:rowOff>
    </xdr:from>
    <xdr:to>
      <xdr:col>45</xdr:col>
      <xdr:colOff>63500</xdr:colOff>
      <xdr:row>48</xdr:row>
      <xdr:rowOff>0</xdr:rowOff>
    </xdr:to>
    <xdr:sp macro="" textlink="">
      <xdr:nvSpPr>
        <xdr:cNvPr id="314" name="正方形/長方形 313"/>
        <xdr:cNvSpPr/>
      </xdr:nvSpPr>
      <xdr:spPr>
        <a:xfrm>
          <a:off x="711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45</xdr:row>
      <xdr:rowOff>57150</xdr:rowOff>
    </xdr:from>
    <xdr:to>
      <xdr:col>54</xdr:col>
      <xdr:colOff>0</xdr:colOff>
      <xdr:row>46</xdr:row>
      <xdr:rowOff>139700</xdr:rowOff>
    </xdr:to>
    <xdr:sp macro="" textlink="">
      <xdr:nvSpPr>
        <xdr:cNvPr id="315" name="正方形/長方形 314"/>
        <xdr:cNvSpPr/>
      </xdr:nvSpPr>
      <xdr:spPr>
        <a:xfrm>
          <a:off x="876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46</xdr:row>
      <xdr:rowOff>88900</xdr:rowOff>
    </xdr:from>
    <xdr:to>
      <xdr:col>54</xdr:col>
      <xdr:colOff>0</xdr:colOff>
      <xdr:row>48</xdr:row>
      <xdr:rowOff>0</xdr:rowOff>
    </xdr:to>
    <xdr:sp macro="" textlink="">
      <xdr:nvSpPr>
        <xdr:cNvPr id="316" name="正方形/長方形 315"/>
        <xdr:cNvSpPr/>
      </xdr:nvSpPr>
      <xdr:spPr>
        <a:xfrm>
          <a:off x="876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7" name="正方形/長方形 31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18" name="テキスト ボックス 31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19" name="直線コネクタ 31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20" name="テキスト ボックス 319"/>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21" name="直線コネクタ 320"/>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22" name="テキスト ボックス 321"/>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3" name="直線コネクタ 322"/>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4" name="テキスト ボックス 323"/>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5" name="直線コネクタ 32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26" name="テキスト ボックス 325"/>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7" name="直線コネクタ 326"/>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28" name="テキスト ボックス 327"/>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29" name="直線コネクタ 328"/>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0" name="テキスト ボックス 329"/>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2" name="テキスト ボックス 331"/>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63424</xdr:rowOff>
    </xdr:from>
    <xdr:to>
      <xdr:col>54</xdr:col>
      <xdr:colOff>189865</xdr:colOff>
      <xdr:row>59</xdr:row>
      <xdr:rowOff>1130</xdr:rowOff>
    </xdr:to>
    <xdr:cxnSp macro="">
      <xdr:nvCxnSpPr>
        <xdr:cNvPr id="334" name="直線コネクタ 333"/>
        <xdr:cNvCxnSpPr/>
      </xdr:nvCxnSpPr>
      <xdr:spPr>
        <a:xfrm flipV="1">
          <a:off x="10475595" y="8635924"/>
          <a:ext cx="1270" cy="1480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4957</xdr:rowOff>
    </xdr:from>
    <xdr:ext cx="534377" cy="259045"/>
    <xdr:sp macro="" textlink="">
      <xdr:nvSpPr>
        <xdr:cNvPr id="335" name="農林水産業費最小値テキスト"/>
        <xdr:cNvSpPr txBox="1"/>
      </xdr:nvSpPr>
      <xdr:spPr>
        <a:xfrm>
          <a:off x="10528300" y="1012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1130</xdr:rowOff>
    </xdr:from>
    <xdr:to>
      <xdr:col>55</xdr:col>
      <xdr:colOff>88900</xdr:colOff>
      <xdr:row>59</xdr:row>
      <xdr:rowOff>1130</xdr:rowOff>
    </xdr:to>
    <xdr:cxnSp macro="">
      <xdr:nvCxnSpPr>
        <xdr:cNvPr id="336" name="直線コネクタ 335"/>
        <xdr:cNvCxnSpPr/>
      </xdr:nvCxnSpPr>
      <xdr:spPr>
        <a:xfrm>
          <a:off x="10388600" y="10116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10101</xdr:rowOff>
    </xdr:from>
    <xdr:ext cx="534377" cy="259045"/>
    <xdr:sp macro="" textlink="">
      <xdr:nvSpPr>
        <xdr:cNvPr id="337" name="農林水産業費最大値テキスト"/>
        <xdr:cNvSpPr txBox="1"/>
      </xdr:nvSpPr>
      <xdr:spPr>
        <a:xfrm>
          <a:off x="10528300" y="8411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63424</xdr:rowOff>
    </xdr:from>
    <xdr:to>
      <xdr:col>55</xdr:col>
      <xdr:colOff>88900</xdr:colOff>
      <xdr:row>50</xdr:row>
      <xdr:rowOff>63424</xdr:rowOff>
    </xdr:to>
    <xdr:cxnSp macro="">
      <xdr:nvCxnSpPr>
        <xdr:cNvPr id="338" name="直線コネクタ 337"/>
        <xdr:cNvCxnSpPr/>
      </xdr:nvCxnSpPr>
      <xdr:spPr>
        <a:xfrm>
          <a:off x="10388600" y="8635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137643</xdr:rowOff>
    </xdr:from>
    <xdr:to>
      <xdr:col>55</xdr:col>
      <xdr:colOff>0</xdr:colOff>
      <xdr:row>56</xdr:row>
      <xdr:rowOff>102705</xdr:rowOff>
    </xdr:to>
    <xdr:cxnSp macro="">
      <xdr:nvCxnSpPr>
        <xdr:cNvPr id="339" name="直線コネクタ 338"/>
        <xdr:cNvCxnSpPr/>
      </xdr:nvCxnSpPr>
      <xdr:spPr>
        <a:xfrm flipV="1">
          <a:off x="9639300" y="9567393"/>
          <a:ext cx="838200" cy="136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81373</xdr:rowOff>
    </xdr:from>
    <xdr:ext cx="534377" cy="259045"/>
    <xdr:sp macro="" textlink="">
      <xdr:nvSpPr>
        <xdr:cNvPr id="340" name="農林水産業費平均値テキスト"/>
        <xdr:cNvSpPr txBox="1"/>
      </xdr:nvSpPr>
      <xdr:spPr>
        <a:xfrm>
          <a:off x="10528300" y="9339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58496</xdr:rowOff>
    </xdr:from>
    <xdr:to>
      <xdr:col>55</xdr:col>
      <xdr:colOff>50800</xdr:colOff>
      <xdr:row>55</xdr:row>
      <xdr:rowOff>160096</xdr:rowOff>
    </xdr:to>
    <xdr:sp macro="" textlink="">
      <xdr:nvSpPr>
        <xdr:cNvPr id="341" name="フローチャート: 判断 340"/>
        <xdr:cNvSpPr/>
      </xdr:nvSpPr>
      <xdr:spPr>
        <a:xfrm>
          <a:off x="10426700" y="9488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71044</xdr:rowOff>
    </xdr:from>
    <xdr:to>
      <xdr:col>50</xdr:col>
      <xdr:colOff>114300</xdr:colOff>
      <xdr:row>56</xdr:row>
      <xdr:rowOff>102705</xdr:rowOff>
    </xdr:to>
    <xdr:cxnSp macro="">
      <xdr:nvCxnSpPr>
        <xdr:cNvPr id="342" name="直線コネクタ 341"/>
        <xdr:cNvCxnSpPr/>
      </xdr:nvCxnSpPr>
      <xdr:spPr>
        <a:xfrm>
          <a:off x="8750300" y="9672244"/>
          <a:ext cx="889000" cy="3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144069</xdr:rowOff>
    </xdr:from>
    <xdr:to>
      <xdr:col>50</xdr:col>
      <xdr:colOff>165100</xdr:colOff>
      <xdr:row>56</xdr:row>
      <xdr:rowOff>74219</xdr:rowOff>
    </xdr:to>
    <xdr:sp macro="" textlink="">
      <xdr:nvSpPr>
        <xdr:cNvPr id="343" name="フローチャート: 判断 342"/>
        <xdr:cNvSpPr/>
      </xdr:nvSpPr>
      <xdr:spPr>
        <a:xfrm>
          <a:off x="9588500" y="957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54</xdr:row>
      <xdr:rowOff>90746</xdr:rowOff>
    </xdr:from>
    <xdr:ext cx="534377" cy="259045"/>
    <xdr:sp macro="" textlink="">
      <xdr:nvSpPr>
        <xdr:cNvPr id="344" name="テキスト ボックス 343"/>
        <xdr:cNvSpPr txBox="1"/>
      </xdr:nvSpPr>
      <xdr:spPr>
        <a:xfrm>
          <a:off x="9359411" y="9349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71044</xdr:rowOff>
    </xdr:from>
    <xdr:to>
      <xdr:col>45</xdr:col>
      <xdr:colOff>177800</xdr:colOff>
      <xdr:row>56</xdr:row>
      <xdr:rowOff>166256</xdr:rowOff>
    </xdr:to>
    <xdr:cxnSp macro="">
      <xdr:nvCxnSpPr>
        <xdr:cNvPr id="345" name="直線コネクタ 344"/>
        <xdr:cNvCxnSpPr/>
      </xdr:nvCxnSpPr>
      <xdr:spPr>
        <a:xfrm flipV="1">
          <a:off x="7861300" y="9672244"/>
          <a:ext cx="889000" cy="9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130619</xdr:rowOff>
    </xdr:from>
    <xdr:to>
      <xdr:col>46</xdr:col>
      <xdr:colOff>38100</xdr:colOff>
      <xdr:row>56</xdr:row>
      <xdr:rowOff>60769</xdr:rowOff>
    </xdr:to>
    <xdr:sp macro="" textlink="">
      <xdr:nvSpPr>
        <xdr:cNvPr id="346" name="フローチャート: 判断 345"/>
        <xdr:cNvSpPr/>
      </xdr:nvSpPr>
      <xdr:spPr>
        <a:xfrm>
          <a:off x="8699500" y="9560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77296</xdr:rowOff>
    </xdr:from>
    <xdr:ext cx="534377" cy="259045"/>
    <xdr:sp macro="" textlink="">
      <xdr:nvSpPr>
        <xdr:cNvPr id="347" name="テキスト ボックス 346"/>
        <xdr:cNvSpPr txBox="1"/>
      </xdr:nvSpPr>
      <xdr:spPr>
        <a:xfrm>
          <a:off x="8483111" y="933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166256</xdr:rowOff>
    </xdr:from>
    <xdr:to>
      <xdr:col>41</xdr:col>
      <xdr:colOff>50800</xdr:colOff>
      <xdr:row>57</xdr:row>
      <xdr:rowOff>58509</xdr:rowOff>
    </xdr:to>
    <xdr:cxnSp macro="">
      <xdr:nvCxnSpPr>
        <xdr:cNvPr id="348" name="直線コネクタ 347"/>
        <xdr:cNvCxnSpPr/>
      </xdr:nvCxnSpPr>
      <xdr:spPr>
        <a:xfrm flipV="1">
          <a:off x="6972300" y="9767456"/>
          <a:ext cx="889000" cy="63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115913</xdr:rowOff>
    </xdr:from>
    <xdr:to>
      <xdr:col>41</xdr:col>
      <xdr:colOff>101600</xdr:colOff>
      <xdr:row>57</xdr:row>
      <xdr:rowOff>46063</xdr:rowOff>
    </xdr:to>
    <xdr:sp macro="" textlink="">
      <xdr:nvSpPr>
        <xdr:cNvPr id="349" name="フローチャート: 判断 348"/>
        <xdr:cNvSpPr/>
      </xdr:nvSpPr>
      <xdr:spPr>
        <a:xfrm>
          <a:off x="7810500" y="9717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37190</xdr:rowOff>
    </xdr:from>
    <xdr:ext cx="534377" cy="259045"/>
    <xdr:sp macro="" textlink="">
      <xdr:nvSpPr>
        <xdr:cNvPr id="350" name="テキスト ボックス 349"/>
        <xdr:cNvSpPr txBox="1"/>
      </xdr:nvSpPr>
      <xdr:spPr>
        <a:xfrm>
          <a:off x="7594111" y="980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147498</xdr:rowOff>
    </xdr:from>
    <xdr:to>
      <xdr:col>36</xdr:col>
      <xdr:colOff>165100</xdr:colOff>
      <xdr:row>57</xdr:row>
      <xdr:rowOff>77648</xdr:rowOff>
    </xdr:to>
    <xdr:sp macro="" textlink="">
      <xdr:nvSpPr>
        <xdr:cNvPr id="351" name="フローチャート: 判断 350"/>
        <xdr:cNvSpPr/>
      </xdr:nvSpPr>
      <xdr:spPr>
        <a:xfrm>
          <a:off x="6921500" y="9748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94175</xdr:rowOff>
    </xdr:from>
    <xdr:ext cx="534377" cy="259045"/>
    <xdr:sp macro="" textlink="">
      <xdr:nvSpPr>
        <xdr:cNvPr id="352" name="テキスト ボックス 351"/>
        <xdr:cNvSpPr txBox="1"/>
      </xdr:nvSpPr>
      <xdr:spPr>
        <a:xfrm>
          <a:off x="6705111" y="9523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86843</xdr:rowOff>
    </xdr:from>
    <xdr:to>
      <xdr:col>55</xdr:col>
      <xdr:colOff>50800</xdr:colOff>
      <xdr:row>56</xdr:row>
      <xdr:rowOff>16993</xdr:rowOff>
    </xdr:to>
    <xdr:sp macro="" textlink="">
      <xdr:nvSpPr>
        <xdr:cNvPr id="358" name="楕円 357"/>
        <xdr:cNvSpPr/>
      </xdr:nvSpPr>
      <xdr:spPr>
        <a:xfrm>
          <a:off x="10426700" y="951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65270</xdr:rowOff>
    </xdr:from>
    <xdr:ext cx="534377" cy="259045"/>
    <xdr:sp macro="" textlink="">
      <xdr:nvSpPr>
        <xdr:cNvPr id="359" name="農林水産業費該当値テキスト"/>
        <xdr:cNvSpPr txBox="1"/>
      </xdr:nvSpPr>
      <xdr:spPr>
        <a:xfrm>
          <a:off x="10528300" y="9495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51905</xdr:rowOff>
    </xdr:from>
    <xdr:to>
      <xdr:col>50</xdr:col>
      <xdr:colOff>165100</xdr:colOff>
      <xdr:row>56</xdr:row>
      <xdr:rowOff>153505</xdr:rowOff>
    </xdr:to>
    <xdr:sp macro="" textlink="">
      <xdr:nvSpPr>
        <xdr:cNvPr id="360" name="楕円 359"/>
        <xdr:cNvSpPr/>
      </xdr:nvSpPr>
      <xdr:spPr>
        <a:xfrm>
          <a:off x="9588500" y="965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56</xdr:row>
      <xdr:rowOff>144632</xdr:rowOff>
    </xdr:from>
    <xdr:ext cx="534377" cy="259045"/>
    <xdr:sp macro="" textlink="">
      <xdr:nvSpPr>
        <xdr:cNvPr id="361" name="テキスト ボックス 360"/>
        <xdr:cNvSpPr txBox="1"/>
      </xdr:nvSpPr>
      <xdr:spPr>
        <a:xfrm>
          <a:off x="9359411" y="9745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20244</xdr:rowOff>
    </xdr:from>
    <xdr:to>
      <xdr:col>46</xdr:col>
      <xdr:colOff>38100</xdr:colOff>
      <xdr:row>56</xdr:row>
      <xdr:rowOff>121844</xdr:rowOff>
    </xdr:to>
    <xdr:sp macro="" textlink="">
      <xdr:nvSpPr>
        <xdr:cNvPr id="362" name="楕円 361"/>
        <xdr:cNvSpPr/>
      </xdr:nvSpPr>
      <xdr:spPr>
        <a:xfrm>
          <a:off x="8699500" y="962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112971</xdr:rowOff>
    </xdr:from>
    <xdr:ext cx="534377" cy="259045"/>
    <xdr:sp macro="" textlink="">
      <xdr:nvSpPr>
        <xdr:cNvPr id="363" name="テキスト ボックス 362"/>
        <xdr:cNvSpPr txBox="1"/>
      </xdr:nvSpPr>
      <xdr:spPr>
        <a:xfrm>
          <a:off x="8483111" y="9714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115456</xdr:rowOff>
    </xdr:from>
    <xdr:to>
      <xdr:col>41</xdr:col>
      <xdr:colOff>101600</xdr:colOff>
      <xdr:row>57</xdr:row>
      <xdr:rowOff>45606</xdr:rowOff>
    </xdr:to>
    <xdr:sp macro="" textlink="">
      <xdr:nvSpPr>
        <xdr:cNvPr id="364" name="楕円 363"/>
        <xdr:cNvSpPr/>
      </xdr:nvSpPr>
      <xdr:spPr>
        <a:xfrm>
          <a:off x="7810500" y="971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62133</xdr:rowOff>
    </xdr:from>
    <xdr:ext cx="534377" cy="259045"/>
    <xdr:sp macro="" textlink="">
      <xdr:nvSpPr>
        <xdr:cNvPr id="365" name="テキスト ボックス 364"/>
        <xdr:cNvSpPr txBox="1"/>
      </xdr:nvSpPr>
      <xdr:spPr>
        <a:xfrm>
          <a:off x="7594111" y="949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7709</xdr:rowOff>
    </xdr:from>
    <xdr:to>
      <xdr:col>36</xdr:col>
      <xdr:colOff>165100</xdr:colOff>
      <xdr:row>57</xdr:row>
      <xdr:rowOff>109309</xdr:rowOff>
    </xdr:to>
    <xdr:sp macro="" textlink="">
      <xdr:nvSpPr>
        <xdr:cNvPr id="366" name="楕円 365"/>
        <xdr:cNvSpPr/>
      </xdr:nvSpPr>
      <xdr:spPr>
        <a:xfrm>
          <a:off x="6921500" y="9780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100436</xdr:rowOff>
    </xdr:from>
    <xdr:ext cx="534377" cy="259045"/>
    <xdr:sp macro="" textlink="">
      <xdr:nvSpPr>
        <xdr:cNvPr id="367" name="テキスト ボックス 366"/>
        <xdr:cNvSpPr txBox="1"/>
      </xdr:nvSpPr>
      <xdr:spPr>
        <a:xfrm>
          <a:off x="6705111" y="9873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37</xdr:col>
      <xdr:colOff>63500</xdr:colOff>
      <xdr:row>65</xdr:row>
      <xdr:rowOff>57150</xdr:rowOff>
    </xdr:from>
    <xdr:to>
      <xdr:col>45</xdr:col>
      <xdr:colOff>63500</xdr:colOff>
      <xdr:row>66</xdr:row>
      <xdr:rowOff>139700</xdr:rowOff>
    </xdr:to>
    <xdr:sp macro="" textlink="">
      <xdr:nvSpPr>
        <xdr:cNvPr id="369" name="正方形/長方形 368"/>
        <xdr:cNvSpPr/>
      </xdr:nvSpPr>
      <xdr:spPr>
        <a:xfrm>
          <a:off x="711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66</xdr:row>
      <xdr:rowOff>88900</xdr:rowOff>
    </xdr:from>
    <xdr:to>
      <xdr:col>45</xdr:col>
      <xdr:colOff>63500</xdr:colOff>
      <xdr:row>68</xdr:row>
      <xdr:rowOff>0</xdr:rowOff>
    </xdr:to>
    <xdr:sp macro="" textlink="">
      <xdr:nvSpPr>
        <xdr:cNvPr id="370" name="正方形/長方形 369"/>
        <xdr:cNvSpPr/>
      </xdr:nvSpPr>
      <xdr:spPr>
        <a:xfrm>
          <a:off x="711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65</xdr:row>
      <xdr:rowOff>57150</xdr:rowOff>
    </xdr:from>
    <xdr:to>
      <xdr:col>54</xdr:col>
      <xdr:colOff>0</xdr:colOff>
      <xdr:row>66</xdr:row>
      <xdr:rowOff>139700</xdr:rowOff>
    </xdr:to>
    <xdr:sp macro="" textlink="">
      <xdr:nvSpPr>
        <xdr:cNvPr id="371" name="正方形/長方形 370"/>
        <xdr:cNvSpPr/>
      </xdr:nvSpPr>
      <xdr:spPr>
        <a:xfrm>
          <a:off x="876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66</xdr:row>
      <xdr:rowOff>88900</xdr:rowOff>
    </xdr:from>
    <xdr:to>
      <xdr:col>54</xdr:col>
      <xdr:colOff>0</xdr:colOff>
      <xdr:row>68</xdr:row>
      <xdr:rowOff>0</xdr:rowOff>
    </xdr:to>
    <xdr:sp macro="" textlink="">
      <xdr:nvSpPr>
        <xdr:cNvPr id="372" name="正方形/長方形 371"/>
        <xdr:cNvSpPr/>
      </xdr:nvSpPr>
      <xdr:spPr>
        <a:xfrm>
          <a:off x="876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3" name="正方形/長方形 37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4" name="テキスト ボックス 37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5" name="直線コネクタ 37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76" name="直線コネクタ 375"/>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77" name="テキスト ボックス 376"/>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78" name="直線コネクタ 377"/>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79" name="テキスト ボックス 378"/>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0" name="直線コネクタ 379"/>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1" name="テキスト ボックス 380"/>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2" name="直線コネクタ 381"/>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83" name="テキスト ボックス 382"/>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4" name="直線コネクタ 383"/>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85" name="テキスト ボックス 384"/>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86" name="直線コネクタ 385"/>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87" name="テキスト ボックス 386"/>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9" name="テキスト ボックス 38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138802</xdr:rowOff>
    </xdr:from>
    <xdr:to>
      <xdr:col>54</xdr:col>
      <xdr:colOff>189865</xdr:colOff>
      <xdr:row>78</xdr:row>
      <xdr:rowOff>168177</xdr:rowOff>
    </xdr:to>
    <xdr:cxnSp macro="">
      <xdr:nvCxnSpPr>
        <xdr:cNvPr id="391" name="直線コネクタ 390"/>
        <xdr:cNvCxnSpPr/>
      </xdr:nvCxnSpPr>
      <xdr:spPr>
        <a:xfrm flipV="1">
          <a:off x="10475595" y="12140302"/>
          <a:ext cx="1270" cy="1400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554</xdr:rowOff>
    </xdr:from>
    <xdr:ext cx="469744" cy="259045"/>
    <xdr:sp macro="" textlink="">
      <xdr:nvSpPr>
        <xdr:cNvPr id="392" name="商工費最小値テキスト"/>
        <xdr:cNvSpPr txBox="1"/>
      </xdr:nvSpPr>
      <xdr:spPr>
        <a:xfrm>
          <a:off x="10528300" y="13545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168177</xdr:rowOff>
    </xdr:from>
    <xdr:to>
      <xdr:col>55</xdr:col>
      <xdr:colOff>88900</xdr:colOff>
      <xdr:row>78</xdr:row>
      <xdr:rowOff>168177</xdr:rowOff>
    </xdr:to>
    <xdr:cxnSp macro="">
      <xdr:nvCxnSpPr>
        <xdr:cNvPr id="393" name="直線コネクタ 392"/>
        <xdr:cNvCxnSpPr/>
      </xdr:nvCxnSpPr>
      <xdr:spPr>
        <a:xfrm>
          <a:off x="10388600" y="13541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85479</xdr:rowOff>
    </xdr:from>
    <xdr:ext cx="534377" cy="259045"/>
    <xdr:sp macro="" textlink="">
      <xdr:nvSpPr>
        <xdr:cNvPr id="394" name="商工費最大値テキスト"/>
        <xdr:cNvSpPr txBox="1"/>
      </xdr:nvSpPr>
      <xdr:spPr>
        <a:xfrm>
          <a:off x="10528300" y="1191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138802</xdr:rowOff>
    </xdr:from>
    <xdr:to>
      <xdr:col>55</xdr:col>
      <xdr:colOff>88900</xdr:colOff>
      <xdr:row>70</xdr:row>
      <xdr:rowOff>138802</xdr:rowOff>
    </xdr:to>
    <xdr:cxnSp macro="">
      <xdr:nvCxnSpPr>
        <xdr:cNvPr id="395" name="直線コネクタ 394"/>
        <xdr:cNvCxnSpPr/>
      </xdr:nvCxnSpPr>
      <xdr:spPr>
        <a:xfrm>
          <a:off x="10388600" y="12140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49305</xdr:rowOff>
    </xdr:from>
    <xdr:to>
      <xdr:col>55</xdr:col>
      <xdr:colOff>0</xdr:colOff>
      <xdr:row>75</xdr:row>
      <xdr:rowOff>56783</xdr:rowOff>
    </xdr:to>
    <xdr:cxnSp macro="">
      <xdr:nvCxnSpPr>
        <xdr:cNvPr id="396" name="直線コネクタ 395"/>
        <xdr:cNvCxnSpPr/>
      </xdr:nvCxnSpPr>
      <xdr:spPr>
        <a:xfrm>
          <a:off x="9639300" y="12908055"/>
          <a:ext cx="838200" cy="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96000</xdr:rowOff>
    </xdr:from>
    <xdr:ext cx="534377" cy="259045"/>
    <xdr:sp macro="" textlink="">
      <xdr:nvSpPr>
        <xdr:cNvPr id="397" name="商工費平均値テキスト"/>
        <xdr:cNvSpPr txBox="1"/>
      </xdr:nvSpPr>
      <xdr:spPr>
        <a:xfrm>
          <a:off x="10528300" y="129547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117573</xdr:rowOff>
    </xdr:from>
    <xdr:to>
      <xdr:col>55</xdr:col>
      <xdr:colOff>50800</xdr:colOff>
      <xdr:row>76</xdr:row>
      <xdr:rowOff>47723</xdr:rowOff>
    </xdr:to>
    <xdr:sp macro="" textlink="">
      <xdr:nvSpPr>
        <xdr:cNvPr id="398" name="フローチャート: 判断 397"/>
        <xdr:cNvSpPr/>
      </xdr:nvSpPr>
      <xdr:spPr>
        <a:xfrm>
          <a:off x="10426700" y="12976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12925</xdr:rowOff>
    </xdr:from>
    <xdr:to>
      <xdr:col>50</xdr:col>
      <xdr:colOff>114300</xdr:colOff>
      <xdr:row>75</xdr:row>
      <xdr:rowOff>49305</xdr:rowOff>
    </xdr:to>
    <xdr:cxnSp macro="">
      <xdr:nvCxnSpPr>
        <xdr:cNvPr id="399" name="直線コネクタ 398"/>
        <xdr:cNvCxnSpPr/>
      </xdr:nvCxnSpPr>
      <xdr:spPr>
        <a:xfrm>
          <a:off x="8750300" y="12871675"/>
          <a:ext cx="889000" cy="36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71673</xdr:rowOff>
    </xdr:from>
    <xdr:to>
      <xdr:col>50</xdr:col>
      <xdr:colOff>165100</xdr:colOff>
      <xdr:row>76</xdr:row>
      <xdr:rowOff>1823</xdr:rowOff>
    </xdr:to>
    <xdr:sp macro="" textlink="">
      <xdr:nvSpPr>
        <xdr:cNvPr id="400" name="フローチャート: 判断 399"/>
        <xdr:cNvSpPr/>
      </xdr:nvSpPr>
      <xdr:spPr>
        <a:xfrm>
          <a:off x="9588500" y="1293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75</xdr:row>
      <xdr:rowOff>164400</xdr:rowOff>
    </xdr:from>
    <xdr:ext cx="534377" cy="259045"/>
    <xdr:sp macro="" textlink="">
      <xdr:nvSpPr>
        <xdr:cNvPr id="401" name="テキスト ボックス 400"/>
        <xdr:cNvSpPr txBox="1"/>
      </xdr:nvSpPr>
      <xdr:spPr>
        <a:xfrm>
          <a:off x="9359411" y="13023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153971</xdr:rowOff>
    </xdr:from>
    <xdr:to>
      <xdr:col>45</xdr:col>
      <xdr:colOff>177800</xdr:colOff>
      <xdr:row>75</xdr:row>
      <xdr:rowOff>12925</xdr:rowOff>
    </xdr:to>
    <xdr:cxnSp macro="">
      <xdr:nvCxnSpPr>
        <xdr:cNvPr id="402" name="直線コネクタ 401"/>
        <xdr:cNvCxnSpPr/>
      </xdr:nvCxnSpPr>
      <xdr:spPr>
        <a:xfrm>
          <a:off x="7861300" y="12841271"/>
          <a:ext cx="889000" cy="30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43882</xdr:rowOff>
    </xdr:from>
    <xdr:to>
      <xdr:col>46</xdr:col>
      <xdr:colOff>38100</xdr:colOff>
      <xdr:row>75</xdr:row>
      <xdr:rowOff>145482</xdr:rowOff>
    </xdr:to>
    <xdr:sp macro="" textlink="">
      <xdr:nvSpPr>
        <xdr:cNvPr id="403" name="フローチャート: 判断 402"/>
        <xdr:cNvSpPr/>
      </xdr:nvSpPr>
      <xdr:spPr>
        <a:xfrm>
          <a:off x="8699500" y="12902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136610</xdr:rowOff>
    </xdr:from>
    <xdr:ext cx="534377" cy="259045"/>
    <xdr:sp macro="" textlink="">
      <xdr:nvSpPr>
        <xdr:cNvPr id="404" name="テキスト ボックス 403"/>
        <xdr:cNvSpPr txBox="1"/>
      </xdr:nvSpPr>
      <xdr:spPr>
        <a:xfrm>
          <a:off x="8483111" y="12995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50040</xdr:rowOff>
    </xdr:from>
    <xdr:to>
      <xdr:col>41</xdr:col>
      <xdr:colOff>50800</xdr:colOff>
      <xdr:row>74</xdr:row>
      <xdr:rowOff>153971</xdr:rowOff>
    </xdr:to>
    <xdr:cxnSp macro="">
      <xdr:nvCxnSpPr>
        <xdr:cNvPr id="405" name="直線コネクタ 404"/>
        <xdr:cNvCxnSpPr/>
      </xdr:nvCxnSpPr>
      <xdr:spPr>
        <a:xfrm>
          <a:off x="6972300" y="12737340"/>
          <a:ext cx="889000" cy="103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6849</xdr:rowOff>
    </xdr:from>
    <xdr:to>
      <xdr:col>41</xdr:col>
      <xdr:colOff>101600</xdr:colOff>
      <xdr:row>75</xdr:row>
      <xdr:rowOff>108449</xdr:rowOff>
    </xdr:to>
    <xdr:sp macro="" textlink="">
      <xdr:nvSpPr>
        <xdr:cNvPr id="406" name="フローチャート: 判断 405"/>
        <xdr:cNvSpPr/>
      </xdr:nvSpPr>
      <xdr:spPr>
        <a:xfrm>
          <a:off x="7810500" y="1286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99576</xdr:rowOff>
    </xdr:from>
    <xdr:ext cx="534377" cy="259045"/>
    <xdr:sp macro="" textlink="">
      <xdr:nvSpPr>
        <xdr:cNvPr id="407" name="テキスト ボックス 406"/>
        <xdr:cNvSpPr txBox="1"/>
      </xdr:nvSpPr>
      <xdr:spPr>
        <a:xfrm>
          <a:off x="7594111" y="1295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95758</xdr:rowOff>
    </xdr:from>
    <xdr:to>
      <xdr:col>36</xdr:col>
      <xdr:colOff>165100</xdr:colOff>
      <xdr:row>76</xdr:row>
      <xdr:rowOff>25908</xdr:rowOff>
    </xdr:to>
    <xdr:sp macro="" textlink="">
      <xdr:nvSpPr>
        <xdr:cNvPr id="408" name="フローチャート: 判断 407"/>
        <xdr:cNvSpPr/>
      </xdr:nvSpPr>
      <xdr:spPr>
        <a:xfrm>
          <a:off x="6921500" y="1295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17035</xdr:rowOff>
    </xdr:from>
    <xdr:ext cx="534377" cy="259045"/>
    <xdr:sp macro="" textlink="">
      <xdr:nvSpPr>
        <xdr:cNvPr id="409" name="テキスト ボックス 408"/>
        <xdr:cNvSpPr txBox="1"/>
      </xdr:nvSpPr>
      <xdr:spPr>
        <a:xfrm>
          <a:off x="6705111" y="13047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5983</xdr:rowOff>
    </xdr:from>
    <xdr:to>
      <xdr:col>55</xdr:col>
      <xdr:colOff>50800</xdr:colOff>
      <xdr:row>75</xdr:row>
      <xdr:rowOff>107583</xdr:rowOff>
    </xdr:to>
    <xdr:sp macro="" textlink="">
      <xdr:nvSpPr>
        <xdr:cNvPr id="415" name="楕円 414"/>
        <xdr:cNvSpPr/>
      </xdr:nvSpPr>
      <xdr:spPr>
        <a:xfrm>
          <a:off x="10426700" y="12864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28860</xdr:rowOff>
    </xdr:from>
    <xdr:ext cx="534377" cy="259045"/>
    <xdr:sp macro="" textlink="">
      <xdr:nvSpPr>
        <xdr:cNvPr id="416" name="商工費該当値テキスト"/>
        <xdr:cNvSpPr txBox="1"/>
      </xdr:nvSpPr>
      <xdr:spPr>
        <a:xfrm>
          <a:off x="10528300" y="12716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169955</xdr:rowOff>
    </xdr:from>
    <xdr:to>
      <xdr:col>50</xdr:col>
      <xdr:colOff>165100</xdr:colOff>
      <xdr:row>75</xdr:row>
      <xdr:rowOff>100105</xdr:rowOff>
    </xdr:to>
    <xdr:sp macro="" textlink="">
      <xdr:nvSpPr>
        <xdr:cNvPr id="417" name="楕円 416"/>
        <xdr:cNvSpPr/>
      </xdr:nvSpPr>
      <xdr:spPr>
        <a:xfrm>
          <a:off x="9588500" y="1285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73</xdr:row>
      <xdr:rowOff>116632</xdr:rowOff>
    </xdr:from>
    <xdr:ext cx="534377" cy="259045"/>
    <xdr:sp macro="" textlink="">
      <xdr:nvSpPr>
        <xdr:cNvPr id="418" name="テキスト ボックス 417"/>
        <xdr:cNvSpPr txBox="1"/>
      </xdr:nvSpPr>
      <xdr:spPr>
        <a:xfrm>
          <a:off x="9359411" y="12632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133575</xdr:rowOff>
    </xdr:from>
    <xdr:to>
      <xdr:col>46</xdr:col>
      <xdr:colOff>38100</xdr:colOff>
      <xdr:row>75</xdr:row>
      <xdr:rowOff>63725</xdr:rowOff>
    </xdr:to>
    <xdr:sp macro="" textlink="">
      <xdr:nvSpPr>
        <xdr:cNvPr id="419" name="楕円 418"/>
        <xdr:cNvSpPr/>
      </xdr:nvSpPr>
      <xdr:spPr>
        <a:xfrm>
          <a:off x="8699500" y="1282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80252</xdr:rowOff>
    </xdr:from>
    <xdr:ext cx="534377" cy="259045"/>
    <xdr:sp macro="" textlink="">
      <xdr:nvSpPr>
        <xdr:cNvPr id="420" name="テキスト ボックス 419"/>
        <xdr:cNvSpPr txBox="1"/>
      </xdr:nvSpPr>
      <xdr:spPr>
        <a:xfrm>
          <a:off x="8483111" y="1259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103171</xdr:rowOff>
    </xdr:from>
    <xdr:to>
      <xdr:col>41</xdr:col>
      <xdr:colOff>101600</xdr:colOff>
      <xdr:row>75</xdr:row>
      <xdr:rowOff>33321</xdr:rowOff>
    </xdr:to>
    <xdr:sp macro="" textlink="">
      <xdr:nvSpPr>
        <xdr:cNvPr id="421" name="楕円 420"/>
        <xdr:cNvSpPr/>
      </xdr:nvSpPr>
      <xdr:spPr>
        <a:xfrm>
          <a:off x="7810500" y="12790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49848</xdr:rowOff>
    </xdr:from>
    <xdr:ext cx="534377" cy="259045"/>
    <xdr:sp macro="" textlink="">
      <xdr:nvSpPr>
        <xdr:cNvPr id="422" name="テキスト ボックス 421"/>
        <xdr:cNvSpPr txBox="1"/>
      </xdr:nvSpPr>
      <xdr:spPr>
        <a:xfrm>
          <a:off x="7594111" y="1256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170690</xdr:rowOff>
    </xdr:from>
    <xdr:to>
      <xdr:col>36</xdr:col>
      <xdr:colOff>165100</xdr:colOff>
      <xdr:row>74</xdr:row>
      <xdr:rowOff>100840</xdr:rowOff>
    </xdr:to>
    <xdr:sp macro="" textlink="">
      <xdr:nvSpPr>
        <xdr:cNvPr id="423" name="楕円 422"/>
        <xdr:cNvSpPr/>
      </xdr:nvSpPr>
      <xdr:spPr>
        <a:xfrm>
          <a:off x="6921500" y="1268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117367</xdr:rowOff>
    </xdr:from>
    <xdr:ext cx="534377" cy="259045"/>
    <xdr:sp macro="" textlink="">
      <xdr:nvSpPr>
        <xdr:cNvPr id="424" name="テキスト ボックス 423"/>
        <xdr:cNvSpPr txBox="1"/>
      </xdr:nvSpPr>
      <xdr:spPr>
        <a:xfrm>
          <a:off x="6705111" y="12461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37</xdr:col>
      <xdr:colOff>63500</xdr:colOff>
      <xdr:row>85</xdr:row>
      <xdr:rowOff>57150</xdr:rowOff>
    </xdr:from>
    <xdr:to>
      <xdr:col>45</xdr:col>
      <xdr:colOff>63500</xdr:colOff>
      <xdr:row>86</xdr:row>
      <xdr:rowOff>139700</xdr:rowOff>
    </xdr:to>
    <xdr:sp macro="" textlink="">
      <xdr:nvSpPr>
        <xdr:cNvPr id="426" name="正方形/長方形 425"/>
        <xdr:cNvSpPr/>
      </xdr:nvSpPr>
      <xdr:spPr>
        <a:xfrm>
          <a:off x="711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86</xdr:row>
      <xdr:rowOff>88900</xdr:rowOff>
    </xdr:from>
    <xdr:to>
      <xdr:col>45</xdr:col>
      <xdr:colOff>63500</xdr:colOff>
      <xdr:row>88</xdr:row>
      <xdr:rowOff>0</xdr:rowOff>
    </xdr:to>
    <xdr:sp macro="" textlink="">
      <xdr:nvSpPr>
        <xdr:cNvPr id="427" name="正方形/長方形 426"/>
        <xdr:cNvSpPr/>
      </xdr:nvSpPr>
      <xdr:spPr>
        <a:xfrm>
          <a:off x="711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85</xdr:row>
      <xdr:rowOff>57150</xdr:rowOff>
    </xdr:from>
    <xdr:to>
      <xdr:col>54</xdr:col>
      <xdr:colOff>0</xdr:colOff>
      <xdr:row>86</xdr:row>
      <xdr:rowOff>139700</xdr:rowOff>
    </xdr:to>
    <xdr:sp macro="" textlink="">
      <xdr:nvSpPr>
        <xdr:cNvPr id="428" name="正方形/長方形 427"/>
        <xdr:cNvSpPr/>
      </xdr:nvSpPr>
      <xdr:spPr>
        <a:xfrm>
          <a:off x="876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86</xdr:row>
      <xdr:rowOff>88900</xdr:rowOff>
    </xdr:from>
    <xdr:to>
      <xdr:col>54</xdr:col>
      <xdr:colOff>0</xdr:colOff>
      <xdr:row>88</xdr:row>
      <xdr:rowOff>0</xdr:rowOff>
    </xdr:to>
    <xdr:sp macro="" textlink="">
      <xdr:nvSpPr>
        <xdr:cNvPr id="429" name="正方形/長方形 428"/>
        <xdr:cNvSpPr/>
      </xdr:nvSpPr>
      <xdr:spPr>
        <a:xfrm>
          <a:off x="876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0" name="正方形/長方形 42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1" name="テキスト ボックス 43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2" name="直線コネクタ 43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33" name="テキスト ボックス 432"/>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4" name="直線コネクタ 43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35" name="テキスト ボックス 434"/>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6" name="直線コネクタ 43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37" name="テキスト ボックス 436"/>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39" name="テキスト ボックス 438"/>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0" name="直線コネクタ 43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1" name="テキスト ボックス 440"/>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2" name="直線コネクタ 44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3" name="テキスト ボックス 44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4" name="直線コネクタ 44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5" name="テキスト ボックス 44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43078</xdr:rowOff>
    </xdr:from>
    <xdr:to>
      <xdr:col>54</xdr:col>
      <xdr:colOff>189865</xdr:colOff>
      <xdr:row>97</xdr:row>
      <xdr:rowOff>112268</xdr:rowOff>
    </xdr:to>
    <xdr:cxnSp macro="">
      <xdr:nvCxnSpPr>
        <xdr:cNvPr id="447" name="直線コネクタ 446"/>
        <xdr:cNvCxnSpPr/>
      </xdr:nvCxnSpPr>
      <xdr:spPr>
        <a:xfrm flipV="1">
          <a:off x="10475595" y="15473578"/>
          <a:ext cx="1270" cy="1269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116095</xdr:rowOff>
    </xdr:from>
    <xdr:ext cx="534377" cy="259045"/>
    <xdr:sp macro="" textlink="">
      <xdr:nvSpPr>
        <xdr:cNvPr id="448" name="土木費最小値テキスト"/>
        <xdr:cNvSpPr txBox="1"/>
      </xdr:nvSpPr>
      <xdr:spPr>
        <a:xfrm>
          <a:off x="10528300" y="16746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112268</xdr:rowOff>
    </xdr:from>
    <xdr:to>
      <xdr:col>55</xdr:col>
      <xdr:colOff>88900</xdr:colOff>
      <xdr:row>97</xdr:row>
      <xdr:rowOff>112268</xdr:rowOff>
    </xdr:to>
    <xdr:cxnSp macro="">
      <xdr:nvCxnSpPr>
        <xdr:cNvPr id="449" name="直線コネクタ 448"/>
        <xdr:cNvCxnSpPr/>
      </xdr:nvCxnSpPr>
      <xdr:spPr>
        <a:xfrm>
          <a:off x="10388600" y="16742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161205</xdr:rowOff>
    </xdr:from>
    <xdr:ext cx="599010" cy="259045"/>
    <xdr:sp macro="" textlink="">
      <xdr:nvSpPr>
        <xdr:cNvPr id="450" name="土木費最大値テキスト"/>
        <xdr:cNvSpPr txBox="1"/>
      </xdr:nvSpPr>
      <xdr:spPr>
        <a:xfrm>
          <a:off x="10528300" y="15248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43078</xdr:rowOff>
    </xdr:from>
    <xdr:to>
      <xdr:col>55</xdr:col>
      <xdr:colOff>88900</xdr:colOff>
      <xdr:row>90</xdr:row>
      <xdr:rowOff>43078</xdr:rowOff>
    </xdr:to>
    <xdr:cxnSp macro="">
      <xdr:nvCxnSpPr>
        <xdr:cNvPr id="451" name="直線コネクタ 450"/>
        <xdr:cNvCxnSpPr/>
      </xdr:nvCxnSpPr>
      <xdr:spPr>
        <a:xfrm>
          <a:off x="10388600" y="15473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18295</xdr:rowOff>
    </xdr:from>
    <xdr:to>
      <xdr:col>55</xdr:col>
      <xdr:colOff>0</xdr:colOff>
      <xdr:row>97</xdr:row>
      <xdr:rowOff>9170</xdr:rowOff>
    </xdr:to>
    <xdr:cxnSp macro="">
      <xdr:nvCxnSpPr>
        <xdr:cNvPr id="452" name="直線コネクタ 451"/>
        <xdr:cNvCxnSpPr/>
      </xdr:nvCxnSpPr>
      <xdr:spPr>
        <a:xfrm flipV="1">
          <a:off x="9639300" y="16477495"/>
          <a:ext cx="838200" cy="162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46454</xdr:rowOff>
    </xdr:from>
    <xdr:ext cx="534377" cy="259045"/>
    <xdr:sp macro="" textlink="">
      <xdr:nvSpPr>
        <xdr:cNvPr id="453" name="土木費平均値テキスト"/>
        <xdr:cNvSpPr txBox="1"/>
      </xdr:nvSpPr>
      <xdr:spPr>
        <a:xfrm>
          <a:off x="10528300" y="16162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23577</xdr:rowOff>
    </xdr:from>
    <xdr:to>
      <xdr:col>55</xdr:col>
      <xdr:colOff>50800</xdr:colOff>
      <xdr:row>95</xdr:row>
      <xdr:rowOff>125177</xdr:rowOff>
    </xdr:to>
    <xdr:sp macro="" textlink="">
      <xdr:nvSpPr>
        <xdr:cNvPr id="454" name="フローチャート: 判断 453"/>
        <xdr:cNvSpPr/>
      </xdr:nvSpPr>
      <xdr:spPr>
        <a:xfrm>
          <a:off x="10426700" y="163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9170</xdr:rowOff>
    </xdr:from>
    <xdr:to>
      <xdr:col>50</xdr:col>
      <xdr:colOff>114300</xdr:colOff>
      <xdr:row>97</xdr:row>
      <xdr:rowOff>26105</xdr:rowOff>
    </xdr:to>
    <xdr:cxnSp macro="">
      <xdr:nvCxnSpPr>
        <xdr:cNvPr id="455" name="直線コネクタ 454"/>
        <xdr:cNvCxnSpPr/>
      </xdr:nvCxnSpPr>
      <xdr:spPr>
        <a:xfrm flipV="1">
          <a:off x="8750300" y="16639820"/>
          <a:ext cx="889000" cy="16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99854</xdr:rowOff>
    </xdr:from>
    <xdr:to>
      <xdr:col>50</xdr:col>
      <xdr:colOff>165100</xdr:colOff>
      <xdr:row>96</xdr:row>
      <xdr:rowOff>30004</xdr:rowOff>
    </xdr:to>
    <xdr:sp macro="" textlink="">
      <xdr:nvSpPr>
        <xdr:cNvPr id="456" name="フローチャート: 判断 455"/>
        <xdr:cNvSpPr/>
      </xdr:nvSpPr>
      <xdr:spPr>
        <a:xfrm>
          <a:off x="9588500" y="16387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94</xdr:row>
      <xdr:rowOff>46531</xdr:rowOff>
    </xdr:from>
    <xdr:ext cx="534377" cy="259045"/>
    <xdr:sp macro="" textlink="">
      <xdr:nvSpPr>
        <xdr:cNvPr id="457" name="テキスト ボックス 456"/>
        <xdr:cNvSpPr txBox="1"/>
      </xdr:nvSpPr>
      <xdr:spPr>
        <a:xfrm>
          <a:off x="9359411" y="16162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26105</xdr:rowOff>
    </xdr:from>
    <xdr:to>
      <xdr:col>45</xdr:col>
      <xdr:colOff>177800</xdr:colOff>
      <xdr:row>97</xdr:row>
      <xdr:rowOff>68929</xdr:rowOff>
    </xdr:to>
    <xdr:cxnSp macro="">
      <xdr:nvCxnSpPr>
        <xdr:cNvPr id="458" name="直線コネクタ 457"/>
        <xdr:cNvCxnSpPr/>
      </xdr:nvCxnSpPr>
      <xdr:spPr>
        <a:xfrm flipV="1">
          <a:off x="7861300" y="16656755"/>
          <a:ext cx="889000" cy="4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102140</xdr:rowOff>
    </xdr:from>
    <xdr:to>
      <xdr:col>46</xdr:col>
      <xdr:colOff>38100</xdr:colOff>
      <xdr:row>96</xdr:row>
      <xdr:rowOff>32290</xdr:rowOff>
    </xdr:to>
    <xdr:sp macro="" textlink="">
      <xdr:nvSpPr>
        <xdr:cNvPr id="459" name="フローチャート: 判断 458"/>
        <xdr:cNvSpPr/>
      </xdr:nvSpPr>
      <xdr:spPr>
        <a:xfrm>
          <a:off x="8699500" y="1638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48817</xdr:rowOff>
    </xdr:from>
    <xdr:ext cx="534377" cy="259045"/>
    <xdr:sp macro="" textlink="">
      <xdr:nvSpPr>
        <xdr:cNvPr id="460" name="テキスト ボックス 459"/>
        <xdr:cNvSpPr txBox="1"/>
      </xdr:nvSpPr>
      <xdr:spPr>
        <a:xfrm>
          <a:off x="8483111" y="16165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68929</xdr:rowOff>
    </xdr:from>
    <xdr:to>
      <xdr:col>41</xdr:col>
      <xdr:colOff>50800</xdr:colOff>
      <xdr:row>97</xdr:row>
      <xdr:rowOff>160102</xdr:rowOff>
    </xdr:to>
    <xdr:cxnSp macro="">
      <xdr:nvCxnSpPr>
        <xdr:cNvPr id="461" name="直線コネクタ 460"/>
        <xdr:cNvCxnSpPr/>
      </xdr:nvCxnSpPr>
      <xdr:spPr>
        <a:xfrm flipV="1">
          <a:off x="6972300" y="16699579"/>
          <a:ext cx="889000" cy="91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142297</xdr:rowOff>
    </xdr:from>
    <xdr:to>
      <xdr:col>41</xdr:col>
      <xdr:colOff>101600</xdr:colOff>
      <xdr:row>96</xdr:row>
      <xdr:rowOff>72447</xdr:rowOff>
    </xdr:to>
    <xdr:sp macro="" textlink="">
      <xdr:nvSpPr>
        <xdr:cNvPr id="462" name="フローチャート: 判断 461"/>
        <xdr:cNvSpPr/>
      </xdr:nvSpPr>
      <xdr:spPr>
        <a:xfrm>
          <a:off x="7810500" y="164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88974</xdr:rowOff>
    </xdr:from>
    <xdr:ext cx="534377" cy="259045"/>
    <xdr:sp macro="" textlink="">
      <xdr:nvSpPr>
        <xdr:cNvPr id="463" name="テキスト ボックス 462"/>
        <xdr:cNvSpPr txBox="1"/>
      </xdr:nvSpPr>
      <xdr:spPr>
        <a:xfrm>
          <a:off x="7594111" y="16205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22740</xdr:rowOff>
    </xdr:from>
    <xdr:to>
      <xdr:col>36</xdr:col>
      <xdr:colOff>165100</xdr:colOff>
      <xdr:row>96</xdr:row>
      <xdr:rowOff>124340</xdr:rowOff>
    </xdr:to>
    <xdr:sp macro="" textlink="">
      <xdr:nvSpPr>
        <xdr:cNvPr id="464" name="フローチャート: 判断 463"/>
        <xdr:cNvSpPr/>
      </xdr:nvSpPr>
      <xdr:spPr>
        <a:xfrm>
          <a:off x="6921500" y="1648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140867</xdr:rowOff>
    </xdr:from>
    <xdr:ext cx="534377" cy="259045"/>
    <xdr:sp macro="" textlink="">
      <xdr:nvSpPr>
        <xdr:cNvPr id="465" name="テキスト ボックス 464"/>
        <xdr:cNvSpPr txBox="1"/>
      </xdr:nvSpPr>
      <xdr:spPr>
        <a:xfrm>
          <a:off x="6705111" y="16257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6" name="テキスト ボックス 46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7" name="テキスト ボックス 46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8" name="テキスト ボックス 46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9" name="テキスト ボックス 46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0" name="テキスト ボックス 46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138945</xdr:rowOff>
    </xdr:from>
    <xdr:to>
      <xdr:col>55</xdr:col>
      <xdr:colOff>50800</xdr:colOff>
      <xdr:row>96</xdr:row>
      <xdr:rowOff>69095</xdr:rowOff>
    </xdr:to>
    <xdr:sp macro="" textlink="">
      <xdr:nvSpPr>
        <xdr:cNvPr id="471" name="楕円 470"/>
        <xdr:cNvSpPr/>
      </xdr:nvSpPr>
      <xdr:spPr>
        <a:xfrm>
          <a:off x="10426700" y="1642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117372</xdr:rowOff>
    </xdr:from>
    <xdr:ext cx="534377" cy="259045"/>
    <xdr:sp macro="" textlink="">
      <xdr:nvSpPr>
        <xdr:cNvPr id="472" name="土木費該当値テキスト"/>
        <xdr:cNvSpPr txBox="1"/>
      </xdr:nvSpPr>
      <xdr:spPr>
        <a:xfrm>
          <a:off x="10528300" y="16405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129820</xdr:rowOff>
    </xdr:from>
    <xdr:to>
      <xdr:col>50</xdr:col>
      <xdr:colOff>165100</xdr:colOff>
      <xdr:row>97</xdr:row>
      <xdr:rowOff>59970</xdr:rowOff>
    </xdr:to>
    <xdr:sp macro="" textlink="">
      <xdr:nvSpPr>
        <xdr:cNvPr id="473" name="楕円 472"/>
        <xdr:cNvSpPr/>
      </xdr:nvSpPr>
      <xdr:spPr>
        <a:xfrm>
          <a:off x="9588500" y="1658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97</xdr:row>
      <xdr:rowOff>51097</xdr:rowOff>
    </xdr:from>
    <xdr:ext cx="534377" cy="259045"/>
    <xdr:sp macro="" textlink="">
      <xdr:nvSpPr>
        <xdr:cNvPr id="474" name="テキスト ボックス 473"/>
        <xdr:cNvSpPr txBox="1"/>
      </xdr:nvSpPr>
      <xdr:spPr>
        <a:xfrm>
          <a:off x="9359411" y="1668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146755</xdr:rowOff>
    </xdr:from>
    <xdr:to>
      <xdr:col>46</xdr:col>
      <xdr:colOff>38100</xdr:colOff>
      <xdr:row>97</xdr:row>
      <xdr:rowOff>76905</xdr:rowOff>
    </xdr:to>
    <xdr:sp macro="" textlink="">
      <xdr:nvSpPr>
        <xdr:cNvPr id="475" name="楕円 474"/>
        <xdr:cNvSpPr/>
      </xdr:nvSpPr>
      <xdr:spPr>
        <a:xfrm>
          <a:off x="8699500" y="1660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68032</xdr:rowOff>
    </xdr:from>
    <xdr:ext cx="534377" cy="259045"/>
    <xdr:sp macro="" textlink="">
      <xdr:nvSpPr>
        <xdr:cNvPr id="476" name="テキスト ボックス 475"/>
        <xdr:cNvSpPr txBox="1"/>
      </xdr:nvSpPr>
      <xdr:spPr>
        <a:xfrm>
          <a:off x="8483111" y="16698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18129</xdr:rowOff>
    </xdr:from>
    <xdr:to>
      <xdr:col>41</xdr:col>
      <xdr:colOff>101600</xdr:colOff>
      <xdr:row>97</xdr:row>
      <xdr:rowOff>119729</xdr:rowOff>
    </xdr:to>
    <xdr:sp macro="" textlink="">
      <xdr:nvSpPr>
        <xdr:cNvPr id="477" name="楕円 476"/>
        <xdr:cNvSpPr/>
      </xdr:nvSpPr>
      <xdr:spPr>
        <a:xfrm>
          <a:off x="7810500" y="1664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110856</xdr:rowOff>
    </xdr:from>
    <xdr:ext cx="534377" cy="259045"/>
    <xdr:sp macro="" textlink="">
      <xdr:nvSpPr>
        <xdr:cNvPr id="478" name="テキスト ボックス 477"/>
        <xdr:cNvSpPr txBox="1"/>
      </xdr:nvSpPr>
      <xdr:spPr>
        <a:xfrm>
          <a:off x="7594111" y="16741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109302</xdr:rowOff>
    </xdr:from>
    <xdr:to>
      <xdr:col>36</xdr:col>
      <xdr:colOff>165100</xdr:colOff>
      <xdr:row>98</xdr:row>
      <xdr:rowOff>39452</xdr:rowOff>
    </xdr:to>
    <xdr:sp macro="" textlink="">
      <xdr:nvSpPr>
        <xdr:cNvPr id="479" name="楕円 478"/>
        <xdr:cNvSpPr/>
      </xdr:nvSpPr>
      <xdr:spPr>
        <a:xfrm>
          <a:off x="6921500" y="1673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30579</xdr:rowOff>
    </xdr:from>
    <xdr:ext cx="534377" cy="259045"/>
    <xdr:sp macro="" textlink="">
      <xdr:nvSpPr>
        <xdr:cNvPr id="480" name="テキスト ボックス 479"/>
        <xdr:cNvSpPr txBox="1"/>
      </xdr:nvSpPr>
      <xdr:spPr>
        <a:xfrm>
          <a:off x="6705111" y="16832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1" name="正方形/長方形 48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警察費</a:t>
          </a:r>
        </a:p>
      </xdr:txBody>
    </xdr:sp>
    <xdr:clientData/>
  </xdr:twoCellAnchor>
  <xdr:twoCellAnchor>
    <xdr:from>
      <xdr:col>68</xdr:col>
      <xdr:colOff>0</xdr:colOff>
      <xdr:row>25</xdr:row>
      <xdr:rowOff>57150</xdr:rowOff>
    </xdr:from>
    <xdr:to>
      <xdr:col>76</xdr:col>
      <xdr:colOff>0</xdr:colOff>
      <xdr:row>26</xdr:row>
      <xdr:rowOff>139700</xdr:rowOff>
    </xdr:to>
    <xdr:sp macro="" textlink="">
      <xdr:nvSpPr>
        <xdr:cNvPr id="482" name="正方形/長方形 481"/>
        <xdr:cNvSpPr/>
      </xdr:nvSpPr>
      <xdr:spPr>
        <a:xfrm>
          <a:off x="1295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26</xdr:row>
      <xdr:rowOff>88900</xdr:rowOff>
    </xdr:from>
    <xdr:to>
      <xdr:col>76</xdr:col>
      <xdr:colOff>0</xdr:colOff>
      <xdr:row>28</xdr:row>
      <xdr:rowOff>0</xdr:rowOff>
    </xdr:to>
    <xdr:sp macro="" textlink="">
      <xdr:nvSpPr>
        <xdr:cNvPr id="483" name="正方形/長方形 482"/>
        <xdr:cNvSpPr/>
      </xdr:nvSpPr>
      <xdr:spPr>
        <a:xfrm>
          <a:off x="1295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25</xdr:row>
      <xdr:rowOff>57150</xdr:rowOff>
    </xdr:from>
    <xdr:to>
      <xdr:col>84</xdr:col>
      <xdr:colOff>127000</xdr:colOff>
      <xdr:row>26</xdr:row>
      <xdr:rowOff>139700</xdr:rowOff>
    </xdr:to>
    <xdr:sp macro="" textlink="">
      <xdr:nvSpPr>
        <xdr:cNvPr id="484" name="正方形/長方形 483"/>
        <xdr:cNvSpPr/>
      </xdr:nvSpPr>
      <xdr:spPr>
        <a:xfrm>
          <a:off x="146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26</xdr:row>
      <xdr:rowOff>88900</xdr:rowOff>
    </xdr:from>
    <xdr:to>
      <xdr:col>84</xdr:col>
      <xdr:colOff>127000</xdr:colOff>
      <xdr:row>28</xdr:row>
      <xdr:rowOff>0</xdr:rowOff>
    </xdr:to>
    <xdr:sp macro="" textlink="">
      <xdr:nvSpPr>
        <xdr:cNvPr id="485" name="正方形/長方形 484"/>
        <xdr:cNvSpPr/>
      </xdr:nvSpPr>
      <xdr:spPr>
        <a:xfrm>
          <a:off x="146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489" name="テキスト ボックス 488"/>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0" name="直線コネクタ 489"/>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491" name="テキスト ボックス 490"/>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2" name="直線コネクタ 491"/>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3" name="テキスト ボックス 492"/>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4" name="直線コネクタ 493"/>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5" name="テキスト ボックス 494"/>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6" name="直線コネクタ 495"/>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97" name="テキスト ボックス 496"/>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498" name="直線コネクタ 497"/>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499" name="テキスト ボックス 498"/>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0" name="直線コネクタ 499"/>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01" name="テキスト ボックス 500"/>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3" name="テキスト ボックス 50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警察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14296</xdr:rowOff>
    </xdr:from>
    <xdr:to>
      <xdr:col>85</xdr:col>
      <xdr:colOff>126364</xdr:colOff>
      <xdr:row>39</xdr:row>
      <xdr:rowOff>132189</xdr:rowOff>
    </xdr:to>
    <xdr:cxnSp macro="">
      <xdr:nvCxnSpPr>
        <xdr:cNvPr id="505" name="直線コネクタ 504"/>
        <xdr:cNvCxnSpPr/>
      </xdr:nvCxnSpPr>
      <xdr:spPr>
        <a:xfrm flipV="1">
          <a:off x="16317595" y="5329246"/>
          <a:ext cx="1269" cy="1489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136016</xdr:rowOff>
    </xdr:from>
    <xdr:ext cx="534377" cy="259045"/>
    <xdr:sp macro="" textlink="">
      <xdr:nvSpPr>
        <xdr:cNvPr id="506" name="警察費最小値テキスト"/>
        <xdr:cNvSpPr txBox="1"/>
      </xdr:nvSpPr>
      <xdr:spPr>
        <a:xfrm>
          <a:off x="16370300" y="682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132189</xdr:rowOff>
    </xdr:from>
    <xdr:to>
      <xdr:col>86</xdr:col>
      <xdr:colOff>25400</xdr:colOff>
      <xdr:row>39</xdr:row>
      <xdr:rowOff>132189</xdr:rowOff>
    </xdr:to>
    <xdr:cxnSp macro="">
      <xdr:nvCxnSpPr>
        <xdr:cNvPr id="507" name="直線コネクタ 506"/>
        <xdr:cNvCxnSpPr/>
      </xdr:nvCxnSpPr>
      <xdr:spPr>
        <a:xfrm>
          <a:off x="16230600" y="6818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132423</xdr:rowOff>
    </xdr:from>
    <xdr:ext cx="534377" cy="259045"/>
    <xdr:sp macro="" textlink="">
      <xdr:nvSpPr>
        <xdr:cNvPr id="508" name="警察費最大値テキスト"/>
        <xdr:cNvSpPr txBox="1"/>
      </xdr:nvSpPr>
      <xdr:spPr>
        <a:xfrm>
          <a:off x="16370300" y="5104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14296</xdr:rowOff>
    </xdr:from>
    <xdr:to>
      <xdr:col>86</xdr:col>
      <xdr:colOff>25400</xdr:colOff>
      <xdr:row>31</xdr:row>
      <xdr:rowOff>14296</xdr:rowOff>
    </xdr:to>
    <xdr:cxnSp macro="">
      <xdr:nvCxnSpPr>
        <xdr:cNvPr id="509" name="直線コネクタ 508"/>
        <xdr:cNvCxnSpPr/>
      </xdr:nvCxnSpPr>
      <xdr:spPr>
        <a:xfrm>
          <a:off x="16230600" y="5329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26870</xdr:rowOff>
    </xdr:from>
    <xdr:to>
      <xdr:col>85</xdr:col>
      <xdr:colOff>127000</xdr:colOff>
      <xdr:row>38</xdr:row>
      <xdr:rowOff>69487</xdr:rowOff>
    </xdr:to>
    <xdr:cxnSp macro="">
      <xdr:nvCxnSpPr>
        <xdr:cNvPr id="510" name="直線コネクタ 509"/>
        <xdr:cNvCxnSpPr/>
      </xdr:nvCxnSpPr>
      <xdr:spPr>
        <a:xfrm flipV="1">
          <a:off x="15481300" y="6370520"/>
          <a:ext cx="838200" cy="214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111940</xdr:rowOff>
    </xdr:from>
    <xdr:ext cx="534377" cy="259045"/>
    <xdr:sp macro="" textlink="">
      <xdr:nvSpPr>
        <xdr:cNvPr id="511" name="警察費平均値テキスト"/>
        <xdr:cNvSpPr txBox="1"/>
      </xdr:nvSpPr>
      <xdr:spPr>
        <a:xfrm>
          <a:off x="16370300" y="61126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89063</xdr:rowOff>
    </xdr:from>
    <xdr:to>
      <xdr:col>85</xdr:col>
      <xdr:colOff>177800</xdr:colOff>
      <xdr:row>37</xdr:row>
      <xdr:rowOff>19213</xdr:rowOff>
    </xdr:to>
    <xdr:sp macro="" textlink="">
      <xdr:nvSpPr>
        <xdr:cNvPr id="512" name="フローチャート: 判断 511"/>
        <xdr:cNvSpPr/>
      </xdr:nvSpPr>
      <xdr:spPr>
        <a:xfrm>
          <a:off x="16268700" y="62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52832</xdr:rowOff>
    </xdr:from>
    <xdr:to>
      <xdr:col>81</xdr:col>
      <xdr:colOff>50800</xdr:colOff>
      <xdr:row>38</xdr:row>
      <xdr:rowOff>69487</xdr:rowOff>
    </xdr:to>
    <xdr:cxnSp macro="">
      <xdr:nvCxnSpPr>
        <xdr:cNvPr id="513" name="直線コネクタ 512"/>
        <xdr:cNvCxnSpPr/>
      </xdr:nvCxnSpPr>
      <xdr:spPr>
        <a:xfrm>
          <a:off x="14592300" y="6567932"/>
          <a:ext cx="889000" cy="1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13299</xdr:rowOff>
    </xdr:from>
    <xdr:to>
      <xdr:col>81</xdr:col>
      <xdr:colOff>101600</xdr:colOff>
      <xdr:row>37</xdr:row>
      <xdr:rowOff>114899</xdr:rowOff>
    </xdr:to>
    <xdr:sp macro="" textlink="">
      <xdr:nvSpPr>
        <xdr:cNvPr id="514" name="フローチャート: 判断 513"/>
        <xdr:cNvSpPr/>
      </xdr:nvSpPr>
      <xdr:spPr>
        <a:xfrm>
          <a:off x="15430500" y="6356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35</xdr:row>
      <xdr:rowOff>131426</xdr:rowOff>
    </xdr:from>
    <xdr:ext cx="534377" cy="259045"/>
    <xdr:sp macro="" textlink="">
      <xdr:nvSpPr>
        <xdr:cNvPr id="515" name="テキスト ボックス 514"/>
        <xdr:cNvSpPr txBox="1"/>
      </xdr:nvSpPr>
      <xdr:spPr>
        <a:xfrm>
          <a:off x="15201411" y="6132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166805</xdr:rowOff>
    </xdr:from>
    <xdr:to>
      <xdr:col>76</xdr:col>
      <xdr:colOff>114300</xdr:colOff>
      <xdr:row>38</xdr:row>
      <xdr:rowOff>52832</xdr:rowOff>
    </xdr:to>
    <xdr:cxnSp macro="">
      <xdr:nvCxnSpPr>
        <xdr:cNvPr id="516" name="直線コネクタ 515"/>
        <xdr:cNvCxnSpPr/>
      </xdr:nvCxnSpPr>
      <xdr:spPr>
        <a:xfrm>
          <a:off x="13703300" y="6510455"/>
          <a:ext cx="889000" cy="57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38118</xdr:rowOff>
    </xdr:from>
    <xdr:to>
      <xdr:col>76</xdr:col>
      <xdr:colOff>165100</xdr:colOff>
      <xdr:row>37</xdr:row>
      <xdr:rowOff>139718</xdr:rowOff>
    </xdr:to>
    <xdr:sp macro="" textlink="">
      <xdr:nvSpPr>
        <xdr:cNvPr id="517" name="フローチャート: 判断 516"/>
        <xdr:cNvSpPr/>
      </xdr:nvSpPr>
      <xdr:spPr>
        <a:xfrm>
          <a:off x="14541500" y="638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156245</xdr:rowOff>
    </xdr:from>
    <xdr:ext cx="534377" cy="259045"/>
    <xdr:sp macro="" textlink="">
      <xdr:nvSpPr>
        <xdr:cNvPr id="518" name="テキスト ボックス 517"/>
        <xdr:cNvSpPr txBox="1"/>
      </xdr:nvSpPr>
      <xdr:spPr>
        <a:xfrm>
          <a:off x="14325111" y="6156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65079</xdr:rowOff>
    </xdr:from>
    <xdr:to>
      <xdr:col>71</xdr:col>
      <xdr:colOff>177800</xdr:colOff>
      <xdr:row>37</xdr:row>
      <xdr:rowOff>166805</xdr:rowOff>
    </xdr:to>
    <xdr:cxnSp macro="">
      <xdr:nvCxnSpPr>
        <xdr:cNvPr id="519" name="直線コネクタ 518"/>
        <xdr:cNvCxnSpPr/>
      </xdr:nvCxnSpPr>
      <xdr:spPr>
        <a:xfrm>
          <a:off x="12814300" y="6408729"/>
          <a:ext cx="889000" cy="101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90533</xdr:rowOff>
    </xdr:from>
    <xdr:to>
      <xdr:col>72</xdr:col>
      <xdr:colOff>38100</xdr:colOff>
      <xdr:row>38</xdr:row>
      <xdr:rowOff>20682</xdr:rowOff>
    </xdr:to>
    <xdr:sp macro="" textlink="">
      <xdr:nvSpPr>
        <xdr:cNvPr id="520" name="フローチャート: 判断 519"/>
        <xdr:cNvSpPr/>
      </xdr:nvSpPr>
      <xdr:spPr>
        <a:xfrm>
          <a:off x="13652500" y="64341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37210</xdr:rowOff>
    </xdr:from>
    <xdr:ext cx="534377" cy="259045"/>
    <xdr:sp macro="" textlink="">
      <xdr:nvSpPr>
        <xdr:cNvPr id="521" name="テキスト ボックス 520"/>
        <xdr:cNvSpPr txBox="1"/>
      </xdr:nvSpPr>
      <xdr:spPr>
        <a:xfrm>
          <a:off x="13436111" y="620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108984</xdr:rowOff>
    </xdr:from>
    <xdr:to>
      <xdr:col>67</xdr:col>
      <xdr:colOff>101600</xdr:colOff>
      <xdr:row>38</xdr:row>
      <xdr:rowOff>39134</xdr:rowOff>
    </xdr:to>
    <xdr:sp macro="" textlink="">
      <xdr:nvSpPr>
        <xdr:cNvPr id="522" name="フローチャート: 判断 521"/>
        <xdr:cNvSpPr/>
      </xdr:nvSpPr>
      <xdr:spPr>
        <a:xfrm>
          <a:off x="12763500" y="6452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30261</xdr:rowOff>
    </xdr:from>
    <xdr:ext cx="534377" cy="259045"/>
    <xdr:sp macro="" textlink="">
      <xdr:nvSpPr>
        <xdr:cNvPr id="523" name="テキスト ボックス 522"/>
        <xdr:cNvSpPr txBox="1"/>
      </xdr:nvSpPr>
      <xdr:spPr>
        <a:xfrm>
          <a:off x="12547111" y="6545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147520</xdr:rowOff>
    </xdr:from>
    <xdr:to>
      <xdr:col>85</xdr:col>
      <xdr:colOff>177800</xdr:colOff>
      <xdr:row>37</xdr:row>
      <xdr:rowOff>77670</xdr:rowOff>
    </xdr:to>
    <xdr:sp macro="" textlink="">
      <xdr:nvSpPr>
        <xdr:cNvPr id="529" name="楕円 528"/>
        <xdr:cNvSpPr/>
      </xdr:nvSpPr>
      <xdr:spPr>
        <a:xfrm>
          <a:off x="16268700" y="631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125947</xdr:rowOff>
    </xdr:from>
    <xdr:ext cx="534377" cy="259045"/>
    <xdr:sp macro="" textlink="">
      <xdr:nvSpPr>
        <xdr:cNvPr id="530" name="警察費該当値テキスト"/>
        <xdr:cNvSpPr txBox="1"/>
      </xdr:nvSpPr>
      <xdr:spPr>
        <a:xfrm>
          <a:off x="16370300" y="6298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18687</xdr:rowOff>
    </xdr:from>
    <xdr:to>
      <xdr:col>81</xdr:col>
      <xdr:colOff>101600</xdr:colOff>
      <xdr:row>38</xdr:row>
      <xdr:rowOff>120287</xdr:rowOff>
    </xdr:to>
    <xdr:sp macro="" textlink="">
      <xdr:nvSpPr>
        <xdr:cNvPr id="531" name="楕円 530"/>
        <xdr:cNvSpPr/>
      </xdr:nvSpPr>
      <xdr:spPr>
        <a:xfrm>
          <a:off x="15430500" y="653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38</xdr:row>
      <xdr:rowOff>111414</xdr:rowOff>
    </xdr:from>
    <xdr:ext cx="534377" cy="259045"/>
    <xdr:sp macro="" textlink="">
      <xdr:nvSpPr>
        <xdr:cNvPr id="532" name="テキスト ボックス 531"/>
        <xdr:cNvSpPr txBox="1"/>
      </xdr:nvSpPr>
      <xdr:spPr>
        <a:xfrm>
          <a:off x="15201411" y="6626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2032</xdr:rowOff>
    </xdr:from>
    <xdr:to>
      <xdr:col>76</xdr:col>
      <xdr:colOff>165100</xdr:colOff>
      <xdr:row>38</xdr:row>
      <xdr:rowOff>103632</xdr:rowOff>
    </xdr:to>
    <xdr:sp macro="" textlink="">
      <xdr:nvSpPr>
        <xdr:cNvPr id="533" name="楕円 532"/>
        <xdr:cNvSpPr/>
      </xdr:nvSpPr>
      <xdr:spPr>
        <a:xfrm>
          <a:off x="14541500" y="651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94759</xdr:rowOff>
    </xdr:from>
    <xdr:ext cx="534377" cy="259045"/>
    <xdr:sp macro="" textlink="">
      <xdr:nvSpPr>
        <xdr:cNvPr id="534" name="テキスト ボックス 533"/>
        <xdr:cNvSpPr txBox="1"/>
      </xdr:nvSpPr>
      <xdr:spPr>
        <a:xfrm>
          <a:off x="14325111" y="660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116005</xdr:rowOff>
    </xdr:from>
    <xdr:to>
      <xdr:col>72</xdr:col>
      <xdr:colOff>38100</xdr:colOff>
      <xdr:row>38</xdr:row>
      <xdr:rowOff>46155</xdr:rowOff>
    </xdr:to>
    <xdr:sp macro="" textlink="">
      <xdr:nvSpPr>
        <xdr:cNvPr id="535" name="楕円 534"/>
        <xdr:cNvSpPr/>
      </xdr:nvSpPr>
      <xdr:spPr>
        <a:xfrm>
          <a:off x="13652500" y="645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37282</xdr:rowOff>
    </xdr:from>
    <xdr:ext cx="534377" cy="259045"/>
    <xdr:sp macro="" textlink="">
      <xdr:nvSpPr>
        <xdr:cNvPr id="536" name="テキスト ボックス 535"/>
        <xdr:cNvSpPr txBox="1"/>
      </xdr:nvSpPr>
      <xdr:spPr>
        <a:xfrm>
          <a:off x="13436111" y="6552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14279</xdr:rowOff>
    </xdr:from>
    <xdr:to>
      <xdr:col>67</xdr:col>
      <xdr:colOff>101600</xdr:colOff>
      <xdr:row>37</xdr:row>
      <xdr:rowOff>115879</xdr:rowOff>
    </xdr:to>
    <xdr:sp macro="" textlink="">
      <xdr:nvSpPr>
        <xdr:cNvPr id="537" name="楕円 536"/>
        <xdr:cNvSpPr/>
      </xdr:nvSpPr>
      <xdr:spPr>
        <a:xfrm>
          <a:off x="12763500" y="635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132406</xdr:rowOff>
    </xdr:from>
    <xdr:ext cx="534377" cy="259045"/>
    <xdr:sp macro="" textlink="">
      <xdr:nvSpPr>
        <xdr:cNvPr id="538" name="テキスト ボックス 537"/>
        <xdr:cNvSpPr txBox="1"/>
      </xdr:nvSpPr>
      <xdr:spPr>
        <a:xfrm>
          <a:off x="12547111" y="6133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68</xdr:col>
      <xdr:colOff>0</xdr:colOff>
      <xdr:row>45</xdr:row>
      <xdr:rowOff>57150</xdr:rowOff>
    </xdr:from>
    <xdr:to>
      <xdr:col>76</xdr:col>
      <xdr:colOff>0</xdr:colOff>
      <xdr:row>46</xdr:row>
      <xdr:rowOff>139700</xdr:rowOff>
    </xdr:to>
    <xdr:sp macro="" textlink="">
      <xdr:nvSpPr>
        <xdr:cNvPr id="540" name="正方形/長方形 539"/>
        <xdr:cNvSpPr/>
      </xdr:nvSpPr>
      <xdr:spPr>
        <a:xfrm>
          <a:off x="1295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46</xdr:row>
      <xdr:rowOff>88900</xdr:rowOff>
    </xdr:from>
    <xdr:to>
      <xdr:col>76</xdr:col>
      <xdr:colOff>0</xdr:colOff>
      <xdr:row>48</xdr:row>
      <xdr:rowOff>0</xdr:rowOff>
    </xdr:to>
    <xdr:sp macro="" textlink="">
      <xdr:nvSpPr>
        <xdr:cNvPr id="541" name="正方形/長方形 540"/>
        <xdr:cNvSpPr/>
      </xdr:nvSpPr>
      <xdr:spPr>
        <a:xfrm>
          <a:off x="1295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45</xdr:row>
      <xdr:rowOff>57150</xdr:rowOff>
    </xdr:from>
    <xdr:to>
      <xdr:col>84</xdr:col>
      <xdr:colOff>127000</xdr:colOff>
      <xdr:row>46</xdr:row>
      <xdr:rowOff>139700</xdr:rowOff>
    </xdr:to>
    <xdr:sp macro="" textlink="">
      <xdr:nvSpPr>
        <xdr:cNvPr id="542" name="正方形/長方形 541"/>
        <xdr:cNvSpPr/>
      </xdr:nvSpPr>
      <xdr:spPr>
        <a:xfrm>
          <a:off x="146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46</xdr:row>
      <xdr:rowOff>88900</xdr:rowOff>
    </xdr:from>
    <xdr:to>
      <xdr:col>84</xdr:col>
      <xdr:colOff>127000</xdr:colOff>
      <xdr:row>48</xdr:row>
      <xdr:rowOff>0</xdr:rowOff>
    </xdr:to>
    <xdr:sp macro="" textlink="">
      <xdr:nvSpPr>
        <xdr:cNvPr id="543" name="正方形/長方形 542"/>
        <xdr:cNvSpPr/>
      </xdr:nvSpPr>
      <xdr:spPr>
        <a:xfrm>
          <a:off x="146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4" name="正方形/長方形 54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5" name="テキスト ボックス 54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6" name="直線コネクタ 54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47" name="テキスト ボックス 546"/>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48" name="直線コネクタ 547"/>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58</xdr:row>
      <xdr:rowOff>73677</xdr:rowOff>
    </xdr:from>
    <xdr:ext cx="595419" cy="259045"/>
    <xdr:sp macro="" textlink="">
      <xdr:nvSpPr>
        <xdr:cNvPr id="549" name="テキスト ボックス 548"/>
        <xdr:cNvSpPr txBox="1"/>
      </xdr:nvSpPr>
      <xdr:spPr>
        <a:xfrm>
          <a:off x="11850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0" name="直線コネクタ 549"/>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1" name="テキスト ボックス 550"/>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3" name="テキスト ボックス 552"/>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4" name="直線コネクタ 553"/>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55" name="テキスト ボックス 554"/>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6" name="直線コネクタ 555"/>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57" name="テキスト ボックス 556"/>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59" name="テキスト ボックス 55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56947</xdr:rowOff>
    </xdr:from>
    <xdr:to>
      <xdr:col>85</xdr:col>
      <xdr:colOff>126364</xdr:colOff>
      <xdr:row>58</xdr:row>
      <xdr:rowOff>41097</xdr:rowOff>
    </xdr:to>
    <xdr:cxnSp macro="">
      <xdr:nvCxnSpPr>
        <xdr:cNvPr id="561" name="直線コネクタ 560"/>
        <xdr:cNvCxnSpPr/>
      </xdr:nvCxnSpPr>
      <xdr:spPr>
        <a:xfrm flipV="1">
          <a:off x="16317595" y="8629447"/>
          <a:ext cx="1269" cy="1355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44924</xdr:rowOff>
    </xdr:from>
    <xdr:ext cx="599010" cy="259045"/>
    <xdr:sp macro="" textlink="">
      <xdr:nvSpPr>
        <xdr:cNvPr id="562" name="教育費最小値テキスト"/>
        <xdr:cNvSpPr txBox="1"/>
      </xdr:nvSpPr>
      <xdr:spPr>
        <a:xfrm>
          <a:off x="16370300" y="9989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41097</xdr:rowOff>
    </xdr:from>
    <xdr:to>
      <xdr:col>86</xdr:col>
      <xdr:colOff>25400</xdr:colOff>
      <xdr:row>58</xdr:row>
      <xdr:rowOff>41097</xdr:rowOff>
    </xdr:to>
    <xdr:cxnSp macro="">
      <xdr:nvCxnSpPr>
        <xdr:cNvPr id="563" name="直線コネクタ 562"/>
        <xdr:cNvCxnSpPr/>
      </xdr:nvCxnSpPr>
      <xdr:spPr>
        <a:xfrm>
          <a:off x="16230600" y="9985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3624</xdr:rowOff>
    </xdr:from>
    <xdr:ext cx="599010" cy="259045"/>
    <xdr:sp macro="" textlink="">
      <xdr:nvSpPr>
        <xdr:cNvPr id="564" name="教育費最大値テキスト"/>
        <xdr:cNvSpPr txBox="1"/>
      </xdr:nvSpPr>
      <xdr:spPr>
        <a:xfrm>
          <a:off x="16370300" y="8404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56947</xdr:rowOff>
    </xdr:from>
    <xdr:to>
      <xdr:col>86</xdr:col>
      <xdr:colOff>25400</xdr:colOff>
      <xdr:row>50</xdr:row>
      <xdr:rowOff>56947</xdr:rowOff>
    </xdr:to>
    <xdr:cxnSp macro="">
      <xdr:nvCxnSpPr>
        <xdr:cNvPr id="565" name="直線コネクタ 564"/>
        <xdr:cNvCxnSpPr/>
      </xdr:nvCxnSpPr>
      <xdr:spPr>
        <a:xfrm>
          <a:off x="16230600" y="8629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151282</xdr:rowOff>
    </xdr:from>
    <xdr:to>
      <xdr:col>85</xdr:col>
      <xdr:colOff>127000</xdr:colOff>
      <xdr:row>57</xdr:row>
      <xdr:rowOff>133452</xdr:rowOff>
    </xdr:to>
    <xdr:cxnSp macro="">
      <xdr:nvCxnSpPr>
        <xdr:cNvPr id="566" name="直線コネクタ 565"/>
        <xdr:cNvCxnSpPr/>
      </xdr:nvCxnSpPr>
      <xdr:spPr>
        <a:xfrm>
          <a:off x="15481300" y="9752482"/>
          <a:ext cx="838200" cy="15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99890</xdr:rowOff>
    </xdr:from>
    <xdr:ext cx="599010" cy="259045"/>
    <xdr:sp macro="" textlink="">
      <xdr:nvSpPr>
        <xdr:cNvPr id="567" name="教育費平均値テキスト"/>
        <xdr:cNvSpPr txBox="1"/>
      </xdr:nvSpPr>
      <xdr:spPr>
        <a:xfrm>
          <a:off x="16370300" y="918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77013</xdr:rowOff>
    </xdr:from>
    <xdr:to>
      <xdr:col>85</xdr:col>
      <xdr:colOff>177800</xdr:colOff>
      <xdr:row>55</xdr:row>
      <xdr:rowOff>7163</xdr:rowOff>
    </xdr:to>
    <xdr:sp macro="" textlink="">
      <xdr:nvSpPr>
        <xdr:cNvPr id="568" name="フローチャート: 判断 567"/>
        <xdr:cNvSpPr/>
      </xdr:nvSpPr>
      <xdr:spPr>
        <a:xfrm>
          <a:off x="16268700" y="933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100762</xdr:rowOff>
    </xdr:from>
    <xdr:to>
      <xdr:col>81</xdr:col>
      <xdr:colOff>50800</xdr:colOff>
      <xdr:row>56</xdr:row>
      <xdr:rowOff>151282</xdr:rowOff>
    </xdr:to>
    <xdr:cxnSp macro="">
      <xdr:nvCxnSpPr>
        <xdr:cNvPr id="569" name="直線コネクタ 568"/>
        <xdr:cNvCxnSpPr/>
      </xdr:nvCxnSpPr>
      <xdr:spPr>
        <a:xfrm>
          <a:off x="14592300" y="9701962"/>
          <a:ext cx="889000" cy="5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71603</xdr:rowOff>
    </xdr:from>
    <xdr:to>
      <xdr:col>81</xdr:col>
      <xdr:colOff>101600</xdr:colOff>
      <xdr:row>55</xdr:row>
      <xdr:rowOff>1753</xdr:rowOff>
    </xdr:to>
    <xdr:sp macro="" textlink="">
      <xdr:nvSpPr>
        <xdr:cNvPr id="570" name="フローチャート: 判断 569"/>
        <xdr:cNvSpPr/>
      </xdr:nvSpPr>
      <xdr:spPr>
        <a:xfrm>
          <a:off x="15430500" y="9329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119595</xdr:colOff>
      <xdr:row>53</xdr:row>
      <xdr:rowOff>18280</xdr:rowOff>
    </xdr:from>
    <xdr:ext cx="599010" cy="259045"/>
    <xdr:sp macro="" textlink="">
      <xdr:nvSpPr>
        <xdr:cNvPr id="571" name="テキスト ボックス 570"/>
        <xdr:cNvSpPr txBox="1"/>
      </xdr:nvSpPr>
      <xdr:spPr>
        <a:xfrm>
          <a:off x="15169095" y="9105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68149</xdr:rowOff>
    </xdr:from>
    <xdr:to>
      <xdr:col>76</xdr:col>
      <xdr:colOff>114300</xdr:colOff>
      <xdr:row>56</xdr:row>
      <xdr:rowOff>100762</xdr:rowOff>
    </xdr:to>
    <xdr:cxnSp macro="">
      <xdr:nvCxnSpPr>
        <xdr:cNvPr id="572" name="直線コネクタ 571"/>
        <xdr:cNvCxnSpPr/>
      </xdr:nvCxnSpPr>
      <xdr:spPr>
        <a:xfrm>
          <a:off x="13703300" y="9669349"/>
          <a:ext cx="889000" cy="3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102006</xdr:rowOff>
    </xdr:from>
    <xdr:to>
      <xdr:col>76</xdr:col>
      <xdr:colOff>165100</xdr:colOff>
      <xdr:row>55</xdr:row>
      <xdr:rowOff>32156</xdr:rowOff>
    </xdr:to>
    <xdr:sp macro="" textlink="">
      <xdr:nvSpPr>
        <xdr:cNvPr id="573" name="フローチャート: 判断 572"/>
        <xdr:cNvSpPr/>
      </xdr:nvSpPr>
      <xdr:spPr>
        <a:xfrm>
          <a:off x="14541500" y="9360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48683</xdr:rowOff>
    </xdr:from>
    <xdr:ext cx="599010" cy="259045"/>
    <xdr:sp macro="" textlink="">
      <xdr:nvSpPr>
        <xdr:cNvPr id="574" name="テキスト ボックス 573"/>
        <xdr:cNvSpPr txBox="1"/>
      </xdr:nvSpPr>
      <xdr:spPr>
        <a:xfrm>
          <a:off x="14292795" y="9135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74396</xdr:rowOff>
    </xdr:from>
    <xdr:to>
      <xdr:col>71</xdr:col>
      <xdr:colOff>177800</xdr:colOff>
      <xdr:row>56</xdr:row>
      <xdr:rowOff>68149</xdr:rowOff>
    </xdr:to>
    <xdr:cxnSp macro="">
      <xdr:nvCxnSpPr>
        <xdr:cNvPr id="575" name="直線コネクタ 574"/>
        <xdr:cNvCxnSpPr/>
      </xdr:nvCxnSpPr>
      <xdr:spPr>
        <a:xfrm>
          <a:off x="12814300" y="9504146"/>
          <a:ext cx="889000" cy="165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66345</xdr:rowOff>
    </xdr:from>
    <xdr:to>
      <xdr:col>72</xdr:col>
      <xdr:colOff>38100</xdr:colOff>
      <xdr:row>55</xdr:row>
      <xdr:rowOff>167945</xdr:rowOff>
    </xdr:to>
    <xdr:sp macro="" textlink="">
      <xdr:nvSpPr>
        <xdr:cNvPr id="576" name="フローチャート: 判断 575"/>
        <xdr:cNvSpPr/>
      </xdr:nvSpPr>
      <xdr:spPr>
        <a:xfrm>
          <a:off x="13652500" y="9496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13022</xdr:rowOff>
    </xdr:from>
    <xdr:ext cx="599010" cy="259045"/>
    <xdr:sp macro="" textlink="">
      <xdr:nvSpPr>
        <xdr:cNvPr id="577" name="テキスト ボックス 576"/>
        <xdr:cNvSpPr txBox="1"/>
      </xdr:nvSpPr>
      <xdr:spPr>
        <a:xfrm>
          <a:off x="13403795" y="9271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115722</xdr:rowOff>
    </xdr:from>
    <xdr:to>
      <xdr:col>67</xdr:col>
      <xdr:colOff>101600</xdr:colOff>
      <xdr:row>56</xdr:row>
      <xdr:rowOff>45872</xdr:rowOff>
    </xdr:to>
    <xdr:sp macro="" textlink="">
      <xdr:nvSpPr>
        <xdr:cNvPr id="578" name="フローチャート: 判断 577"/>
        <xdr:cNvSpPr/>
      </xdr:nvSpPr>
      <xdr:spPr>
        <a:xfrm>
          <a:off x="12763500" y="9545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36999</xdr:rowOff>
    </xdr:from>
    <xdr:ext cx="599010" cy="259045"/>
    <xdr:sp macro="" textlink="">
      <xdr:nvSpPr>
        <xdr:cNvPr id="579" name="テキスト ボックス 578"/>
        <xdr:cNvSpPr txBox="1"/>
      </xdr:nvSpPr>
      <xdr:spPr>
        <a:xfrm>
          <a:off x="12514795" y="9638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82652</xdr:rowOff>
    </xdr:from>
    <xdr:to>
      <xdr:col>85</xdr:col>
      <xdr:colOff>177800</xdr:colOff>
      <xdr:row>58</xdr:row>
      <xdr:rowOff>12802</xdr:rowOff>
    </xdr:to>
    <xdr:sp macro="" textlink="">
      <xdr:nvSpPr>
        <xdr:cNvPr id="585" name="楕円 584"/>
        <xdr:cNvSpPr/>
      </xdr:nvSpPr>
      <xdr:spPr>
        <a:xfrm>
          <a:off x="16268700" y="9855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169029</xdr:rowOff>
    </xdr:from>
    <xdr:ext cx="599010" cy="259045"/>
    <xdr:sp macro="" textlink="">
      <xdr:nvSpPr>
        <xdr:cNvPr id="586" name="教育費該当値テキスト"/>
        <xdr:cNvSpPr txBox="1"/>
      </xdr:nvSpPr>
      <xdr:spPr>
        <a:xfrm>
          <a:off x="16370300" y="9770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100482</xdr:rowOff>
    </xdr:from>
    <xdr:to>
      <xdr:col>81</xdr:col>
      <xdr:colOff>101600</xdr:colOff>
      <xdr:row>57</xdr:row>
      <xdr:rowOff>30632</xdr:rowOff>
    </xdr:to>
    <xdr:sp macro="" textlink="">
      <xdr:nvSpPr>
        <xdr:cNvPr id="587" name="楕円 586"/>
        <xdr:cNvSpPr/>
      </xdr:nvSpPr>
      <xdr:spPr>
        <a:xfrm>
          <a:off x="15430500" y="970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119595</xdr:colOff>
      <xdr:row>57</xdr:row>
      <xdr:rowOff>21759</xdr:rowOff>
    </xdr:from>
    <xdr:ext cx="599010" cy="259045"/>
    <xdr:sp macro="" textlink="">
      <xdr:nvSpPr>
        <xdr:cNvPr id="588" name="テキスト ボックス 587"/>
        <xdr:cNvSpPr txBox="1"/>
      </xdr:nvSpPr>
      <xdr:spPr>
        <a:xfrm>
          <a:off x="15169095" y="979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49962</xdr:rowOff>
    </xdr:from>
    <xdr:to>
      <xdr:col>76</xdr:col>
      <xdr:colOff>165100</xdr:colOff>
      <xdr:row>56</xdr:row>
      <xdr:rowOff>151562</xdr:rowOff>
    </xdr:to>
    <xdr:sp macro="" textlink="">
      <xdr:nvSpPr>
        <xdr:cNvPr id="589" name="楕円 588"/>
        <xdr:cNvSpPr/>
      </xdr:nvSpPr>
      <xdr:spPr>
        <a:xfrm>
          <a:off x="14541500" y="9651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142689</xdr:rowOff>
    </xdr:from>
    <xdr:ext cx="599010" cy="259045"/>
    <xdr:sp macro="" textlink="">
      <xdr:nvSpPr>
        <xdr:cNvPr id="590" name="テキスト ボックス 589"/>
        <xdr:cNvSpPr txBox="1"/>
      </xdr:nvSpPr>
      <xdr:spPr>
        <a:xfrm>
          <a:off x="14292795" y="9743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17349</xdr:rowOff>
    </xdr:from>
    <xdr:to>
      <xdr:col>72</xdr:col>
      <xdr:colOff>38100</xdr:colOff>
      <xdr:row>56</xdr:row>
      <xdr:rowOff>118949</xdr:rowOff>
    </xdr:to>
    <xdr:sp macro="" textlink="">
      <xdr:nvSpPr>
        <xdr:cNvPr id="591" name="楕円 590"/>
        <xdr:cNvSpPr/>
      </xdr:nvSpPr>
      <xdr:spPr>
        <a:xfrm>
          <a:off x="13652500" y="961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110076</xdr:rowOff>
    </xdr:from>
    <xdr:ext cx="599010" cy="259045"/>
    <xdr:sp macro="" textlink="">
      <xdr:nvSpPr>
        <xdr:cNvPr id="592" name="テキスト ボックス 591"/>
        <xdr:cNvSpPr txBox="1"/>
      </xdr:nvSpPr>
      <xdr:spPr>
        <a:xfrm>
          <a:off x="13403795" y="9711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23596</xdr:rowOff>
    </xdr:from>
    <xdr:to>
      <xdr:col>67</xdr:col>
      <xdr:colOff>101600</xdr:colOff>
      <xdr:row>55</xdr:row>
      <xdr:rowOff>125196</xdr:rowOff>
    </xdr:to>
    <xdr:sp macro="" textlink="">
      <xdr:nvSpPr>
        <xdr:cNvPr id="593" name="楕円 592"/>
        <xdr:cNvSpPr/>
      </xdr:nvSpPr>
      <xdr:spPr>
        <a:xfrm>
          <a:off x="12763500" y="9453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141723</xdr:rowOff>
    </xdr:from>
    <xdr:ext cx="599010" cy="259045"/>
    <xdr:sp macro="" textlink="">
      <xdr:nvSpPr>
        <xdr:cNvPr id="594" name="テキスト ボックス 593"/>
        <xdr:cNvSpPr txBox="1"/>
      </xdr:nvSpPr>
      <xdr:spPr>
        <a:xfrm>
          <a:off x="12514795" y="9228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68</xdr:col>
      <xdr:colOff>0</xdr:colOff>
      <xdr:row>65</xdr:row>
      <xdr:rowOff>57150</xdr:rowOff>
    </xdr:from>
    <xdr:to>
      <xdr:col>76</xdr:col>
      <xdr:colOff>0</xdr:colOff>
      <xdr:row>66</xdr:row>
      <xdr:rowOff>139700</xdr:rowOff>
    </xdr:to>
    <xdr:sp macro="" textlink="">
      <xdr:nvSpPr>
        <xdr:cNvPr id="596" name="正方形/長方形 595"/>
        <xdr:cNvSpPr/>
      </xdr:nvSpPr>
      <xdr:spPr>
        <a:xfrm>
          <a:off x="1295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66</xdr:row>
      <xdr:rowOff>88900</xdr:rowOff>
    </xdr:from>
    <xdr:to>
      <xdr:col>76</xdr:col>
      <xdr:colOff>0</xdr:colOff>
      <xdr:row>68</xdr:row>
      <xdr:rowOff>0</xdr:rowOff>
    </xdr:to>
    <xdr:sp macro="" textlink="">
      <xdr:nvSpPr>
        <xdr:cNvPr id="597" name="正方形/長方形 596"/>
        <xdr:cNvSpPr/>
      </xdr:nvSpPr>
      <xdr:spPr>
        <a:xfrm>
          <a:off x="1295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65</xdr:row>
      <xdr:rowOff>57150</xdr:rowOff>
    </xdr:from>
    <xdr:to>
      <xdr:col>84</xdr:col>
      <xdr:colOff>127000</xdr:colOff>
      <xdr:row>66</xdr:row>
      <xdr:rowOff>139700</xdr:rowOff>
    </xdr:to>
    <xdr:sp macro="" textlink="">
      <xdr:nvSpPr>
        <xdr:cNvPr id="598" name="正方形/長方形 597"/>
        <xdr:cNvSpPr/>
      </xdr:nvSpPr>
      <xdr:spPr>
        <a:xfrm>
          <a:off x="146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66</xdr:row>
      <xdr:rowOff>88900</xdr:rowOff>
    </xdr:from>
    <xdr:to>
      <xdr:col>84</xdr:col>
      <xdr:colOff>127000</xdr:colOff>
      <xdr:row>68</xdr:row>
      <xdr:rowOff>0</xdr:rowOff>
    </xdr:to>
    <xdr:sp macro="" textlink="">
      <xdr:nvSpPr>
        <xdr:cNvPr id="599" name="正方形/長方形 598"/>
        <xdr:cNvSpPr/>
      </xdr:nvSpPr>
      <xdr:spPr>
        <a:xfrm>
          <a:off x="146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3" name="直線コネクタ 602"/>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4" name="テキスト ボックス 603"/>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5" name="直線コネクタ 604"/>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6" name="テキスト ボックス 605"/>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7" name="直線コネクタ 606"/>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08" name="テキスト ボックス 607"/>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9" name="直線コネクタ 608"/>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10" name="テキスト ボックス 609"/>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2" name="テキスト ボックス 611"/>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51415</xdr:rowOff>
    </xdr:from>
    <xdr:to>
      <xdr:col>85</xdr:col>
      <xdr:colOff>126364</xdr:colOff>
      <xdr:row>78</xdr:row>
      <xdr:rowOff>136592</xdr:rowOff>
    </xdr:to>
    <xdr:cxnSp macro="">
      <xdr:nvCxnSpPr>
        <xdr:cNvPr id="614" name="直線コネクタ 613"/>
        <xdr:cNvCxnSpPr/>
      </xdr:nvCxnSpPr>
      <xdr:spPr>
        <a:xfrm flipV="1">
          <a:off x="16317595" y="12224365"/>
          <a:ext cx="1269" cy="1285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140419</xdr:rowOff>
    </xdr:from>
    <xdr:ext cx="378565" cy="259045"/>
    <xdr:sp macro="" textlink="">
      <xdr:nvSpPr>
        <xdr:cNvPr id="615" name="災害復旧費最小値テキスト"/>
        <xdr:cNvSpPr txBox="1"/>
      </xdr:nvSpPr>
      <xdr:spPr>
        <a:xfrm>
          <a:off x="16370300" y="135135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136592</xdr:rowOff>
    </xdr:from>
    <xdr:to>
      <xdr:col>86</xdr:col>
      <xdr:colOff>25400</xdr:colOff>
      <xdr:row>78</xdr:row>
      <xdr:rowOff>136592</xdr:rowOff>
    </xdr:to>
    <xdr:cxnSp macro="">
      <xdr:nvCxnSpPr>
        <xdr:cNvPr id="616" name="直線コネクタ 615"/>
        <xdr:cNvCxnSpPr/>
      </xdr:nvCxnSpPr>
      <xdr:spPr>
        <a:xfrm>
          <a:off x="16230600" y="13509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169542</xdr:rowOff>
    </xdr:from>
    <xdr:ext cx="534377" cy="259045"/>
    <xdr:sp macro="" textlink="">
      <xdr:nvSpPr>
        <xdr:cNvPr id="617" name="災害復旧費最大値テキスト"/>
        <xdr:cNvSpPr txBox="1"/>
      </xdr:nvSpPr>
      <xdr:spPr>
        <a:xfrm>
          <a:off x="16370300" y="11999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51415</xdr:rowOff>
    </xdr:from>
    <xdr:to>
      <xdr:col>86</xdr:col>
      <xdr:colOff>25400</xdr:colOff>
      <xdr:row>71</xdr:row>
      <xdr:rowOff>51415</xdr:rowOff>
    </xdr:to>
    <xdr:cxnSp macro="">
      <xdr:nvCxnSpPr>
        <xdr:cNvPr id="618" name="直線コネクタ 617"/>
        <xdr:cNvCxnSpPr/>
      </xdr:nvCxnSpPr>
      <xdr:spPr>
        <a:xfrm>
          <a:off x="16230600" y="12224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143838</xdr:rowOff>
    </xdr:from>
    <xdr:to>
      <xdr:col>85</xdr:col>
      <xdr:colOff>127000</xdr:colOff>
      <xdr:row>78</xdr:row>
      <xdr:rowOff>84082</xdr:rowOff>
    </xdr:to>
    <xdr:cxnSp macro="">
      <xdr:nvCxnSpPr>
        <xdr:cNvPr id="619" name="直線コネクタ 618"/>
        <xdr:cNvCxnSpPr/>
      </xdr:nvCxnSpPr>
      <xdr:spPr>
        <a:xfrm flipV="1">
          <a:off x="15481300" y="13345488"/>
          <a:ext cx="838200" cy="11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57416</xdr:rowOff>
    </xdr:from>
    <xdr:ext cx="469744" cy="259045"/>
    <xdr:sp macro="" textlink="">
      <xdr:nvSpPr>
        <xdr:cNvPr id="620" name="災害復旧費平均値テキスト"/>
        <xdr:cNvSpPr txBox="1"/>
      </xdr:nvSpPr>
      <xdr:spPr>
        <a:xfrm>
          <a:off x="16370300" y="130876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34539</xdr:rowOff>
    </xdr:from>
    <xdr:to>
      <xdr:col>85</xdr:col>
      <xdr:colOff>177800</xdr:colOff>
      <xdr:row>77</xdr:row>
      <xdr:rowOff>136139</xdr:rowOff>
    </xdr:to>
    <xdr:sp macro="" textlink="">
      <xdr:nvSpPr>
        <xdr:cNvPr id="621" name="フローチャート: 判断 620"/>
        <xdr:cNvSpPr/>
      </xdr:nvSpPr>
      <xdr:spPr>
        <a:xfrm>
          <a:off x="16268700" y="1323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84082</xdr:rowOff>
    </xdr:from>
    <xdr:to>
      <xdr:col>81</xdr:col>
      <xdr:colOff>50800</xdr:colOff>
      <xdr:row>78</xdr:row>
      <xdr:rowOff>90323</xdr:rowOff>
    </xdr:to>
    <xdr:cxnSp macro="">
      <xdr:nvCxnSpPr>
        <xdr:cNvPr id="622" name="直線コネクタ 621"/>
        <xdr:cNvCxnSpPr/>
      </xdr:nvCxnSpPr>
      <xdr:spPr>
        <a:xfrm flipV="1">
          <a:off x="14592300" y="13457182"/>
          <a:ext cx="889000" cy="6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34311</xdr:rowOff>
    </xdr:from>
    <xdr:to>
      <xdr:col>81</xdr:col>
      <xdr:colOff>101600</xdr:colOff>
      <xdr:row>77</xdr:row>
      <xdr:rowOff>135911</xdr:rowOff>
    </xdr:to>
    <xdr:sp macro="" textlink="">
      <xdr:nvSpPr>
        <xdr:cNvPr id="623" name="フローチャート: 判断 622"/>
        <xdr:cNvSpPr/>
      </xdr:nvSpPr>
      <xdr:spPr>
        <a:xfrm>
          <a:off x="15430500" y="1323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75</xdr:row>
      <xdr:rowOff>152438</xdr:rowOff>
    </xdr:from>
    <xdr:ext cx="469744" cy="259045"/>
    <xdr:sp macro="" textlink="">
      <xdr:nvSpPr>
        <xdr:cNvPr id="624" name="テキスト ボックス 623"/>
        <xdr:cNvSpPr txBox="1"/>
      </xdr:nvSpPr>
      <xdr:spPr>
        <a:xfrm>
          <a:off x="15233728" y="1301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82161</xdr:rowOff>
    </xdr:from>
    <xdr:to>
      <xdr:col>76</xdr:col>
      <xdr:colOff>114300</xdr:colOff>
      <xdr:row>78</xdr:row>
      <xdr:rowOff>90323</xdr:rowOff>
    </xdr:to>
    <xdr:cxnSp macro="">
      <xdr:nvCxnSpPr>
        <xdr:cNvPr id="625" name="直線コネクタ 624"/>
        <xdr:cNvCxnSpPr/>
      </xdr:nvCxnSpPr>
      <xdr:spPr>
        <a:xfrm>
          <a:off x="13703300" y="13455261"/>
          <a:ext cx="889000" cy="8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53513</xdr:rowOff>
    </xdr:from>
    <xdr:to>
      <xdr:col>76</xdr:col>
      <xdr:colOff>165100</xdr:colOff>
      <xdr:row>77</xdr:row>
      <xdr:rowOff>155113</xdr:rowOff>
    </xdr:to>
    <xdr:sp macro="" textlink="">
      <xdr:nvSpPr>
        <xdr:cNvPr id="626" name="フローチャート: 判断 625"/>
        <xdr:cNvSpPr/>
      </xdr:nvSpPr>
      <xdr:spPr>
        <a:xfrm>
          <a:off x="14541500" y="13255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190</xdr:rowOff>
    </xdr:from>
    <xdr:ext cx="469744" cy="259045"/>
    <xdr:sp macro="" textlink="">
      <xdr:nvSpPr>
        <xdr:cNvPr id="627" name="テキスト ボックス 626"/>
        <xdr:cNvSpPr txBox="1"/>
      </xdr:nvSpPr>
      <xdr:spPr>
        <a:xfrm>
          <a:off x="14357428" y="1303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54981</xdr:rowOff>
    </xdr:from>
    <xdr:to>
      <xdr:col>71</xdr:col>
      <xdr:colOff>177800</xdr:colOff>
      <xdr:row>78</xdr:row>
      <xdr:rowOff>82161</xdr:rowOff>
    </xdr:to>
    <xdr:cxnSp macro="">
      <xdr:nvCxnSpPr>
        <xdr:cNvPr id="628" name="直線コネクタ 627"/>
        <xdr:cNvCxnSpPr/>
      </xdr:nvCxnSpPr>
      <xdr:spPr>
        <a:xfrm>
          <a:off x="12814300" y="13428081"/>
          <a:ext cx="889000" cy="2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37968</xdr:rowOff>
    </xdr:from>
    <xdr:to>
      <xdr:col>72</xdr:col>
      <xdr:colOff>38100</xdr:colOff>
      <xdr:row>77</xdr:row>
      <xdr:rowOff>139568</xdr:rowOff>
    </xdr:to>
    <xdr:sp macro="" textlink="">
      <xdr:nvSpPr>
        <xdr:cNvPr id="629" name="フローチャート: 判断 628"/>
        <xdr:cNvSpPr/>
      </xdr:nvSpPr>
      <xdr:spPr>
        <a:xfrm>
          <a:off x="13652500" y="1323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156095</xdr:rowOff>
    </xdr:from>
    <xdr:ext cx="469744" cy="259045"/>
    <xdr:sp macro="" textlink="">
      <xdr:nvSpPr>
        <xdr:cNvPr id="630" name="テキスト ボックス 629"/>
        <xdr:cNvSpPr txBox="1"/>
      </xdr:nvSpPr>
      <xdr:spPr>
        <a:xfrm>
          <a:off x="13468428" y="13014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77195</xdr:rowOff>
    </xdr:from>
    <xdr:to>
      <xdr:col>67</xdr:col>
      <xdr:colOff>101600</xdr:colOff>
      <xdr:row>78</xdr:row>
      <xdr:rowOff>7345</xdr:rowOff>
    </xdr:to>
    <xdr:sp macro="" textlink="">
      <xdr:nvSpPr>
        <xdr:cNvPr id="631" name="フローチャート: 判断 630"/>
        <xdr:cNvSpPr/>
      </xdr:nvSpPr>
      <xdr:spPr>
        <a:xfrm>
          <a:off x="12763500" y="1327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23872</xdr:rowOff>
    </xdr:from>
    <xdr:ext cx="469744" cy="259045"/>
    <xdr:sp macro="" textlink="">
      <xdr:nvSpPr>
        <xdr:cNvPr id="632" name="テキスト ボックス 631"/>
        <xdr:cNvSpPr txBox="1"/>
      </xdr:nvSpPr>
      <xdr:spPr>
        <a:xfrm>
          <a:off x="12579428" y="13054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93038</xdr:rowOff>
    </xdr:from>
    <xdr:to>
      <xdr:col>85</xdr:col>
      <xdr:colOff>177800</xdr:colOff>
      <xdr:row>78</xdr:row>
      <xdr:rowOff>23188</xdr:rowOff>
    </xdr:to>
    <xdr:sp macro="" textlink="">
      <xdr:nvSpPr>
        <xdr:cNvPr id="638" name="楕円 637"/>
        <xdr:cNvSpPr/>
      </xdr:nvSpPr>
      <xdr:spPr>
        <a:xfrm>
          <a:off x="16268700" y="1329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71465</xdr:rowOff>
    </xdr:from>
    <xdr:ext cx="469744" cy="259045"/>
    <xdr:sp macro="" textlink="">
      <xdr:nvSpPr>
        <xdr:cNvPr id="639" name="災害復旧費該当値テキスト"/>
        <xdr:cNvSpPr txBox="1"/>
      </xdr:nvSpPr>
      <xdr:spPr>
        <a:xfrm>
          <a:off x="16370300" y="13273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33282</xdr:rowOff>
    </xdr:from>
    <xdr:to>
      <xdr:col>81</xdr:col>
      <xdr:colOff>101600</xdr:colOff>
      <xdr:row>78</xdr:row>
      <xdr:rowOff>134882</xdr:rowOff>
    </xdr:to>
    <xdr:sp macro="" textlink="">
      <xdr:nvSpPr>
        <xdr:cNvPr id="640" name="楕円 639"/>
        <xdr:cNvSpPr/>
      </xdr:nvSpPr>
      <xdr:spPr>
        <a:xfrm>
          <a:off x="15430500" y="1340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78</xdr:row>
      <xdr:rowOff>126009</xdr:rowOff>
    </xdr:from>
    <xdr:ext cx="469744" cy="259045"/>
    <xdr:sp macro="" textlink="">
      <xdr:nvSpPr>
        <xdr:cNvPr id="641" name="テキスト ボックス 640"/>
        <xdr:cNvSpPr txBox="1"/>
      </xdr:nvSpPr>
      <xdr:spPr>
        <a:xfrm>
          <a:off x="15233728" y="13499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39523</xdr:rowOff>
    </xdr:from>
    <xdr:to>
      <xdr:col>76</xdr:col>
      <xdr:colOff>165100</xdr:colOff>
      <xdr:row>78</xdr:row>
      <xdr:rowOff>141123</xdr:rowOff>
    </xdr:to>
    <xdr:sp macro="" textlink="">
      <xdr:nvSpPr>
        <xdr:cNvPr id="642" name="楕円 641"/>
        <xdr:cNvSpPr/>
      </xdr:nvSpPr>
      <xdr:spPr>
        <a:xfrm>
          <a:off x="14541500" y="1341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132250</xdr:rowOff>
    </xdr:from>
    <xdr:ext cx="469744" cy="259045"/>
    <xdr:sp macro="" textlink="">
      <xdr:nvSpPr>
        <xdr:cNvPr id="643" name="テキスト ボックス 642"/>
        <xdr:cNvSpPr txBox="1"/>
      </xdr:nvSpPr>
      <xdr:spPr>
        <a:xfrm>
          <a:off x="14357428" y="1350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31361</xdr:rowOff>
    </xdr:from>
    <xdr:to>
      <xdr:col>72</xdr:col>
      <xdr:colOff>38100</xdr:colOff>
      <xdr:row>78</xdr:row>
      <xdr:rowOff>132961</xdr:rowOff>
    </xdr:to>
    <xdr:sp macro="" textlink="">
      <xdr:nvSpPr>
        <xdr:cNvPr id="644" name="楕円 643"/>
        <xdr:cNvSpPr/>
      </xdr:nvSpPr>
      <xdr:spPr>
        <a:xfrm>
          <a:off x="13652500" y="1340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124088</xdr:rowOff>
    </xdr:from>
    <xdr:ext cx="469744" cy="259045"/>
    <xdr:sp macro="" textlink="">
      <xdr:nvSpPr>
        <xdr:cNvPr id="645" name="テキスト ボックス 644"/>
        <xdr:cNvSpPr txBox="1"/>
      </xdr:nvSpPr>
      <xdr:spPr>
        <a:xfrm>
          <a:off x="13468428" y="1349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4181</xdr:rowOff>
    </xdr:from>
    <xdr:to>
      <xdr:col>67</xdr:col>
      <xdr:colOff>101600</xdr:colOff>
      <xdr:row>78</xdr:row>
      <xdr:rowOff>105781</xdr:rowOff>
    </xdr:to>
    <xdr:sp macro="" textlink="">
      <xdr:nvSpPr>
        <xdr:cNvPr id="646" name="楕円 645"/>
        <xdr:cNvSpPr/>
      </xdr:nvSpPr>
      <xdr:spPr>
        <a:xfrm>
          <a:off x="12763500" y="1337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96908</xdr:rowOff>
    </xdr:from>
    <xdr:ext cx="469744" cy="259045"/>
    <xdr:sp macro="" textlink="">
      <xdr:nvSpPr>
        <xdr:cNvPr id="647" name="テキスト ボックス 646"/>
        <xdr:cNvSpPr txBox="1"/>
      </xdr:nvSpPr>
      <xdr:spPr>
        <a:xfrm>
          <a:off x="12579428" y="13470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68</xdr:col>
      <xdr:colOff>0</xdr:colOff>
      <xdr:row>85</xdr:row>
      <xdr:rowOff>57150</xdr:rowOff>
    </xdr:from>
    <xdr:to>
      <xdr:col>76</xdr:col>
      <xdr:colOff>0</xdr:colOff>
      <xdr:row>86</xdr:row>
      <xdr:rowOff>139700</xdr:rowOff>
    </xdr:to>
    <xdr:sp macro="" textlink="">
      <xdr:nvSpPr>
        <xdr:cNvPr id="649" name="正方形/長方形 648"/>
        <xdr:cNvSpPr/>
      </xdr:nvSpPr>
      <xdr:spPr>
        <a:xfrm>
          <a:off x="1295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86</xdr:row>
      <xdr:rowOff>88900</xdr:rowOff>
    </xdr:from>
    <xdr:to>
      <xdr:col>76</xdr:col>
      <xdr:colOff>0</xdr:colOff>
      <xdr:row>88</xdr:row>
      <xdr:rowOff>0</xdr:rowOff>
    </xdr:to>
    <xdr:sp macro="" textlink="">
      <xdr:nvSpPr>
        <xdr:cNvPr id="650" name="正方形/長方形 649"/>
        <xdr:cNvSpPr/>
      </xdr:nvSpPr>
      <xdr:spPr>
        <a:xfrm>
          <a:off x="1295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85</xdr:row>
      <xdr:rowOff>57150</xdr:rowOff>
    </xdr:from>
    <xdr:to>
      <xdr:col>84</xdr:col>
      <xdr:colOff>127000</xdr:colOff>
      <xdr:row>86</xdr:row>
      <xdr:rowOff>139700</xdr:rowOff>
    </xdr:to>
    <xdr:sp macro="" textlink="">
      <xdr:nvSpPr>
        <xdr:cNvPr id="651" name="正方形/長方形 650"/>
        <xdr:cNvSpPr/>
      </xdr:nvSpPr>
      <xdr:spPr>
        <a:xfrm>
          <a:off x="146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86</xdr:row>
      <xdr:rowOff>88900</xdr:rowOff>
    </xdr:from>
    <xdr:to>
      <xdr:col>84</xdr:col>
      <xdr:colOff>127000</xdr:colOff>
      <xdr:row>88</xdr:row>
      <xdr:rowOff>0</xdr:rowOff>
    </xdr:to>
    <xdr:sp macro="" textlink="">
      <xdr:nvSpPr>
        <xdr:cNvPr id="652" name="正方形/長方形 651"/>
        <xdr:cNvSpPr/>
      </xdr:nvSpPr>
      <xdr:spPr>
        <a:xfrm>
          <a:off x="146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56" name="テキスト ボックス 655"/>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57" name="直線コネクタ 656"/>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58" name="テキスト ボックス 657"/>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9" name="直線コネクタ 658"/>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0" name="テキスト ボックス 659"/>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1" name="直線コネクタ 660"/>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62" name="テキスト ボックス 661"/>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3" name="直線コネクタ 662"/>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4" name="テキスト ボックス 663"/>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6" name="テキスト ボックス 66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8026</xdr:rowOff>
    </xdr:from>
    <xdr:to>
      <xdr:col>85</xdr:col>
      <xdr:colOff>126364</xdr:colOff>
      <xdr:row>98</xdr:row>
      <xdr:rowOff>14404</xdr:rowOff>
    </xdr:to>
    <xdr:cxnSp macro="">
      <xdr:nvCxnSpPr>
        <xdr:cNvPr id="668" name="直線コネクタ 667"/>
        <xdr:cNvCxnSpPr/>
      </xdr:nvCxnSpPr>
      <xdr:spPr>
        <a:xfrm flipV="1">
          <a:off x="16317595" y="15609976"/>
          <a:ext cx="1269" cy="1206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18231</xdr:rowOff>
    </xdr:from>
    <xdr:ext cx="534377" cy="259045"/>
    <xdr:sp macro="" textlink="">
      <xdr:nvSpPr>
        <xdr:cNvPr id="669" name="公債費最小値テキスト"/>
        <xdr:cNvSpPr txBox="1"/>
      </xdr:nvSpPr>
      <xdr:spPr>
        <a:xfrm>
          <a:off x="16370300" y="16820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45,481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14404</xdr:rowOff>
    </xdr:from>
    <xdr:to>
      <xdr:col>86</xdr:col>
      <xdr:colOff>25400</xdr:colOff>
      <xdr:row>98</xdr:row>
      <xdr:rowOff>14404</xdr:rowOff>
    </xdr:to>
    <xdr:cxnSp macro="">
      <xdr:nvCxnSpPr>
        <xdr:cNvPr id="670" name="直線コネクタ 669"/>
        <xdr:cNvCxnSpPr/>
      </xdr:nvCxnSpPr>
      <xdr:spPr>
        <a:xfrm>
          <a:off x="16230600" y="1681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126153</xdr:rowOff>
    </xdr:from>
    <xdr:ext cx="534377" cy="259045"/>
    <xdr:sp macro="" textlink="">
      <xdr:nvSpPr>
        <xdr:cNvPr id="671" name="公債費最大値テキスト"/>
        <xdr:cNvSpPr txBox="1"/>
      </xdr:nvSpPr>
      <xdr:spPr>
        <a:xfrm>
          <a:off x="16370300" y="15385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8026</xdr:rowOff>
    </xdr:from>
    <xdr:to>
      <xdr:col>86</xdr:col>
      <xdr:colOff>25400</xdr:colOff>
      <xdr:row>91</xdr:row>
      <xdr:rowOff>8026</xdr:rowOff>
    </xdr:to>
    <xdr:cxnSp macro="">
      <xdr:nvCxnSpPr>
        <xdr:cNvPr id="672" name="直線コネクタ 671"/>
        <xdr:cNvCxnSpPr/>
      </xdr:nvCxnSpPr>
      <xdr:spPr>
        <a:xfrm>
          <a:off x="16230600" y="15609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2356</xdr:rowOff>
    </xdr:from>
    <xdr:to>
      <xdr:col>85</xdr:col>
      <xdr:colOff>127000</xdr:colOff>
      <xdr:row>93</xdr:row>
      <xdr:rowOff>40877</xdr:rowOff>
    </xdr:to>
    <xdr:cxnSp macro="">
      <xdr:nvCxnSpPr>
        <xdr:cNvPr id="673" name="直線コネクタ 672"/>
        <xdr:cNvCxnSpPr/>
      </xdr:nvCxnSpPr>
      <xdr:spPr>
        <a:xfrm flipV="1">
          <a:off x="15481300" y="15947206"/>
          <a:ext cx="838200" cy="38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69065</xdr:rowOff>
    </xdr:from>
    <xdr:ext cx="534377" cy="259045"/>
    <xdr:sp macro="" textlink="">
      <xdr:nvSpPr>
        <xdr:cNvPr id="674" name="公債費平均値テキスト"/>
        <xdr:cNvSpPr txBox="1"/>
      </xdr:nvSpPr>
      <xdr:spPr>
        <a:xfrm>
          <a:off x="16370300" y="160139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90638</xdr:rowOff>
    </xdr:from>
    <xdr:to>
      <xdr:col>85</xdr:col>
      <xdr:colOff>177800</xdr:colOff>
      <xdr:row>94</xdr:row>
      <xdr:rowOff>20788</xdr:rowOff>
    </xdr:to>
    <xdr:sp macro="" textlink="">
      <xdr:nvSpPr>
        <xdr:cNvPr id="675" name="フローチャート: 判断 674"/>
        <xdr:cNvSpPr/>
      </xdr:nvSpPr>
      <xdr:spPr>
        <a:xfrm>
          <a:off x="16268700" y="16035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117663</xdr:rowOff>
    </xdr:from>
    <xdr:to>
      <xdr:col>81</xdr:col>
      <xdr:colOff>50800</xdr:colOff>
      <xdr:row>93</xdr:row>
      <xdr:rowOff>40877</xdr:rowOff>
    </xdr:to>
    <xdr:cxnSp macro="">
      <xdr:nvCxnSpPr>
        <xdr:cNvPr id="676" name="直線コネクタ 675"/>
        <xdr:cNvCxnSpPr/>
      </xdr:nvCxnSpPr>
      <xdr:spPr>
        <a:xfrm>
          <a:off x="14592300" y="15891063"/>
          <a:ext cx="889000" cy="94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56530</xdr:rowOff>
    </xdr:from>
    <xdr:to>
      <xdr:col>81</xdr:col>
      <xdr:colOff>101600</xdr:colOff>
      <xdr:row>93</xdr:row>
      <xdr:rowOff>158130</xdr:rowOff>
    </xdr:to>
    <xdr:sp macro="" textlink="">
      <xdr:nvSpPr>
        <xdr:cNvPr id="677" name="フローチャート: 判断 676"/>
        <xdr:cNvSpPr/>
      </xdr:nvSpPr>
      <xdr:spPr>
        <a:xfrm>
          <a:off x="15430500" y="1600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93</xdr:row>
      <xdr:rowOff>149257</xdr:rowOff>
    </xdr:from>
    <xdr:ext cx="534377" cy="259045"/>
    <xdr:sp macro="" textlink="">
      <xdr:nvSpPr>
        <xdr:cNvPr id="678" name="テキスト ボックス 677"/>
        <xdr:cNvSpPr txBox="1"/>
      </xdr:nvSpPr>
      <xdr:spPr>
        <a:xfrm>
          <a:off x="15201411" y="1609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117663</xdr:rowOff>
    </xdr:from>
    <xdr:to>
      <xdr:col>76</xdr:col>
      <xdr:colOff>114300</xdr:colOff>
      <xdr:row>93</xdr:row>
      <xdr:rowOff>51163</xdr:rowOff>
    </xdr:to>
    <xdr:cxnSp macro="">
      <xdr:nvCxnSpPr>
        <xdr:cNvPr id="679" name="直線コネクタ 678"/>
        <xdr:cNvCxnSpPr/>
      </xdr:nvCxnSpPr>
      <xdr:spPr>
        <a:xfrm flipV="1">
          <a:off x="13703300" y="15891063"/>
          <a:ext cx="889000" cy="104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18492</xdr:rowOff>
    </xdr:from>
    <xdr:to>
      <xdr:col>76</xdr:col>
      <xdr:colOff>165100</xdr:colOff>
      <xdr:row>93</xdr:row>
      <xdr:rowOff>120092</xdr:rowOff>
    </xdr:to>
    <xdr:sp macro="" textlink="">
      <xdr:nvSpPr>
        <xdr:cNvPr id="680" name="フローチャート: 判断 679"/>
        <xdr:cNvSpPr/>
      </xdr:nvSpPr>
      <xdr:spPr>
        <a:xfrm>
          <a:off x="14541500" y="15963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111219</xdr:rowOff>
    </xdr:from>
    <xdr:ext cx="534377" cy="259045"/>
    <xdr:sp macro="" textlink="">
      <xdr:nvSpPr>
        <xdr:cNvPr id="681" name="テキスト ボックス 680"/>
        <xdr:cNvSpPr txBox="1"/>
      </xdr:nvSpPr>
      <xdr:spPr>
        <a:xfrm>
          <a:off x="14325111" y="16056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43459</xdr:rowOff>
    </xdr:from>
    <xdr:to>
      <xdr:col>71</xdr:col>
      <xdr:colOff>177800</xdr:colOff>
      <xdr:row>93</xdr:row>
      <xdr:rowOff>51163</xdr:rowOff>
    </xdr:to>
    <xdr:cxnSp macro="">
      <xdr:nvCxnSpPr>
        <xdr:cNvPr id="682" name="直線コネクタ 681"/>
        <xdr:cNvCxnSpPr/>
      </xdr:nvCxnSpPr>
      <xdr:spPr>
        <a:xfrm>
          <a:off x="12814300" y="15988309"/>
          <a:ext cx="889000" cy="7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15497</xdr:rowOff>
    </xdr:from>
    <xdr:to>
      <xdr:col>72</xdr:col>
      <xdr:colOff>38100</xdr:colOff>
      <xdr:row>93</xdr:row>
      <xdr:rowOff>117097</xdr:rowOff>
    </xdr:to>
    <xdr:sp macro="" textlink="">
      <xdr:nvSpPr>
        <xdr:cNvPr id="683" name="フローチャート: 判断 682"/>
        <xdr:cNvSpPr/>
      </xdr:nvSpPr>
      <xdr:spPr>
        <a:xfrm>
          <a:off x="13652500" y="15960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108224</xdr:rowOff>
    </xdr:from>
    <xdr:ext cx="534377" cy="259045"/>
    <xdr:sp macro="" textlink="">
      <xdr:nvSpPr>
        <xdr:cNvPr id="684" name="テキスト ボックス 683"/>
        <xdr:cNvSpPr txBox="1"/>
      </xdr:nvSpPr>
      <xdr:spPr>
        <a:xfrm>
          <a:off x="13436111" y="1605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159172</xdr:rowOff>
    </xdr:from>
    <xdr:to>
      <xdr:col>67</xdr:col>
      <xdr:colOff>101600</xdr:colOff>
      <xdr:row>92</xdr:row>
      <xdr:rowOff>89322</xdr:rowOff>
    </xdr:to>
    <xdr:sp macro="" textlink="">
      <xdr:nvSpPr>
        <xdr:cNvPr id="685" name="フローチャート: 判断 684"/>
        <xdr:cNvSpPr/>
      </xdr:nvSpPr>
      <xdr:spPr>
        <a:xfrm>
          <a:off x="12763500" y="15761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90</xdr:row>
      <xdr:rowOff>105849</xdr:rowOff>
    </xdr:from>
    <xdr:ext cx="534377" cy="259045"/>
    <xdr:sp macro="" textlink="">
      <xdr:nvSpPr>
        <xdr:cNvPr id="686" name="テキスト ボックス 685"/>
        <xdr:cNvSpPr txBox="1"/>
      </xdr:nvSpPr>
      <xdr:spPr>
        <a:xfrm>
          <a:off x="12547111" y="15536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7" name="テキスト ボックス 68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8" name="テキスト ボックス 68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9" name="テキスト ボックス 68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0" name="テキスト ボックス 68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1" name="テキスト ボックス 69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123006</xdr:rowOff>
    </xdr:from>
    <xdr:to>
      <xdr:col>85</xdr:col>
      <xdr:colOff>177800</xdr:colOff>
      <xdr:row>93</xdr:row>
      <xdr:rowOff>53156</xdr:rowOff>
    </xdr:to>
    <xdr:sp macro="" textlink="">
      <xdr:nvSpPr>
        <xdr:cNvPr id="692" name="楕円 691"/>
        <xdr:cNvSpPr/>
      </xdr:nvSpPr>
      <xdr:spPr>
        <a:xfrm>
          <a:off x="16268700" y="1589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145883</xdr:rowOff>
    </xdr:from>
    <xdr:ext cx="534377" cy="259045"/>
    <xdr:sp macro="" textlink="">
      <xdr:nvSpPr>
        <xdr:cNvPr id="693" name="公債費該当値テキスト"/>
        <xdr:cNvSpPr txBox="1"/>
      </xdr:nvSpPr>
      <xdr:spPr>
        <a:xfrm>
          <a:off x="16370300" y="15747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161527</xdr:rowOff>
    </xdr:from>
    <xdr:to>
      <xdr:col>81</xdr:col>
      <xdr:colOff>101600</xdr:colOff>
      <xdr:row>93</xdr:row>
      <xdr:rowOff>91677</xdr:rowOff>
    </xdr:to>
    <xdr:sp macro="" textlink="">
      <xdr:nvSpPr>
        <xdr:cNvPr id="694" name="楕円 693"/>
        <xdr:cNvSpPr/>
      </xdr:nvSpPr>
      <xdr:spPr>
        <a:xfrm>
          <a:off x="15430500" y="1593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91</xdr:row>
      <xdr:rowOff>108204</xdr:rowOff>
    </xdr:from>
    <xdr:ext cx="534377" cy="259045"/>
    <xdr:sp macro="" textlink="">
      <xdr:nvSpPr>
        <xdr:cNvPr id="695" name="テキスト ボックス 694"/>
        <xdr:cNvSpPr txBox="1"/>
      </xdr:nvSpPr>
      <xdr:spPr>
        <a:xfrm>
          <a:off x="15201411" y="15710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66863</xdr:rowOff>
    </xdr:from>
    <xdr:to>
      <xdr:col>76</xdr:col>
      <xdr:colOff>165100</xdr:colOff>
      <xdr:row>92</xdr:row>
      <xdr:rowOff>168463</xdr:rowOff>
    </xdr:to>
    <xdr:sp macro="" textlink="">
      <xdr:nvSpPr>
        <xdr:cNvPr id="696" name="楕円 695"/>
        <xdr:cNvSpPr/>
      </xdr:nvSpPr>
      <xdr:spPr>
        <a:xfrm>
          <a:off x="14541500" y="15840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13540</xdr:rowOff>
    </xdr:from>
    <xdr:ext cx="534377" cy="259045"/>
    <xdr:sp macro="" textlink="">
      <xdr:nvSpPr>
        <xdr:cNvPr id="697" name="テキスト ボックス 696"/>
        <xdr:cNvSpPr txBox="1"/>
      </xdr:nvSpPr>
      <xdr:spPr>
        <a:xfrm>
          <a:off x="14325111" y="1561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363</xdr:rowOff>
    </xdr:from>
    <xdr:to>
      <xdr:col>72</xdr:col>
      <xdr:colOff>38100</xdr:colOff>
      <xdr:row>93</xdr:row>
      <xdr:rowOff>101963</xdr:rowOff>
    </xdr:to>
    <xdr:sp macro="" textlink="">
      <xdr:nvSpPr>
        <xdr:cNvPr id="698" name="楕円 697"/>
        <xdr:cNvSpPr/>
      </xdr:nvSpPr>
      <xdr:spPr>
        <a:xfrm>
          <a:off x="13652500" y="15945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118490</xdr:rowOff>
    </xdr:from>
    <xdr:ext cx="534377" cy="259045"/>
    <xdr:sp macro="" textlink="">
      <xdr:nvSpPr>
        <xdr:cNvPr id="699" name="テキスト ボックス 698"/>
        <xdr:cNvSpPr txBox="1"/>
      </xdr:nvSpPr>
      <xdr:spPr>
        <a:xfrm>
          <a:off x="13436111" y="15720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164109</xdr:rowOff>
    </xdr:from>
    <xdr:to>
      <xdr:col>67</xdr:col>
      <xdr:colOff>101600</xdr:colOff>
      <xdr:row>93</xdr:row>
      <xdr:rowOff>94259</xdr:rowOff>
    </xdr:to>
    <xdr:sp macro="" textlink="">
      <xdr:nvSpPr>
        <xdr:cNvPr id="700" name="楕円 699"/>
        <xdr:cNvSpPr/>
      </xdr:nvSpPr>
      <xdr:spPr>
        <a:xfrm>
          <a:off x="12763500" y="15937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85386</xdr:rowOff>
    </xdr:from>
    <xdr:ext cx="534377" cy="259045"/>
    <xdr:sp macro="" textlink="">
      <xdr:nvSpPr>
        <xdr:cNvPr id="701" name="テキスト ボックス 700"/>
        <xdr:cNvSpPr txBox="1"/>
      </xdr:nvSpPr>
      <xdr:spPr>
        <a:xfrm>
          <a:off x="12547111" y="1603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2" name="正方形/長方形 70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98</xdr:col>
      <xdr:colOff>127000</xdr:colOff>
      <xdr:row>25</xdr:row>
      <xdr:rowOff>57150</xdr:rowOff>
    </xdr:from>
    <xdr:to>
      <xdr:col>106</xdr:col>
      <xdr:colOff>127000</xdr:colOff>
      <xdr:row>26</xdr:row>
      <xdr:rowOff>139700</xdr:rowOff>
    </xdr:to>
    <xdr:sp macro="" textlink="">
      <xdr:nvSpPr>
        <xdr:cNvPr id="703" name="正方形/長方形 702"/>
        <xdr:cNvSpPr/>
      </xdr:nvSpPr>
      <xdr:spPr>
        <a:xfrm>
          <a:off x="18796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26</xdr:row>
      <xdr:rowOff>88900</xdr:rowOff>
    </xdr:from>
    <xdr:to>
      <xdr:col>106</xdr:col>
      <xdr:colOff>127000</xdr:colOff>
      <xdr:row>28</xdr:row>
      <xdr:rowOff>0</xdr:rowOff>
    </xdr:to>
    <xdr:sp macro="" textlink="">
      <xdr:nvSpPr>
        <xdr:cNvPr id="704" name="正方形/長方形 703"/>
        <xdr:cNvSpPr/>
      </xdr:nvSpPr>
      <xdr:spPr>
        <a:xfrm>
          <a:off x="18796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25</xdr:row>
      <xdr:rowOff>57150</xdr:rowOff>
    </xdr:from>
    <xdr:to>
      <xdr:col>115</xdr:col>
      <xdr:colOff>63500</xdr:colOff>
      <xdr:row>26</xdr:row>
      <xdr:rowOff>139700</xdr:rowOff>
    </xdr:to>
    <xdr:sp macro="" textlink="">
      <xdr:nvSpPr>
        <xdr:cNvPr id="705" name="正方形/長方形 704"/>
        <xdr:cNvSpPr/>
      </xdr:nvSpPr>
      <xdr:spPr>
        <a:xfrm>
          <a:off x="204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26</xdr:row>
      <xdr:rowOff>88900</xdr:rowOff>
    </xdr:from>
    <xdr:to>
      <xdr:col>115</xdr:col>
      <xdr:colOff>63500</xdr:colOff>
      <xdr:row>28</xdr:row>
      <xdr:rowOff>0</xdr:rowOff>
    </xdr:to>
    <xdr:sp macro="" textlink="">
      <xdr:nvSpPr>
        <xdr:cNvPr id="706" name="正方形/長方形 705"/>
        <xdr:cNvSpPr/>
      </xdr:nvSpPr>
      <xdr:spPr>
        <a:xfrm>
          <a:off x="204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7" name="正方形/長方形 70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8" name="テキスト ボックス 70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9" name="直線コネクタ 70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0" name="直線コネクタ 709"/>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1" name="テキスト ボックス 710"/>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2" name="直線コネクタ 711"/>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13" name="テキスト ボックス 712"/>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4" name="直線コネクタ 713"/>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15" name="テキスト ボックス 714"/>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6" name="直線コネクタ 715"/>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17" name="テキスト ボックス 716"/>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19" name="テキスト ボックス 718"/>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103124</xdr:rowOff>
    </xdr:from>
    <xdr:to>
      <xdr:col>116</xdr:col>
      <xdr:colOff>62864</xdr:colOff>
      <xdr:row>38</xdr:row>
      <xdr:rowOff>139700</xdr:rowOff>
    </xdr:to>
    <xdr:cxnSp macro="">
      <xdr:nvCxnSpPr>
        <xdr:cNvPr id="721" name="直線コネクタ 720"/>
        <xdr:cNvCxnSpPr/>
      </xdr:nvCxnSpPr>
      <xdr:spPr>
        <a:xfrm flipV="1">
          <a:off x="22159595" y="5246624"/>
          <a:ext cx="1269" cy="1408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2" name="諸支出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3" name="直線コネクタ 722"/>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49801</xdr:rowOff>
    </xdr:from>
    <xdr:ext cx="378565" cy="259045"/>
    <xdr:sp macro="" textlink="">
      <xdr:nvSpPr>
        <xdr:cNvPr id="724" name="諸支出金最大値テキスト"/>
        <xdr:cNvSpPr txBox="1"/>
      </xdr:nvSpPr>
      <xdr:spPr>
        <a:xfrm>
          <a:off x="22212300" y="50218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103124</xdr:rowOff>
    </xdr:from>
    <xdr:to>
      <xdr:col>116</xdr:col>
      <xdr:colOff>152400</xdr:colOff>
      <xdr:row>30</xdr:row>
      <xdr:rowOff>103124</xdr:rowOff>
    </xdr:to>
    <xdr:cxnSp macro="">
      <xdr:nvCxnSpPr>
        <xdr:cNvPr id="725" name="直線コネクタ 724"/>
        <xdr:cNvCxnSpPr/>
      </xdr:nvCxnSpPr>
      <xdr:spPr>
        <a:xfrm>
          <a:off x="22072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6" name="直線コネクタ 725"/>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136923</xdr:rowOff>
    </xdr:from>
    <xdr:ext cx="313932" cy="259045"/>
    <xdr:sp macro="" textlink="">
      <xdr:nvSpPr>
        <xdr:cNvPr id="727" name="諸支出金平均値テキスト"/>
        <xdr:cNvSpPr txBox="1"/>
      </xdr:nvSpPr>
      <xdr:spPr>
        <a:xfrm>
          <a:off x="22212300" y="630912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114046</xdr:rowOff>
    </xdr:from>
    <xdr:to>
      <xdr:col>116</xdr:col>
      <xdr:colOff>114300</xdr:colOff>
      <xdr:row>38</xdr:row>
      <xdr:rowOff>44196</xdr:rowOff>
    </xdr:to>
    <xdr:sp macro="" textlink="">
      <xdr:nvSpPr>
        <xdr:cNvPr id="728" name="フローチャート: 判断 727"/>
        <xdr:cNvSpPr/>
      </xdr:nvSpPr>
      <xdr:spPr>
        <a:xfrm>
          <a:off x="22110700" y="6457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9" name="直線コネクタ 728"/>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114046</xdr:rowOff>
    </xdr:from>
    <xdr:to>
      <xdr:col>112</xdr:col>
      <xdr:colOff>38100</xdr:colOff>
      <xdr:row>38</xdr:row>
      <xdr:rowOff>44196</xdr:rowOff>
    </xdr:to>
    <xdr:sp macro="" textlink="">
      <xdr:nvSpPr>
        <xdr:cNvPr id="730" name="フローチャート: 判断 729"/>
        <xdr:cNvSpPr/>
      </xdr:nvSpPr>
      <xdr:spPr>
        <a:xfrm>
          <a:off x="21272500" y="6457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8133</xdr:colOff>
      <xdr:row>36</xdr:row>
      <xdr:rowOff>60723</xdr:rowOff>
    </xdr:from>
    <xdr:ext cx="313932" cy="259045"/>
    <xdr:sp macro="" textlink="">
      <xdr:nvSpPr>
        <xdr:cNvPr id="731" name="テキスト ボックス 730"/>
        <xdr:cNvSpPr txBox="1"/>
      </xdr:nvSpPr>
      <xdr:spPr>
        <a:xfrm>
          <a:off x="21153633" y="62329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2" name="直線コネクタ 731"/>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127762</xdr:rowOff>
    </xdr:from>
    <xdr:to>
      <xdr:col>107</xdr:col>
      <xdr:colOff>101600</xdr:colOff>
      <xdr:row>36</xdr:row>
      <xdr:rowOff>57912</xdr:rowOff>
    </xdr:to>
    <xdr:sp macro="" textlink="">
      <xdr:nvSpPr>
        <xdr:cNvPr id="733" name="フローチャート: 判断 732"/>
        <xdr:cNvSpPr/>
      </xdr:nvSpPr>
      <xdr:spPr>
        <a:xfrm>
          <a:off x="20383500" y="6128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34</xdr:row>
      <xdr:rowOff>74439</xdr:rowOff>
    </xdr:from>
    <xdr:ext cx="313932" cy="259045"/>
    <xdr:sp macro="" textlink="">
      <xdr:nvSpPr>
        <xdr:cNvPr id="734" name="テキスト ボックス 733"/>
        <xdr:cNvSpPr txBox="1"/>
      </xdr:nvSpPr>
      <xdr:spPr>
        <a:xfrm>
          <a:off x="20277333" y="59037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5" name="直線コネクタ 734"/>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40894</xdr:rowOff>
    </xdr:from>
    <xdr:to>
      <xdr:col>102</xdr:col>
      <xdr:colOff>165100</xdr:colOff>
      <xdr:row>33</xdr:row>
      <xdr:rowOff>142494</xdr:rowOff>
    </xdr:to>
    <xdr:sp macro="" textlink="">
      <xdr:nvSpPr>
        <xdr:cNvPr id="736" name="フローチャート: 判断 735"/>
        <xdr:cNvSpPr/>
      </xdr:nvSpPr>
      <xdr:spPr>
        <a:xfrm>
          <a:off x="19494500" y="569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31</xdr:row>
      <xdr:rowOff>159021</xdr:rowOff>
    </xdr:from>
    <xdr:ext cx="313932" cy="259045"/>
    <xdr:sp macro="" textlink="">
      <xdr:nvSpPr>
        <xdr:cNvPr id="737" name="テキスト ボックス 736"/>
        <xdr:cNvSpPr txBox="1"/>
      </xdr:nvSpPr>
      <xdr:spPr>
        <a:xfrm>
          <a:off x="19388333" y="547397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29464</xdr:rowOff>
    </xdr:from>
    <xdr:to>
      <xdr:col>98</xdr:col>
      <xdr:colOff>38100</xdr:colOff>
      <xdr:row>36</xdr:row>
      <xdr:rowOff>131064</xdr:rowOff>
    </xdr:to>
    <xdr:sp macro="" textlink="">
      <xdr:nvSpPr>
        <xdr:cNvPr id="738" name="フローチャート: 判断 737"/>
        <xdr:cNvSpPr/>
      </xdr:nvSpPr>
      <xdr:spPr>
        <a:xfrm>
          <a:off x="18605500" y="620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34</xdr:row>
      <xdr:rowOff>147591</xdr:rowOff>
    </xdr:from>
    <xdr:ext cx="313932" cy="259045"/>
    <xdr:sp macro="" textlink="">
      <xdr:nvSpPr>
        <xdr:cNvPr id="739" name="テキスト ボックス 738"/>
        <xdr:cNvSpPr txBox="1"/>
      </xdr:nvSpPr>
      <xdr:spPr>
        <a:xfrm>
          <a:off x="18499333" y="59768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5" name="楕円 744"/>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6" name="諸支出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7" name="楕円 746"/>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39</xdr:row>
      <xdr:rowOff>10177</xdr:rowOff>
    </xdr:from>
    <xdr:ext cx="249299" cy="259045"/>
    <xdr:sp macro="" textlink="">
      <xdr:nvSpPr>
        <xdr:cNvPr id="748" name="テキスト ボックス 747"/>
        <xdr:cNvSpPr txBox="1"/>
      </xdr:nvSpPr>
      <xdr:spPr>
        <a:xfrm>
          <a:off x="211859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9" name="楕円 748"/>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0" name="テキスト ボックス 749"/>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1" name="楕円 750"/>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2" name="テキスト ボックス 751"/>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3" name="楕円 752"/>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4" name="テキスト ボックス 753"/>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98</xdr:col>
      <xdr:colOff>127000</xdr:colOff>
      <xdr:row>45</xdr:row>
      <xdr:rowOff>57150</xdr:rowOff>
    </xdr:from>
    <xdr:to>
      <xdr:col>106</xdr:col>
      <xdr:colOff>127000</xdr:colOff>
      <xdr:row>46</xdr:row>
      <xdr:rowOff>139700</xdr:rowOff>
    </xdr:to>
    <xdr:sp macro="" textlink="">
      <xdr:nvSpPr>
        <xdr:cNvPr id="756" name="正方形/長方形 755"/>
        <xdr:cNvSpPr/>
      </xdr:nvSpPr>
      <xdr:spPr>
        <a:xfrm>
          <a:off x="18796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46</xdr:row>
      <xdr:rowOff>88900</xdr:rowOff>
    </xdr:from>
    <xdr:to>
      <xdr:col>106</xdr:col>
      <xdr:colOff>127000</xdr:colOff>
      <xdr:row>48</xdr:row>
      <xdr:rowOff>0</xdr:rowOff>
    </xdr:to>
    <xdr:sp macro="" textlink="">
      <xdr:nvSpPr>
        <xdr:cNvPr id="757" name="正方形/長方形 756"/>
        <xdr:cNvSpPr/>
      </xdr:nvSpPr>
      <xdr:spPr>
        <a:xfrm>
          <a:off x="18796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45</xdr:row>
      <xdr:rowOff>57150</xdr:rowOff>
    </xdr:from>
    <xdr:to>
      <xdr:col>115</xdr:col>
      <xdr:colOff>63500</xdr:colOff>
      <xdr:row>46</xdr:row>
      <xdr:rowOff>139700</xdr:rowOff>
    </xdr:to>
    <xdr:sp macro="" textlink="">
      <xdr:nvSpPr>
        <xdr:cNvPr id="758" name="正方形/長方形 757"/>
        <xdr:cNvSpPr/>
      </xdr:nvSpPr>
      <xdr:spPr>
        <a:xfrm>
          <a:off x="204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46</xdr:row>
      <xdr:rowOff>88900</xdr:rowOff>
    </xdr:from>
    <xdr:to>
      <xdr:col>115</xdr:col>
      <xdr:colOff>63500</xdr:colOff>
      <xdr:row>48</xdr:row>
      <xdr:rowOff>0</xdr:rowOff>
    </xdr:to>
    <xdr:sp macro="" textlink="">
      <xdr:nvSpPr>
        <xdr:cNvPr id="759" name="正方形/長方形 758"/>
        <xdr:cNvSpPr/>
      </xdr:nvSpPr>
      <xdr:spPr>
        <a:xfrm>
          <a:off x="204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0" name="正方形/長方形 75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1" name="テキスト ボックス 76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2" name="直線コネクタ 76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63" name="直線コネクタ 76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64" name="テキスト ボックス 76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65" name="直線コネクタ 76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66" name="テキスト ボックス 76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6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68" name="直線コネクタ 76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6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0" name="直線コネクタ 76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2" name="直線コネクタ 77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73" name="直線コネクタ 77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7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75" name="フローチャート: 判断 77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76" name="直線コネクタ 77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77" name="フローチャート: 判断 77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55</xdr:row>
      <xdr:rowOff>10177</xdr:rowOff>
    </xdr:from>
    <xdr:ext cx="249299" cy="259045"/>
    <xdr:sp macro="" textlink="">
      <xdr:nvSpPr>
        <xdr:cNvPr id="778" name="テキスト ボックス 777"/>
        <xdr:cNvSpPr txBox="1"/>
      </xdr:nvSpPr>
      <xdr:spPr>
        <a:xfrm>
          <a:off x="211859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79" name="直線コネクタ 77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0" name="フローチャート: 判断 77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1" name="テキスト ボックス 78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82" name="直線コネクタ 78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83" name="フローチャート: 判断 78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84" name="テキスト ボックス 78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85" name="フローチャート: 判断 78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86" name="テキスト ボックス 78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87" name="テキスト ボックス 78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88" name="テキスト ボックス 78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89" name="テキスト ボックス 78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0" name="テキスト ボックス 78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1" name="テキスト ボックス 79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楕円 79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79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794" name="楕円 79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53</xdr:row>
      <xdr:rowOff>35577</xdr:rowOff>
    </xdr:from>
    <xdr:ext cx="249299" cy="259045"/>
    <xdr:sp macro="" textlink="">
      <xdr:nvSpPr>
        <xdr:cNvPr id="795" name="テキスト ボックス 794"/>
        <xdr:cNvSpPr txBox="1"/>
      </xdr:nvSpPr>
      <xdr:spPr>
        <a:xfrm>
          <a:off x="211859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796" name="楕円 79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797" name="テキスト ボックス 79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798" name="楕円 79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799" name="テキスト ボックス 79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楕円 79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1" name="テキスト ボックス 80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02" name="正方形/長方形 80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03" name="正方形/長方形 80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04" name="テキスト ボックス 80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総務費については、令和元年度は平成</a:t>
          </a:r>
          <a:r>
            <a:rPr kumimoji="1" lang="en-US" altLang="ja-JP" sz="1000">
              <a:latin typeface="ＭＳ Ｐゴシック" panose="020B0600070205080204" pitchFamily="50" charset="-128"/>
              <a:ea typeface="ＭＳ Ｐゴシック" panose="020B0600070205080204" pitchFamily="50" charset="-128"/>
            </a:rPr>
            <a:t>30</a:t>
          </a:r>
          <a:r>
            <a:rPr kumimoji="1" lang="ja-JP" altLang="en-US" sz="1000">
              <a:latin typeface="ＭＳ Ｐゴシック" panose="020B0600070205080204" pitchFamily="50" charset="-128"/>
              <a:ea typeface="ＭＳ Ｐゴシック" panose="020B0600070205080204" pitchFamily="50" charset="-128"/>
            </a:rPr>
            <a:t>年度に民間企業へ貸し付けた地域総合整備資金貸付金が終了したことなどにより、前年度比で減少している。</a:t>
          </a:r>
        </a:p>
        <a:p>
          <a:r>
            <a:rPr kumimoji="1" lang="ja-JP" altLang="en-US" sz="1000">
              <a:latin typeface="ＭＳ Ｐゴシック" panose="020B0600070205080204" pitchFamily="50" charset="-128"/>
              <a:ea typeface="ＭＳ Ｐゴシック" panose="020B0600070205080204" pitchFamily="50" charset="-128"/>
            </a:rPr>
            <a:t>　民生費については、令和元年度は幼保無償化の開始に伴う教育・保育給付費の増加などにより、前年度比で増加した。</a:t>
          </a:r>
        </a:p>
        <a:p>
          <a:r>
            <a:rPr kumimoji="1" lang="ja-JP" altLang="en-US" sz="1000">
              <a:latin typeface="ＭＳ Ｐゴシック" panose="020B0600070205080204" pitchFamily="50" charset="-128"/>
              <a:ea typeface="ＭＳ Ｐゴシック" panose="020B0600070205080204" pitchFamily="50" charset="-128"/>
            </a:rPr>
            <a:t>　衛生費については、グループ内平均値を上回る水準で推移しており、令和元年度は病院事業会計に対する貸付金等の増などにより前年度比で増加した。</a:t>
          </a:r>
        </a:p>
        <a:p>
          <a:r>
            <a:rPr kumimoji="1" lang="ja-JP" altLang="en-US" sz="1000">
              <a:latin typeface="ＭＳ Ｐゴシック" panose="020B0600070205080204" pitchFamily="50" charset="-128"/>
              <a:ea typeface="ＭＳ Ｐゴシック" panose="020B0600070205080204" pitchFamily="50" charset="-128"/>
            </a:rPr>
            <a:t>　農林水産業費については、令和元年度は畜産施設・設備整備事業費の増加や、園芸試験場の整備進捗に伴う整備費の増加などにより、前年度比で増加した。</a:t>
          </a:r>
        </a:p>
        <a:p>
          <a:r>
            <a:rPr kumimoji="1" lang="ja-JP" altLang="en-US" sz="1000">
              <a:latin typeface="ＭＳ Ｐゴシック" panose="020B0600070205080204" pitchFamily="50" charset="-128"/>
              <a:ea typeface="ＭＳ Ｐゴシック" panose="020B0600070205080204" pitchFamily="50" charset="-128"/>
            </a:rPr>
            <a:t>　商工費については、令和元年度は商工業振興資金貸付金の減等により減少したが、引き続きグループ内平均値を上回る水準で推移しており、本県の成長戦略にも掲げている産業振興・雇用創出に力を入れている結果とみられる。</a:t>
          </a:r>
        </a:p>
        <a:p>
          <a:r>
            <a:rPr kumimoji="1" lang="ja-JP" altLang="en-US" sz="1000">
              <a:latin typeface="ＭＳ Ｐゴシック" panose="020B0600070205080204" pitchFamily="50" charset="-128"/>
              <a:ea typeface="ＭＳ Ｐゴシック" panose="020B0600070205080204" pitchFamily="50" charset="-128"/>
            </a:rPr>
            <a:t>　土木費については、令和元年度は国の補正予算対応（国土強靭化）に伴う前年度からの繰越額の増加などにより、前年度比で増加した。</a:t>
          </a:r>
        </a:p>
        <a:p>
          <a:r>
            <a:rPr kumimoji="1" lang="ja-JP" altLang="en-US" sz="1000">
              <a:latin typeface="ＭＳ Ｐゴシック" panose="020B0600070205080204" pitchFamily="50" charset="-128"/>
              <a:ea typeface="ＭＳ Ｐゴシック" panose="020B0600070205080204" pitchFamily="50" charset="-128"/>
            </a:rPr>
            <a:t>　災害復旧費については、令和元年度は平成</a:t>
          </a:r>
          <a:r>
            <a:rPr kumimoji="1" lang="en-US" altLang="ja-JP" sz="1000">
              <a:latin typeface="ＭＳ Ｐゴシック" panose="020B0600070205080204" pitchFamily="50" charset="-128"/>
              <a:ea typeface="ＭＳ Ｐゴシック" panose="020B0600070205080204" pitchFamily="50" charset="-128"/>
            </a:rPr>
            <a:t>30</a:t>
          </a:r>
          <a:r>
            <a:rPr kumimoji="1" lang="ja-JP" altLang="en-US" sz="1000">
              <a:latin typeface="ＭＳ Ｐゴシック" panose="020B0600070205080204" pitchFamily="50" charset="-128"/>
              <a:ea typeface="ＭＳ Ｐゴシック" panose="020B0600070205080204" pitchFamily="50" charset="-128"/>
            </a:rPr>
            <a:t>年度に発生した大雨災害等に伴う建設災害復旧事業費の増加などにより、前年度比で増加した。</a:t>
          </a:r>
        </a:p>
        <a:p>
          <a:r>
            <a:rPr kumimoji="1" lang="ja-JP" altLang="en-US"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chemeClr val="tx1"/>
              </a:solidFill>
              <a:latin typeface="ＭＳ Ｐゴシック" panose="020B0600070205080204" pitchFamily="50" charset="-128"/>
              <a:ea typeface="ＭＳ Ｐゴシック" panose="020B0600070205080204" pitchFamily="50" charset="-128"/>
            </a:rPr>
            <a:t>公債費については、やまがた農商工連携ファンドの終了に伴う原資償還の増等により、前年度比で増加した。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8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84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84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84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84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84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7</a:t>
          </a:r>
          <a:r>
            <a:rPr lang="ja-JP" altLang="en-US" sz="2400" b="1" i="0" u="none" strike="noStrike" baseline="0">
              <a:solidFill>
                <a:srgbClr val="000000"/>
              </a:solidFill>
              <a:latin typeface="ＭＳ ゴシック"/>
              <a:ea typeface="ＭＳ ゴシック"/>
            </a:rPr>
            <a:t>）実質収支比率等に係る経年分析（都道府県）</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84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84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84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a:t>
          </a:r>
        </a:p>
      </xdr:txBody>
    </xdr:sp>
    <xdr:clientData/>
  </xdr:twoCellAnchor>
  <xdr:twoCellAnchor>
    <xdr:from>
      <xdr:col>0</xdr:col>
      <xdr:colOff>514350</xdr:colOff>
      <xdr:row>4</xdr:row>
      <xdr:rowOff>0</xdr:rowOff>
    </xdr:from>
    <xdr:to>
      <xdr:col>3</xdr:col>
      <xdr:colOff>742950</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840000}"/>
            </a:ext>
          </a:extLst>
        </xdr:cNvPr>
        <xdr:cNvSpPr txBox="1">
          <a:spLocks noChangeArrowheads="1"/>
        </xdr:cNvSpPr>
      </xdr:nvSpPr>
      <xdr:spPr bwMode="auto">
        <a:xfrm>
          <a:off x="514350" y="838200"/>
          <a:ext cx="30861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504825</xdr:colOff>
      <xdr:row>45</xdr:row>
      <xdr:rowOff>352425</xdr:rowOff>
    </xdr:from>
    <xdr:to>
      <xdr:col>15</xdr:col>
      <xdr:colOff>561974</xdr:colOff>
      <xdr:row>48</xdr:row>
      <xdr:rowOff>600075</xdr:rowOff>
    </xdr:to>
    <xdr:sp macro="" textlink="" fLocksText="0">
      <xdr:nvSpPr>
        <xdr:cNvPr id="14" name="テキスト ボックス 13">
          <a:extLst>
            <a:ext uri="{FF2B5EF4-FFF2-40B4-BE49-F238E27FC236}">
              <a16:creationId xmlns:a16="http://schemas.microsoft.com/office/drawing/2014/main" xmlns="" id="{00000000-0008-0000-0000-000010000000}"/>
            </a:ext>
          </a:extLst>
        </xdr:cNvPr>
        <xdr:cNvSpPr txBox="1"/>
      </xdr:nvSpPr>
      <xdr:spPr>
        <a:xfrm>
          <a:off x="11163300" y="9944100"/>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50">
              <a:latin typeface="ＭＳ ゴシック" pitchFamily="49" charset="-128"/>
              <a:ea typeface="ＭＳ ゴシック" pitchFamily="49" charset="-128"/>
            </a:rPr>
            <a:t>○財政調整基金残高</a:t>
          </a:r>
        </a:p>
        <a:p>
          <a:r>
            <a:rPr kumimoji="1" lang="ja-JP" altLang="en-US" sz="750">
              <a:latin typeface="ＭＳ ゴシック" pitchFamily="49" charset="-128"/>
              <a:ea typeface="ＭＳ ゴシック" pitchFamily="49" charset="-128"/>
            </a:rPr>
            <a:t>　平成</a:t>
          </a:r>
          <a:r>
            <a:rPr kumimoji="1" lang="en-US" altLang="ja-JP" sz="750">
              <a:latin typeface="ＭＳ ゴシック" pitchFamily="49" charset="-128"/>
              <a:ea typeface="ＭＳ ゴシック" pitchFamily="49" charset="-128"/>
            </a:rPr>
            <a:t>28</a:t>
          </a:r>
          <a:r>
            <a:rPr kumimoji="1" lang="ja-JP" altLang="en-US" sz="750">
              <a:latin typeface="ＭＳ ゴシック" pitchFamily="49" charset="-128"/>
              <a:ea typeface="ＭＳ ゴシック" pitchFamily="49" charset="-128"/>
            </a:rPr>
            <a:t>年度に約</a:t>
          </a:r>
          <a:r>
            <a:rPr kumimoji="1" lang="en-US" altLang="ja-JP" sz="750">
              <a:latin typeface="ＭＳ ゴシック" pitchFamily="49" charset="-128"/>
              <a:ea typeface="ＭＳ ゴシック" pitchFamily="49" charset="-128"/>
            </a:rPr>
            <a:t>71</a:t>
          </a:r>
          <a:r>
            <a:rPr kumimoji="1" lang="ja-JP" altLang="en-US" sz="750">
              <a:latin typeface="ＭＳ ゴシック" pitchFamily="49" charset="-128"/>
              <a:ea typeface="ＭＳ ゴシック" pitchFamily="49" charset="-128"/>
            </a:rPr>
            <a:t>億円の取崩しを行ったことにより減少に転じ、平成</a:t>
          </a:r>
          <a:r>
            <a:rPr kumimoji="1" lang="en-US" altLang="ja-JP" sz="750">
              <a:latin typeface="ＭＳ ゴシック" pitchFamily="49" charset="-128"/>
              <a:ea typeface="ＭＳ ゴシック" pitchFamily="49" charset="-128"/>
            </a:rPr>
            <a:t>29</a:t>
          </a:r>
          <a:r>
            <a:rPr kumimoji="1" lang="ja-JP" altLang="en-US" sz="750">
              <a:latin typeface="ＭＳ ゴシック" pitchFamily="49" charset="-128"/>
              <a:ea typeface="ＭＳ ゴシック" pitchFamily="49" charset="-128"/>
            </a:rPr>
            <a:t>年度についても、実質的な地方交付税（地方交付税＋臨時財政対策債）の減少をカバーできるだけの税収がなかったこと等により、約</a:t>
          </a:r>
          <a:r>
            <a:rPr kumimoji="1" lang="en-US" altLang="ja-JP" sz="750">
              <a:latin typeface="ＭＳ ゴシック" pitchFamily="49" charset="-128"/>
              <a:ea typeface="ＭＳ ゴシック" pitchFamily="49" charset="-128"/>
            </a:rPr>
            <a:t>20</a:t>
          </a:r>
          <a:r>
            <a:rPr kumimoji="1" lang="ja-JP" altLang="en-US" sz="750">
              <a:latin typeface="ＭＳ ゴシック" pitchFamily="49" charset="-128"/>
              <a:ea typeface="ＭＳ ゴシック" pitchFamily="49" charset="-128"/>
            </a:rPr>
            <a:t>億円の取崩しを余儀なくされたため、近年減少傾向にあったが、平成</a:t>
          </a:r>
          <a:r>
            <a:rPr kumimoji="1" lang="en-US" altLang="ja-JP" sz="750">
              <a:latin typeface="ＭＳ ゴシック" pitchFamily="49" charset="-128"/>
              <a:ea typeface="ＭＳ ゴシック" pitchFamily="49" charset="-128"/>
            </a:rPr>
            <a:t>30</a:t>
          </a:r>
          <a:r>
            <a:rPr kumimoji="1" lang="ja-JP" altLang="en-US" sz="750">
              <a:latin typeface="ＭＳ ゴシック" pitchFamily="49" charset="-128"/>
              <a:ea typeface="ＭＳ ゴシック" pitchFamily="49" charset="-128"/>
            </a:rPr>
            <a:t>年度以降は、取崩額に対して積立額の方が大きかったことにより、増加した。</a:t>
          </a:r>
        </a:p>
        <a:p>
          <a:r>
            <a:rPr kumimoji="1" lang="ja-JP" altLang="en-US" sz="750">
              <a:latin typeface="ＭＳ ゴシック" pitchFamily="49" charset="-128"/>
              <a:ea typeface="ＭＳ ゴシック" pitchFamily="49" charset="-128"/>
            </a:rPr>
            <a:t>○実質収支額</a:t>
          </a:r>
        </a:p>
        <a:p>
          <a:r>
            <a:rPr kumimoji="1" lang="ja-JP" altLang="en-US" sz="750">
              <a:latin typeface="ＭＳ ゴシック" pitchFamily="49" charset="-128"/>
              <a:ea typeface="ＭＳ ゴシック" pitchFamily="49" charset="-128"/>
            </a:rPr>
            <a:t>　平成</a:t>
          </a:r>
          <a:r>
            <a:rPr kumimoji="1" lang="en-US" altLang="ja-JP" sz="750">
              <a:latin typeface="ＭＳ ゴシック" pitchFamily="49" charset="-128"/>
              <a:ea typeface="ＭＳ ゴシック" pitchFamily="49" charset="-128"/>
            </a:rPr>
            <a:t>27</a:t>
          </a:r>
          <a:r>
            <a:rPr kumimoji="1" lang="ja-JP" altLang="en-US" sz="750">
              <a:latin typeface="ＭＳ ゴシック" pitchFamily="49" charset="-128"/>
              <a:ea typeface="ＭＳ ゴシック" pitchFamily="49" charset="-128"/>
            </a:rPr>
            <a:t>年度以降、全国の平均値と同程度であり、</a:t>
          </a:r>
          <a:r>
            <a:rPr kumimoji="1" lang="en-US" altLang="ja-JP" sz="750">
              <a:latin typeface="ＭＳ ゴシック" pitchFamily="49" charset="-128"/>
              <a:ea typeface="ＭＳ ゴシック" pitchFamily="49" charset="-128"/>
            </a:rPr>
            <a:t>1.5</a:t>
          </a:r>
          <a:r>
            <a:rPr kumimoji="1" lang="ja-JP" altLang="en-US" sz="750">
              <a:latin typeface="ＭＳ ゴシック" pitchFamily="49" charset="-128"/>
              <a:ea typeface="ＭＳ ゴシック" pitchFamily="49" charset="-128"/>
            </a:rPr>
            <a:t>％前後で推移しており、令和元年度も同様の水準となった。</a:t>
          </a:r>
        </a:p>
        <a:p>
          <a:r>
            <a:rPr kumimoji="1" lang="ja-JP" altLang="en-US" sz="750">
              <a:latin typeface="ＭＳ ゴシック" pitchFamily="49" charset="-128"/>
              <a:ea typeface="ＭＳ ゴシック" pitchFamily="49" charset="-128"/>
            </a:rPr>
            <a:t>○実質単年度収支</a:t>
          </a:r>
        </a:p>
        <a:p>
          <a:r>
            <a:rPr kumimoji="1" lang="ja-JP" altLang="en-US" sz="750">
              <a:latin typeface="ＭＳ ゴシック" pitchFamily="49" charset="-128"/>
              <a:ea typeface="ＭＳ ゴシック" pitchFamily="49" charset="-128"/>
            </a:rPr>
            <a:t>　平成</a:t>
          </a:r>
          <a:r>
            <a:rPr kumimoji="1" lang="en-US" altLang="ja-JP" sz="750">
              <a:latin typeface="ＭＳ ゴシック" pitchFamily="49" charset="-128"/>
              <a:ea typeface="ＭＳ ゴシック" pitchFamily="49" charset="-128"/>
            </a:rPr>
            <a:t>28</a:t>
          </a:r>
          <a:r>
            <a:rPr kumimoji="1" lang="ja-JP" altLang="en-US" sz="750">
              <a:latin typeface="ＭＳ ゴシック" pitchFamily="49" charset="-128"/>
              <a:ea typeface="ＭＳ ゴシック" pitchFamily="49" charset="-128"/>
            </a:rPr>
            <a:t>年度にマイナスとなったものの、令和元年度は前年度に続き、財政調整基金の取崩額に対して積立額の方が大きかったこと等によりプラスとなった。</a:t>
          </a:r>
        </a:p>
        <a:p>
          <a:r>
            <a:rPr kumimoji="1" lang="ja-JP" altLang="en-US" sz="750">
              <a:latin typeface="ＭＳ ゴシック" pitchFamily="49" charset="-128"/>
              <a:ea typeface="ＭＳ ゴシック" pitchFamily="49" charset="-128"/>
            </a:rPr>
            <a:t>○今後の対応</a:t>
          </a:r>
        </a:p>
        <a:p>
          <a:r>
            <a:rPr kumimoji="1" lang="ja-JP" altLang="en-US" sz="750">
              <a:latin typeface="ＭＳ ゴシック" pitchFamily="49" charset="-128"/>
              <a:ea typeface="ＭＳ ゴシック" pitchFamily="49" charset="-128"/>
            </a:rPr>
            <a:t>　社会保障関係経費の増等が見込まれるが、事務事業の見直し・改善を進めるとともに、将来の税収増につながるよう産業振興、農業の活性化等にも積極的に取り組むことで、持続可能な財政運営を目指し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B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B4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B4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B4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）連結実質赤字比率に係る赤字・黒字の構成分析（都道府県）</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B4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B4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anose="020B0609070205080204" pitchFamily="49" charset="-128"/>
              <a:ea typeface="ＭＳ ゴシック" panose="020B0609070205080204" pitchFamily="49" charset="-128"/>
            </a:rPr>
            <a:t>山形県</a:t>
          </a:r>
        </a:p>
      </xdr:txBody>
    </xdr:sp>
    <xdr:clientData/>
  </xdr:twoCellAnchor>
  <xdr:twoCellAnchor editAs="oneCell">
    <xdr:from>
      <xdr:col>1</xdr:col>
      <xdr:colOff>47625</xdr:colOff>
      <xdr:row>3</xdr:row>
      <xdr:rowOff>57150</xdr:rowOff>
    </xdr:from>
    <xdr:to>
      <xdr:col>4</xdr:col>
      <xdr:colOff>962025</xdr:colOff>
      <xdr:row>5</xdr:row>
      <xdr:rowOff>19050</xdr:rowOff>
    </xdr:to>
    <xdr:sp macro="" textlink="">
      <xdr:nvSpPr>
        <xdr:cNvPr id="9" name="テキスト ボックス 6">
          <a:extLst>
            <a:ext uri="{FF2B5EF4-FFF2-40B4-BE49-F238E27FC236}">
              <a16:creationId xmlns:a16="http://schemas.microsoft.com/office/drawing/2014/main" xmlns="" id="{00000000-0008-0000-0100-000009B40000}"/>
            </a:ext>
          </a:extLst>
        </xdr:cNvPr>
        <xdr:cNvSpPr txBox="1">
          <a:spLocks noChangeArrowheads="1"/>
        </xdr:cNvSpPr>
      </xdr:nvSpPr>
      <xdr:spPr bwMode="auto">
        <a:xfrm>
          <a:off x="552450" y="685800"/>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628650</xdr:colOff>
      <xdr:row>32</xdr:row>
      <xdr:rowOff>314325</xdr:rowOff>
    </xdr:from>
    <xdr:to>
      <xdr:col>15</xdr:col>
      <xdr:colOff>866775</xdr:colOff>
      <xdr:row>42</xdr:row>
      <xdr:rowOff>238124</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515725" y="7210425"/>
          <a:ext cx="5953125" cy="48767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全体としては黒字であるため、連結実質赤字比率は生じていない。ただし、病院事業会計においては、平成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年度に初めて資金不足が生じ、令和元年度においても、医業収益は増加したものの、人件費等の増により医業費用が増加したことなどから、資金不足額は増加した。</a:t>
          </a:r>
        </a:p>
        <a:p>
          <a:r>
            <a:rPr kumimoji="1" lang="ja-JP" altLang="en-US" sz="1400">
              <a:latin typeface="ＭＳ ゴシック" pitchFamily="49" charset="-128"/>
              <a:ea typeface="ＭＳ ゴシック" pitchFamily="49" charset="-128"/>
            </a:rPr>
            <a:t>　今後も、病院事業会計の経営改善に取り組むとともに、各会計で適正な財政運営、企業運営を行っていく。</a:t>
          </a:r>
        </a:p>
        <a:p>
          <a:endParaRPr kumimoji="1" lang="ja-JP" altLang="en-US"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9</a:t>
          </a:r>
          <a:r>
            <a:rPr lang="ja-JP" altLang="en-US" sz="2400" b="1" i="0" u="none" strike="noStrike" baseline="0">
              <a:solidFill>
                <a:srgbClr val="000000"/>
              </a:solidFill>
              <a:latin typeface="ＭＳ ゴシック"/>
              <a:ea typeface="ＭＳ ゴシック"/>
            </a:rPr>
            <a:t>）実質公債費比率（分子）の構造（都道府県）</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A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A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A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A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A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A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A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A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A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A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A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A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A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A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161924</xdr:colOff>
      <xdr:row>4</xdr:row>
      <xdr:rowOff>0</xdr:rowOff>
    </xdr:from>
    <xdr:to>
      <xdr:col>20</xdr:col>
      <xdr:colOff>638175</xdr:colOff>
      <xdr:row>41</xdr:row>
      <xdr:rowOff>152400</xdr:rowOff>
    </xdr:to>
    <xdr:graphicFrame macro="">
      <xdr:nvGraphicFramePr>
        <xdr:cNvPr id="18" name="Chart 90">
          <a:extLst>
            <a:ext uri="{FF2B5EF4-FFF2-40B4-BE49-F238E27FC236}">
              <a16:creationId xmlns:a16="http://schemas.microsoft.com/office/drawing/2014/main" xmlns="" id="{00000000-0008-0000-0200-000012A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A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285750</xdr:colOff>
      <xdr:row>43</xdr:row>
      <xdr:rowOff>323850</xdr:rowOff>
    </xdr:from>
    <xdr:to>
      <xdr:col>20</xdr:col>
      <xdr:colOff>47625</xdr:colOff>
      <xdr:row>52</xdr:row>
      <xdr:rowOff>209549</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9750" y="7915275"/>
          <a:ext cx="4143375" cy="34004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　元利償還金</a:t>
          </a:r>
          <a:endParaRPr lang="ja-JP" altLang="ja-JP" sz="950">
            <a:effectLst/>
            <a:latin typeface="ＭＳ Ｐゴシック" panose="020B0600070205080204" pitchFamily="50" charset="-128"/>
            <a:ea typeface="ＭＳ Ｐゴシック" panose="020B0600070205080204" pitchFamily="50" charset="-128"/>
          </a:endParaRPr>
        </a:p>
        <a:p>
          <a:r>
            <a:rPr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やまがた</a:t>
          </a:r>
          <a:r>
            <a:rPr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農商工</a:t>
          </a:r>
          <a:r>
            <a:rPr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連携</a:t>
          </a:r>
          <a:r>
            <a:rPr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ファンドの終了に伴う原資償還の増等により、令和元年度の元利償還金等は平成</a:t>
          </a:r>
          <a:r>
            <a:rPr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年度に比べ増加した。</a:t>
          </a:r>
          <a:endParaRPr lang="ja-JP" altLang="ja-JP" sz="950">
            <a:effectLst/>
            <a:latin typeface="ＭＳ Ｐゴシック" panose="020B0600070205080204" pitchFamily="50" charset="-128"/>
            <a:ea typeface="ＭＳ Ｐゴシック" panose="020B0600070205080204" pitchFamily="50" charset="-128"/>
          </a:endParaRPr>
        </a:p>
        <a:p>
          <a:r>
            <a:rPr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　算入公債費等</a:t>
          </a:r>
          <a:endParaRPr lang="ja-JP" altLang="ja-JP" sz="950">
            <a:effectLst/>
            <a:latin typeface="ＭＳ Ｐゴシック" panose="020B0600070205080204" pitchFamily="50" charset="-128"/>
            <a:ea typeface="ＭＳ Ｐゴシック" panose="020B0600070205080204" pitchFamily="50" charset="-128"/>
          </a:endParaRPr>
        </a:p>
        <a:p>
          <a:r>
            <a:rPr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　財源対策債償還費の減等に伴い基準財政需要額算入額が減少したが、</a:t>
          </a:r>
          <a:r>
            <a:rPr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やまがた</a:t>
          </a:r>
          <a:r>
            <a:rPr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農商工</a:t>
          </a:r>
          <a:r>
            <a:rPr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連携</a:t>
          </a:r>
          <a:r>
            <a:rPr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ファンドの原資償還のための特定財源の増加等により、令和元年度の算入公債費等は平成</a:t>
          </a:r>
          <a:r>
            <a:rPr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年度に比べ増加した。</a:t>
          </a:r>
          <a:endParaRPr lang="ja-JP" altLang="ja-JP" sz="950">
            <a:effectLst/>
            <a:latin typeface="ＭＳ Ｐゴシック" panose="020B0600070205080204" pitchFamily="50" charset="-128"/>
            <a:ea typeface="ＭＳ Ｐゴシック" panose="020B0600070205080204" pitchFamily="50" charset="-128"/>
          </a:endParaRPr>
        </a:p>
        <a:p>
          <a:r>
            <a:rPr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　実質公債費比率の分子</a:t>
          </a:r>
          <a:endParaRPr lang="ja-JP" altLang="ja-JP" sz="950">
            <a:effectLst/>
            <a:latin typeface="ＭＳ Ｐゴシック" panose="020B0600070205080204" pitchFamily="50" charset="-128"/>
            <a:ea typeface="ＭＳ Ｐゴシック" panose="020B0600070205080204" pitchFamily="50" charset="-128"/>
          </a:endParaRPr>
        </a:p>
        <a:p>
          <a:r>
            <a:rPr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　令和元年度の分子は、低金利に伴う元利償還金の減等により平成</a:t>
          </a:r>
          <a:r>
            <a:rPr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年度に比べ減少した。</a:t>
          </a:r>
          <a:endParaRPr lang="ja-JP" altLang="ja-JP" sz="950">
            <a:effectLst/>
            <a:latin typeface="ＭＳ Ｐゴシック" panose="020B0600070205080204" pitchFamily="50" charset="-128"/>
            <a:ea typeface="ＭＳ Ｐゴシック" panose="020B0600070205080204" pitchFamily="50" charset="-128"/>
          </a:endParaRPr>
        </a:p>
        <a:p>
          <a:r>
            <a:rPr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　今後の対応</a:t>
          </a:r>
          <a:endParaRPr lang="ja-JP" altLang="ja-JP" sz="950">
            <a:effectLst/>
            <a:latin typeface="ＭＳ Ｐゴシック" panose="020B0600070205080204" pitchFamily="50" charset="-128"/>
            <a:ea typeface="ＭＳ Ｐゴシック" panose="020B0600070205080204" pitchFamily="50" charset="-128"/>
          </a:endParaRPr>
        </a:p>
        <a:p>
          <a:r>
            <a:rPr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　令和元年度においては、類似団体平均を上回ったが、早期健全化基準未満であり、近年低下傾向にあるため、今後も公債費平準化等の取組みを通じて、自由度の高い県政運営の実現を目指していく。</a:t>
          </a:r>
          <a:endParaRPr lang="ja-JP" altLang="ja-JP" sz="95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54</xdr:row>
      <xdr:rowOff>0</xdr:rowOff>
    </xdr:from>
    <xdr:to>
      <xdr:col>10</xdr:col>
      <xdr:colOff>0</xdr:colOff>
      <xdr:row>55</xdr:row>
      <xdr:rowOff>0</xdr:rowOff>
    </xdr:to>
    <xdr:sp macro="" textlink="">
      <xdr:nvSpPr>
        <xdr:cNvPr id="21" name="Line 22">
          <a:extLst>
            <a:ext uri="{FF2B5EF4-FFF2-40B4-BE49-F238E27FC236}">
              <a16:creationId xmlns:a16="http://schemas.microsoft.com/office/drawing/2014/main" xmlns="" id="{06BD9E7F-E751-4397-BDCD-25007D9DFED8}"/>
            </a:ext>
          </a:extLst>
        </xdr:cNvPr>
        <xdr:cNvSpPr>
          <a:spLocks noChangeShapeType="1"/>
        </xdr:cNvSpPr>
      </xdr:nvSpPr>
      <xdr:spPr bwMode="auto">
        <a:xfrm>
          <a:off x="504825" y="11801475"/>
          <a:ext cx="7448550" cy="390525"/>
        </a:xfrm>
        <a:prstGeom prst="line">
          <a:avLst/>
        </a:prstGeom>
        <a:noFill/>
        <a:ln w="19050">
          <a:solidFill>
            <a:srgbClr val="000000"/>
          </a:solidFill>
          <a:round/>
          <a:headEnd/>
          <a:tailEnd/>
        </a:ln>
      </xdr:spPr>
    </xdr:sp>
    <xdr:clientData/>
  </xdr:twoCellAnchor>
  <xdr:twoCellAnchor>
    <xdr:from>
      <xdr:col>15</xdr:col>
      <xdr:colOff>154774</xdr:colOff>
      <xdr:row>53</xdr:row>
      <xdr:rowOff>303609</xdr:rowOff>
    </xdr:from>
    <xdr:to>
      <xdr:col>20</xdr:col>
      <xdr:colOff>202399</xdr:colOff>
      <xdr:row>56</xdr:row>
      <xdr:rowOff>386953</xdr:rowOff>
    </xdr:to>
    <xdr:sp macro="" textlink="">
      <xdr:nvSpPr>
        <xdr:cNvPr id="22" name="Rectangle 87">
          <a:extLst>
            <a:ext uri="{FF2B5EF4-FFF2-40B4-BE49-F238E27FC236}">
              <a16:creationId xmlns:a16="http://schemas.microsoft.com/office/drawing/2014/main" xmlns="" id="{FD624700-7F91-4A5A-A5F3-1DC4F4AC821C}"/>
            </a:ext>
          </a:extLst>
        </xdr:cNvPr>
        <xdr:cNvSpPr>
          <a:spLocks noChangeArrowheads="1"/>
        </xdr:cNvSpPr>
      </xdr:nvSpPr>
      <xdr:spPr bwMode="auto">
        <a:xfrm>
          <a:off x="13108774" y="11800284"/>
          <a:ext cx="4429125" cy="1169194"/>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54</xdr:row>
      <xdr:rowOff>0</xdr:rowOff>
    </xdr:from>
    <xdr:to>
      <xdr:col>16</xdr:col>
      <xdr:colOff>161925</xdr:colOff>
      <xdr:row>54</xdr:row>
      <xdr:rowOff>323850</xdr:rowOff>
    </xdr:to>
    <xdr:sp macro="" textlink="">
      <xdr:nvSpPr>
        <xdr:cNvPr id="23" name="Rectangle 88">
          <a:extLst>
            <a:ext uri="{FF2B5EF4-FFF2-40B4-BE49-F238E27FC236}">
              <a16:creationId xmlns:a16="http://schemas.microsoft.com/office/drawing/2014/main" xmlns="" id="{DFFECDEF-E359-4287-89D4-26C57DA4FC13}"/>
            </a:ext>
          </a:extLst>
        </xdr:cNvPr>
        <xdr:cNvSpPr>
          <a:spLocks noChangeArrowheads="1"/>
        </xdr:cNvSpPr>
      </xdr:nvSpPr>
      <xdr:spPr bwMode="auto">
        <a:xfrm>
          <a:off x="13106400" y="1180147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280147</xdr:colOff>
      <xdr:row>54</xdr:row>
      <xdr:rowOff>212912</xdr:rowOff>
    </xdr:from>
    <xdr:to>
      <xdr:col>20</xdr:col>
      <xdr:colOff>78441</xdr:colOff>
      <xdr:row>56</xdr:row>
      <xdr:rowOff>315515</xdr:rowOff>
    </xdr:to>
    <xdr:sp macro="" textlink="" fLocksText="0">
      <xdr:nvSpPr>
        <xdr:cNvPr id="24" name="テキスト ボックス 23">
          <a:extLst>
            <a:ext uri="{FF2B5EF4-FFF2-40B4-BE49-F238E27FC236}">
              <a16:creationId xmlns:a16="http://schemas.microsoft.com/office/drawing/2014/main" xmlns="" id="{DAE8DD91-2927-4E5B-9865-87754BDBA17C}"/>
            </a:ext>
          </a:extLst>
        </xdr:cNvPr>
        <xdr:cNvSpPr txBox="1"/>
      </xdr:nvSpPr>
      <xdr:spPr>
        <a:xfrm>
          <a:off x="13234147" y="12014387"/>
          <a:ext cx="4179794" cy="8836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 平成９年度及び平成</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年度に満期一括償還債を発行し、各年度計画的に減債基金に積立てを行っている。平成</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年度に、平成９年度発行債について満期一括償還を行ったため、残高及び積立相当額がゼロとなった。</a:t>
          </a:r>
          <a:endParaRPr lang="ja-JP" altLang="ja-JP" sz="7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266700</xdr:colOff>
      <xdr:row>3</xdr:row>
      <xdr:rowOff>161925</xdr:rowOff>
    </xdr:from>
    <xdr:to>
      <xdr:col>18</xdr:col>
      <xdr:colOff>657225</xdr:colOff>
      <xdr:row>38</xdr:row>
      <xdr:rowOff>9525</xdr:rowOff>
    </xdr:to>
    <xdr:graphicFrame macro="">
      <xdr:nvGraphicFramePr>
        <xdr:cNvPr id="2" name="Chart 5">
          <a:extLst>
            <a:ext uri="{FF2B5EF4-FFF2-40B4-BE49-F238E27FC236}">
              <a16:creationId xmlns:a16="http://schemas.microsoft.com/office/drawing/2014/main" xmlns="" id="{00000000-0008-0000-0300-000001A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A8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A8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A8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A8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A8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A8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A8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A8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A8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A8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A8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A8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A8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A8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rtl="0"/>
          <a:r>
            <a:rPr lang="ja-JP" altLang="ja-JP" sz="2400" b="1" i="0" baseline="0">
              <a:latin typeface="ＭＳ ゴシック" pitchFamily="49" charset="-128"/>
              <a:ea typeface="ＭＳ ゴシック" pitchFamily="49" charset="-128"/>
              <a:cs typeface="+mn-cs"/>
            </a:rPr>
            <a:t>（</a:t>
          </a:r>
          <a:r>
            <a:rPr lang="en-US" altLang="ja-JP" sz="2400" b="1" i="0" baseline="0">
              <a:latin typeface="ＭＳ ゴシック" pitchFamily="49" charset="-128"/>
              <a:ea typeface="ＭＳ ゴシック" pitchFamily="49" charset="-128"/>
              <a:cs typeface="+mn-cs"/>
            </a:rPr>
            <a:t>10</a:t>
          </a:r>
          <a:r>
            <a:rPr lang="ja-JP" altLang="ja-JP" sz="2400" b="1" i="0" baseline="0">
              <a:latin typeface="ＭＳ ゴシック" pitchFamily="49" charset="-128"/>
              <a:ea typeface="ＭＳ ゴシック" pitchFamily="49" charset="-128"/>
              <a:cs typeface="+mn-cs"/>
            </a:rPr>
            <a:t>）将来負担比率（分子）の構造（都道府県）</a:t>
          </a:r>
          <a:endParaRPr lang="ja-JP" altLang="ja-JP" sz="2400">
            <a:latin typeface="ＭＳ ゴシック" pitchFamily="49" charset="-128"/>
            <a:ea typeface="ＭＳ ゴシック" pitchFamily="49" charset="-128"/>
          </a:endParaRP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A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A8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A8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152400</xdr:rowOff>
    </xdr:from>
    <xdr:to>
      <xdr:col>2</xdr:col>
      <xdr:colOff>933450</xdr:colOff>
      <xdr:row>5</xdr:row>
      <xdr:rowOff>152400</xdr:rowOff>
    </xdr:to>
    <xdr:sp macro="" textlink="">
      <xdr:nvSpPr>
        <xdr:cNvPr id="22" name="テキスト ボックス 6">
          <a:extLst>
            <a:ext uri="{FF2B5EF4-FFF2-40B4-BE49-F238E27FC236}">
              <a16:creationId xmlns:a16="http://schemas.microsoft.com/office/drawing/2014/main" xmlns="" id="{00000000-0008-0000-0300-000016A80000}"/>
            </a:ext>
          </a:extLst>
        </xdr:cNvPr>
        <xdr:cNvSpPr txBox="1">
          <a:spLocks noChangeArrowheads="1"/>
        </xdr:cNvSpPr>
      </xdr:nvSpPr>
      <xdr:spPr bwMode="auto">
        <a:xfrm>
          <a:off x="619125" y="72390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409575</xdr:colOff>
      <xdr:row>40</xdr:row>
      <xdr:rowOff>28575</xdr:rowOff>
    </xdr:from>
    <xdr:to>
      <xdr:col>17</xdr:col>
      <xdr:colOff>933451</xdr:colOff>
      <xdr:row>52</xdr:row>
      <xdr:rowOff>171449</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25450" y="7972425"/>
          <a:ext cx="4371976" cy="43719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○将来負担額</a:t>
          </a:r>
        </a:p>
        <a:p>
          <a:r>
            <a:rPr kumimoji="1" lang="ja-JP" altLang="en-US" sz="1200">
              <a:latin typeface="ＭＳ ゴシック" pitchFamily="49" charset="-128"/>
              <a:ea typeface="ＭＳ ゴシック" pitchFamily="49" charset="-128"/>
            </a:rPr>
            <a:t>　一般会計等に係る地方債の現在高が増加したものの、退職手当負担見込額及び設立法人等の負債額等負担見込額が減少したこと等により、将来負担額は減少している。</a:t>
          </a:r>
        </a:p>
        <a:p>
          <a:endParaRPr kumimoji="1" lang="ja-JP" altLang="en-US"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○充当可能財源等</a:t>
          </a:r>
        </a:p>
        <a:p>
          <a:r>
            <a:rPr kumimoji="1" lang="ja-JP" altLang="en-US" sz="1200">
              <a:latin typeface="ＭＳ ゴシック" pitchFamily="49" charset="-128"/>
              <a:ea typeface="ＭＳ ゴシック" pitchFamily="49" charset="-128"/>
            </a:rPr>
            <a:t>　地方債現在高等に係る基準財政需要額算入見込額の減少等により、充当可能財源は減少している。</a:t>
          </a:r>
        </a:p>
        <a:p>
          <a:endParaRPr kumimoji="1" lang="ja-JP" altLang="en-US"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○将来負担比率の分子</a:t>
          </a:r>
        </a:p>
        <a:p>
          <a:r>
            <a:rPr kumimoji="1" lang="ja-JP" altLang="en-US" sz="1200">
              <a:latin typeface="ＭＳ ゴシック" pitchFamily="49" charset="-128"/>
              <a:ea typeface="ＭＳ ゴシック" pitchFamily="49" charset="-128"/>
            </a:rPr>
            <a:t>　充当可能財源等の減少幅が将来負担額の減少幅を上回ったことにより、増加に転じた。</a:t>
          </a:r>
        </a:p>
        <a:p>
          <a:endParaRPr kumimoji="1" lang="ja-JP" altLang="en-US"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○今後の対応</a:t>
          </a:r>
        </a:p>
        <a:p>
          <a:r>
            <a:rPr kumimoji="1" lang="ja-JP" altLang="en-US" sz="1200">
              <a:latin typeface="ＭＳ ゴシック" pitchFamily="49" charset="-128"/>
              <a:ea typeface="ＭＳ ゴシック" pitchFamily="49" charset="-128"/>
            </a:rPr>
            <a:t>　早期健全化基準未満であるが、今後とも徹底した歳出の見直しや計画的な県債の償還等により将来負担比率の更なる改善を図る。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58906DF3-DB69-4597-810C-73CCE9AB24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CAB058A7-FC77-4419-8C28-933ADBC6F106}"/>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6CEDC39-C17E-43E5-9A9E-7985DEF3090F}"/>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BA0193C7-8A9B-499D-85DF-996766FEE525}"/>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）基金残高（東日本大震災分を含む）に係る経年分析（都道府県）</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DA778067-B99E-4898-A10C-6B2B3D1719C1}"/>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78E85C2A-A61A-45AE-A02E-103A60B8F81C}"/>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60FFE0DA-0249-4314-A06B-E17D9407A985}"/>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A2B91F18-751D-44F6-85DF-A0AA67906CEC}"/>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B3D6080-62BE-433D-AE0A-7B604EE13653}"/>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5909F33-5125-4E45-88FC-F0AE71979B7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5F577A21-6F63-4842-9A90-D8A2D1AF576C}"/>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・財源不足に対応するため、平成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年度に「財政調整基金」から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億円、令和元年度に「財政調整基金」から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億円、「減債基金」から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億円を取り崩した一方、「財政調整基金」に決算剰余金を平成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億円、令和元年度に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億円積み立てたほか、令和元年度に「地域医療介護総合確保基金」に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億円、「やまがた緑環境税基金」に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億円の積立てを行ったこと等により、基金全体としては、平成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年度末から令和元年度末において、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億円の増となった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・令和２年度は「新型コロナウイルス感染症対応地方創生臨時基金」への積立等により増の予定だが、中長期的には減少が見込まれる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2106DE43-9C36-4A15-8E93-453CC2B12209}"/>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256A0BBA-4DEE-4540-BFA8-2C7A532D2FD1}"/>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BAC57775-1573-4DAF-8D58-6EED173D55D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・地域医療介護総合確保基金：地域における医療及び介護の総合的な確保の推進</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・県有施設整備基金：県庁舎、地方合同庁舎その他大規模な施設の建設及び改修の資金への充当</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・介護保険財政安定化基金：市町村の介護保険の財政の安定化</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・県有施設整備基金：県有施設の整備のために令和元年度に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億円を取り崩したことによる減</a:t>
          </a:r>
          <a:b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・まち・ひと・しごと創生拠点整備基金：交付金事業である施設整備のために令和元年度に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億円を取り崩したことによる減</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・地域医療介護総合確保基金：地域医療介護総合確保基金活用事業のために令和元年度に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億円を取り崩したことによる減</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・ふるさと農村地域活性化基金：ふるさと農村地域活性化基金事業等のために令和元年度に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億円を取り崩したことによる減</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・新型コロナウイルス感染症対応地方創生臨時基金：令和２度に新たに設置し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59.0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億円を積立て、令和３年度は、中小事業者、農林漁業者の信用保証料、　</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利子補給に充当するため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億円を取り崩す予定</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B1EFB88-B609-4EE1-8455-5D680885CD3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F81989-54E4-4023-8FEA-2C151093809E}"/>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F181FF94-064C-4424-BD5F-A6775C558337}"/>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・景気の動向による法人関係税等の変動</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・地方交付税と臨時財政対策債を合わせた実質的な交付税の減</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・社会保障関係経費等への対応のための歳出の増</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・他の財源対策（資金手当債の発行等）による一般財源の確保状況</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・今後も多額の財源不足が見込まれており、何も対策を講じなければ、「財政調整基金」は枯渇する状況となっていることから、歳入・歳出の両面から財源不足の解</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消に向けた対応策を講じることにより、「財政調整基金」取崩しの抑制に努める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60BD541C-B956-4770-B2A2-E1702E99D7C7}"/>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41F531FC-B50E-49D7-A51D-7D2C02F99AF2}"/>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8BC57DC0-F266-49B6-B707-964C17A97E7F}"/>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・償還への財源に充当するため、令和元年度に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億円取り崩したことによる減</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・「財政調整基金」と同様に、歳入・歳出の両面から、財源不足の解消に向けた対応策を講じることにより、「減債基金」取崩しの抑制に努める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3698DFF7-5886-49EA-9EF7-A777101F960F}"/>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C9C19113-9635-42A3-B504-0626DF8DFE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B5CB25FA-C593-4E1A-A327-0217D34D29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）都道府県公会計指標分析／財政指標組合せ分析表</a:t>
          </a:r>
        </a:p>
      </xdr:txBody>
    </xdr:sp>
    <xdr:clientData/>
  </xdr:twoCellAnchor>
  <xdr:twoCellAnchor>
    <xdr:from>
      <xdr:col>87</xdr:col>
      <xdr:colOff>149225</xdr:colOff>
      <xdr:row>0</xdr:row>
      <xdr:rowOff>190500</xdr:rowOff>
    </xdr:from>
    <xdr:to>
      <xdr:col>107</xdr:col>
      <xdr:colOff>269875</xdr:colOff>
      <xdr:row>1</xdr:row>
      <xdr:rowOff>206375</xdr:rowOff>
    </xdr:to>
    <xdr:sp macro="" textlink="">
      <xdr:nvSpPr>
        <xdr:cNvPr id="5" name="正方形/長方形 4"/>
        <xdr:cNvSpPr/>
      </xdr:nvSpPr>
      <xdr:spPr>
        <a:xfrm>
          <a:off x="170180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174625</xdr:colOff>
      <xdr:row>0</xdr:row>
      <xdr:rowOff>215900</xdr:rowOff>
    </xdr:from>
    <xdr:to>
      <xdr:col>107</xdr:col>
      <xdr:colOff>250825</xdr:colOff>
      <xdr:row>1</xdr:row>
      <xdr:rowOff>180975</xdr:rowOff>
    </xdr:to>
    <xdr:sp macro="" textlink="">
      <xdr:nvSpPr>
        <xdr:cNvPr id="6" name="正方形/長方形 5"/>
        <xdr:cNvSpPr/>
      </xdr:nvSpPr>
      <xdr:spPr>
        <a:xfrm>
          <a:off x="170434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9525</xdr:colOff>
      <xdr:row>0</xdr:row>
      <xdr:rowOff>241300</xdr:rowOff>
    </xdr:from>
    <xdr:to>
      <xdr:col>107</xdr:col>
      <xdr:colOff>219075</xdr:colOff>
      <xdr:row>1</xdr:row>
      <xdr:rowOff>142875</xdr:rowOff>
    </xdr:to>
    <xdr:sp macro="" textlink="">
      <xdr:nvSpPr>
        <xdr:cNvPr id="7" name="正方形/長方形 6"/>
        <xdr:cNvSpPr/>
      </xdr:nvSpPr>
      <xdr:spPr>
        <a:xfrm>
          <a:off x="170688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a:t>
          </a:r>
        </a:p>
      </xdr:txBody>
    </xdr:sp>
    <xdr:clientData/>
  </xdr:twoCellAnchor>
  <xdr:twoCellAnchor>
    <xdr:from>
      <xdr:col>73</xdr:col>
      <xdr:colOff>22225</xdr:colOff>
      <xdr:row>0</xdr:row>
      <xdr:rowOff>190500</xdr:rowOff>
    </xdr:from>
    <xdr:to>
      <xdr:col>87</xdr:col>
      <xdr:colOff>15875</xdr:colOff>
      <xdr:row>1</xdr:row>
      <xdr:rowOff>206375</xdr:rowOff>
    </xdr:to>
    <xdr:sp macro="" textlink="">
      <xdr:nvSpPr>
        <xdr:cNvPr id="8" name="正方形/長方形 7"/>
        <xdr:cNvSpPr/>
      </xdr:nvSpPr>
      <xdr:spPr>
        <a:xfrm>
          <a:off x="14224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47625</xdr:colOff>
      <xdr:row>0</xdr:row>
      <xdr:rowOff>215900</xdr:rowOff>
    </xdr:from>
    <xdr:to>
      <xdr:col>86</xdr:col>
      <xdr:colOff>187325</xdr:colOff>
      <xdr:row>1</xdr:row>
      <xdr:rowOff>180975</xdr:rowOff>
    </xdr:to>
    <xdr:sp macro="" textlink="">
      <xdr:nvSpPr>
        <xdr:cNvPr id="9" name="正方形/長方形 8"/>
        <xdr:cNvSpPr/>
      </xdr:nvSpPr>
      <xdr:spPr>
        <a:xfrm>
          <a:off x="14249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73025</xdr:colOff>
      <xdr:row>0</xdr:row>
      <xdr:rowOff>241300</xdr:rowOff>
    </xdr:from>
    <xdr:to>
      <xdr:col>86</xdr:col>
      <xdr:colOff>155575</xdr:colOff>
      <xdr:row>1</xdr:row>
      <xdr:rowOff>155575</xdr:rowOff>
    </xdr:to>
    <xdr:sp macro="" textlink="">
      <xdr:nvSpPr>
        <xdr:cNvPr id="10" name="正方形/長方形 9"/>
        <xdr:cNvSpPr/>
      </xdr:nvSpPr>
      <xdr:spPr>
        <a:xfrm>
          <a:off x="14274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1,082,296
1,074,351
9,323.15
589,380,862
580,058,666
4,974,851
322,853,731
1,172,713,838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246.0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52</xdr:col>
      <xdr:colOff>123825</xdr:colOff>
      <xdr:row>9</xdr:row>
      <xdr:rowOff>130175</xdr:rowOff>
    </xdr:to>
    <xdr:sp macro="" textlink="">
      <xdr:nvSpPr>
        <xdr:cNvPr id="19" name="正方形/長方形 18"/>
        <xdr:cNvSpPr/>
      </xdr:nvSpPr>
      <xdr:spPr>
        <a:xfrm>
          <a:off x="68961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22225</xdr:rowOff>
    </xdr:from>
    <xdr:ext cx="4609532" cy="259045"/>
    <xdr:sp macro="" textlink="">
      <xdr:nvSpPr>
        <xdr:cNvPr id="31" name="テキスト ボックス 30"/>
        <xdr:cNvSpPr txBox="1"/>
      </xdr:nvSpPr>
      <xdr:spPr>
        <a:xfrm>
          <a:off x="419100" y="27559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0</xdr:col>
      <xdr:colOff>419100</xdr:colOff>
      <xdr:row>13</xdr:row>
      <xdr:rowOff>104775</xdr:rowOff>
    </xdr:from>
    <xdr:ext cx="8590942" cy="259045"/>
    <xdr:sp macro="" textlink="">
      <xdr:nvSpPr>
        <xdr:cNvPr id="32" name="テキスト ボックス 31"/>
        <xdr:cNvSpPr txBox="1"/>
      </xdr:nvSpPr>
      <xdr:spPr>
        <a:xfrm>
          <a:off x="419100" y="30099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2</xdr:col>
      <xdr:colOff>73025</xdr:colOff>
      <xdr:row>13</xdr:row>
      <xdr:rowOff>130175</xdr:rowOff>
    </xdr:from>
    <xdr:to>
      <xdr:col>52</xdr:col>
      <xdr:colOff>73025</xdr:colOff>
      <xdr:row>14</xdr:row>
      <xdr:rowOff>149225</xdr:rowOff>
    </xdr:to>
    <xdr:sp macro="" textlink="">
      <xdr:nvSpPr>
        <xdr:cNvPr id="33" name="大かっこ 32"/>
        <xdr:cNvSpPr/>
      </xdr:nvSpPr>
      <xdr:spPr>
        <a:xfrm>
          <a:off x="749300" y="3035300"/>
          <a:ext cx="9525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0</xdr:col>
      <xdr:colOff>419100</xdr:colOff>
      <xdr:row>15</xdr:row>
      <xdr:rowOff>15875</xdr:rowOff>
    </xdr:from>
    <xdr:ext cx="6046335" cy="259045"/>
    <xdr:sp macro="" textlink="">
      <xdr:nvSpPr>
        <xdr:cNvPr id="34" name="テキスト ボックス 33"/>
        <xdr:cNvSpPr txBox="1"/>
      </xdr:nvSpPr>
      <xdr:spPr>
        <a:xfrm>
          <a:off x="419100" y="3263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16</xdr:row>
      <xdr:rowOff>98425</xdr:rowOff>
    </xdr:from>
    <xdr:ext cx="8294578" cy="259045"/>
    <xdr:sp macro="" textlink="">
      <xdr:nvSpPr>
        <xdr:cNvPr id="35" name="テキスト ボックス 34"/>
        <xdr:cNvSpPr txBox="1"/>
      </xdr:nvSpPr>
      <xdr:spPr>
        <a:xfrm>
          <a:off x="419100" y="3517900"/>
          <a:ext cx="82945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グループ内順位及び都道府県平均は、令和元年度決算の状況である。また同一グループの団体が存在しない場合、グループ内順位を表示しない。</a:t>
          </a:r>
        </a:p>
      </xdr:txBody>
    </xdr:sp>
    <xdr:clientData/>
  </xdr:oneCellAnchor>
  <xdr:oneCellAnchor>
    <xdr:from>
      <xdr:col>0</xdr:col>
      <xdr:colOff>419100</xdr:colOff>
      <xdr:row>18</xdr:row>
      <xdr:rowOff>9525</xdr:rowOff>
    </xdr:from>
    <xdr:ext cx="4406143" cy="259045"/>
    <xdr:sp macro="" textlink="">
      <xdr:nvSpPr>
        <xdr:cNvPr id="36" name="テキスト ボックス 35"/>
        <xdr:cNvSpPr txBox="1"/>
      </xdr:nvSpPr>
      <xdr:spPr>
        <a:xfrm>
          <a:off x="419100" y="3771900"/>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7" name="正方形/長方形 36"/>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8" name="正方形/長方形 37"/>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9" name="正方形/長方形 38"/>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0" name="正方形/長方形 39"/>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1" name="正方形/長方形 40"/>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85725</xdr:colOff>
      <xdr:row>21</xdr:row>
      <xdr:rowOff>57150</xdr:rowOff>
    </xdr:from>
    <xdr:to>
      <xdr:col>44</xdr:col>
      <xdr:colOff>85725</xdr:colOff>
      <xdr:row>22</xdr:row>
      <xdr:rowOff>92075</xdr:rowOff>
    </xdr:to>
    <xdr:sp macro="" textlink="">
      <xdr:nvSpPr>
        <xdr:cNvPr id="42" name="正方形/長方形 41"/>
        <xdr:cNvSpPr/>
      </xdr:nvSpPr>
      <xdr:spPr>
        <a:xfrm>
          <a:off x="723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85725</xdr:colOff>
      <xdr:row>22</xdr:row>
      <xdr:rowOff>28575</xdr:rowOff>
    </xdr:from>
    <xdr:to>
      <xdr:col>44</xdr:col>
      <xdr:colOff>85725</xdr:colOff>
      <xdr:row>23</xdr:row>
      <xdr:rowOff>111125</xdr:rowOff>
    </xdr:to>
    <xdr:sp macro="" textlink="">
      <xdr:nvSpPr>
        <xdr:cNvPr id="43" name="正方形/長方形 42"/>
        <xdr:cNvSpPr/>
      </xdr:nvSpPr>
      <xdr:spPr>
        <a:xfrm>
          <a:off x="723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47625</xdr:colOff>
      <xdr:row>26</xdr:row>
      <xdr:rowOff>15875</xdr:rowOff>
    </xdr:from>
    <xdr:to>
      <xdr:col>53</xdr:col>
      <xdr:colOff>34925</xdr:colOff>
      <xdr:row>36</xdr:row>
      <xdr:rowOff>79375</xdr:rowOff>
    </xdr:to>
    <xdr:sp macro="" textlink="" fLocksText="0">
      <xdr:nvSpPr>
        <xdr:cNvPr id="47" name="テキスト ボックス 46"/>
        <xdr:cNvSpPr txBox="1"/>
      </xdr:nvSpPr>
      <xdr:spPr>
        <a:xfrm>
          <a:off x="58674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a:solidFill>
                <a:schemeClr val="dk1"/>
              </a:solidFill>
              <a:effectLst/>
              <a:latin typeface="+mn-lt"/>
              <a:ea typeface="+mn-ea"/>
              <a:cs typeface="+mn-cs"/>
            </a:rPr>
            <a:t>本県の有形固定資産減価償却率は、都道府県平均より高く、老朽化の進行により今後も上昇する見込みであるが、</a:t>
          </a:r>
          <a:r>
            <a:rPr kumimoji="1" lang="ja-JP" altLang="ja-JP" sz="1050" baseline="0">
              <a:solidFill>
                <a:schemeClr val="dk1"/>
              </a:solidFill>
              <a:effectLst/>
              <a:latin typeface="+mn-lt"/>
              <a:ea typeface="+mn-ea"/>
              <a:cs typeface="+mn-cs"/>
            </a:rPr>
            <a:t>「山形県県有財産総合管理（ファシリティマネジメント）基本方針」に基づき、県有施設の長寿命化と維持管理コストの低減、県有財産の有効活用、及び県有財産の総量縮小に取り組んでいる。</a:t>
          </a:r>
          <a:endParaRPr lang="ja-JP" altLang="ja-JP" sz="1050">
            <a:effectLst/>
          </a:endParaRPr>
        </a:p>
        <a:p>
          <a:pPr eaLnBrk="1" fontAlgn="auto" latinLnBrk="0" hangingPunct="1"/>
          <a:r>
            <a:rPr kumimoji="1" lang="ja-JP" altLang="ja-JP" sz="1050" baseline="0">
              <a:solidFill>
                <a:schemeClr val="dk1"/>
              </a:solidFill>
              <a:effectLst/>
              <a:latin typeface="+mn-lt"/>
              <a:ea typeface="+mn-ea"/>
              <a:cs typeface="+mn-cs"/>
            </a:rPr>
            <a:t>　引き続き、上記基本方針に基づく県有施設の適正な管理を推進していく</a:t>
          </a:r>
          <a:r>
            <a:rPr kumimoji="1" lang="ja-JP" altLang="en-US" sz="1050" baseline="0">
              <a:solidFill>
                <a:schemeClr val="dk1"/>
              </a:solidFill>
              <a:effectLst/>
              <a:latin typeface="+mn-lt"/>
              <a:ea typeface="+mn-ea"/>
              <a:cs typeface="+mn-cs"/>
            </a:rPr>
            <a:t>。</a:t>
          </a:r>
          <a:endParaRPr lang="ja-JP" altLang="ja-JP" sz="1050">
            <a:effectLst/>
          </a:endParaRPr>
        </a:p>
        <a:p>
          <a:r>
            <a:rPr kumimoji="1" lang="en-US" altLang="ja-JP" sz="1100">
              <a:latin typeface="ＭＳ Ｐゴシック" panose="020B0600070205080204" pitchFamily="50" charset="-128"/>
              <a:ea typeface="ＭＳ Ｐゴシック" panose="020B0600070205080204" pitchFamily="50" charset="-128"/>
            </a:rPr>
            <a:t>	</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1" name="直線コネクタ 50"/>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2" name="テキスト ボックス 51"/>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3" name="直線コネクタ 52"/>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4" name="テキスト ボックス 53"/>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5" name="直線コネクタ 54"/>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6" name="テキスト ボックス 55"/>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7" name="直線コネクタ 56"/>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8" name="テキスト ボックス 57"/>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59" name="直線コネクタ 58"/>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0" name="テキスト ボックス 59"/>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1"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70485</xdr:rowOff>
    </xdr:from>
    <xdr:to>
      <xdr:col>23</xdr:col>
      <xdr:colOff>85090</xdr:colOff>
      <xdr:row>34</xdr:row>
      <xdr:rowOff>122555</xdr:rowOff>
    </xdr:to>
    <xdr:cxnSp macro="">
      <xdr:nvCxnSpPr>
        <xdr:cNvPr id="62" name="直線コネクタ 61"/>
        <xdr:cNvCxnSpPr/>
      </xdr:nvCxnSpPr>
      <xdr:spPr>
        <a:xfrm flipV="1">
          <a:off x="4760595" y="5471160"/>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126382</xdr:rowOff>
    </xdr:from>
    <xdr:ext cx="405111" cy="259045"/>
    <xdr:sp macro="" textlink="">
      <xdr:nvSpPr>
        <xdr:cNvPr id="63" name="有形固定資産減価償却率最小値テキスト"/>
        <xdr:cNvSpPr txBox="1"/>
      </xdr:nvSpPr>
      <xdr:spPr>
        <a:xfrm>
          <a:off x="4813300" y="6727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122555</xdr:rowOff>
    </xdr:from>
    <xdr:to>
      <xdr:col>23</xdr:col>
      <xdr:colOff>174625</xdr:colOff>
      <xdr:row>34</xdr:row>
      <xdr:rowOff>122555</xdr:rowOff>
    </xdr:to>
    <xdr:cxnSp macro="">
      <xdr:nvCxnSpPr>
        <xdr:cNvPr id="64" name="直線コネクタ 63"/>
        <xdr:cNvCxnSpPr/>
      </xdr:nvCxnSpPr>
      <xdr:spPr>
        <a:xfrm>
          <a:off x="4673600" y="672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17162</xdr:rowOff>
    </xdr:from>
    <xdr:ext cx="405111" cy="259045"/>
    <xdr:sp macro="" textlink="">
      <xdr:nvSpPr>
        <xdr:cNvPr id="65" name="有形固定資産減価償却率最大値テキスト"/>
        <xdr:cNvSpPr txBox="1"/>
      </xdr:nvSpPr>
      <xdr:spPr>
        <a:xfrm>
          <a:off x="4813300" y="524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70485</xdr:rowOff>
    </xdr:from>
    <xdr:to>
      <xdr:col>23</xdr:col>
      <xdr:colOff>174625</xdr:colOff>
      <xdr:row>27</xdr:row>
      <xdr:rowOff>70485</xdr:rowOff>
    </xdr:to>
    <xdr:cxnSp macro="">
      <xdr:nvCxnSpPr>
        <xdr:cNvPr id="66" name="直線コネクタ 65"/>
        <xdr:cNvCxnSpPr/>
      </xdr:nvCxnSpPr>
      <xdr:spPr>
        <a:xfrm>
          <a:off x="4673600" y="5471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63644</xdr:rowOff>
    </xdr:from>
    <xdr:ext cx="405111" cy="259045"/>
    <xdr:sp macro="" textlink="">
      <xdr:nvSpPr>
        <xdr:cNvPr id="67" name="有形固定資産減価償却率平均値テキスト"/>
        <xdr:cNvSpPr txBox="1"/>
      </xdr:nvSpPr>
      <xdr:spPr>
        <a:xfrm>
          <a:off x="4813300" y="58072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40767</xdr:rowOff>
    </xdr:from>
    <xdr:to>
      <xdr:col>23</xdr:col>
      <xdr:colOff>136525</xdr:colOff>
      <xdr:row>30</xdr:row>
      <xdr:rowOff>142367</xdr:rowOff>
    </xdr:to>
    <xdr:sp macro="" textlink="">
      <xdr:nvSpPr>
        <xdr:cNvPr id="68" name="フローチャート: 判断 67"/>
        <xdr:cNvSpPr/>
      </xdr:nvSpPr>
      <xdr:spPr>
        <a:xfrm>
          <a:off x="4711700" y="595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91313</xdr:rowOff>
    </xdr:from>
    <xdr:to>
      <xdr:col>19</xdr:col>
      <xdr:colOff>187325</xdr:colOff>
      <xdr:row>30</xdr:row>
      <xdr:rowOff>21463</xdr:rowOff>
    </xdr:to>
    <xdr:sp macro="" textlink="">
      <xdr:nvSpPr>
        <xdr:cNvPr id="69" name="フローチャート: 判断 68"/>
        <xdr:cNvSpPr/>
      </xdr:nvSpPr>
      <xdr:spPr>
        <a:xfrm>
          <a:off x="4000500" y="5834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81407</xdr:rowOff>
    </xdr:from>
    <xdr:to>
      <xdr:col>15</xdr:col>
      <xdr:colOff>187325</xdr:colOff>
      <xdr:row>29</xdr:row>
      <xdr:rowOff>11557</xdr:rowOff>
    </xdr:to>
    <xdr:sp macro="" textlink="">
      <xdr:nvSpPr>
        <xdr:cNvPr id="70" name="フローチャート: 判断 69"/>
        <xdr:cNvSpPr/>
      </xdr:nvSpPr>
      <xdr:spPr>
        <a:xfrm>
          <a:off x="3238500" y="565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46863</xdr:rowOff>
    </xdr:from>
    <xdr:to>
      <xdr:col>11</xdr:col>
      <xdr:colOff>187325</xdr:colOff>
      <xdr:row>28</xdr:row>
      <xdr:rowOff>148463</xdr:rowOff>
    </xdr:to>
    <xdr:sp macro="" textlink="">
      <xdr:nvSpPr>
        <xdr:cNvPr id="71" name="フローチャート: 判断 70"/>
        <xdr:cNvSpPr/>
      </xdr:nvSpPr>
      <xdr:spPr>
        <a:xfrm>
          <a:off x="2476500" y="5618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25</xdr:row>
      <xdr:rowOff>155321</xdr:rowOff>
    </xdr:from>
    <xdr:to>
      <xdr:col>7</xdr:col>
      <xdr:colOff>187325</xdr:colOff>
      <xdr:row>26</xdr:row>
      <xdr:rowOff>85471</xdr:rowOff>
    </xdr:to>
    <xdr:sp macro="" textlink="">
      <xdr:nvSpPr>
        <xdr:cNvPr id="72" name="フローチャート: 判断 71"/>
        <xdr:cNvSpPr/>
      </xdr:nvSpPr>
      <xdr:spPr>
        <a:xfrm>
          <a:off x="1714500" y="521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3" name="テキスト ボックス 72"/>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4" name="テキスト ボックス 73"/>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5" name="テキスト ボックス 74"/>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6" name="テキスト ボックス 75"/>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7" name="テキスト ボックス 76"/>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71755</xdr:rowOff>
    </xdr:from>
    <xdr:to>
      <xdr:col>23</xdr:col>
      <xdr:colOff>136525</xdr:colOff>
      <xdr:row>35</xdr:row>
      <xdr:rowOff>1905</xdr:rowOff>
    </xdr:to>
    <xdr:sp macro="" textlink="">
      <xdr:nvSpPr>
        <xdr:cNvPr id="78" name="楕円 77"/>
        <xdr:cNvSpPr/>
      </xdr:nvSpPr>
      <xdr:spPr>
        <a:xfrm>
          <a:off x="4711700" y="66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158132</xdr:rowOff>
    </xdr:from>
    <xdr:ext cx="405111" cy="259045"/>
    <xdr:sp macro="" textlink="">
      <xdr:nvSpPr>
        <xdr:cNvPr id="79" name="有形固定資産減価償却率該当値テキスト"/>
        <xdr:cNvSpPr txBox="1"/>
      </xdr:nvSpPr>
      <xdr:spPr>
        <a:xfrm>
          <a:off x="4813300"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156845</xdr:rowOff>
    </xdr:from>
    <xdr:to>
      <xdr:col>19</xdr:col>
      <xdr:colOff>187325</xdr:colOff>
      <xdr:row>34</xdr:row>
      <xdr:rowOff>86995</xdr:rowOff>
    </xdr:to>
    <xdr:sp macro="" textlink="">
      <xdr:nvSpPr>
        <xdr:cNvPr id="80" name="楕円 79"/>
        <xdr:cNvSpPr/>
      </xdr:nvSpPr>
      <xdr:spPr>
        <a:xfrm>
          <a:off x="4000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36195</xdr:rowOff>
    </xdr:from>
    <xdr:to>
      <xdr:col>23</xdr:col>
      <xdr:colOff>85725</xdr:colOff>
      <xdr:row>34</xdr:row>
      <xdr:rowOff>122555</xdr:rowOff>
    </xdr:to>
    <xdr:cxnSp macro="">
      <xdr:nvCxnSpPr>
        <xdr:cNvPr id="81" name="直線コネクタ 80"/>
        <xdr:cNvCxnSpPr/>
      </xdr:nvCxnSpPr>
      <xdr:spPr>
        <a:xfrm>
          <a:off x="4051300" y="6637020"/>
          <a:ext cx="7112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10033</xdr:rowOff>
    </xdr:from>
    <xdr:to>
      <xdr:col>15</xdr:col>
      <xdr:colOff>187325</xdr:colOff>
      <xdr:row>33</xdr:row>
      <xdr:rowOff>111633</xdr:rowOff>
    </xdr:to>
    <xdr:sp macro="" textlink="">
      <xdr:nvSpPr>
        <xdr:cNvPr id="82" name="楕円 81"/>
        <xdr:cNvSpPr/>
      </xdr:nvSpPr>
      <xdr:spPr>
        <a:xfrm>
          <a:off x="3238500" y="643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60833</xdr:rowOff>
    </xdr:from>
    <xdr:to>
      <xdr:col>19</xdr:col>
      <xdr:colOff>136525</xdr:colOff>
      <xdr:row>34</xdr:row>
      <xdr:rowOff>36195</xdr:rowOff>
    </xdr:to>
    <xdr:cxnSp macro="">
      <xdr:nvCxnSpPr>
        <xdr:cNvPr id="83" name="直線コネクタ 82"/>
        <xdr:cNvCxnSpPr/>
      </xdr:nvCxnSpPr>
      <xdr:spPr>
        <a:xfrm>
          <a:off x="3289300" y="6490208"/>
          <a:ext cx="762000" cy="14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60579</xdr:rowOff>
    </xdr:from>
    <xdr:to>
      <xdr:col>11</xdr:col>
      <xdr:colOff>187325</xdr:colOff>
      <xdr:row>32</xdr:row>
      <xdr:rowOff>162179</xdr:rowOff>
    </xdr:to>
    <xdr:sp macro="" textlink="">
      <xdr:nvSpPr>
        <xdr:cNvPr id="84" name="楕円 83"/>
        <xdr:cNvSpPr/>
      </xdr:nvSpPr>
      <xdr:spPr>
        <a:xfrm>
          <a:off x="2476500" y="631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111379</xdr:rowOff>
    </xdr:from>
    <xdr:to>
      <xdr:col>15</xdr:col>
      <xdr:colOff>136525</xdr:colOff>
      <xdr:row>33</xdr:row>
      <xdr:rowOff>60833</xdr:rowOff>
    </xdr:to>
    <xdr:cxnSp macro="">
      <xdr:nvCxnSpPr>
        <xdr:cNvPr id="85" name="直線コネクタ 84"/>
        <xdr:cNvCxnSpPr/>
      </xdr:nvCxnSpPr>
      <xdr:spPr>
        <a:xfrm>
          <a:off x="2527300" y="6369304"/>
          <a:ext cx="762000" cy="120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37990</xdr:rowOff>
    </xdr:from>
    <xdr:ext cx="405111" cy="259045"/>
    <xdr:sp macro="" textlink="">
      <xdr:nvSpPr>
        <xdr:cNvPr id="86" name="n_1aveValue有形固定資産減価償却率"/>
        <xdr:cNvSpPr txBox="1"/>
      </xdr:nvSpPr>
      <xdr:spPr>
        <a:xfrm>
          <a:off x="3836044" y="561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28084</xdr:rowOff>
    </xdr:from>
    <xdr:ext cx="405111" cy="259045"/>
    <xdr:sp macro="" textlink="">
      <xdr:nvSpPr>
        <xdr:cNvPr id="87" name="n_2aveValue有形固定資産減価償却率"/>
        <xdr:cNvSpPr txBox="1"/>
      </xdr:nvSpPr>
      <xdr:spPr>
        <a:xfrm>
          <a:off x="3086744" y="542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164990</xdr:rowOff>
    </xdr:from>
    <xdr:ext cx="405111" cy="259045"/>
    <xdr:sp macro="" textlink="">
      <xdr:nvSpPr>
        <xdr:cNvPr id="88" name="n_3aveValue有形固定資産減価償却率"/>
        <xdr:cNvSpPr txBox="1"/>
      </xdr:nvSpPr>
      <xdr:spPr>
        <a:xfrm>
          <a:off x="2324744" y="5394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24</xdr:row>
      <xdr:rowOff>101998</xdr:rowOff>
    </xdr:from>
    <xdr:ext cx="405111" cy="259045"/>
    <xdr:sp macro="" textlink="">
      <xdr:nvSpPr>
        <xdr:cNvPr id="89" name="n_4aveValue有形固定資産減価償却率"/>
        <xdr:cNvSpPr txBox="1"/>
      </xdr:nvSpPr>
      <xdr:spPr>
        <a:xfrm>
          <a:off x="1562744" y="4988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78122</xdr:rowOff>
    </xdr:from>
    <xdr:ext cx="405111" cy="259045"/>
    <xdr:sp macro="" textlink="">
      <xdr:nvSpPr>
        <xdr:cNvPr id="90" name="n_1mainValue有形固定資産減価償却率"/>
        <xdr:cNvSpPr txBox="1"/>
      </xdr:nvSpPr>
      <xdr:spPr>
        <a:xfrm>
          <a:off x="3836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102760</xdr:rowOff>
    </xdr:from>
    <xdr:ext cx="405111" cy="259045"/>
    <xdr:sp macro="" textlink="">
      <xdr:nvSpPr>
        <xdr:cNvPr id="91" name="n_2mainValue有形固定資産減価償却率"/>
        <xdr:cNvSpPr txBox="1"/>
      </xdr:nvSpPr>
      <xdr:spPr>
        <a:xfrm>
          <a:off x="3086744" y="6532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153306</xdr:rowOff>
    </xdr:from>
    <xdr:ext cx="405111" cy="259045"/>
    <xdr:sp macro="" textlink="">
      <xdr:nvSpPr>
        <xdr:cNvPr id="92" name="n_3mainValue有形固定資産減価償却率"/>
        <xdr:cNvSpPr txBox="1"/>
      </xdr:nvSpPr>
      <xdr:spPr>
        <a:xfrm>
          <a:off x="2324744" y="6411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3" name="正方形/長方形 92"/>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4" name="正方形/長方形 93"/>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95" name="正方形/長方形 94"/>
        <xdr:cNvSpPr/>
      </xdr:nvSpPr>
      <xdr:spPr>
        <a:xfrm>
          <a:off x="13758894" y="4607971"/>
          <a:ext cx="1057212"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[ 1,358.8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6" name="正方形/長方形 95"/>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7" name="正方形/長方形 96"/>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89</xdr:col>
      <xdr:colOff>22225</xdr:colOff>
      <xdr:row>21</xdr:row>
      <xdr:rowOff>57150</xdr:rowOff>
    </xdr:from>
    <xdr:to>
      <xdr:col>97</xdr:col>
      <xdr:colOff>22225</xdr:colOff>
      <xdr:row>22</xdr:row>
      <xdr:rowOff>92075</xdr:rowOff>
    </xdr:to>
    <xdr:sp macro="" textlink="">
      <xdr:nvSpPr>
        <xdr:cNvPr id="98" name="正方形/長方形 97"/>
        <xdr:cNvSpPr/>
      </xdr:nvSpPr>
      <xdr:spPr>
        <a:xfrm>
          <a:off x="17272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89</xdr:col>
      <xdr:colOff>22225</xdr:colOff>
      <xdr:row>22</xdr:row>
      <xdr:rowOff>28575</xdr:rowOff>
    </xdr:from>
    <xdr:to>
      <xdr:col>97</xdr:col>
      <xdr:colOff>22225</xdr:colOff>
      <xdr:row>23</xdr:row>
      <xdr:rowOff>111125</xdr:rowOff>
    </xdr:to>
    <xdr:sp macro="" textlink="">
      <xdr:nvSpPr>
        <xdr:cNvPr id="99" name="正方形/長方形 98"/>
        <xdr:cNvSpPr/>
      </xdr:nvSpPr>
      <xdr:spPr>
        <a:xfrm>
          <a:off x="17272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0" name="正方形/長方形 99"/>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1" name="正方形/長方形 10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2" name="正方形/長方形 101"/>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174625</xdr:colOff>
      <xdr:row>26</xdr:row>
      <xdr:rowOff>15875</xdr:rowOff>
    </xdr:from>
    <xdr:to>
      <xdr:col>105</xdr:col>
      <xdr:colOff>161925</xdr:colOff>
      <xdr:row>36</xdr:row>
      <xdr:rowOff>79375</xdr:rowOff>
    </xdr:to>
    <xdr:sp macro="" textlink="" fLocksText="0">
      <xdr:nvSpPr>
        <xdr:cNvPr id="103" name="テキスト ボックス 102"/>
        <xdr:cNvSpPr txBox="1"/>
      </xdr:nvSpPr>
      <xdr:spPr>
        <a:xfrm>
          <a:off x="159004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50" b="0" i="0" baseline="0">
              <a:solidFill>
                <a:schemeClr val="dk1"/>
              </a:solidFill>
              <a:effectLst/>
              <a:latin typeface="+mn-lt"/>
              <a:ea typeface="+mn-ea"/>
              <a:cs typeface="+mn-cs"/>
            </a:rPr>
            <a:t>　社会保障関係経費などの義務的経費の増加や、地方交付税と臨時財政対策債を合わせた実質的な地方交付税の減少等により不足した一般財源を補うため、財政調整基金の取崩額が前年度より大きくなったことから、充当可能基金残高が</a:t>
          </a:r>
          <a:r>
            <a:rPr kumimoji="1" lang="ja-JP" altLang="en-US" sz="950" b="0" i="0" baseline="0">
              <a:solidFill>
                <a:schemeClr val="dk1"/>
              </a:solidFill>
              <a:effectLst/>
              <a:latin typeface="+mn-lt"/>
              <a:ea typeface="+mn-ea"/>
              <a:cs typeface="+mn-cs"/>
            </a:rPr>
            <a:t>減少</a:t>
          </a:r>
          <a:r>
            <a:rPr kumimoji="1" lang="ja-JP" altLang="ja-JP" sz="950" b="0" i="0" baseline="0">
              <a:solidFill>
                <a:schemeClr val="dk1"/>
              </a:solidFill>
              <a:effectLst/>
              <a:latin typeface="+mn-lt"/>
              <a:ea typeface="+mn-ea"/>
              <a:cs typeface="+mn-cs"/>
            </a:rPr>
            <a:t>した</a:t>
          </a:r>
          <a:r>
            <a:rPr kumimoji="1" lang="ja-JP" altLang="en-US" sz="950" b="0" i="0" baseline="0">
              <a:solidFill>
                <a:schemeClr val="dk1"/>
              </a:solidFill>
              <a:effectLst/>
              <a:latin typeface="+mn-lt"/>
              <a:ea typeface="+mn-ea"/>
              <a:cs typeface="+mn-cs"/>
            </a:rPr>
            <a:t>。</a:t>
          </a:r>
          <a:endParaRPr lang="ja-JP" altLang="ja-JP" sz="950">
            <a:effectLst/>
          </a:endParaRPr>
        </a:p>
        <a:p>
          <a:pPr eaLnBrk="1" fontAlgn="auto" latinLnBrk="0" hangingPunct="1"/>
          <a:r>
            <a:rPr kumimoji="1" lang="ja-JP" altLang="ja-JP" sz="950">
              <a:solidFill>
                <a:schemeClr val="dk1"/>
              </a:solidFill>
              <a:effectLst/>
              <a:latin typeface="+mn-lt"/>
              <a:ea typeface="+mn-ea"/>
              <a:cs typeface="+mn-cs"/>
            </a:rPr>
            <a:t>　一方、将来負担額は、職員数及び</a:t>
          </a:r>
          <a:r>
            <a:rPr kumimoji="1" lang="ja-JP" altLang="en-US" sz="950">
              <a:solidFill>
                <a:schemeClr val="dk1"/>
              </a:solidFill>
              <a:effectLst/>
              <a:latin typeface="+mn-lt"/>
              <a:ea typeface="+mn-ea"/>
              <a:cs typeface="+mn-cs"/>
            </a:rPr>
            <a:t>平均給料月額の減少等に</a:t>
          </a:r>
          <a:r>
            <a:rPr kumimoji="1" lang="ja-JP" altLang="ja-JP" sz="950">
              <a:solidFill>
                <a:schemeClr val="dk1"/>
              </a:solidFill>
              <a:effectLst/>
              <a:latin typeface="+mn-lt"/>
              <a:ea typeface="+mn-ea"/>
              <a:cs typeface="+mn-cs"/>
            </a:rPr>
            <a:t>より、前年度に引き続き減少した。結果的にグループ内平均値に比べ債務償還比率が高くなっているが、今後も事務事業の見直しや計画的な地方債の償還等に取り組んでいく</a:t>
          </a:r>
          <a:r>
            <a:rPr kumimoji="1" lang="ja-JP" altLang="en-US" sz="950">
              <a:solidFill>
                <a:schemeClr val="dk1"/>
              </a:solidFill>
              <a:effectLst/>
              <a:latin typeface="+mn-lt"/>
              <a:ea typeface="+mn-ea"/>
              <a:cs typeface="+mn-cs"/>
            </a:rPr>
            <a:t>。</a:t>
          </a:r>
          <a:endParaRPr lang="ja-JP" altLang="ja-JP" sz="950">
            <a:effectLst/>
          </a:endParaRPr>
        </a:p>
        <a:p>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4" name="テキスト ボックス 103"/>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5" name="直線コネクタ 104"/>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06" name="テキスト ボックス 105"/>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07" name="直線コネクタ 106"/>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08" name="テキスト ボックス 107"/>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09" name="直線コネクタ 108"/>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0" name="テキスト ボックス 109"/>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1" name="直線コネクタ 110"/>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28</xdr:row>
      <xdr:rowOff>150674</xdr:rowOff>
    </xdr:from>
    <xdr:ext cx="482824" cy="225703"/>
    <xdr:sp macro="" textlink="">
      <xdr:nvSpPr>
        <xdr:cNvPr id="112" name="テキスト ボックス 111"/>
        <xdr:cNvSpPr txBox="1"/>
      </xdr:nvSpPr>
      <xdr:spPr>
        <a:xfrm>
          <a:off x="10756676" y="57227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13" name="直線コネクタ 112"/>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14" name="テキスト ボックス 113"/>
        <xdr:cNvSpPr txBox="1"/>
      </xdr:nvSpPr>
      <xdr:spPr>
        <a:xfrm>
          <a:off x="10828811" y="52909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5" name="直線コネクタ 11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23</xdr:row>
      <xdr:rowOff>144324</xdr:rowOff>
    </xdr:from>
    <xdr:ext cx="410689" cy="225703"/>
    <xdr:sp macro="" textlink="">
      <xdr:nvSpPr>
        <xdr:cNvPr id="116" name="テキスト ボックス 115"/>
        <xdr:cNvSpPr txBox="1"/>
      </xdr:nvSpPr>
      <xdr:spPr>
        <a:xfrm>
          <a:off x="10828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7"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28</xdr:row>
      <xdr:rowOff>15837</xdr:rowOff>
    </xdr:from>
    <xdr:to>
      <xdr:col>76</xdr:col>
      <xdr:colOff>21589</xdr:colOff>
      <xdr:row>34</xdr:row>
      <xdr:rowOff>99670</xdr:rowOff>
    </xdr:to>
    <xdr:cxnSp macro="">
      <xdr:nvCxnSpPr>
        <xdr:cNvPr id="118" name="直線コネクタ 117"/>
        <xdr:cNvCxnSpPr/>
      </xdr:nvCxnSpPr>
      <xdr:spPr>
        <a:xfrm flipV="1">
          <a:off x="14793595" y="5587962"/>
          <a:ext cx="1269" cy="111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103497</xdr:rowOff>
    </xdr:from>
    <xdr:ext cx="560923" cy="259045"/>
    <xdr:sp macro="" textlink="">
      <xdr:nvSpPr>
        <xdr:cNvPr id="119" name="債務償還比率最小値テキスト"/>
        <xdr:cNvSpPr txBox="1"/>
      </xdr:nvSpPr>
      <xdr:spPr>
        <a:xfrm>
          <a:off x="14846300" y="670432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99670</xdr:rowOff>
    </xdr:from>
    <xdr:to>
      <xdr:col>76</xdr:col>
      <xdr:colOff>111125</xdr:colOff>
      <xdr:row>34</xdr:row>
      <xdr:rowOff>99670</xdr:rowOff>
    </xdr:to>
    <xdr:cxnSp macro="">
      <xdr:nvCxnSpPr>
        <xdr:cNvPr id="120" name="直線コネクタ 119"/>
        <xdr:cNvCxnSpPr/>
      </xdr:nvCxnSpPr>
      <xdr:spPr>
        <a:xfrm>
          <a:off x="14706600" y="6700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133964</xdr:rowOff>
    </xdr:from>
    <xdr:ext cx="469744" cy="259045"/>
    <xdr:sp macro="" textlink="">
      <xdr:nvSpPr>
        <xdr:cNvPr id="121" name="債務償還比率最大値テキスト"/>
        <xdr:cNvSpPr txBox="1"/>
      </xdr:nvSpPr>
      <xdr:spPr>
        <a:xfrm>
          <a:off x="14846300" y="536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28</xdr:row>
      <xdr:rowOff>15837</xdr:rowOff>
    </xdr:from>
    <xdr:to>
      <xdr:col>76</xdr:col>
      <xdr:colOff>111125</xdr:colOff>
      <xdr:row>28</xdr:row>
      <xdr:rowOff>15837</xdr:rowOff>
    </xdr:to>
    <xdr:cxnSp macro="">
      <xdr:nvCxnSpPr>
        <xdr:cNvPr id="122" name="直線コネクタ 121"/>
        <xdr:cNvCxnSpPr/>
      </xdr:nvCxnSpPr>
      <xdr:spPr>
        <a:xfrm>
          <a:off x="14706600" y="5587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96867</xdr:rowOff>
    </xdr:from>
    <xdr:ext cx="560923" cy="259045"/>
    <xdr:sp macro="" textlink="">
      <xdr:nvSpPr>
        <xdr:cNvPr id="123" name="債務償還比率平均値テキスト"/>
        <xdr:cNvSpPr txBox="1"/>
      </xdr:nvSpPr>
      <xdr:spPr>
        <a:xfrm>
          <a:off x="14846300" y="6011892"/>
          <a:ext cx="560923"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73990</xdr:rowOff>
    </xdr:from>
    <xdr:to>
      <xdr:col>76</xdr:col>
      <xdr:colOff>73025</xdr:colOff>
      <xdr:row>32</xdr:row>
      <xdr:rowOff>4140</xdr:rowOff>
    </xdr:to>
    <xdr:sp macro="" textlink="">
      <xdr:nvSpPr>
        <xdr:cNvPr id="124" name="フローチャート: 判断 123"/>
        <xdr:cNvSpPr/>
      </xdr:nvSpPr>
      <xdr:spPr>
        <a:xfrm>
          <a:off x="14744700" y="616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6414</xdr:rowOff>
    </xdr:from>
    <xdr:to>
      <xdr:col>72</xdr:col>
      <xdr:colOff>123825</xdr:colOff>
      <xdr:row>31</xdr:row>
      <xdr:rowOff>108014</xdr:rowOff>
    </xdr:to>
    <xdr:sp macro="" textlink="">
      <xdr:nvSpPr>
        <xdr:cNvPr id="125" name="フローチャート: 判断 124"/>
        <xdr:cNvSpPr/>
      </xdr:nvSpPr>
      <xdr:spPr>
        <a:xfrm>
          <a:off x="14033500" y="609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14186</xdr:rowOff>
    </xdr:from>
    <xdr:to>
      <xdr:col>68</xdr:col>
      <xdr:colOff>123825</xdr:colOff>
      <xdr:row>31</xdr:row>
      <xdr:rowOff>115786</xdr:rowOff>
    </xdr:to>
    <xdr:sp macro="" textlink="">
      <xdr:nvSpPr>
        <xdr:cNvPr id="126" name="フローチャート: 判断 125"/>
        <xdr:cNvSpPr/>
      </xdr:nvSpPr>
      <xdr:spPr>
        <a:xfrm>
          <a:off x="13271500" y="6100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44844</xdr:rowOff>
    </xdr:from>
    <xdr:to>
      <xdr:col>64</xdr:col>
      <xdr:colOff>123825</xdr:colOff>
      <xdr:row>31</xdr:row>
      <xdr:rowOff>146444</xdr:rowOff>
    </xdr:to>
    <xdr:sp macro="" textlink="">
      <xdr:nvSpPr>
        <xdr:cNvPr id="127" name="フローチャート: 判断 126"/>
        <xdr:cNvSpPr/>
      </xdr:nvSpPr>
      <xdr:spPr>
        <a:xfrm>
          <a:off x="12509500" y="613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132093</xdr:rowOff>
    </xdr:from>
    <xdr:to>
      <xdr:col>60</xdr:col>
      <xdr:colOff>123825</xdr:colOff>
      <xdr:row>31</xdr:row>
      <xdr:rowOff>62243</xdr:rowOff>
    </xdr:to>
    <xdr:sp macro="" textlink="">
      <xdr:nvSpPr>
        <xdr:cNvPr id="128" name="フローチャート: 判断 127"/>
        <xdr:cNvSpPr/>
      </xdr:nvSpPr>
      <xdr:spPr>
        <a:xfrm>
          <a:off x="11747500" y="6047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9" name="テキスト ボックス 128"/>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0" name="テキスト ボックス 129"/>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1" name="テキスト ボックス 130"/>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2" name="テキスト ボックス 131"/>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3" name="テキスト ボックス 132"/>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111074</xdr:rowOff>
    </xdr:from>
    <xdr:to>
      <xdr:col>76</xdr:col>
      <xdr:colOff>73025</xdr:colOff>
      <xdr:row>34</xdr:row>
      <xdr:rowOff>41224</xdr:rowOff>
    </xdr:to>
    <xdr:sp macro="" textlink="">
      <xdr:nvSpPr>
        <xdr:cNvPr id="134" name="楕円 133"/>
        <xdr:cNvSpPr/>
      </xdr:nvSpPr>
      <xdr:spPr>
        <a:xfrm>
          <a:off x="14744700" y="6540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26001</xdr:rowOff>
    </xdr:from>
    <xdr:ext cx="560923" cy="259045"/>
    <xdr:sp macro="" textlink="">
      <xdr:nvSpPr>
        <xdr:cNvPr id="135" name="債務償還比率該当値テキスト"/>
        <xdr:cNvSpPr txBox="1"/>
      </xdr:nvSpPr>
      <xdr:spPr>
        <a:xfrm>
          <a:off x="14846300" y="64553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71996</xdr:rowOff>
    </xdr:from>
    <xdr:to>
      <xdr:col>72</xdr:col>
      <xdr:colOff>123825</xdr:colOff>
      <xdr:row>34</xdr:row>
      <xdr:rowOff>2146</xdr:rowOff>
    </xdr:to>
    <xdr:sp macro="" textlink="">
      <xdr:nvSpPr>
        <xdr:cNvPr id="136" name="楕円 135"/>
        <xdr:cNvSpPr/>
      </xdr:nvSpPr>
      <xdr:spPr>
        <a:xfrm>
          <a:off x="14033500" y="65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122796</xdr:rowOff>
    </xdr:from>
    <xdr:to>
      <xdr:col>76</xdr:col>
      <xdr:colOff>22225</xdr:colOff>
      <xdr:row>33</xdr:row>
      <xdr:rowOff>161874</xdr:rowOff>
    </xdr:to>
    <xdr:cxnSp macro="">
      <xdr:nvCxnSpPr>
        <xdr:cNvPr id="137" name="直線コネクタ 136"/>
        <xdr:cNvCxnSpPr/>
      </xdr:nvCxnSpPr>
      <xdr:spPr>
        <a:xfrm>
          <a:off x="14084300" y="6552171"/>
          <a:ext cx="711200" cy="3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63144</xdr:rowOff>
    </xdr:from>
    <xdr:to>
      <xdr:col>68</xdr:col>
      <xdr:colOff>123825</xdr:colOff>
      <xdr:row>33</xdr:row>
      <xdr:rowOff>164744</xdr:rowOff>
    </xdr:to>
    <xdr:sp macro="" textlink="">
      <xdr:nvSpPr>
        <xdr:cNvPr id="138" name="楕円 137"/>
        <xdr:cNvSpPr/>
      </xdr:nvSpPr>
      <xdr:spPr>
        <a:xfrm>
          <a:off x="13271500" y="649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113944</xdr:rowOff>
    </xdr:from>
    <xdr:to>
      <xdr:col>72</xdr:col>
      <xdr:colOff>73025</xdr:colOff>
      <xdr:row>33</xdr:row>
      <xdr:rowOff>122796</xdr:rowOff>
    </xdr:to>
    <xdr:cxnSp macro="">
      <xdr:nvCxnSpPr>
        <xdr:cNvPr id="139" name="直線コネクタ 138"/>
        <xdr:cNvCxnSpPr/>
      </xdr:nvCxnSpPr>
      <xdr:spPr>
        <a:xfrm>
          <a:off x="13322300" y="6543319"/>
          <a:ext cx="762000" cy="8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128130</xdr:rowOff>
    </xdr:from>
    <xdr:to>
      <xdr:col>64</xdr:col>
      <xdr:colOff>123825</xdr:colOff>
      <xdr:row>34</xdr:row>
      <xdr:rowOff>58280</xdr:rowOff>
    </xdr:to>
    <xdr:sp macro="" textlink="">
      <xdr:nvSpPr>
        <xdr:cNvPr id="140" name="楕円 139"/>
        <xdr:cNvSpPr/>
      </xdr:nvSpPr>
      <xdr:spPr>
        <a:xfrm>
          <a:off x="12509500" y="655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113944</xdr:rowOff>
    </xdr:from>
    <xdr:to>
      <xdr:col>68</xdr:col>
      <xdr:colOff>73025</xdr:colOff>
      <xdr:row>34</xdr:row>
      <xdr:rowOff>7480</xdr:rowOff>
    </xdr:to>
    <xdr:cxnSp macro="">
      <xdr:nvCxnSpPr>
        <xdr:cNvPr id="141" name="直線コネクタ 140"/>
        <xdr:cNvCxnSpPr/>
      </xdr:nvCxnSpPr>
      <xdr:spPr>
        <a:xfrm flipV="1">
          <a:off x="12560300" y="6543319"/>
          <a:ext cx="762000" cy="6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71565</xdr:rowOff>
    </xdr:from>
    <xdr:to>
      <xdr:col>60</xdr:col>
      <xdr:colOff>123825</xdr:colOff>
      <xdr:row>34</xdr:row>
      <xdr:rowOff>1715</xdr:rowOff>
    </xdr:to>
    <xdr:sp macro="" textlink="">
      <xdr:nvSpPr>
        <xdr:cNvPr id="142" name="楕円 141"/>
        <xdr:cNvSpPr/>
      </xdr:nvSpPr>
      <xdr:spPr>
        <a:xfrm>
          <a:off x="11747500" y="650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122365</xdr:rowOff>
    </xdr:from>
    <xdr:to>
      <xdr:col>64</xdr:col>
      <xdr:colOff>73025</xdr:colOff>
      <xdr:row>34</xdr:row>
      <xdr:rowOff>7480</xdr:rowOff>
    </xdr:to>
    <xdr:cxnSp macro="">
      <xdr:nvCxnSpPr>
        <xdr:cNvPr id="143" name="直線コネクタ 142"/>
        <xdr:cNvCxnSpPr/>
      </xdr:nvCxnSpPr>
      <xdr:spPr>
        <a:xfrm>
          <a:off x="11798300" y="6551740"/>
          <a:ext cx="762000" cy="56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70</xdr:col>
      <xdr:colOff>160863</xdr:colOff>
      <xdr:row>29</xdr:row>
      <xdr:rowOff>124541</xdr:rowOff>
    </xdr:from>
    <xdr:ext cx="560923" cy="259045"/>
    <xdr:sp macro="" textlink="">
      <xdr:nvSpPr>
        <xdr:cNvPr id="144" name="n_1aveValue債務償還比率"/>
        <xdr:cNvSpPr txBox="1"/>
      </xdr:nvSpPr>
      <xdr:spPr>
        <a:xfrm>
          <a:off x="13791138" y="586811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29</xdr:row>
      <xdr:rowOff>132313</xdr:rowOff>
    </xdr:from>
    <xdr:ext cx="560923" cy="259045"/>
    <xdr:sp macro="" textlink="">
      <xdr:nvSpPr>
        <xdr:cNvPr id="145" name="n_2aveValue債務償還比率"/>
        <xdr:cNvSpPr txBox="1"/>
      </xdr:nvSpPr>
      <xdr:spPr>
        <a:xfrm>
          <a:off x="13041838" y="587588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62</xdr:col>
      <xdr:colOff>173563</xdr:colOff>
      <xdr:row>29</xdr:row>
      <xdr:rowOff>162971</xdr:rowOff>
    </xdr:from>
    <xdr:ext cx="560923" cy="259045"/>
    <xdr:sp macro="" textlink="">
      <xdr:nvSpPr>
        <xdr:cNvPr id="146" name="n_3aveValue債務償還比率"/>
        <xdr:cNvSpPr txBox="1"/>
      </xdr:nvSpPr>
      <xdr:spPr>
        <a:xfrm>
          <a:off x="12279838" y="590654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29</xdr:row>
      <xdr:rowOff>78770</xdr:rowOff>
    </xdr:from>
    <xdr:ext cx="560923" cy="259045"/>
    <xdr:sp macro="" textlink="">
      <xdr:nvSpPr>
        <xdr:cNvPr id="147" name="n_4aveValue債務償還比率"/>
        <xdr:cNvSpPr txBox="1"/>
      </xdr:nvSpPr>
      <xdr:spPr>
        <a:xfrm>
          <a:off x="11517838" y="58223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33</xdr:row>
      <xdr:rowOff>164723</xdr:rowOff>
    </xdr:from>
    <xdr:ext cx="560923" cy="259045"/>
    <xdr:sp macro="" textlink="">
      <xdr:nvSpPr>
        <xdr:cNvPr id="148" name="n_1mainValue債務償還比率"/>
        <xdr:cNvSpPr txBox="1"/>
      </xdr:nvSpPr>
      <xdr:spPr>
        <a:xfrm>
          <a:off x="13791138" y="659409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33</xdr:row>
      <xdr:rowOff>155871</xdr:rowOff>
    </xdr:from>
    <xdr:ext cx="560923" cy="259045"/>
    <xdr:sp macro="" textlink="">
      <xdr:nvSpPr>
        <xdr:cNvPr id="149" name="n_2mainValue債務償還比率"/>
        <xdr:cNvSpPr txBox="1"/>
      </xdr:nvSpPr>
      <xdr:spPr>
        <a:xfrm>
          <a:off x="13041838" y="658524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62</xdr:col>
      <xdr:colOff>173563</xdr:colOff>
      <xdr:row>34</xdr:row>
      <xdr:rowOff>49407</xdr:rowOff>
    </xdr:from>
    <xdr:ext cx="560923" cy="259045"/>
    <xdr:sp macro="" textlink="">
      <xdr:nvSpPr>
        <xdr:cNvPr id="150" name="n_3mainValue債務償還比率"/>
        <xdr:cNvSpPr txBox="1"/>
      </xdr:nvSpPr>
      <xdr:spPr>
        <a:xfrm>
          <a:off x="12279838" y="665023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33</xdr:row>
      <xdr:rowOff>164292</xdr:rowOff>
    </xdr:from>
    <xdr:ext cx="560923" cy="259045"/>
    <xdr:sp macro="" textlink="">
      <xdr:nvSpPr>
        <xdr:cNvPr id="151" name="n_4mainValue債務償還比率"/>
        <xdr:cNvSpPr txBox="1"/>
      </xdr:nvSpPr>
      <xdr:spPr>
        <a:xfrm>
          <a:off x="11517838" y="659366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2" name="正方形/長方形 151"/>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3" name="正方形/長方形 152"/>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4" name="テキスト ボックス 153"/>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5" name="テキスト ボックス 154"/>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6" name="テキスト ボックス 155"/>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7" name="テキスト ボックス 156"/>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1,082,296
1,074,351
9,323.15
589,380,862
580,058,666
4,974,851
322,853,731
1,172,713,838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246.0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oneCellAnchor>
    <xdr:from>
      <xdr:col>3</xdr:col>
      <xdr:colOff>127000</xdr:colOff>
      <xdr:row>16</xdr:row>
      <xdr:rowOff>50800</xdr:rowOff>
    </xdr:from>
    <xdr:ext cx="4609532" cy="259045"/>
    <xdr:sp macro="" textlink="">
      <xdr:nvSpPr>
        <xdr:cNvPr id="18" name="テキスト ボックス 17"/>
        <xdr:cNvSpPr txBox="1"/>
      </xdr:nvSpPr>
      <xdr:spPr>
        <a:xfrm>
          <a:off x="698500" y="27940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twoCellAnchor>
    <xdr:from>
      <xdr:col>4</xdr:col>
      <xdr:colOff>171450</xdr:colOff>
      <xdr:row>17</xdr:row>
      <xdr:rowOff>133350</xdr:rowOff>
    </xdr:from>
    <xdr:to>
      <xdr:col>54</xdr:col>
      <xdr:colOff>171450</xdr:colOff>
      <xdr:row>18</xdr:row>
      <xdr:rowOff>152400</xdr:rowOff>
    </xdr:to>
    <xdr:sp macro="" textlink="">
      <xdr:nvSpPr>
        <xdr:cNvPr id="19" name="大かっこ 18"/>
        <xdr:cNvSpPr/>
      </xdr:nvSpPr>
      <xdr:spPr>
        <a:xfrm>
          <a:off x="933450" y="3048000"/>
          <a:ext cx="9525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17</xdr:row>
      <xdr:rowOff>133350</xdr:rowOff>
    </xdr:from>
    <xdr:ext cx="8590942" cy="259045"/>
    <xdr:sp macro="" textlink="">
      <xdr:nvSpPr>
        <xdr:cNvPr id="20" name="テキスト ボックス 19"/>
        <xdr:cNvSpPr txBox="1"/>
      </xdr:nvSpPr>
      <xdr:spPr>
        <a:xfrm>
          <a:off x="698500" y="30480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oneCellAnchor>
    <xdr:from>
      <xdr:col>3</xdr:col>
      <xdr:colOff>127000</xdr:colOff>
      <xdr:row>19</xdr:row>
      <xdr:rowOff>44450</xdr:rowOff>
    </xdr:from>
    <xdr:ext cx="6046335" cy="259045"/>
    <xdr:sp macro="" textlink="">
      <xdr:nvSpPr>
        <xdr:cNvPr id="21" name="テキスト ボックス 20"/>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209427" cy="259045"/>
    <xdr:sp macro="" textlink="">
      <xdr:nvSpPr>
        <xdr:cNvPr id="22" name="テキスト ボックス 21"/>
        <xdr:cNvSpPr txBox="1"/>
      </xdr:nvSpPr>
      <xdr:spPr>
        <a:xfrm>
          <a:off x="698500" y="3556000"/>
          <a:ext cx="820942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グループ内順位及び都道府県平均は、令和元年度決算の状況である。また同一グループの団体が存在しない場合グループ内順位を表示しない。</a:t>
          </a:r>
        </a:p>
      </xdr:txBody>
    </xdr:sp>
    <xdr:clientData/>
  </xdr:oneCellAnchor>
  <xdr:oneCellAnchor>
    <xdr:from>
      <xdr:col>3</xdr:col>
      <xdr:colOff>127000</xdr:colOff>
      <xdr:row>22</xdr:row>
      <xdr:rowOff>38100</xdr:rowOff>
    </xdr:from>
    <xdr:ext cx="4406143" cy="259045"/>
    <xdr:sp macro="" textlink="">
      <xdr:nvSpPr>
        <xdr:cNvPr id="23" name="テキスト ボックス 22"/>
        <xdr:cNvSpPr txBox="1"/>
      </xdr:nvSpPr>
      <xdr:spPr>
        <a:xfrm>
          <a:off x="698500" y="3810000"/>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24" name="正方形/長方形 23"/>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28</xdr:row>
      <xdr:rowOff>50800</xdr:rowOff>
    </xdr:from>
    <xdr:to>
      <xdr:col>14</xdr:col>
      <xdr:colOff>127000</xdr:colOff>
      <xdr:row>29</xdr:row>
      <xdr:rowOff>133350</xdr:rowOff>
    </xdr:to>
    <xdr:sp macro="" textlink="">
      <xdr:nvSpPr>
        <xdr:cNvPr id="25" name="正方形/長方形 24"/>
        <xdr:cNvSpPr/>
      </xdr:nvSpPr>
      <xdr:spPr>
        <a:xfrm>
          <a:off x="127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29</xdr:row>
      <xdr:rowOff>82550</xdr:rowOff>
    </xdr:from>
    <xdr:to>
      <xdr:col>14</xdr:col>
      <xdr:colOff>127000</xdr:colOff>
      <xdr:row>30</xdr:row>
      <xdr:rowOff>165100</xdr:rowOff>
    </xdr:to>
    <xdr:sp macro="" textlink="">
      <xdr:nvSpPr>
        <xdr:cNvPr id="26" name="正方形/長方形 25"/>
        <xdr:cNvSpPr/>
      </xdr:nvSpPr>
      <xdr:spPr>
        <a:xfrm>
          <a:off x="127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28</xdr:row>
      <xdr:rowOff>50800</xdr:rowOff>
    </xdr:from>
    <xdr:to>
      <xdr:col>23</xdr:col>
      <xdr:colOff>63500</xdr:colOff>
      <xdr:row>29</xdr:row>
      <xdr:rowOff>133350</xdr:rowOff>
    </xdr:to>
    <xdr:sp macro="" textlink="">
      <xdr:nvSpPr>
        <xdr:cNvPr id="27" name="正方形/長方形 26"/>
        <xdr:cNvSpPr/>
      </xdr:nvSpPr>
      <xdr:spPr>
        <a:xfrm>
          <a:off x="292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29</xdr:row>
      <xdr:rowOff>82550</xdr:rowOff>
    </xdr:from>
    <xdr:to>
      <xdr:col>23</xdr:col>
      <xdr:colOff>63500</xdr:colOff>
      <xdr:row>30</xdr:row>
      <xdr:rowOff>165100</xdr:rowOff>
    </xdr:to>
    <xdr:sp macro="" textlink="">
      <xdr:nvSpPr>
        <xdr:cNvPr id="28" name="正方形/長方形 27"/>
        <xdr:cNvSpPr/>
      </xdr:nvSpPr>
      <xdr:spPr>
        <a:xfrm>
          <a:off x="292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29" name="正方形/長方形 28"/>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30" name="正方形/長方形 2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37</xdr:col>
      <xdr:colOff>63500</xdr:colOff>
      <xdr:row>28</xdr:row>
      <xdr:rowOff>50800</xdr:rowOff>
    </xdr:from>
    <xdr:to>
      <xdr:col>45</xdr:col>
      <xdr:colOff>63500</xdr:colOff>
      <xdr:row>29</xdr:row>
      <xdr:rowOff>133350</xdr:rowOff>
    </xdr:to>
    <xdr:sp macro="" textlink="">
      <xdr:nvSpPr>
        <xdr:cNvPr id="31" name="正方形/長方形 30"/>
        <xdr:cNvSpPr/>
      </xdr:nvSpPr>
      <xdr:spPr>
        <a:xfrm>
          <a:off x="711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29</xdr:row>
      <xdr:rowOff>82550</xdr:rowOff>
    </xdr:from>
    <xdr:to>
      <xdr:col>45</xdr:col>
      <xdr:colOff>63500</xdr:colOff>
      <xdr:row>30</xdr:row>
      <xdr:rowOff>165100</xdr:rowOff>
    </xdr:to>
    <xdr:sp macro="" textlink="">
      <xdr:nvSpPr>
        <xdr:cNvPr id="32" name="正方形/長方形 31"/>
        <xdr:cNvSpPr/>
      </xdr:nvSpPr>
      <xdr:spPr>
        <a:xfrm>
          <a:off x="711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28</xdr:row>
      <xdr:rowOff>50800</xdr:rowOff>
    </xdr:from>
    <xdr:to>
      <xdr:col>54</xdr:col>
      <xdr:colOff>0</xdr:colOff>
      <xdr:row>29</xdr:row>
      <xdr:rowOff>133350</xdr:rowOff>
    </xdr:to>
    <xdr:sp macro="" textlink="">
      <xdr:nvSpPr>
        <xdr:cNvPr id="33" name="正方形/長方形 32"/>
        <xdr:cNvSpPr/>
      </xdr:nvSpPr>
      <xdr:spPr>
        <a:xfrm>
          <a:off x="876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29</xdr:row>
      <xdr:rowOff>82550</xdr:rowOff>
    </xdr:from>
    <xdr:to>
      <xdr:col>54</xdr:col>
      <xdr:colOff>0</xdr:colOff>
      <xdr:row>30</xdr:row>
      <xdr:rowOff>165100</xdr:rowOff>
    </xdr:to>
    <xdr:sp macro="" textlink="">
      <xdr:nvSpPr>
        <xdr:cNvPr id="34" name="正方形/長方形 33"/>
        <xdr:cNvSpPr/>
      </xdr:nvSpPr>
      <xdr:spPr>
        <a:xfrm>
          <a:off x="876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35" name="正方形/長方形 34"/>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36" name="正方形/長方形 3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50</xdr:row>
      <xdr:rowOff>88900</xdr:rowOff>
    </xdr:from>
    <xdr:to>
      <xdr:col>14</xdr:col>
      <xdr:colOff>127000</xdr:colOff>
      <xdr:row>52</xdr:row>
      <xdr:rowOff>0</xdr:rowOff>
    </xdr:to>
    <xdr:sp macro="" textlink="">
      <xdr:nvSpPr>
        <xdr:cNvPr id="37" name="正方形/長方形 36"/>
        <xdr:cNvSpPr/>
      </xdr:nvSpPr>
      <xdr:spPr>
        <a:xfrm>
          <a:off x="127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51</xdr:row>
      <xdr:rowOff>120650</xdr:rowOff>
    </xdr:from>
    <xdr:to>
      <xdr:col>14</xdr:col>
      <xdr:colOff>127000</xdr:colOff>
      <xdr:row>53</xdr:row>
      <xdr:rowOff>31750</xdr:rowOff>
    </xdr:to>
    <xdr:sp macro="" textlink="">
      <xdr:nvSpPr>
        <xdr:cNvPr id="38" name="正方形/長方形 37"/>
        <xdr:cNvSpPr/>
      </xdr:nvSpPr>
      <xdr:spPr>
        <a:xfrm>
          <a:off x="127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50</xdr:row>
      <xdr:rowOff>88900</xdr:rowOff>
    </xdr:from>
    <xdr:to>
      <xdr:col>23</xdr:col>
      <xdr:colOff>63500</xdr:colOff>
      <xdr:row>52</xdr:row>
      <xdr:rowOff>0</xdr:rowOff>
    </xdr:to>
    <xdr:sp macro="" textlink="">
      <xdr:nvSpPr>
        <xdr:cNvPr id="39" name="正方形/長方形 38"/>
        <xdr:cNvSpPr/>
      </xdr:nvSpPr>
      <xdr:spPr>
        <a:xfrm>
          <a:off x="292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51</xdr:row>
      <xdr:rowOff>120650</xdr:rowOff>
    </xdr:from>
    <xdr:to>
      <xdr:col>23</xdr:col>
      <xdr:colOff>63500</xdr:colOff>
      <xdr:row>53</xdr:row>
      <xdr:rowOff>31750</xdr:rowOff>
    </xdr:to>
    <xdr:sp macro="" textlink="">
      <xdr:nvSpPr>
        <xdr:cNvPr id="40" name="正方形/長方形 39"/>
        <xdr:cNvSpPr/>
      </xdr:nvSpPr>
      <xdr:spPr>
        <a:xfrm>
          <a:off x="292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41" name="正方形/長方形 40"/>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42" name="正方形/長方形 4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37</xdr:col>
      <xdr:colOff>63500</xdr:colOff>
      <xdr:row>50</xdr:row>
      <xdr:rowOff>88900</xdr:rowOff>
    </xdr:from>
    <xdr:to>
      <xdr:col>45</xdr:col>
      <xdr:colOff>63500</xdr:colOff>
      <xdr:row>52</xdr:row>
      <xdr:rowOff>0</xdr:rowOff>
    </xdr:to>
    <xdr:sp macro="" textlink="">
      <xdr:nvSpPr>
        <xdr:cNvPr id="43" name="正方形/長方形 42"/>
        <xdr:cNvSpPr/>
      </xdr:nvSpPr>
      <xdr:spPr>
        <a:xfrm>
          <a:off x="711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51</xdr:row>
      <xdr:rowOff>120650</xdr:rowOff>
    </xdr:from>
    <xdr:to>
      <xdr:col>45</xdr:col>
      <xdr:colOff>63500</xdr:colOff>
      <xdr:row>53</xdr:row>
      <xdr:rowOff>31750</xdr:rowOff>
    </xdr:to>
    <xdr:sp macro="" textlink="">
      <xdr:nvSpPr>
        <xdr:cNvPr id="44" name="正方形/長方形 43"/>
        <xdr:cNvSpPr/>
      </xdr:nvSpPr>
      <xdr:spPr>
        <a:xfrm>
          <a:off x="711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50</xdr:row>
      <xdr:rowOff>88900</xdr:rowOff>
    </xdr:from>
    <xdr:to>
      <xdr:col>54</xdr:col>
      <xdr:colOff>0</xdr:colOff>
      <xdr:row>52</xdr:row>
      <xdr:rowOff>0</xdr:rowOff>
    </xdr:to>
    <xdr:sp macro="" textlink="">
      <xdr:nvSpPr>
        <xdr:cNvPr id="45" name="正方形/長方形 44"/>
        <xdr:cNvSpPr/>
      </xdr:nvSpPr>
      <xdr:spPr>
        <a:xfrm>
          <a:off x="876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51</xdr:row>
      <xdr:rowOff>120650</xdr:rowOff>
    </xdr:from>
    <xdr:to>
      <xdr:col>54</xdr:col>
      <xdr:colOff>0</xdr:colOff>
      <xdr:row>53</xdr:row>
      <xdr:rowOff>31750</xdr:rowOff>
    </xdr:to>
    <xdr:sp macro="" textlink="">
      <xdr:nvSpPr>
        <xdr:cNvPr id="46" name="正方形/長方形 45"/>
        <xdr:cNvSpPr/>
      </xdr:nvSpPr>
      <xdr:spPr>
        <a:xfrm>
          <a:off x="876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47" name="正方形/長方形 46"/>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48" name="正方形/長方形 4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72</xdr:row>
      <xdr:rowOff>127000</xdr:rowOff>
    </xdr:from>
    <xdr:to>
      <xdr:col>14</xdr:col>
      <xdr:colOff>127000</xdr:colOff>
      <xdr:row>74</xdr:row>
      <xdr:rowOff>38100</xdr:rowOff>
    </xdr:to>
    <xdr:sp macro="" textlink="">
      <xdr:nvSpPr>
        <xdr:cNvPr id="49" name="正方形/長方形 48"/>
        <xdr:cNvSpPr/>
      </xdr:nvSpPr>
      <xdr:spPr>
        <a:xfrm>
          <a:off x="127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73</xdr:row>
      <xdr:rowOff>158750</xdr:rowOff>
    </xdr:from>
    <xdr:to>
      <xdr:col>14</xdr:col>
      <xdr:colOff>127000</xdr:colOff>
      <xdr:row>75</xdr:row>
      <xdr:rowOff>69850</xdr:rowOff>
    </xdr:to>
    <xdr:sp macro="" textlink="">
      <xdr:nvSpPr>
        <xdr:cNvPr id="50" name="正方形/長方形 49"/>
        <xdr:cNvSpPr/>
      </xdr:nvSpPr>
      <xdr:spPr>
        <a:xfrm>
          <a:off x="127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72</xdr:row>
      <xdr:rowOff>127000</xdr:rowOff>
    </xdr:from>
    <xdr:to>
      <xdr:col>23</xdr:col>
      <xdr:colOff>63500</xdr:colOff>
      <xdr:row>74</xdr:row>
      <xdr:rowOff>38100</xdr:rowOff>
    </xdr:to>
    <xdr:sp macro="" textlink="">
      <xdr:nvSpPr>
        <xdr:cNvPr id="51" name="正方形/長方形 50"/>
        <xdr:cNvSpPr/>
      </xdr:nvSpPr>
      <xdr:spPr>
        <a:xfrm>
          <a:off x="292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73</xdr:row>
      <xdr:rowOff>158750</xdr:rowOff>
    </xdr:from>
    <xdr:to>
      <xdr:col>23</xdr:col>
      <xdr:colOff>63500</xdr:colOff>
      <xdr:row>75</xdr:row>
      <xdr:rowOff>69850</xdr:rowOff>
    </xdr:to>
    <xdr:sp macro="" textlink="">
      <xdr:nvSpPr>
        <xdr:cNvPr id="52" name="正方形/長方形 51"/>
        <xdr:cNvSpPr/>
      </xdr:nvSpPr>
      <xdr:spPr>
        <a:xfrm>
          <a:off x="292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53" name="正方形/長方形 52"/>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54" name="正方形/長方形 5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72</xdr:row>
      <xdr:rowOff>127000</xdr:rowOff>
    </xdr:from>
    <xdr:to>
      <xdr:col>45</xdr:col>
      <xdr:colOff>63500</xdr:colOff>
      <xdr:row>74</xdr:row>
      <xdr:rowOff>38100</xdr:rowOff>
    </xdr:to>
    <xdr:sp macro="" textlink="">
      <xdr:nvSpPr>
        <xdr:cNvPr id="55" name="正方形/長方形 54"/>
        <xdr:cNvSpPr/>
      </xdr:nvSpPr>
      <xdr:spPr>
        <a:xfrm>
          <a:off x="711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73</xdr:row>
      <xdr:rowOff>158750</xdr:rowOff>
    </xdr:from>
    <xdr:to>
      <xdr:col>45</xdr:col>
      <xdr:colOff>63500</xdr:colOff>
      <xdr:row>75</xdr:row>
      <xdr:rowOff>69850</xdr:rowOff>
    </xdr:to>
    <xdr:sp macro="" textlink="">
      <xdr:nvSpPr>
        <xdr:cNvPr id="56" name="正方形/長方形 55"/>
        <xdr:cNvSpPr/>
      </xdr:nvSpPr>
      <xdr:spPr>
        <a:xfrm>
          <a:off x="711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72</xdr:row>
      <xdr:rowOff>127000</xdr:rowOff>
    </xdr:from>
    <xdr:to>
      <xdr:col>54</xdr:col>
      <xdr:colOff>0</xdr:colOff>
      <xdr:row>74</xdr:row>
      <xdr:rowOff>38100</xdr:rowOff>
    </xdr:to>
    <xdr:sp macro="" textlink="">
      <xdr:nvSpPr>
        <xdr:cNvPr id="57" name="正方形/長方形 56"/>
        <xdr:cNvSpPr/>
      </xdr:nvSpPr>
      <xdr:spPr>
        <a:xfrm>
          <a:off x="876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73</xdr:row>
      <xdr:rowOff>158750</xdr:rowOff>
    </xdr:from>
    <xdr:to>
      <xdr:col>54</xdr:col>
      <xdr:colOff>0</xdr:colOff>
      <xdr:row>75</xdr:row>
      <xdr:rowOff>69850</xdr:rowOff>
    </xdr:to>
    <xdr:sp macro="" textlink="">
      <xdr:nvSpPr>
        <xdr:cNvPr id="58" name="正方形/長方形 57"/>
        <xdr:cNvSpPr/>
      </xdr:nvSpPr>
      <xdr:spPr>
        <a:xfrm>
          <a:off x="876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59" name="正方形/長方形 58"/>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60" name="正方形/長方形 5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94</xdr:row>
      <xdr:rowOff>165100</xdr:rowOff>
    </xdr:from>
    <xdr:to>
      <xdr:col>14</xdr:col>
      <xdr:colOff>127000</xdr:colOff>
      <xdr:row>96</xdr:row>
      <xdr:rowOff>76200</xdr:rowOff>
    </xdr:to>
    <xdr:sp macro="" textlink="">
      <xdr:nvSpPr>
        <xdr:cNvPr id="61" name="正方形/長方形 60"/>
        <xdr:cNvSpPr/>
      </xdr:nvSpPr>
      <xdr:spPr>
        <a:xfrm>
          <a:off x="127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96</xdr:row>
      <xdr:rowOff>25400</xdr:rowOff>
    </xdr:from>
    <xdr:to>
      <xdr:col>14</xdr:col>
      <xdr:colOff>127000</xdr:colOff>
      <xdr:row>97</xdr:row>
      <xdr:rowOff>107950</xdr:rowOff>
    </xdr:to>
    <xdr:sp macro="" textlink="">
      <xdr:nvSpPr>
        <xdr:cNvPr id="62" name="正方形/長方形 61"/>
        <xdr:cNvSpPr/>
      </xdr:nvSpPr>
      <xdr:spPr>
        <a:xfrm>
          <a:off x="127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94</xdr:row>
      <xdr:rowOff>165100</xdr:rowOff>
    </xdr:from>
    <xdr:to>
      <xdr:col>23</xdr:col>
      <xdr:colOff>63500</xdr:colOff>
      <xdr:row>96</xdr:row>
      <xdr:rowOff>76200</xdr:rowOff>
    </xdr:to>
    <xdr:sp macro="" textlink="">
      <xdr:nvSpPr>
        <xdr:cNvPr id="63" name="正方形/長方形 62"/>
        <xdr:cNvSpPr/>
      </xdr:nvSpPr>
      <xdr:spPr>
        <a:xfrm>
          <a:off x="292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96</xdr:row>
      <xdr:rowOff>25400</xdr:rowOff>
    </xdr:from>
    <xdr:to>
      <xdr:col>23</xdr:col>
      <xdr:colOff>63500</xdr:colOff>
      <xdr:row>97</xdr:row>
      <xdr:rowOff>107950</xdr:rowOff>
    </xdr:to>
    <xdr:sp macro="" textlink="">
      <xdr:nvSpPr>
        <xdr:cNvPr id="64" name="正方形/長方形 63"/>
        <xdr:cNvSpPr/>
      </xdr:nvSpPr>
      <xdr:spPr>
        <a:xfrm>
          <a:off x="292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65" name="正方形/長方形 6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66" name="正方形/長方形 6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37</xdr:col>
      <xdr:colOff>63500</xdr:colOff>
      <xdr:row>94</xdr:row>
      <xdr:rowOff>165100</xdr:rowOff>
    </xdr:from>
    <xdr:to>
      <xdr:col>45</xdr:col>
      <xdr:colOff>63500</xdr:colOff>
      <xdr:row>96</xdr:row>
      <xdr:rowOff>76200</xdr:rowOff>
    </xdr:to>
    <xdr:sp macro="" textlink="">
      <xdr:nvSpPr>
        <xdr:cNvPr id="67" name="正方形/長方形 66"/>
        <xdr:cNvSpPr/>
      </xdr:nvSpPr>
      <xdr:spPr>
        <a:xfrm>
          <a:off x="711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96</xdr:row>
      <xdr:rowOff>25400</xdr:rowOff>
    </xdr:from>
    <xdr:to>
      <xdr:col>45</xdr:col>
      <xdr:colOff>63500</xdr:colOff>
      <xdr:row>97</xdr:row>
      <xdr:rowOff>107950</xdr:rowOff>
    </xdr:to>
    <xdr:sp macro="" textlink="">
      <xdr:nvSpPr>
        <xdr:cNvPr id="68" name="正方形/長方形 67"/>
        <xdr:cNvSpPr/>
      </xdr:nvSpPr>
      <xdr:spPr>
        <a:xfrm>
          <a:off x="711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94</xdr:row>
      <xdr:rowOff>165100</xdr:rowOff>
    </xdr:from>
    <xdr:to>
      <xdr:col>54</xdr:col>
      <xdr:colOff>0</xdr:colOff>
      <xdr:row>96</xdr:row>
      <xdr:rowOff>76200</xdr:rowOff>
    </xdr:to>
    <xdr:sp macro="" textlink="">
      <xdr:nvSpPr>
        <xdr:cNvPr id="69" name="正方形/長方形 68"/>
        <xdr:cNvSpPr/>
      </xdr:nvSpPr>
      <xdr:spPr>
        <a:xfrm>
          <a:off x="876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96</xdr:row>
      <xdr:rowOff>25400</xdr:rowOff>
    </xdr:from>
    <xdr:to>
      <xdr:col>54</xdr:col>
      <xdr:colOff>0</xdr:colOff>
      <xdr:row>97</xdr:row>
      <xdr:rowOff>107950</xdr:rowOff>
    </xdr:to>
    <xdr:sp macro="" textlink="">
      <xdr:nvSpPr>
        <xdr:cNvPr id="70" name="正方形/長方形 69"/>
        <xdr:cNvSpPr/>
      </xdr:nvSpPr>
      <xdr:spPr>
        <a:xfrm>
          <a:off x="876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71" name="正方形/長方形 7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72" name="正方形/長方形 7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空港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28</xdr:row>
      <xdr:rowOff>50800</xdr:rowOff>
    </xdr:from>
    <xdr:to>
      <xdr:col>76</xdr:col>
      <xdr:colOff>0</xdr:colOff>
      <xdr:row>29</xdr:row>
      <xdr:rowOff>133350</xdr:rowOff>
    </xdr:to>
    <xdr:sp macro="" textlink="">
      <xdr:nvSpPr>
        <xdr:cNvPr id="73" name="正方形/長方形 72"/>
        <xdr:cNvSpPr/>
      </xdr:nvSpPr>
      <xdr:spPr>
        <a:xfrm>
          <a:off x="1295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29</xdr:row>
      <xdr:rowOff>82550</xdr:rowOff>
    </xdr:from>
    <xdr:to>
      <xdr:col>76</xdr:col>
      <xdr:colOff>0</xdr:colOff>
      <xdr:row>30</xdr:row>
      <xdr:rowOff>165100</xdr:rowOff>
    </xdr:to>
    <xdr:sp macro="" textlink="">
      <xdr:nvSpPr>
        <xdr:cNvPr id="74" name="正方形/長方形 73"/>
        <xdr:cNvSpPr/>
      </xdr:nvSpPr>
      <xdr:spPr>
        <a:xfrm>
          <a:off x="1295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28</xdr:row>
      <xdr:rowOff>50800</xdr:rowOff>
    </xdr:from>
    <xdr:to>
      <xdr:col>84</xdr:col>
      <xdr:colOff>127000</xdr:colOff>
      <xdr:row>29</xdr:row>
      <xdr:rowOff>133350</xdr:rowOff>
    </xdr:to>
    <xdr:sp macro="" textlink="">
      <xdr:nvSpPr>
        <xdr:cNvPr id="75" name="正方形/長方形 74"/>
        <xdr:cNvSpPr/>
      </xdr:nvSpPr>
      <xdr:spPr>
        <a:xfrm>
          <a:off x="146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29</xdr:row>
      <xdr:rowOff>82550</xdr:rowOff>
    </xdr:from>
    <xdr:to>
      <xdr:col>84</xdr:col>
      <xdr:colOff>127000</xdr:colOff>
      <xdr:row>30</xdr:row>
      <xdr:rowOff>165100</xdr:rowOff>
    </xdr:to>
    <xdr:sp macro="" textlink="">
      <xdr:nvSpPr>
        <xdr:cNvPr id="76" name="正方形/長方形 75"/>
        <xdr:cNvSpPr/>
      </xdr:nvSpPr>
      <xdr:spPr>
        <a:xfrm>
          <a:off x="146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77" name="正方形/長方形 76"/>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78" name="正方形/長方形 7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空港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98</xdr:col>
      <xdr:colOff>127000</xdr:colOff>
      <xdr:row>28</xdr:row>
      <xdr:rowOff>50800</xdr:rowOff>
    </xdr:from>
    <xdr:to>
      <xdr:col>106</xdr:col>
      <xdr:colOff>127000</xdr:colOff>
      <xdr:row>29</xdr:row>
      <xdr:rowOff>133350</xdr:rowOff>
    </xdr:to>
    <xdr:sp macro="" textlink="">
      <xdr:nvSpPr>
        <xdr:cNvPr id="79" name="正方形/長方形 78"/>
        <xdr:cNvSpPr/>
      </xdr:nvSpPr>
      <xdr:spPr>
        <a:xfrm>
          <a:off x="18796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29</xdr:row>
      <xdr:rowOff>82550</xdr:rowOff>
    </xdr:from>
    <xdr:to>
      <xdr:col>106</xdr:col>
      <xdr:colOff>127000</xdr:colOff>
      <xdr:row>30</xdr:row>
      <xdr:rowOff>165100</xdr:rowOff>
    </xdr:to>
    <xdr:sp macro="" textlink="">
      <xdr:nvSpPr>
        <xdr:cNvPr id="80" name="正方形/長方形 79"/>
        <xdr:cNvSpPr/>
      </xdr:nvSpPr>
      <xdr:spPr>
        <a:xfrm>
          <a:off x="18796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28</xdr:row>
      <xdr:rowOff>50800</xdr:rowOff>
    </xdr:from>
    <xdr:to>
      <xdr:col>115</xdr:col>
      <xdr:colOff>63500</xdr:colOff>
      <xdr:row>29</xdr:row>
      <xdr:rowOff>133350</xdr:rowOff>
    </xdr:to>
    <xdr:sp macro="" textlink="">
      <xdr:nvSpPr>
        <xdr:cNvPr id="81" name="正方形/長方形 80"/>
        <xdr:cNvSpPr/>
      </xdr:nvSpPr>
      <xdr:spPr>
        <a:xfrm>
          <a:off x="204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29</xdr:row>
      <xdr:rowOff>82550</xdr:rowOff>
    </xdr:from>
    <xdr:to>
      <xdr:col>115</xdr:col>
      <xdr:colOff>63500</xdr:colOff>
      <xdr:row>30</xdr:row>
      <xdr:rowOff>165100</xdr:rowOff>
    </xdr:to>
    <xdr:sp macro="" textlink="">
      <xdr:nvSpPr>
        <xdr:cNvPr id="82" name="正方形/長方形 81"/>
        <xdr:cNvSpPr/>
      </xdr:nvSpPr>
      <xdr:spPr>
        <a:xfrm>
          <a:off x="204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83" name="正方形/長方形 82"/>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84" name="正方形/長方形 8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50</xdr:row>
      <xdr:rowOff>88900</xdr:rowOff>
    </xdr:from>
    <xdr:to>
      <xdr:col>76</xdr:col>
      <xdr:colOff>0</xdr:colOff>
      <xdr:row>52</xdr:row>
      <xdr:rowOff>0</xdr:rowOff>
    </xdr:to>
    <xdr:sp macro="" textlink="">
      <xdr:nvSpPr>
        <xdr:cNvPr id="85" name="正方形/長方形 84"/>
        <xdr:cNvSpPr/>
      </xdr:nvSpPr>
      <xdr:spPr>
        <a:xfrm>
          <a:off x="1295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51</xdr:row>
      <xdr:rowOff>120650</xdr:rowOff>
    </xdr:from>
    <xdr:to>
      <xdr:col>76</xdr:col>
      <xdr:colOff>0</xdr:colOff>
      <xdr:row>53</xdr:row>
      <xdr:rowOff>31750</xdr:rowOff>
    </xdr:to>
    <xdr:sp macro="" textlink="">
      <xdr:nvSpPr>
        <xdr:cNvPr id="86" name="正方形/長方形 85"/>
        <xdr:cNvSpPr/>
      </xdr:nvSpPr>
      <xdr:spPr>
        <a:xfrm>
          <a:off x="1295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50</xdr:row>
      <xdr:rowOff>88900</xdr:rowOff>
    </xdr:from>
    <xdr:to>
      <xdr:col>84</xdr:col>
      <xdr:colOff>127000</xdr:colOff>
      <xdr:row>52</xdr:row>
      <xdr:rowOff>0</xdr:rowOff>
    </xdr:to>
    <xdr:sp macro="" textlink="">
      <xdr:nvSpPr>
        <xdr:cNvPr id="87" name="正方形/長方形 86"/>
        <xdr:cNvSpPr/>
      </xdr:nvSpPr>
      <xdr:spPr>
        <a:xfrm>
          <a:off x="146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51</xdr:row>
      <xdr:rowOff>120650</xdr:rowOff>
    </xdr:from>
    <xdr:to>
      <xdr:col>84</xdr:col>
      <xdr:colOff>127000</xdr:colOff>
      <xdr:row>53</xdr:row>
      <xdr:rowOff>31750</xdr:rowOff>
    </xdr:to>
    <xdr:sp macro="" textlink="">
      <xdr:nvSpPr>
        <xdr:cNvPr id="88" name="正方形/長方形 87"/>
        <xdr:cNvSpPr/>
      </xdr:nvSpPr>
      <xdr:spPr>
        <a:xfrm>
          <a:off x="146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89" name="正方形/長方形 88"/>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90" name="正方形/長方形 8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50</xdr:row>
      <xdr:rowOff>88900</xdr:rowOff>
    </xdr:from>
    <xdr:to>
      <xdr:col>106</xdr:col>
      <xdr:colOff>127000</xdr:colOff>
      <xdr:row>52</xdr:row>
      <xdr:rowOff>0</xdr:rowOff>
    </xdr:to>
    <xdr:sp macro="" textlink="">
      <xdr:nvSpPr>
        <xdr:cNvPr id="91" name="正方形/長方形 90"/>
        <xdr:cNvSpPr/>
      </xdr:nvSpPr>
      <xdr:spPr>
        <a:xfrm>
          <a:off x="18796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51</xdr:row>
      <xdr:rowOff>120650</xdr:rowOff>
    </xdr:from>
    <xdr:to>
      <xdr:col>106</xdr:col>
      <xdr:colOff>127000</xdr:colOff>
      <xdr:row>53</xdr:row>
      <xdr:rowOff>31750</xdr:rowOff>
    </xdr:to>
    <xdr:sp macro="" textlink="">
      <xdr:nvSpPr>
        <xdr:cNvPr id="92" name="正方形/長方形 91"/>
        <xdr:cNvSpPr/>
      </xdr:nvSpPr>
      <xdr:spPr>
        <a:xfrm>
          <a:off x="18796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50</xdr:row>
      <xdr:rowOff>88900</xdr:rowOff>
    </xdr:from>
    <xdr:to>
      <xdr:col>115</xdr:col>
      <xdr:colOff>63500</xdr:colOff>
      <xdr:row>52</xdr:row>
      <xdr:rowOff>0</xdr:rowOff>
    </xdr:to>
    <xdr:sp macro="" textlink="">
      <xdr:nvSpPr>
        <xdr:cNvPr id="93" name="正方形/長方形 92"/>
        <xdr:cNvSpPr/>
      </xdr:nvSpPr>
      <xdr:spPr>
        <a:xfrm>
          <a:off x="204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51</xdr:row>
      <xdr:rowOff>120650</xdr:rowOff>
    </xdr:from>
    <xdr:to>
      <xdr:col>115</xdr:col>
      <xdr:colOff>63500</xdr:colOff>
      <xdr:row>53</xdr:row>
      <xdr:rowOff>31750</xdr:rowOff>
    </xdr:to>
    <xdr:sp macro="" textlink="">
      <xdr:nvSpPr>
        <xdr:cNvPr id="94" name="正方形/長方形 93"/>
        <xdr:cNvSpPr/>
      </xdr:nvSpPr>
      <xdr:spPr>
        <a:xfrm>
          <a:off x="204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95" name="正方形/長方形 94"/>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96" name="正方形/長方形 9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72</xdr:row>
      <xdr:rowOff>127000</xdr:rowOff>
    </xdr:from>
    <xdr:to>
      <xdr:col>76</xdr:col>
      <xdr:colOff>0</xdr:colOff>
      <xdr:row>74</xdr:row>
      <xdr:rowOff>38100</xdr:rowOff>
    </xdr:to>
    <xdr:sp macro="" textlink="">
      <xdr:nvSpPr>
        <xdr:cNvPr id="97" name="正方形/長方形 96"/>
        <xdr:cNvSpPr/>
      </xdr:nvSpPr>
      <xdr:spPr>
        <a:xfrm>
          <a:off x="1295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73</xdr:row>
      <xdr:rowOff>158750</xdr:rowOff>
    </xdr:from>
    <xdr:to>
      <xdr:col>76</xdr:col>
      <xdr:colOff>0</xdr:colOff>
      <xdr:row>75</xdr:row>
      <xdr:rowOff>69850</xdr:rowOff>
    </xdr:to>
    <xdr:sp macro="" textlink="">
      <xdr:nvSpPr>
        <xdr:cNvPr id="98" name="正方形/長方形 97"/>
        <xdr:cNvSpPr/>
      </xdr:nvSpPr>
      <xdr:spPr>
        <a:xfrm>
          <a:off x="1295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72</xdr:row>
      <xdr:rowOff>127000</xdr:rowOff>
    </xdr:from>
    <xdr:to>
      <xdr:col>84</xdr:col>
      <xdr:colOff>127000</xdr:colOff>
      <xdr:row>74</xdr:row>
      <xdr:rowOff>38100</xdr:rowOff>
    </xdr:to>
    <xdr:sp macro="" textlink="">
      <xdr:nvSpPr>
        <xdr:cNvPr id="99" name="正方形/長方形 98"/>
        <xdr:cNvSpPr/>
      </xdr:nvSpPr>
      <xdr:spPr>
        <a:xfrm>
          <a:off x="146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73</xdr:row>
      <xdr:rowOff>158750</xdr:rowOff>
    </xdr:from>
    <xdr:to>
      <xdr:col>84</xdr:col>
      <xdr:colOff>127000</xdr:colOff>
      <xdr:row>75</xdr:row>
      <xdr:rowOff>69850</xdr:rowOff>
    </xdr:to>
    <xdr:sp macro="" textlink="">
      <xdr:nvSpPr>
        <xdr:cNvPr id="100" name="正方形/長方形 99"/>
        <xdr:cNvSpPr/>
      </xdr:nvSpPr>
      <xdr:spPr>
        <a:xfrm>
          <a:off x="146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01" name="正方形/長方形 100"/>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102" name="正方形/長方形 10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72</xdr:row>
      <xdr:rowOff>127000</xdr:rowOff>
    </xdr:from>
    <xdr:to>
      <xdr:col>106</xdr:col>
      <xdr:colOff>127000</xdr:colOff>
      <xdr:row>74</xdr:row>
      <xdr:rowOff>38100</xdr:rowOff>
    </xdr:to>
    <xdr:sp macro="" textlink="">
      <xdr:nvSpPr>
        <xdr:cNvPr id="103" name="正方形/長方形 102"/>
        <xdr:cNvSpPr/>
      </xdr:nvSpPr>
      <xdr:spPr>
        <a:xfrm>
          <a:off x="1879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73</xdr:row>
      <xdr:rowOff>158750</xdr:rowOff>
    </xdr:from>
    <xdr:to>
      <xdr:col>106</xdr:col>
      <xdr:colOff>127000</xdr:colOff>
      <xdr:row>75</xdr:row>
      <xdr:rowOff>69850</xdr:rowOff>
    </xdr:to>
    <xdr:sp macro="" textlink="">
      <xdr:nvSpPr>
        <xdr:cNvPr id="104" name="正方形/長方形 103"/>
        <xdr:cNvSpPr/>
      </xdr:nvSpPr>
      <xdr:spPr>
        <a:xfrm>
          <a:off x="1879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72</xdr:row>
      <xdr:rowOff>127000</xdr:rowOff>
    </xdr:from>
    <xdr:to>
      <xdr:col>115</xdr:col>
      <xdr:colOff>63500</xdr:colOff>
      <xdr:row>74</xdr:row>
      <xdr:rowOff>38100</xdr:rowOff>
    </xdr:to>
    <xdr:sp macro="" textlink="">
      <xdr:nvSpPr>
        <xdr:cNvPr id="105" name="正方形/長方形 104"/>
        <xdr:cNvSpPr/>
      </xdr:nvSpPr>
      <xdr:spPr>
        <a:xfrm>
          <a:off x="204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73</xdr:row>
      <xdr:rowOff>158750</xdr:rowOff>
    </xdr:from>
    <xdr:to>
      <xdr:col>115</xdr:col>
      <xdr:colOff>63500</xdr:colOff>
      <xdr:row>75</xdr:row>
      <xdr:rowOff>69850</xdr:rowOff>
    </xdr:to>
    <xdr:sp macro="" textlink="">
      <xdr:nvSpPr>
        <xdr:cNvPr id="106" name="正方形/長方形 105"/>
        <xdr:cNvSpPr/>
      </xdr:nvSpPr>
      <xdr:spPr>
        <a:xfrm>
          <a:off x="204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07" name="正方形/長方形 106"/>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108" name="正方形/長方形 10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博物館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94</xdr:row>
      <xdr:rowOff>165100</xdr:rowOff>
    </xdr:from>
    <xdr:to>
      <xdr:col>76</xdr:col>
      <xdr:colOff>0</xdr:colOff>
      <xdr:row>96</xdr:row>
      <xdr:rowOff>76200</xdr:rowOff>
    </xdr:to>
    <xdr:sp macro="" textlink="">
      <xdr:nvSpPr>
        <xdr:cNvPr id="109" name="正方形/長方形 108"/>
        <xdr:cNvSpPr/>
      </xdr:nvSpPr>
      <xdr:spPr>
        <a:xfrm>
          <a:off x="1295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96</xdr:row>
      <xdr:rowOff>25400</xdr:rowOff>
    </xdr:from>
    <xdr:to>
      <xdr:col>76</xdr:col>
      <xdr:colOff>0</xdr:colOff>
      <xdr:row>97</xdr:row>
      <xdr:rowOff>107950</xdr:rowOff>
    </xdr:to>
    <xdr:sp macro="" textlink="">
      <xdr:nvSpPr>
        <xdr:cNvPr id="110" name="正方形/長方形 109"/>
        <xdr:cNvSpPr/>
      </xdr:nvSpPr>
      <xdr:spPr>
        <a:xfrm>
          <a:off x="1295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94</xdr:row>
      <xdr:rowOff>165100</xdr:rowOff>
    </xdr:from>
    <xdr:to>
      <xdr:col>84</xdr:col>
      <xdr:colOff>127000</xdr:colOff>
      <xdr:row>96</xdr:row>
      <xdr:rowOff>76200</xdr:rowOff>
    </xdr:to>
    <xdr:sp macro="" textlink="">
      <xdr:nvSpPr>
        <xdr:cNvPr id="111" name="正方形/長方形 110"/>
        <xdr:cNvSpPr/>
      </xdr:nvSpPr>
      <xdr:spPr>
        <a:xfrm>
          <a:off x="146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96</xdr:row>
      <xdr:rowOff>25400</xdr:rowOff>
    </xdr:from>
    <xdr:to>
      <xdr:col>84</xdr:col>
      <xdr:colOff>127000</xdr:colOff>
      <xdr:row>97</xdr:row>
      <xdr:rowOff>107950</xdr:rowOff>
    </xdr:to>
    <xdr:sp macro="" textlink="">
      <xdr:nvSpPr>
        <xdr:cNvPr id="112" name="正方形/長方形 111"/>
        <xdr:cNvSpPr/>
      </xdr:nvSpPr>
      <xdr:spPr>
        <a:xfrm>
          <a:off x="146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113" name="正方形/長方形 112"/>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114" name="正方形/長方形 11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博物館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94</xdr:row>
      <xdr:rowOff>165100</xdr:rowOff>
    </xdr:from>
    <xdr:to>
      <xdr:col>106</xdr:col>
      <xdr:colOff>127000</xdr:colOff>
      <xdr:row>96</xdr:row>
      <xdr:rowOff>76200</xdr:rowOff>
    </xdr:to>
    <xdr:sp macro="" textlink="">
      <xdr:nvSpPr>
        <xdr:cNvPr id="115" name="正方形/長方形 114"/>
        <xdr:cNvSpPr/>
      </xdr:nvSpPr>
      <xdr:spPr>
        <a:xfrm>
          <a:off x="18796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96</xdr:row>
      <xdr:rowOff>25400</xdr:rowOff>
    </xdr:from>
    <xdr:to>
      <xdr:col>106</xdr:col>
      <xdr:colOff>127000</xdr:colOff>
      <xdr:row>97</xdr:row>
      <xdr:rowOff>107950</xdr:rowOff>
    </xdr:to>
    <xdr:sp macro="" textlink="">
      <xdr:nvSpPr>
        <xdr:cNvPr id="116" name="正方形/長方形 115"/>
        <xdr:cNvSpPr/>
      </xdr:nvSpPr>
      <xdr:spPr>
        <a:xfrm>
          <a:off x="18796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94</xdr:row>
      <xdr:rowOff>165100</xdr:rowOff>
    </xdr:from>
    <xdr:to>
      <xdr:col>115</xdr:col>
      <xdr:colOff>63500</xdr:colOff>
      <xdr:row>96</xdr:row>
      <xdr:rowOff>76200</xdr:rowOff>
    </xdr:to>
    <xdr:sp macro="" textlink="">
      <xdr:nvSpPr>
        <xdr:cNvPr id="117" name="正方形/長方形 116"/>
        <xdr:cNvSpPr/>
      </xdr:nvSpPr>
      <xdr:spPr>
        <a:xfrm>
          <a:off x="204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96</xdr:row>
      <xdr:rowOff>25400</xdr:rowOff>
    </xdr:from>
    <xdr:to>
      <xdr:col>115</xdr:col>
      <xdr:colOff>63500</xdr:colOff>
      <xdr:row>97</xdr:row>
      <xdr:rowOff>107950</xdr:rowOff>
    </xdr:to>
    <xdr:sp macro="" textlink="">
      <xdr:nvSpPr>
        <xdr:cNvPr id="118" name="正方形/長方形 117"/>
        <xdr:cNvSpPr/>
      </xdr:nvSpPr>
      <xdr:spPr>
        <a:xfrm>
          <a:off x="204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119" name="正方形/長方形 118"/>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120" name="正方形/長方形 11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121" name="正方形/長方形 12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122" name="テキスト ボックス 12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1,082,296
1,074,351
9,323.15
589,380,862
580,058,666
4,974,851
322,853,731
1,172,713,838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246.0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oneCellAnchor>
    <xdr:from>
      <xdr:col>3</xdr:col>
      <xdr:colOff>127000</xdr:colOff>
      <xdr:row>16</xdr:row>
      <xdr:rowOff>50800</xdr:rowOff>
    </xdr:from>
    <xdr:ext cx="4609532" cy="259045"/>
    <xdr:sp macro="" textlink="">
      <xdr:nvSpPr>
        <xdr:cNvPr id="18" name="テキスト ボックス 17"/>
        <xdr:cNvSpPr txBox="1"/>
      </xdr:nvSpPr>
      <xdr:spPr>
        <a:xfrm>
          <a:off x="698500" y="27940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twoCellAnchor>
    <xdr:from>
      <xdr:col>4</xdr:col>
      <xdr:colOff>171450</xdr:colOff>
      <xdr:row>17</xdr:row>
      <xdr:rowOff>133350</xdr:rowOff>
    </xdr:from>
    <xdr:to>
      <xdr:col>54</xdr:col>
      <xdr:colOff>171450</xdr:colOff>
      <xdr:row>18</xdr:row>
      <xdr:rowOff>152400</xdr:rowOff>
    </xdr:to>
    <xdr:sp macro="" textlink="">
      <xdr:nvSpPr>
        <xdr:cNvPr id="19" name="大かっこ 18"/>
        <xdr:cNvSpPr/>
      </xdr:nvSpPr>
      <xdr:spPr>
        <a:xfrm>
          <a:off x="933450" y="3048000"/>
          <a:ext cx="9525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17</xdr:row>
      <xdr:rowOff>133350</xdr:rowOff>
    </xdr:from>
    <xdr:ext cx="8590942" cy="259045"/>
    <xdr:sp macro="" textlink="">
      <xdr:nvSpPr>
        <xdr:cNvPr id="20" name="テキスト ボックス 19"/>
        <xdr:cNvSpPr txBox="1"/>
      </xdr:nvSpPr>
      <xdr:spPr>
        <a:xfrm>
          <a:off x="698500" y="30480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oneCellAnchor>
    <xdr:from>
      <xdr:col>3</xdr:col>
      <xdr:colOff>127000</xdr:colOff>
      <xdr:row>19</xdr:row>
      <xdr:rowOff>44450</xdr:rowOff>
    </xdr:from>
    <xdr:ext cx="6046335" cy="259045"/>
    <xdr:sp macro="" textlink="">
      <xdr:nvSpPr>
        <xdr:cNvPr id="21" name="テキスト ボックス 20"/>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209427" cy="259045"/>
    <xdr:sp macro="" textlink="">
      <xdr:nvSpPr>
        <xdr:cNvPr id="22" name="テキスト ボックス 21"/>
        <xdr:cNvSpPr txBox="1"/>
      </xdr:nvSpPr>
      <xdr:spPr>
        <a:xfrm>
          <a:off x="698500" y="3556000"/>
          <a:ext cx="820942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グループ内順位及び都道府県平均は、令和元年度決算の状況である。また同一グループの団体が存在しない場合グループ内順位を表示しない。</a:t>
          </a:r>
        </a:p>
      </xdr:txBody>
    </xdr:sp>
    <xdr:clientData/>
  </xdr:oneCellAnchor>
  <xdr:oneCellAnchor>
    <xdr:from>
      <xdr:col>3</xdr:col>
      <xdr:colOff>127000</xdr:colOff>
      <xdr:row>22</xdr:row>
      <xdr:rowOff>38100</xdr:rowOff>
    </xdr:from>
    <xdr:ext cx="4406143" cy="259045"/>
    <xdr:sp macro="" textlink="">
      <xdr:nvSpPr>
        <xdr:cNvPr id="23" name="テキスト ボックス 22"/>
        <xdr:cNvSpPr txBox="1"/>
      </xdr:nvSpPr>
      <xdr:spPr>
        <a:xfrm>
          <a:off x="698500" y="3810000"/>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24" name="正方形/長方形 23"/>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28</xdr:row>
      <xdr:rowOff>50800</xdr:rowOff>
    </xdr:from>
    <xdr:to>
      <xdr:col>14</xdr:col>
      <xdr:colOff>127000</xdr:colOff>
      <xdr:row>29</xdr:row>
      <xdr:rowOff>133350</xdr:rowOff>
    </xdr:to>
    <xdr:sp macro="" textlink="">
      <xdr:nvSpPr>
        <xdr:cNvPr id="25" name="正方形/長方形 24"/>
        <xdr:cNvSpPr/>
      </xdr:nvSpPr>
      <xdr:spPr>
        <a:xfrm>
          <a:off x="127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29</xdr:row>
      <xdr:rowOff>82550</xdr:rowOff>
    </xdr:from>
    <xdr:to>
      <xdr:col>14</xdr:col>
      <xdr:colOff>127000</xdr:colOff>
      <xdr:row>30</xdr:row>
      <xdr:rowOff>165100</xdr:rowOff>
    </xdr:to>
    <xdr:sp macro="" textlink="">
      <xdr:nvSpPr>
        <xdr:cNvPr id="26" name="正方形/長方形 25"/>
        <xdr:cNvSpPr/>
      </xdr:nvSpPr>
      <xdr:spPr>
        <a:xfrm>
          <a:off x="127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28</xdr:row>
      <xdr:rowOff>50800</xdr:rowOff>
    </xdr:from>
    <xdr:to>
      <xdr:col>23</xdr:col>
      <xdr:colOff>63500</xdr:colOff>
      <xdr:row>29</xdr:row>
      <xdr:rowOff>133350</xdr:rowOff>
    </xdr:to>
    <xdr:sp macro="" textlink="">
      <xdr:nvSpPr>
        <xdr:cNvPr id="27" name="正方形/長方形 26"/>
        <xdr:cNvSpPr/>
      </xdr:nvSpPr>
      <xdr:spPr>
        <a:xfrm>
          <a:off x="292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29</xdr:row>
      <xdr:rowOff>82550</xdr:rowOff>
    </xdr:from>
    <xdr:to>
      <xdr:col>23</xdr:col>
      <xdr:colOff>63500</xdr:colOff>
      <xdr:row>30</xdr:row>
      <xdr:rowOff>165100</xdr:rowOff>
    </xdr:to>
    <xdr:sp macro="" textlink="">
      <xdr:nvSpPr>
        <xdr:cNvPr id="28" name="正方形/長方形 27"/>
        <xdr:cNvSpPr/>
      </xdr:nvSpPr>
      <xdr:spPr>
        <a:xfrm>
          <a:off x="292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29" name="正方形/長方形 28"/>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30" name="正方形/長方形 2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28</xdr:row>
      <xdr:rowOff>50800</xdr:rowOff>
    </xdr:from>
    <xdr:to>
      <xdr:col>45</xdr:col>
      <xdr:colOff>63500</xdr:colOff>
      <xdr:row>29</xdr:row>
      <xdr:rowOff>133350</xdr:rowOff>
    </xdr:to>
    <xdr:sp macro="" textlink="">
      <xdr:nvSpPr>
        <xdr:cNvPr id="31" name="正方形/長方形 30"/>
        <xdr:cNvSpPr/>
      </xdr:nvSpPr>
      <xdr:spPr>
        <a:xfrm>
          <a:off x="711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29</xdr:row>
      <xdr:rowOff>82550</xdr:rowOff>
    </xdr:from>
    <xdr:to>
      <xdr:col>45</xdr:col>
      <xdr:colOff>63500</xdr:colOff>
      <xdr:row>30</xdr:row>
      <xdr:rowOff>165100</xdr:rowOff>
    </xdr:to>
    <xdr:sp macro="" textlink="">
      <xdr:nvSpPr>
        <xdr:cNvPr id="32" name="正方形/長方形 31"/>
        <xdr:cNvSpPr/>
      </xdr:nvSpPr>
      <xdr:spPr>
        <a:xfrm>
          <a:off x="711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28</xdr:row>
      <xdr:rowOff>50800</xdr:rowOff>
    </xdr:from>
    <xdr:to>
      <xdr:col>54</xdr:col>
      <xdr:colOff>0</xdr:colOff>
      <xdr:row>29</xdr:row>
      <xdr:rowOff>133350</xdr:rowOff>
    </xdr:to>
    <xdr:sp macro="" textlink="">
      <xdr:nvSpPr>
        <xdr:cNvPr id="33" name="正方形/長方形 32"/>
        <xdr:cNvSpPr/>
      </xdr:nvSpPr>
      <xdr:spPr>
        <a:xfrm>
          <a:off x="876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29</xdr:row>
      <xdr:rowOff>82550</xdr:rowOff>
    </xdr:from>
    <xdr:to>
      <xdr:col>54</xdr:col>
      <xdr:colOff>0</xdr:colOff>
      <xdr:row>30</xdr:row>
      <xdr:rowOff>165100</xdr:rowOff>
    </xdr:to>
    <xdr:sp macro="" textlink="">
      <xdr:nvSpPr>
        <xdr:cNvPr id="34" name="正方形/長方形 33"/>
        <xdr:cNvSpPr/>
      </xdr:nvSpPr>
      <xdr:spPr>
        <a:xfrm>
          <a:off x="876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35" name="正方形/長方形 34"/>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36" name="正方形/長方形 3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陸上競技場・野球場・球技場</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50</xdr:row>
      <xdr:rowOff>88900</xdr:rowOff>
    </xdr:from>
    <xdr:to>
      <xdr:col>14</xdr:col>
      <xdr:colOff>127000</xdr:colOff>
      <xdr:row>52</xdr:row>
      <xdr:rowOff>0</xdr:rowOff>
    </xdr:to>
    <xdr:sp macro="" textlink="">
      <xdr:nvSpPr>
        <xdr:cNvPr id="37" name="正方形/長方形 36"/>
        <xdr:cNvSpPr/>
      </xdr:nvSpPr>
      <xdr:spPr>
        <a:xfrm>
          <a:off x="127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51</xdr:row>
      <xdr:rowOff>120650</xdr:rowOff>
    </xdr:from>
    <xdr:to>
      <xdr:col>14</xdr:col>
      <xdr:colOff>127000</xdr:colOff>
      <xdr:row>53</xdr:row>
      <xdr:rowOff>31750</xdr:rowOff>
    </xdr:to>
    <xdr:sp macro="" textlink="">
      <xdr:nvSpPr>
        <xdr:cNvPr id="38" name="正方形/長方形 37"/>
        <xdr:cNvSpPr/>
      </xdr:nvSpPr>
      <xdr:spPr>
        <a:xfrm>
          <a:off x="127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50</xdr:row>
      <xdr:rowOff>88900</xdr:rowOff>
    </xdr:from>
    <xdr:to>
      <xdr:col>23</xdr:col>
      <xdr:colOff>63500</xdr:colOff>
      <xdr:row>52</xdr:row>
      <xdr:rowOff>0</xdr:rowOff>
    </xdr:to>
    <xdr:sp macro="" textlink="">
      <xdr:nvSpPr>
        <xdr:cNvPr id="39" name="正方形/長方形 38"/>
        <xdr:cNvSpPr/>
      </xdr:nvSpPr>
      <xdr:spPr>
        <a:xfrm>
          <a:off x="292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51</xdr:row>
      <xdr:rowOff>120650</xdr:rowOff>
    </xdr:from>
    <xdr:to>
      <xdr:col>23</xdr:col>
      <xdr:colOff>63500</xdr:colOff>
      <xdr:row>53</xdr:row>
      <xdr:rowOff>31750</xdr:rowOff>
    </xdr:to>
    <xdr:sp macro="" textlink="">
      <xdr:nvSpPr>
        <xdr:cNvPr id="40" name="正方形/長方形 39"/>
        <xdr:cNvSpPr/>
      </xdr:nvSpPr>
      <xdr:spPr>
        <a:xfrm>
          <a:off x="292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41" name="正方形/長方形 40"/>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42" name="正方形/長方形 4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陸上競技場・野球場・球技場</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50</xdr:row>
      <xdr:rowOff>88900</xdr:rowOff>
    </xdr:from>
    <xdr:to>
      <xdr:col>45</xdr:col>
      <xdr:colOff>63500</xdr:colOff>
      <xdr:row>52</xdr:row>
      <xdr:rowOff>0</xdr:rowOff>
    </xdr:to>
    <xdr:sp macro="" textlink="">
      <xdr:nvSpPr>
        <xdr:cNvPr id="43" name="正方形/長方形 42"/>
        <xdr:cNvSpPr/>
      </xdr:nvSpPr>
      <xdr:spPr>
        <a:xfrm>
          <a:off x="711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51</xdr:row>
      <xdr:rowOff>120650</xdr:rowOff>
    </xdr:from>
    <xdr:to>
      <xdr:col>45</xdr:col>
      <xdr:colOff>63500</xdr:colOff>
      <xdr:row>53</xdr:row>
      <xdr:rowOff>31750</xdr:rowOff>
    </xdr:to>
    <xdr:sp macro="" textlink="">
      <xdr:nvSpPr>
        <xdr:cNvPr id="44" name="正方形/長方形 43"/>
        <xdr:cNvSpPr/>
      </xdr:nvSpPr>
      <xdr:spPr>
        <a:xfrm>
          <a:off x="711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50</xdr:row>
      <xdr:rowOff>88900</xdr:rowOff>
    </xdr:from>
    <xdr:to>
      <xdr:col>54</xdr:col>
      <xdr:colOff>0</xdr:colOff>
      <xdr:row>52</xdr:row>
      <xdr:rowOff>0</xdr:rowOff>
    </xdr:to>
    <xdr:sp macro="" textlink="">
      <xdr:nvSpPr>
        <xdr:cNvPr id="45" name="正方形/長方形 44"/>
        <xdr:cNvSpPr/>
      </xdr:nvSpPr>
      <xdr:spPr>
        <a:xfrm>
          <a:off x="876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51</xdr:row>
      <xdr:rowOff>120650</xdr:rowOff>
    </xdr:from>
    <xdr:to>
      <xdr:col>54</xdr:col>
      <xdr:colOff>0</xdr:colOff>
      <xdr:row>53</xdr:row>
      <xdr:rowOff>31750</xdr:rowOff>
    </xdr:to>
    <xdr:sp macro="" textlink="">
      <xdr:nvSpPr>
        <xdr:cNvPr id="46" name="正方形/長方形 45"/>
        <xdr:cNvSpPr/>
      </xdr:nvSpPr>
      <xdr:spPr>
        <a:xfrm>
          <a:off x="876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47" name="正方形/長方形 46"/>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48" name="正方形/長方形 4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県民会館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72</xdr:row>
      <xdr:rowOff>127000</xdr:rowOff>
    </xdr:from>
    <xdr:to>
      <xdr:col>14</xdr:col>
      <xdr:colOff>127000</xdr:colOff>
      <xdr:row>74</xdr:row>
      <xdr:rowOff>38100</xdr:rowOff>
    </xdr:to>
    <xdr:sp macro="" textlink="">
      <xdr:nvSpPr>
        <xdr:cNvPr id="49" name="正方形/長方形 48"/>
        <xdr:cNvSpPr/>
      </xdr:nvSpPr>
      <xdr:spPr>
        <a:xfrm>
          <a:off x="127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73</xdr:row>
      <xdr:rowOff>158750</xdr:rowOff>
    </xdr:from>
    <xdr:to>
      <xdr:col>14</xdr:col>
      <xdr:colOff>127000</xdr:colOff>
      <xdr:row>75</xdr:row>
      <xdr:rowOff>69850</xdr:rowOff>
    </xdr:to>
    <xdr:sp macro="" textlink="">
      <xdr:nvSpPr>
        <xdr:cNvPr id="50" name="正方形/長方形 49"/>
        <xdr:cNvSpPr/>
      </xdr:nvSpPr>
      <xdr:spPr>
        <a:xfrm>
          <a:off x="127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72</xdr:row>
      <xdr:rowOff>127000</xdr:rowOff>
    </xdr:from>
    <xdr:to>
      <xdr:col>23</xdr:col>
      <xdr:colOff>63500</xdr:colOff>
      <xdr:row>74</xdr:row>
      <xdr:rowOff>38100</xdr:rowOff>
    </xdr:to>
    <xdr:sp macro="" textlink="">
      <xdr:nvSpPr>
        <xdr:cNvPr id="51" name="正方形/長方形 50"/>
        <xdr:cNvSpPr/>
      </xdr:nvSpPr>
      <xdr:spPr>
        <a:xfrm>
          <a:off x="292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73</xdr:row>
      <xdr:rowOff>158750</xdr:rowOff>
    </xdr:from>
    <xdr:to>
      <xdr:col>23</xdr:col>
      <xdr:colOff>63500</xdr:colOff>
      <xdr:row>75</xdr:row>
      <xdr:rowOff>69850</xdr:rowOff>
    </xdr:to>
    <xdr:sp macro="" textlink="">
      <xdr:nvSpPr>
        <xdr:cNvPr id="52" name="正方形/長方形 51"/>
        <xdr:cNvSpPr/>
      </xdr:nvSpPr>
      <xdr:spPr>
        <a:xfrm>
          <a:off x="292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53" name="正方形/長方形 52"/>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54" name="正方形/長方形 5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県民会館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72</xdr:row>
      <xdr:rowOff>127000</xdr:rowOff>
    </xdr:from>
    <xdr:to>
      <xdr:col>45</xdr:col>
      <xdr:colOff>63500</xdr:colOff>
      <xdr:row>74</xdr:row>
      <xdr:rowOff>38100</xdr:rowOff>
    </xdr:to>
    <xdr:sp macro="" textlink="">
      <xdr:nvSpPr>
        <xdr:cNvPr id="55" name="正方形/長方形 54"/>
        <xdr:cNvSpPr/>
      </xdr:nvSpPr>
      <xdr:spPr>
        <a:xfrm>
          <a:off x="711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73</xdr:row>
      <xdr:rowOff>158750</xdr:rowOff>
    </xdr:from>
    <xdr:to>
      <xdr:col>45</xdr:col>
      <xdr:colOff>63500</xdr:colOff>
      <xdr:row>75</xdr:row>
      <xdr:rowOff>69850</xdr:rowOff>
    </xdr:to>
    <xdr:sp macro="" textlink="">
      <xdr:nvSpPr>
        <xdr:cNvPr id="56" name="正方形/長方形 55"/>
        <xdr:cNvSpPr/>
      </xdr:nvSpPr>
      <xdr:spPr>
        <a:xfrm>
          <a:off x="711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72</xdr:row>
      <xdr:rowOff>127000</xdr:rowOff>
    </xdr:from>
    <xdr:to>
      <xdr:col>54</xdr:col>
      <xdr:colOff>0</xdr:colOff>
      <xdr:row>74</xdr:row>
      <xdr:rowOff>38100</xdr:rowOff>
    </xdr:to>
    <xdr:sp macro="" textlink="">
      <xdr:nvSpPr>
        <xdr:cNvPr id="57" name="正方形/長方形 56"/>
        <xdr:cNvSpPr/>
      </xdr:nvSpPr>
      <xdr:spPr>
        <a:xfrm>
          <a:off x="876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73</xdr:row>
      <xdr:rowOff>158750</xdr:rowOff>
    </xdr:from>
    <xdr:to>
      <xdr:col>54</xdr:col>
      <xdr:colOff>0</xdr:colOff>
      <xdr:row>75</xdr:row>
      <xdr:rowOff>69850</xdr:rowOff>
    </xdr:to>
    <xdr:sp macro="" textlink="">
      <xdr:nvSpPr>
        <xdr:cNvPr id="58" name="正方形/長方形 57"/>
        <xdr:cNvSpPr/>
      </xdr:nvSpPr>
      <xdr:spPr>
        <a:xfrm>
          <a:off x="876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59" name="正方形/長方形 58"/>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60" name="正方形/長方形 5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94</xdr:row>
      <xdr:rowOff>165100</xdr:rowOff>
    </xdr:from>
    <xdr:to>
      <xdr:col>14</xdr:col>
      <xdr:colOff>127000</xdr:colOff>
      <xdr:row>96</xdr:row>
      <xdr:rowOff>76200</xdr:rowOff>
    </xdr:to>
    <xdr:sp macro="" textlink="">
      <xdr:nvSpPr>
        <xdr:cNvPr id="61" name="正方形/長方形 60"/>
        <xdr:cNvSpPr/>
      </xdr:nvSpPr>
      <xdr:spPr>
        <a:xfrm>
          <a:off x="127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96</xdr:row>
      <xdr:rowOff>25400</xdr:rowOff>
    </xdr:from>
    <xdr:to>
      <xdr:col>14</xdr:col>
      <xdr:colOff>127000</xdr:colOff>
      <xdr:row>97</xdr:row>
      <xdr:rowOff>107950</xdr:rowOff>
    </xdr:to>
    <xdr:sp macro="" textlink="">
      <xdr:nvSpPr>
        <xdr:cNvPr id="62" name="正方形/長方形 61"/>
        <xdr:cNvSpPr/>
      </xdr:nvSpPr>
      <xdr:spPr>
        <a:xfrm>
          <a:off x="127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94</xdr:row>
      <xdr:rowOff>165100</xdr:rowOff>
    </xdr:from>
    <xdr:to>
      <xdr:col>23</xdr:col>
      <xdr:colOff>63500</xdr:colOff>
      <xdr:row>96</xdr:row>
      <xdr:rowOff>76200</xdr:rowOff>
    </xdr:to>
    <xdr:sp macro="" textlink="">
      <xdr:nvSpPr>
        <xdr:cNvPr id="63" name="正方形/長方形 62"/>
        <xdr:cNvSpPr/>
      </xdr:nvSpPr>
      <xdr:spPr>
        <a:xfrm>
          <a:off x="292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96</xdr:row>
      <xdr:rowOff>25400</xdr:rowOff>
    </xdr:from>
    <xdr:to>
      <xdr:col>23</xdr:col>
      <xdr:colOff>63500</xdr:colOff>
      <xdr:row>97</xdr:row>
      <xdr:rowOff>107950</xdr:rowOff>
    </xdr:to>
    <xdr:sp macro="" textlink="">
      <xdr:nvSpPr>
        <xdr:cNvPr id="64" name="正方形/長方形 63"/>
        <xdr:cNvSpPr/>
      </xdr:nvSpPr>
      <xdr:spPr>
        <a:xfrm>
          <a:off x="292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65" name="正方形/長方形 6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66" name="正方形/長方形 6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94</xdr:row>
      <xdr:rowOff>165100</xdr:rowOff>
    </xdr:from>
    <xdr:to>
      <xdr:col>45</xdr:col>
      <xdr:colOff>63500</xdr:colOff>
      <xdr:row>96</xdr:row>
      <xdr:rowOff>76200</xdr:rowOff>
    </xdr:to>
    <xdr:sp macro="" textlink="">
      <xdr:nvSpPr>
        <xdr:cNvPr id="67" name="正方形/長方形 66"/>
        <xdr:cNvSpPr/>
      </xdr:nvSpPr>
      <xdr:spPr>
        <a:xfrm>
          <a:off x="711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96</xdr:row>
      <xdr:rowOff>25400</xdr:rowOff>
    </xdr:from>
    <xdr:to>
      <xdr:col>45</xdr:col>
      <xdr:colOff>63500</xdr:colOff>
      <xdr:row>97</xdr:row>
      <xdr:rowOff>107950</xdr:rowOff>
    </xdr:to>
    <xdr:sp macro="" textlink="">
      <xdr:nvSpPr>
        <xdr:cNvPr id="68" name="正方形/長方形 67"/>
        <xdr:cNvSpPr/>
      </xdr:nvSpPr>
      <xdr:spPr>
        <a:xfrm>
          <a:off x="711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94</xdr:row>
      <xdr:rowOff>165100</xdr:rowOff>
    </xdr:from>
    <xdr:to>
      <xdr:col>54</xdr:col>
      <xdr:colOff>0</xdr:colOff>
      <xdr:row>96</xdr:row>
      <xdr:rowOff>76200</xdr:rowOff>
    </xdr:to>
    <xdr:sp macro="" textlink="">
      <xdr:nvSpPr>
        <xdr:cNvPr id="69" name="正方形/長方形 68"/>
        <xdr:cNvSpPr/>
      </xdr:nvSpPr>
      <xdr:spPr>
        <a:xfrm>
          <a:off x="876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96</xdr:row>
      <xdr:rowOff>25400</xdr:rowOff>
    </xdr:from>
    <xdr:to>
      <xdr:col>54</xdr:col>
      <xdr:colOff>0</xdr:colOff>
      <xdr:row>97</xdr:row>
      <xdr:rowOff>107950</xdr:rowOff>
    </xdr:to>
    <xdr:sp macro="" textlink="">
      <xdr:nvSpPr>
        <xdr:cNvPr id="70" name="正方形/長方形 69"/>
        <xdr:cNvSpPr/>
      </xdr:nvSpPr>
      <xdr:spPr>
        <a:xfrm>
          <a:off x="876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71" name="正方形/長方形 7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72" name="正方形/長方形 7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試験研究機関</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28</xdr:row>
      <xdr:rowOff>50800</xdr:rowOff>
    </xdr:from>
    <xdr:to>
      <xdr:col>76</xdr:col>
      <xdr:colOff>0</xdr:colOff>
      <xdr:row>29</xdr:row>
      <xdr:rowOff>133350</xdr:rowOff>
    </xdr:to>
    <xdr:sp macro="" textlink="">
      <xdr:nvSpPr>
        <xdr:cNvPr id="73" name="正方形/長方形 72"/>
        <xdr:cNvSpPr/>
      </xdr:nvSpPr>
      <xdr:spPr>
        <a:xfrm>
          <a:off x="1295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29</xdr:row>
      <xdr:rowOff>82550</xdr:rowOff>
    </xdr:from>
    <xdr:to>
      <xdr:col>76</xdr:col>
      <xdr:colOff>0</xdr:colOff>
      <xdr:row>30</xdr:row>
      <xdr:rowOff>165100</xdr:rowOff>
    </xdr:to>
    <xdr:sp macro="" textlink="">
      <xdr:nvSpPr>
        <xdr:cNvPr id="74" name="正方形/長方形 73"/>
        <xdr:cNvSpPr/>
      </xdr:nvSpPr>
      <xdr:spPr>
        <a:xfrm>
          <a:off x="1295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28</xdr:row>
      <xdr:rowOff>50800</xdr:rowOff>
    </xdr:from>
    <xdr:to>
      <xdr:col>84</xdr:col>
      <xdr:colOff>127000</xdr:colOff>
      <xdr:row>29</xdr:row>
      <xdr:rowOff>133350</xdr:rowOff>
    </xdr:to>
    <xdr:sp macro="" textlink="">
      <xdr:nvSpPr>
        <xdr:cNvPr id="75" name="正方形/長方形 74"/>
        <xdr:cNvSpPr/>
      </xdr:nvSpPr>
      <xdr:spPr>
        <a:xfrm>
          <a:off x="146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29</xdr:row>
      <xdr:rowOff>82550</xdr:rowOff>
    </xdr:from>
    <xdr:to>
      <xdr:col>84</xdr:col>
      <xdr:colOff>127000</xdr:colOff>
      <xdr:row>30</xdr:row>
      <xdr:rowOff>165100</xdr:rowOff>
    </xdr:to>
    <xdr:sp macro="" textlink="">
      <xdr:nvSpPr>
        <xdr:cNvPr id="76" name="正方形/長方形 75"/>
        <xdr:cNvSpPr/>
      </xdr:nvSpPr>
      <xdr:spPr>
        <a:xfrm>
          <a:off x="146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77" name="正方形/長方形 76"/>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78" name="正方形/長方形 7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試験研究機関</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28</xdr:row>
      <xdr:rowOff>50800</xdr:rowOff>
    </xdr:from>
    <xdr:to>
      <xdr:col>106</xdr:col>
      <xdr:colOff>127000</xdr:colOff>
      <xdr:row>29</xdr:row>
      <xdr:rowOff>133350</xdr:rowOff>
    </xdr:to>
    <xdr:sp macro="" textlink="">
      <xdr:nvSpPr>
        <xdr:cNvPr id="79" name="正方形/長方形 78"/>
        <xdr:cNvSpPr/>
      </xdr:nvSpPr>
      <xdr:spPr>
        <a:xfrm>
          <a:off x="18796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29</xdr:row>
      <xdr:rowOff>82550</xdr:rowOff>
    </xdr:from>
    <xdr:to>
      <xdr:col>106</xdr:col>
      <xdr:colOff>127000</xdr:colOff>
      <xdr:row>30</xdr:row>
      <xdr:rowOff>165100</xdr:rowOff>
    </xdr:to>
    <xdr:sp macro="" textlink="">
      <xdr:nvSpPr>
        <xdr:cNvPr id="80" name="正方形/長方形 79"/>
        <xdr:cNvSpPr/>
      </xdr:nvSpPr>
      <xdr:spPr>
        <a:xfrm>
          <a:off x="18796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28</xdr:row>
      <xdr:rowOff>50800</xdr:rowOff>
    </xdr:from>
    <xdr:to>
      <xdr:col>115</xdr:col>
      <xdr:colOff>63500</xdr:colOff>
      <xdr:row>29</xdr:row>
      <xdr:rowOff>133350</xdr:rowOff>
    </xdr:to>
    <xdr:sp macro="" textlink="">
      <xdr:nvSpPr>
        <xdr:cNvPr id="81" name="正方形/長方形 80"/>
        <xdr:cNvSpPr/>
      </xdr:nvSpPr>
      <xdr:spPr>
        <a:xfrm>
          <a:off x="204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29</xdr:row>
      <xdr:rowOff>82550</xdr:rowOff>
    </xdr:from>
    <xdr:to>
      <xdr:col>115</xdr:col>
      <xdr:colOff>63500</xdr:colOff>
      <xdr:row>30</xdr:row>
      <xdr:rowOff>165100</xdr:rowOff>
    </xdr:to>
    <xdr:sp macro="" textlink="">
      <xdr:nvSpPr>
        <xdr:cNvPr id="82" name="正方形/長方形 81"/>
        <xdr:cNvSpPr/>
      </xdr:nvSpPr>
      <xdr:spPr>
        <a:xfrm>
          <a:off x="204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83" name="正方形/長方形 82"/>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84" name="正方形/長方形 8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50</xdr:row>
      <xdr:rowOff>88900</xdr:rowOff>
    </xdr:from>
    <xdr:to>
      <xdr:col>76</xdr:col>
      <xdr:colOff>0</xdr:colOff>
      <xdr:row>52</xdr:row>
      <xdr:rowOff>0</xdr:rowOff>
    </xdr:to>
    <xdr:sp macro="" textlink="">
      <xdr:nvSpPr>
        <xdr:cNvPr id="85" name="正方形/長方形 84"/>
        <xdr:cNvSpPr/>
      </xdr:nvSpPr>
      <xdr:spPr>
        <a:xfrm>
          <a:off x="1295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51</xdr:row>
      <xdr:rowOff>120650</xdr:rowOff>
    </xdr:from>
    <xdr:to>
      <xdr:col>76</xdr:col>
      <xdr:colOff>0</xdr:colOff>
      <xdr:row>53</xdr:row>
      <xdr:rowOff>31750</xdr:rowOff>
    </xdr:to>
    <xdr:sp macro="" textlink="">
      <xdr:nvSpPr>
        <xdr:cNvPr id="86" name="正方形/長方形 85"/>
        <xdr:cNvSpPr/>
      </xdr:nvSpPr>
      <xdr:spPr>
        <a:xfrm>
          <a:off x="1295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50</xdr:row>
      <xdr:rowOff>88900</xdr:rowOff>
    </xdr:from>
    <xdr:to>
      <xdr:col>84</xdr:col>
      <xdr:colOff>127000</xdr:colOff>
      <xdr:row>52</xdr:row>
      <xdr:rowOff>0</xdr:rowOff>
    </xdr:to>
    <xdr:sp macro="" textlink="">
      <xdr:nvSpPr>
        <xdr:cNvPr id="87" name="正方形/長方形 86"/>
        <xdr:cNvSpPr/>
      </xdr:nvSpPr>
      <xdr:spPr>
        <a:xfrm>
          <a:off x="146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51</xdr:row>
      <xdr:rowOff>120650</xdr:rowOff>
    </xdr:from>
    <xdr:to>
      <xdr:col>84</xdr:col>
      <xdr:colOff>127000</xdr:colOff>
      <xdr:row>53</xdr:row>
      <xdr:rowOff>31750</xdr:rowOff>
    </xdr:to>
    <xdr:sp macro="" textlink="">
      <xdr:nvSpPr>
        <xdr:cNvPr id="88" name="正方形/長方形 87"/>
        <xdr:cNvSpPr/>
      </xdr:nvSpPr>
      <xdr:spPr>
        <a:xfrm>
          <a:off x="146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89" name="正方形/長方形 88"/>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90" name="正方形/長方形 8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50</xdr:row>
      <xdr:rowOff>88900</xdr:rowOff>
    </xdr:from>
    <xdr:to>
      <xdr:col>106</xdr:col>
      <xdr:colOff>127000</xdr:colOff>
      <xdr:row>52</xdr:row>
      <xdr:rowOff>0</xdr:rowOff>
    </xdr:to>
    <xdr:sp macro="" textlink="">
      <xdr:nvSpPr>
        <xdr:cNvPr id="91" name="正方形/長方形 90"/>
        <xdr:cNvSpPr/>
      </xdr:nvSpPr>
      <xdr:spPr>
        <a:xfrm>
          <a:off x="18796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51</xdr:row>
      <xdr:rowOff>120650</xdr:rowOff>
    </xdr:from>
    <xdr:to>
      <xdr:col>106</xdr:col>
      <xdr:colOff>127000</xdr:colOff>
      <xdr:row>53</xdr:row>
      <xdr:rowOff>31750</xdr:rowOff>
    </xdr:to>
    <xdr:sp macro="" textlink="">
      <xdr:nvSpPr>
        <xdr:cNvPr id="92" name="正方形/長方形 91"/>
        <xdr:cNvSpPr/>
      </xdr:nvSpPr>
      <xdr:spPr>
        <a:xfrm>
          <a:off x="18796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50</xdr:row>
      <xdr:rowOff>88900</xdr:rowOff>
    </xdr:from>
    <xdr:to>
      <xdr:col>115</xdr:col>
      <xdr:colOff>63500</xdr:colOff>
      <xdr:row>52</xdr:row>
      <xdr:rowOff>0</xdr:rowOff>
    </xdr:to>
    <xdr:sp macro="" textlink="">
      <xdr:nvSpPr>
        <xdr:cNvPr id="93" name="正方形/長方形 92"/>
        <xdr:cNvSpPr/>
      </xdr:nvSpPr>
      <xdr:spPr>
        <a:xfrm>
          <a:off x="204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51</xdr:row>
      <xdr:rowOff>120650</xdr:rowOff>
    </xdr:from>
    <xdr:to>
      <xdr:col>115</xdr:col>
      <xdr:colOff>63500</xdr:colOff>
      <xdr:row>53</xdr:row>
      <xdr:rowOff>31750</xdr:rowOff>
    </xdr:to>
    <xdr:sp macro="" textlink="">
      <xdr:nvSpPr>
        <xdr:cNvPr id="94" name="正方形/長方形 93"/>
        <xdr:cNvSpPr/>
      </xdr:nvSpPr>
      <xdr:spPr>
        <a:xfrm>
          <a:off x="204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95" name="正方形/長方形 94"/>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96" name="正方形/長方形 9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72</xdr:row>
      <xdr:rowOff>127000</xdr:rowOff>
    </xdr:from>
    <xdr:to>
      <xdr:col>76</xdr:col>
      <xdr:colOff>0</xdr:colOff>
      <xdr:row>74</xdr:row>
      <xdr:rowOff>38100</xdr:rowOff>
    </xdr:to>
    <xdr:sp macro="" textlink="">
      <xdr:nvSpPr>
        <xdr:cNvPr id="97" name="正方形/長方形 96"/>
        <xdr:cNvSpPr/>
      </xdr:nvSpPr>
      <xdr:spPr>
        <a:xfrm>
          <a:off x="1295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73</xdr:row>
      <xdr:rowOff>158750</xdr:rowOff>
    </xdr:from>
    <xdr:to>
      <xdr:col>76</xdr:col>
      <xdr:colOff>0</xdr:colOff>
      <xdr:row>75</xdr:row>
      <xdr:rowOff>69850</xdr:rowOff>
    </xdr:to>
    <xdr:sp macro="" textlink="">
      <xdr:nvSpPr>
        <xdr:cNvPr id="98" name="正方形/長方形 97"/>
        <xdr:cNvSpPr/>
      </xdr:nvSpPr>
      <xdr:spPr>
        <a:xfrm>
          <a:off x="1295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72</xdr:row>
      <xdr:rowOff>127000</xdr:rowOff>
    </xdr:from>
    <xdr:to>
      <xdr:col>84</xdr:col>
      <xdr:colOff>127000</xdr:colOff>
      <xdr:row>74</xdr:row>
      <xdr:rowOff>38100</xdr:rowOff>
    </xdr:to>
    <xdr:sp macro="" textlink="">
      <xdr:nvSpPr>
        <xdr:cNvPr id="99" name="正方形/長方形 98"/>
        <xdr:cNvSpPr/>
      </xdr:nvSpPr>
      <xdr:spPr>
        <a:xfrm>
          <a:off x="146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73</xdr:row>
      <xdr:rowOff>158750</xdr:rowOff>
    </xdr:from>
    <xdr:to>
      <xdr:col>84</xdr:col>
      <xdr:colOff>127000</xdr:colOff>
      <xdr:row>75</xdr:row>
      <xdr:rowOff>69850</xdr:rowOff>
    </xdr:to>
    <xdr:sp macro="" textlink="">
      <xdr:nvSpPr>
        <xdr:cNvPr id="100" name="正方形/長方形 99"/>
        <xdr:cNvSpPr/>
      </xdr:nvSpPr>
      <xdr:spPr>
        <a:xfrm>
          <a:off x="146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01" name="正方形/長方形 100"/>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102" name="正方形/長方形 10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72</xdr:row>
      <xdr:rowOff>127000</xdr:rowOff>
    </xdr:from>
    <xdr:to>
      <xdr:col>106</xdr:col>
      <xdr:colOff>127000</xdr:colOff>
      <xdr:row>74</xdr:row>
      <xdr:rowOff>38100</xdr:rowOff>
    </xdr:to>
    <xdr:sp macro="" textlink="">
      <xdr:nvSpPr>
        <xdr:cNvPr id="103" name="正方形/長方形 102"/>
        <xdr:cNvSpPr/>
      </xdr:nvSpPr>
      <xdr:spPr>
        <a:xfrm>
          <a:off x="1879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73</xdr:row>
      <xdr:rowOff>158750</xdr:rowOff>
    </xdr:from>
    <xdr:to>
      <xdr:col>106</xdr:col>
      <xdr:colOff>127000</xdr:colOff>
      <xdr:row>75</xdr:row>
      <xdr:rowOff>69850</xdr:rowOff>
    </xdr:to>
    <xdr:sp macro="" textlink="">
      <xdr:nvSpPr>
        <xdr:cNvPr id="104" name="正方形/長方形 103"/>
        <xdr:cNvSpPr/>
      </xdr:nvSpPr>
      <xdr:spPr>
        <a:xfrm>
          <a:off x="1879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72</xdr:row>
      <xdr:rowOff>127000</xdr:rowOff>
    </xdr:from>
    <xdr:to>
      <xdr:col>115</xdr:col>
      <xdr:colOff>63500</xdr:colOff>
      <xdr:row>74</xdr:row>
      <xdr:rowOff>38100</xdr:rowOff>
    </xdr:to>
    <xdr:sp macro="" textlink="">
      <xdr:nvSpPr>
        <xdr:cNvPr id="105" name="正方形/長方形 104"/>
        <xdr:cNvSpPr/>
      </xdr:nvSpPr>
      <xdr:spPr>
        <a:xfrm>
          <a:off x="204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73</xdr:row>
      <xdr:rowOff>158750</xdr:rowOff>
    </xdr:from>
    <xdr:to>
      <xdr:col>115</xdr:col>
      <xdr:colOff>63500</xdr:colOff>
      <xdr:row>75</xdr:row>
      <xdr:rowOff>69850</xdr:rowOff>
    </xdr:to>
    <xdr:sp macro="" textlink="">
      <xdr:nvSpPr>
        <xdr:cNvPr id="106" name="正方形/長方形 105"/>
        <xdr:cNvSpPr/>
      </xdr:nvSpPr>
      <xdr:spPr>
        <a:xfrm>
          <a:off x="204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07" name="正方形/長方形 106"/>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108" name="正方形/長方形 10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109" name="正方形/長方形 10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110" name="テキスト ボックス 10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workbookViewId="0">
      <selection activeCell="BN17" sqref="BN17:BU17"/>
    </sheetView>
  </sheetViews>
  <sheetFormatPr defaultColWidth="0" defaultRowHeight="11.25" zeroHeight="1"/>
  <cols>
    <col min="1" max="11" width="2.125" style="160" customWidth="1"/>
    <col min="12" max="12" width="2.25" style="160" customWidth="1"/>
    <col min="13" max="17" width="2.375" style="160" customWidth="1"/>
    <col min="18" max="119" width="2.125" style="160" customWidth="1"/>
    <col min="120" max="16384" width="0" style="160" hidden="1"/>
  </cols>
  <sheetData>
    <row r="1" spans="1:119" ht="33" customHeight="1">
      <c r="A1" s="158"/>
      <c r="B1" s="619" t="s">
        <v>78</v>
      </c>
      <c r="C1" s="619"/>
      <c r="D1" s="619"/>
      <c r="E1" s="619"/>
      <c r="F1" s="619"/>
      <c r="G1" s="619"/>
      <c r="H1" s="619"/>
      <c r="I1" s="619"/>
      <c r="J1" s="619"/>
      <c r="K1" s="619"/>
      <c r="L1" s="619"/>
      <c r="M1" s="619"/>
      <c r="N1" s="619"/>
      <c r="O1" s="619"/>
      <c r="P1" s="619"/>
      <c r="Q1" s="619"/>
      <c r="R1" s="619"/>
      <c r="S1" s="619"/>
      <c r="T1" s="619"/>
      <c r="U1" s="619"/>
      <c r="V1" s="619"/>
      <c r="W1" s="619"/>
      <c r="X1" s="619"/>
      <c r="Y1" s="619"/>
      <c r="Z1" s="619"/>
      <c r="AA1" s="619"/>
      <c r="AB1" s="619"/>
      <c r="AC1" s="619"/>
      <c r="AD1" s="619"/>
      <c r="AE1" s="619"/>
      <c r="AF1" s="619"/>
      <c r="AG1" s="619"/>
      <c r="AH1" s="619"/>
      <c r="AI1" s="619"/>
      <c r="AJ1" s="619"/>
      <c r="AK1" s="619"/>
      <c r="AL1" s="619"/>
      <c r="AM1" s="619"/>
      <c r="AN1" s="619"/>
      <c r="AO1" s="619"/>
      <c r="AP1" s="619"/>
      <c r="AQ1" s="619"/>
      <c r="AR1" s="619"/>
      <c r="AS1" s="619"/>
      <c r="AT1" s="619"/>
      <c r="AU1" s="619"/>
      <c r="AV1" s="619"/>
      <c r="AW1" s="619"/>
      <c r="AX1" s="619"/>
      <c r="AY1" s="619"/>
      <c r="AZ1" s="619"/>
      <c r="BA1" s="619"/>
      <c r="BB1" s="619"/>
      <c r="BC1" s="619"/>
      <c r="BD1" s="619"/>
      <c r="BE1" s="619"/>
      <c r="BF1" s="619"/>
      <c r="BG1" s="619"/>
      <c r="BH1" s="619"/>
      <c r="BI1" s="619"/>
      <c r="BJ1" s="619"/>
      <c r="BK1" s="619"/>
      <c r="BL1" s="619"/>
      <c r="BM1" s="619"/>
      <c r="BN1" s="619"/>
      <c r="BO1" s="619"/>
      <c r="BP1" s="619"/>
      <c r="BQ1" s="619"/>
      <c r="BR1" s="619"/>
      <c r="BS1" s="619"/>
      <c r="BT1" s="619"/>
      <c r="BU1" s="619"/>
      <c r="BV1" s="619"/>
      <c r="BW1" s="619"/>
      <c r="BX1" s="619"/>
      <c r="BY1" s="619"/>
      <c r="BZ1" s="619"/>
      <c r="CA1" s="619"/>
      <c r="CB1" s="619"/>
      <c r="CC1" s="619"/>
      <c r="CD1" s="619"/>
      <c r="CE1" s="619"/>
      <c r="CF1" s="619"/>
      <c r="CG1" s="619"/>
      <c r="CH1" s="619"/>
      <c r="CI1" s="619"/>
      <c r="CJ1" s="619"/>
      <c r="CK1" s="619"/>
      <c r="CL1" s="619"/>
      <c r="CM1" s="619"/>
      <c r="CN1" s="619"/>
      <c r="CO1" s="619"/>
      <c r="CP1" s="619"/>
      <c r="CQ1" s="619"/>
      <c r="CR1" s="619"/>
      <c r="CS1" s="619"/>
      <c r="CT1" s="619"/>
      <c r="CU1" s="619"/>
      <c r="CV1" s="619"/>
      <c r="CW1" s="619"/>
      <c r="CX1" s="619"/>
      <c r="CY1" s="619"/>
      <c r="CZ1" s="619"/>
      <c r="DA1" s="619"/>
      <c r="DB1" s="619"/>
      <c r="DC1" s="619"/>
      <c r="DD1" s="619"/>
      <c r="DE1" s="619"/>
      <c r="DF1" s="619"/>
      <c r="DG1" s="619"/>
      <c r="DH1" s="619"/>
      <c r="DI1" s="619"/>
      <c r="DJ1" s="159"/>
      <c r="DK1" s="159"/>
      <c r="DL1" s="159"/>
      <c r="DM1" s="159"/>
      <c r="DN1" s="159"/>
      <c r="DO1" s="159"/>
    </row>
    <row r="2" spans="1:119" ht="24.75" thickBot="1">
      <c r="A2" s="158"/>
      <c r="B2" s="161" t="s">
        <v>79</v>
      </c>
      <c r="C2" s="162"/>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58"/>
      <c r="AL2" s="158"/>
      <c r="AM2" s="158"/>
      <c r="AN2" s="158"/>
      <c r="AO2" s="158"/>
      <c r="AP2" s="158"/>
      <c r="AQ2" s="158"/>
      <c r="AR2" s="158"/>
      <c r="AS2" s="158"/>
      <c r="AT2" s="158"/>
      <c r="AU2" s="158"/>
      <c r="AV2" s="158"/>
      <c r="AW2" s="158"/>
      <c r="AX2" s="158"/>
      <c r="AY2" s="158"/>
      <c r="AZ2" s="158"/>
      <c r="BA2" s="158"/>
      <c r="BB2" s="158"/>
      <c r="BC2" s="158"/>
      <c r="BD2" s="158"/>
      <c r="BE2" s="158"/>
      <c r="BF2" s="158"/>
      <c r="BG2" s="158"/>
      <c r="BH2" s="158"/>
      <c r="BI2" s="158"/>
      <c r="BJ2" s="158"/>
      <c r="BK2" s="158"/>
      <c r="BL2" s="158"/>
      <c r="BM2" s="158"/>
      <c r="BN2" s="158"/>
      <c r="BO2" s="158"/>
      <c r="BP2" s="158"/>
      <c r="BQ2" s="158"/>
      <c r="BR2" s="158"/>
      <c r="BS2" s="158"/>
      <c r="BT2" s="158"/>
      <c r="BU2" s="158"/>
      <c r="BV2" s="158"/>
      <c r="BW2" s="158"/>
      <c r="BX2" s="158"/>
      <c r="BY2" s="158"/>
      <c r="BZ2" s="158"/>
      <c r="CA2" s="158"/>
      <c r="CB2" s="158"/>
      <c r="CC2" s="158"/>
      <c r="CD2" s="158"/>
      <c r="CE2" s="158"/>
      <c r="CF2" s="158"/>
      <c r="CG2" s="158"/>
      <c r="CH2" s="158"/>
      <c r="CI2" s="158"/>
      <c r="CJ2" s="158"/>
      <c r="CK2" s="158"/>
      <c r="CL2" s="158"/>
      <c r="CM2" s="158"/>
      <c r="CN2" s="158"/>
      <c r="CO2" s="158"/>
      <c r="CP2" s="158"/>
      <c r="CQ2" s="158"/>
      <c r="CR2" s="158"/>
      <c r="CS2" s="158"/>
      <c r="CT2" s="158"/>
      <c r="CU2" s="158"/>
      <c r="CV2" s="158"/>
      <c r="CW2" s="158"/>
      <c r="CX2" s="158"/>
      <c r="CY2" s="158"/>
      <c r="CZ2" s="158"/>
      <c r="DA2" s="158"/>
      <c r="DB2" s="158"/>
      <c r="DC2" s="158"/>
      <c r="DD2" s="158"/>
      <c r="DE2" s="158"/>
      <c r="DF2" s="158"/>
      <c r="DG2" s="158"/>
      <c r="DH2" s="158"/>
      <c r="DI2" s="158"/>
      <c r="DJ2" s="158"/>
      <c r="DK2" s="158"/>
      <c r="DL2" s="158"/>
      <c r="DM2" s="158"/>
      <c r="DN2" s="158"/>
      <c r="DO2" s="158"/>
    </row>
    <row r="3" spans="1:119" ht="18.75" customHeight="1" thickBot="1">
      <c r="A3" s="159"/>
      <c r="B3" s="620" t="s">
        <v>80</v>
      </c>
      <c r="C3" s="591"/>
      <c r="D3" s="592"/>
      <c r="E3" s="592"/>
      <c r="F3" s="592"/>
      <c r="G3" s="592"/>
      <c r="H3" s="592"/>
      <c r="I3" s="592"/>
      <c r="J3" s="592"/>
      <c r="K3" s="592"/>
      <c r="L3" s="592" t="s">
        <v>81</v>
      </c>
      <c r="M3" s="592"/>
      <c r="N3" s="592"/>
      <c r="O3" s="592"/>
      <c r="P3" s="592"/>
      <c r="Q3" s="592"/>
      <c r="R3" s="593"/>
      <c r="S3" s="593"/>
      <c r="T3" s="593"/>
      <c r="U3" s="593"/>
      <c r="V3" s="594"/>
      <c r="W3" s="622" t="s">
        <v>82</v>
      </c>
      <c r="X3" s="623"/>
      <c r="Y3" s="623"/>
      <c r="Z3" s="623"/>
      <c r="AA3" s="623"/>
      <c r="AB3" s="623"/>
      <c r="AC3" s="623"/>
      <c r="AD3" s="623"/>
      <c r="AE3" s="623"/>
      <c r="AF3" s="623"/>
      <c r="AG3" s="623"/>
      <c r="AH3" s="623"/>
      <c r="AI3" s="623"/>
      <c r="AJ3" s="623"/>
      <c r="AK3" s="623"/>
      <c r="AL3" s="623"/>
      <c r="AM3" s="623"/>
      <c r="AN3" s="623"/>
      <c r="AO3" s="623"/>
      <c r="AP3" s="623"/>
      <c r="AQ3" s="623"/>
      <c r="AR3" s="623"/>
      <c r="AS3" s="623"/>
      <c r="AT3" s="623"/>
      <c r="AU3" s="623"/>
      <c r="AV3" s="623"/>
      <c r="AW3" s="623"/>
      <c r="AX3" s="623"/>
      <c r="AY3" s="624"/>
      <c r="AZ3" s="488" t="s">
        <v>1</v>
      </c>
      <c r="BA3" s="489"/>
      <c r="BB3" s="489"/>
      <c r="BC3" s="489"/>
      <c r="BD3" s="489"/>
      <c r="BE3" s="489"/>
      <c r="BF3" s="489"/>
      <c r="BG3" s="489"/>
      <c r="BH3" s="489"/>
      <c r="BI3" s="489"/>
      <c r="BJ3" s="489"/>
      <c r="BK3" s="489"/>
      <c r="BL3" s="489"/>
      <c r="BM3" s="625"/>
      <c r="BN3" s="589" t="s">
        <v>83</v>
      </c>
      <c r="BO3" s="590"/>
      <c r="BP3" s="590"/>
      <c r="BQ3" s="590"/>
      <c r="BR3" s="590"/>
      <c r="BS3" s="590"/>
      <c r="BT3" s="590"/>
      <c r="BU3" s="626"/>
      <c r="BV3" s="589" t="s">
        <v>84</v>
      </c>
      <c r="BW3" s="590"/>
      <c r="BX3" s="590"/>
      <c r="BY3" s="590"/>
      <c r="BZ3" s="590"/>
      <c r="CA3" s="590"/>
      <c r="CB3" s="590"/>
      <c r="CC3" s="626"/>
      <c r="CD3" s="488" t="s">
        <v>1</v>
      </c>
      <c r="CE3" s="489"/>
      <c r="CF3" s="489"/>
      <c r="CG3" s="489"/>
      <c r="CH3" s="489"/>
      <c r="CI3" s="489"/>
      <c r="CJ3" s="489"/>
      <c r="CK3" s="489"/>
      <c r="CL3" s="489"/>
      <c r="CM3" s="489"/>
      <c r="CN3" s="489"/>
      <c r="CO3" s="489"/>
      <c r="CP3" s="489"/>
      <c r="CQ3" s="489"/>
      <c r="CR3" s="489"/>
      <c r="CS3" s="625"/>
      <c r="CT3" s="589" t="s">
        <v>85</v>
      </c>
      <c r="CU3" s="590"/>
      <c r="CV3" s="590"/>
      <c r="CW3" s="590"/>
      <c r="CX3" s="590"/>
      <c r="CY3" s="590"/>
      <c r="CZ3" s="590"/>
      <c r="DA3" s="626"/>
      <c r="DB3" s="589" t="s">
        <v>86</v>
      </c>
      <c r="DC3" s="590"/>
      <c r="DD3" s="590"/>
      <c r="DE3" s="590"/>
      <c r="DF3" s="590"/>
      <c r="DG3" s="590"/>
      <c r="DH3" s="590"/>
      <c r="DI3" s="626"/>
      <c r="DJ3" s="158"/>
      <c r="DK3" s="158"/>
      <c r="DL3" s="158"/>
      <c r="DM3" s="158"/>
      <c r="DN3" s="158"/>
      <c r="DO3" s="158"/>
    </row>
    <row r="4" spans="1:119" ht="18.75" customHeight="1">
      <c r="A4" s="159"/>
      <c r="B4" s="621"/>
      <c r="C4" s="579"/>
      <c r="D4" s="595"/>
      <c r="E4" s="595"/>
      <c r="F4" s="595"/>
      <c r="G4" s="595"/>
      <c r="H4" s="595"/>
      <c r="I4" s="595"/>
      <c r="J4" s="595"/>
      <c r="K4" s="595"/>
      <c r="L4" s="595"/>
      <c r="M4" s="595"/>
      <c r="N4" s="595"/>
      <c r="O4" s="595"/>
      <c r="P4" s="595"/>
      <c r="Q4" s="595"/>
      <c r="R4" s="596"/>
      <c r="S4" s="596"/>
      <c r="T4" s="596"/>
      <c r="U4" s="596"/>
      <c r="V4" s="597"/>
      <c r="W4" s="541" t="s">
        <v>87</v>
      </c>
      <c r="X4" s="542"/>
      <c r="Y4" s="543"/>
      <c r="Z4" s="550" t="s">
        <v>1</v>
      </c>
      <c r="AA4" s="551"/>
      <c r="AB4" s="551"/>
      <c r="AC4" s="551"/>
      <c r="AD4" s="551"/>
      <c r="AE4" s="551"/>
      <c r="AF4" s="551"/>
      <c r="AG4" s="551"/>
      <c r="AH4" s="552"/>
      <c r="AI4" s="550" t="s">
        <v>88</v>
      </c>
      <c r="AJ4" s="600"/>
      <c r="AK4" s="600"/>
      <c r="AL4" s="600"/>
      <c r="AM4" s="600"/>
      <c r="AN4" s="600"/>
      <c r="AO4" s="600"/>
      <c r="AP4" s="601"/>
      <c r="AQ4" s="556" t="s">
        <v>89</v>
      </c>
      <c r="AR4" s="557"/>
      <c r="AS4" s="600"/>
      <c r="AT4" s="600"/>
      <c r="AU4" s="600"/>
      <c r="AV4" s="600"/>
      <c r="AW4" s="600"/>
      <c r="AX4" s="600"/>
      <c r="AY4" s="605"/>
      <c r="AZ4" s="462" t="s">
        <v>90</v>
      </c>
      <c r="BA4" s="463"/>
      <c r="BB4" s="463"/>
      <c r="BC4" s="463"/>
      <c r="BD4" s="463"/>
      <c r="BE4" s="463"/>
      <c r="BF4" s="463"/>
      <c r="BG4" s="463"/>
      <c r="BH4" s="463"/>
      <c r="BI4" s="463"/>
      <c r="BJ4" s="463"/>
      <c r="BK4" s="463"/>
      <c r="BL4" s="463"/>
      <c r="BM4" s="464"/>
      <c r="BN4" s="465">
        <v>589380862</v>
      </c>
      <c r="BO4" s="466"/>
      <c r="BP4" s="466"/>
      <c r="BQ4" s="466"/>
      <c r="BR4" s="466"/>
      <c r="BS4" s="466"/>
      <c r="BT4" s="466"/>
      <c r="BU4" s="467"/>
      <c r="BV4" s="465">
        <v>576333458</v>
      </c>
      <c r="BW4" s="466"/>
      <c r="BX4" s="466"/>
      <c r="BY4" s="466"/>
      <c r="BZ4" s="466"/>
      <c r="CA4" s="466"/>
      <c r="CB4" s="466"/>
      <c r="CC4" s="467"/>
      <c r="CD4" s="574" t="s">
        <v>91</v>
      </c>
      <c r="CE4" s="575"/>
      <c r="CF4" s="575"/>
      <c r="CG4" s="575"/>
      <c r="CH4" s="575"/>
      <c r="CI4" s="575"/>
      <c r="CJ4" s="575"/>
      <c r="CK4" s="575"/>
      <c r="CL4" s="575"/>
      <c r="CM4" s="575"/>
      <c r="CN4" s="575"/>
      <c r="CO4" s="575"/>
      <c r="CP4" s="575"/>
      <c r="CQ4" s="575"/>
      <c r="CR4" s="575"/>
      <c r="CS4" s="576"/>
      <c r="CT4" s="627">
        <v>1.5</v>
      </c>
      <c r="CU4" s="628"/>
      <c r="CV4" s="628"/>
      <c r="CW4" s="628"/>
      <c r="CX4" s="628"/>
      <c r="CY4" s="628"/>
      <c r="CZ4" s="628"/>
      <c r="DA4" s="629"/>
      <c r="DB4" s="627">
        <v>1.4</v>
      </c>
      <c r="DC4" s="628"/>
      <c r="DD4" s="628"/>
      <c r="DE4" s="628"/>
      <c r="DF4" s="628"/>
      <c r="DG4" s="628"/>
      <c r="DH4" s="628"/>
      <c r="DI4" s="629"/>
      <c r="DJ4" s="158"/>
      <c r="DK4" s="158"/>
      <c r="DL4" s="158"/>
      <c r="DM4" s="158"/>
      <c r="DN4" s="158"/>
      <c r="DO4" s="158"/>
    </row>
    <row r="5" spans="1:119" ht="18.75" customHeight="1" thickBot="1">
      <c r="A5" s="159"/>
      <c r="B5" s="621"/>
      <c r="C5" s="579"/>
      <c r="D5" s="595"/>
      <c r="E5" s="595"/>
      <c r="F5" s="595"/>
      <c r="G5" s="595"/>
      <c r="H5" s="595"/>
      <c r="I5" s="595"/>
      <c r="J5" s="595"/>
      <c r="K5" s="595"/>
      <c r="L5" s="598"/>
      <c r="M5" s="598"/>
      <c r="N5" s="598"/>
      <c r="O5" s="598"/>
      <c r="P5" s="598"/>
      <c r="Q5" s="598"/>
      <c r="R5" s="553"/>
      <c r="S5" s="553"/>
      <c r="T5" s="553"/>
      <c r="U5" s="553"/>
      <c r="V5" s="599"/>
      <c r="W5" s="544"/>
      <c r="X5" s="545"/>
      <c r="Y5" s="546"/>
      <c r="Z5" s="553"/>
      <c r="AA5" s="554"/>
      <c r="AB5" s="554"/>
      <c r="AC5" s="554"/>
      <c r="AD5" s="554"/>
      <c r="AE5" s="554"/>
      <c r="AF5" s="554"/>
      <c r="AG5" s="554"/>
      <c r="AH5" s="555"/>
      <c r="AI5" s="602"/>
      <c r="AJ5" s="603"/>
      <c r="AK5" s="603"/>
      <c r="AL5" s="603"/>
      <c r="AM5" s="603"/>
      <c r="AN5" s="603"/>
      <c r="AO5" s="603"/>
      <c r="AP5" s="604"/>
      <c r="AQ5" s="602"/>
      <c r="AR5" s="603"/>
      <c r="AS5" s="603"/>
      <c r="AT5" s="603"/>
      <c r="AU5" s="603"/>
      <c r="AV5" s="603"/>
      <c r="AW5" s="603"/>
      <c r="AX5" s="603"/>
      <c r="AY5" s="606"/>
      <c r="AZ5" s="468" t="s">
        <v>92</v>
      </c>
      <c r="BA5" s="469"/>
      <c r="BB5" s="469"/>
      <c r="BC5" s="469"/>
      <c r="BD5" s="469"/>
      <c r="BE5" s="469"/>
      <c r="BF5" s="469"/>
      <c r="BG5" s="469"/>
      <c r="BH5" s="469"/>
      <c r="BI5" s="469"/>
      <c r="BJ5" s="469"/>
      <c r="BK5" s="469"/>
      <c r="BL5" s="469"/>
      <c r="BM5" s="470"/>
      <c r="BN5" s="471">
        <v>580058666</v>
      </c>
      <c r="BO5" s="472"/>
      <c r="BP5" s="472"/>
      <c r="BQ5" s="472"/>
      <c r="BR5" s="472"/>
      <c r="BS5" s="472"/>
      <c r="BT5" s="472"/>
      <c r="BU5" s="473"/>
      <c r="BV5" s="471">
        <v>567280199</v>
      </c>
      <c r="BW5" s="472"/>
      <c r="BX5" s="472"/>
      <c r="BY5" s="472"/>
      <c r="BZ5" s="472"/>
      <c r="CA5" s="472"/>
      <c r="CB5" s="472"/>
      <c r="CC5" s="473"/>
      <c r="CD5" s="518" t="s">
        <v>93</v>
      </c>
      <c r="CE5" s="519"/>
      <c r="CF5" s="519"/>
      <c r="CG5" s="519"/>
      <c r="CH5" s="519"/>
      <c r="CI5" s="519"/>
      <c r="CJ5" s="519"/>
      <c r="CK5" s="519"/>
      <c r="CL5" s="519"/>
      <c r="CM5" s="519"/>
      <c r="CN5" s="519"/>
      <c r="CO5" s="519"/>
      <c r="CP5" s="519"/>
      <c r="CQ5" s="519"/>
      <c r="CR5" s="519"/>
      <c r="CS5" s="520"/>
      <c r="CT5" s="450">
        <v>95.7</v>
      </c>
      <c r="CU5" s="451"/>
      <c r="CV5" s="451"/>
      <c r="CW5" s="451"/>
      <c r="CX5" s="451"/>
      <c r="CY5" s="451"/>
      <c r="CZ5" s="451"/>
      <c r="DA5" s="452"/>
      <c r="DB5" s="450">
        <v>95.5</v>
      </c>
      <c r="DC5" s="451"/>
      <c r="DD5" s="451"/>
      <c r="DE5" s="451"/>
      <c r="DF5" s="451"/>
      <c r="DG5" s="451"/>
      <c r="DH5" s="451"/>
      <c r="DI5" s="452"/>
      <c r="DJ5" s="158"/>
      <c r="DK5" s="158"/>
      <c r="DL5" s="158"/>
      <c r="DM5" s="158"/>
      <c r="DN5" s="158"/>
      <c r="DO5" s="158"/>
    </row>
    <row r="6" spans="1:119" ht="18.75" customHeight="1">
      <c r="A6" s="159"/>
      <c r="B6" s="589" t="s">
        <v>94</v>
      </c>
      <c r="C6" s="590"/>
      <c r="D6" s="590"/>
      <c r="E6" s="590"/>
      <c r="F6" s="590"/>
      <c r="G6" s="590"/>
      <c r="H6" s="590"/>
      <c r="I6" s="590"/>
      <c r="J6" s="590"/>
      <c r="K6" s="591"/>
      <c r="L6" s="592" t="s">
        <v>95</v>
      </c>
      <c r="M6" s="592"/>
      <c r="N6" s="592"/>
      <c r="O6" s="592"/>
      <c r="P6" s="592"/>
      <c r="Q6" s="592"/>
      <c r="R6" s="593"/>
      <c r="S6" s="593"/>
      <c r="T6" s="593"/>
      <c r="U6" s="593"/>
      <c r="V6" s="594"/>
      <c r="W6" s="544"/>
      <c r="X6" s="545"/>
      <c r="Y6" s="546"/>
      <c r="Z6" s="571" t="s">
        <v>96</v>
      </c>
      <c r="AA6" s="572"/>
      <c r="AB6" s="572"/>
      <c r="AC6" s="572"/>
      <c r="AD6" s="572"/>
      <c r="AE6" s="572"/>
      <c r="AF6" s="572"/>
      <c r="AG6" s="572"/>
      <c r="AH6" s="573"/>
      <c r="AI6" s="496">
        <v>1</v>
      </c>
      <c r="AJ6" s="497"/>
      <c r="AK6" s="497"/>
      <c r="AL6" s="497"/>
      <c r="AM6" s="497"/>
      <c r="AN6" s="497"/>
      <c r="AO6" s="497"/>
      <c r="AP6" s="498"/>
      <c r="AQ6" s="496">
        <v>12400</v>
      </c>
      <c r="AR6" s="497"/>
      <c r="AS6" s="497"/>
      <c r="AT6" s="497"/>
      <c r="AU6" s="497"/>
      <c r="AV6" s="497"/>
      <c r="AW6" s="497"/>
      <c r="AX6" s="497"/>
      <c r="AY6" s="499"/>
      <c r="AZ6" s="468" t="s">
        <v>97</v>
      </c>
      <c r="BA6" s="469"/>
      <c r="BB6" s="469"/>
      <c r="BC6" s="469"/>
      <c r="BD6" s="469"/>
      <c r="BE6" s="469"/>
      <c r="BF6" s="469"/>
      <c r="BG6" s="469"/>
      <c r="BH6" s="469"/>
      <c r="BI6" s="469"/>
      <c r="BJ6" s="469"/>
      <c r="BK6" s="469"/>
      <c r="BL6" s="469"/>
      <c r="BM6" s="470"/>
      <c r="BN6" s="471">
        <v>9322196</v>
      </c>
      <c r="BO6" s="472"/>
      <c r="BP6" s="472"/>
      <c r="BQ6" s="472"/>
      <c r="BR6" s="472"/>
      <c r="BS6" s="472"/>
      <c r="BT6" s="472"/>
      <c r="BU6" s="473"/>
      <c r="BV6" s="471">
        <v>9053259</v>
      </c>
      <c r="BW6" s="472"/>
      <c r="BX6" s="472"/>
      <c r="BY6" s="472"/>
      <c r="BZ6" s="472"/>
      <c r="CA6" s="472"/>
      <c r="CB6" s="472"/>
      <c r="CC6" s="473"/>
      <c r="CD6" s="518" t="s">
        <v>98</v>
      </c>
      <c r="CE6" s="519"/>
      <c r="CF6" s="519"/>
      <c r="CG6" s="519"/>
      <c r="CH6" s="519"/>
      <c r="CI6" s="519"/>
      <c r="CJ6" s="519"/>
      <c r="CK6" s="519"/>
      <c r="CL6" s="519"/>
      <c r="CM6" s="519"/>
      <c r="CN6" s="519"/>
      <c r="CO6" s="519"/>
      <c r="CP6" s="519"/>
      <c r="CQ6" s="519"/>
      <c r="CR6" s="519"/>
      <c r="CS6" s="520"/>
      <c r="CT6" s="616">
        <v>102.4</v>
      </c>
      <c r="CU6" s="617"/>
      <c r="CV6" s="617"/>
      <c r="CW6" s="617"/>
      <c r="CX6" s="617"/>
      <c r="CY6" s="617"/>
      <c r="CZ6" s="617"/>
      <c r="DA6" s="618"/>
      <c r="DB6" s="616">
        <v>102.8</v>
      </c>
      <c r="DC6" s="617"/>
      <c r="DD6" s="617"/>
      <c r="DE6" s="617"/>
      <c r="DF6" s="617"/>
      <c r="DG6" s="617"/>
      <c r="DH6" s="617"/>
      <c r="DI6" s="618"/>
      <c r="DJ6" s="158"/>
      <c r="DK6" s="158"/>
      <c r="DL6" s="158"/>
      <c r="DM6" s="158"/>
      <c r="DN6" s="158"/>
      <c r="DO6" s="158"/>
    </row>
    <row r="7" spans="1:119" ht="18.75" customHeight="1">
      <c r="A7" s="159"/>
      <c r="B7" s="578"/>
      <c r="C7" s="441"/>
      <c r="D7" s="441"/>
      <c r="E7" s="441"/>
      <c r="F7" s="441"/>
      <c r="G7" s="441"/>
      <c r="H7" s="441"/>
      <c r="I7" s="441"/>
      <c r="J7" s="441"/>
      <c r="K7" s="579"/>
      <c r="L7" s="595"/>
      <c r="M7" s="595"/>
      <c r="N7" s="595"/>
      <c r="O7" s="595"/>
      <c r="P7" s="595"/>
      <c r="Q7" s="595"/>
      <c r="R7" s="596"/>
      <c r="S7" s="596"/>
      <c r="T7" s="596"/>
      <c r="U7" s="596"/>
      <c r="V7" s="597"/>
      <c r="W7" s="544"/>
      <c r="X7" s="545"/>
      <c r="Y7" s="546"/>
      <c r="Z7" s="571" t="s">
        <v>99</v>
      </c>
      <c r="AA7" s="572"/>
      <c r="AB7" s="572"/>
      <c r="AC7" s="572"/>
      <c r="AD7" s="572"/>
      <c r="AE7" s="572"/>
      <c r="AF7" s="572"/>
      <c r="AG7" s="572"/>
      <c r="AH7" s="573"/>
      <c r="AI7" s="496">
        <v>1</v>
      </c>
      <c r="AJ7" s="497"/>
      <c r="AK7" s="497"/>
      <c r="AL7" s="497"/>
      <c r="AM7" s="497"/>
      <c r="AN7" s="497"/>
      <c r="AO7" s="497"/>
      <c r="AP7" s="498"/>
      <c r="AQ7" s="496">
        <v>9540</v>
      </c>
      <c r="AR7" s="497"/>
      <c r="AS7" s="497"/>
      <c r="AT7" s="497"/>
      <c r="AU7" s="497"/>
      <c r="AV7" s="497"/>
      <c r="AW7" s="497"/>
      <c r="AX7" s="497"/>
      <c r="AY7" s="499"/>
      <c r="AZ7" s="468" t="s">
        <v>100</v>
      </c>
      <c r="BA7" s="469"/>
      <c r="BB7" s="469"/>
      <c r="BC7" s="469"/>
      <c r="BD7" s="469"/>
      <c r="BE7" s="469"/>
      <c r="BF7" s="469"/>
      <c r="BG7" s="469"/>
      <c r="BH7" s="469"/>
      <c r="BI7" s="469"/>
      <c r="BJ7" s="469"/>
      <c r="BK7" s="469"/>
      <c r="BL7" s="469"/>
      <c r="BM7" s="470"/>
      <c r="BN7" s="471">
        <v>4347345</v>
      </c>
      <c r="BO7" s="472"/>
      <c r="BP7" s="472"/>
      <c r="BQ7" s="472"/>
      <c r="BR7" s="472"/>
      <c r="BS7" s="472"/>
      <c r="BT7" s="472"/>
      <c r="BU7" s="473"/>
      <c r="BV7" s="471">
        <v>4477306</v>
      </c>
      <c r="BW7" s="472"/>
      <c r="BX7" s="472"/>
      <c r="BY7" s="472"/>
      <c r="BZ7" s="472"/>
      <c r="CA7" s="472"/>
      <c r="CB7" s="472"/>
      <c r="CC7" s="473"/>
      <c r="CD7" s="518" t="s">
        <v>101</v>
      </c>
      <c r="CE7" s="519"/>
      <c r="CF7" s="519"/>
      <c r="CG7" s="519"/>
      <c r="CH7" s="519"/>
      <c r="CI7" s="519"/>
      <c r="CJ7" s="519"/>
      <c r="CK7" s="519"/>
      <c r="CL7" s="519"/>
      <c r="CM7" s="519"/>
      <c r="CN7" s="519"/>
      <c r="CO7" s="519"/>
      <c r="CP7" s="519"/>
      <c r="CQ7" s="519"/>
      <c r="CR7" s="519"/>
      <c r="CS7" s="520"/>
      <c r="CT7" s="471">
        <v>322853731</v>
      </c>
      <c r="CU7" s="472"/>
      <c r="CV7" s="472"/>
      <c r="CW7" s="472"/>
      <c r="CX7" s="472"/>
      <c r="CY7" s="472"/>
      <c r="CZ7" s="472"/>
      <c r="DA7" s="473"/>
      <c r="DB7" s="471">
        <v>326771426</v>
      </c>
      <c r="DC7" s="472"/>
      <c r="DD7" s="472"/>
      <c r="DE7" s="472"/>
      <c r="DF7" s="472"/>
      <c r="DG7" s="472"/>
      <c r="DH7" s="472"/>
      <c r="DI7" s="473"/>
      <c r="DJ7" s="158"/>
      <c r="DK7" s="158"/>
      <c r="DL7" s="158"/>
      <c r="DM7" s="158"/>
      <c r="DN7" s="158"/>
      <c r="DO7" s="158"/>
    </row>
    <row r="8" spans="1:119" ht="18.75" customHeight="1" thickBot="1">
      <c r="A8" s="159"/>
      <c r="B8" s="580"/>
      <c r="C8" s="581"/>
      <c r="D8" s="581"/>
      <c r="E8" s="581"/>
      <c r="F8" s="581"/>
      <c r="G8" s="581"/>
      <c r="H8" s="581"/>
      <c r="I8" s="581"/>
      <c r="J8" s="581"/>
      <c r="K8" s="582"/>
      <c r="L8" s="598"/>
      <c r="M8" s="598"/>
      <c r="N8" s="598"/>
      <c r="O8" s="598"/>
      <c r="P8" s="598"/>
      <c r="Q8" s="598"/>
      <c r="R8" s="553"/>
      <c r="S8" s="553"/>
      <c r="T8" s="553"/>
      <c r="U8" s="553"/>
      <c r="V8" s="599"/>
      <c r="W8" s="544"/>
      <c r="X8" s="545"/>
      <c r="Y8" s="546"/>
      <c r="Z8" s="571" t="s">
        <v>102</v>
      </c>
      <c r="AA8" s="572"/>
      <c r="AB8" s="572"/>
      <c r="AC8" s="572"/>
      <c r="AD8" s="572"/>
      <c r="AE8" s="572"/>
      <c r="AF8" s="572"/>
      <c r="AG8" s="572"/>
      <c r="AH8" s="573"/>
      <c r="AI8" s="496">
        <v>1</v>
      </c>
      <c r="AJ8" s="497"/>
      <c r="AK8" s="497"/>
      <c r="AL8" s="497"/>
      <c r="AM8" s="497"/>
      <c r="AN8" s="497"/>
      <c r="AO8" s="497"/>
      <c r="AP8" s="498"/>
      <c r="AQ8" s="496">
        <v>7150</v>
      </c>
      <c r="AR8" s="497"/>
      <c r="AS8" s="497"/>
      <c r="AT8" s="497"/>
      <c r="AU8" s="497"/>
      <c r="AV8" s="497"/>
      <c r="AW8" s="497"/>
      <c r="AX8" s="497"/>
      <c r="AY8" s="499"/>
      <c r="AZ8" s="468" t="s">
        <v>103</v>
      </c>
      <c r="BA8" s="469"/>
      <c r="BB8" s="469"/>
      <c r="BC8" s="469"/>
      <c r="BD8" s="469"/>
      <c r="BE8" s="469"/>
      <c r="BF8" s="469"/>
      <c r="BG8" s="469"/>
      <c r="BH8" s="469"/>
      <c r="BI8" s="469"/>
      <c r="BJ8" s="469"/>
      <c r="BK8" s="469"/>
      <c r="BL8" s="469"/>
      <c r="BM8" s="470"/>
      <c r="BN8" s="471">
        <v>4974851</v>
      </c>
      <c r="BO8" s="472"/>
      <c r="BP8" s="472"/>
      <c r="BQ8" s="472"/>
      <c r="BR8" s="472"/>
      <c r="BS8" s="472"/>
      <c r="BT8" s="472"/>
      <c r="BU8" s="473"/>
      <c r="BV8" s="471">
        <v>4575953</v>
      </c>
      <c r="BW8" s="472"/>
      <c r="BX8" s="472"/>
      <c r="BY8" s="472"/>
      <c r="BZ8" s="472"/>
      <c r="CA8" s="472"/>
      <c r="CB8" s="472"/>
      <c r="CC8" s="473"/>
      <c r="CD8" s="518" t="s">
        <v>104</v>
      </c>
      <c r="CE8" s="519"/>
      <c r="CF8" s="519"/>
      <c r="CG8" s="519"/>
      <c r="CH8" s="519"/>
      <c r="CI8" s="519"/>
      <c r="CJ8" s="519"/>
      <c r="CK8" s="519"/>
      <c r="CL8" s="519"/>
      <c r="CM8" s="519"/>
      <c r="CN8" s="519"/>
      <c r="CO8" s="519"/>
      <c r="CP8" s="519"/>
      <c r="CQ8" s="519"/>
      <c r="CR8" s="519"/>
      <c r="CS8" s="520"/>
      <c r="CT8" s="613">
        <v>0.37352000000000002</v>
      </c>
      <c r="CU8" s="614"/>
      <c r="CV8" s="614"/>
      <c r="CW8" s="614"/>
      <c r="CX8" s="614"/>
      <c r="CY8" s="614"/>
      <c r="CZ8" s="614"/>
      <c r="DA8" s="615"/>
      <c r="DB8" s="613">
        <v>0.36563000000000001</v>
      </c>
      <c r="DC8" s="614"/>
      <c r="DD8" s="614"/>
      <c r="DE8" s="614"/>
      <c r="DF8" s="614"/>
      <c r="DG8" s="614"/>
      <c r="DH8" s="614"/>
      <c r="DI8" s="615"/>
      <c r="DJ8" s="158"/>
      <c r="DK8" s="158"/>
      <c r="DL8" s="158"/>
      <c r="DM8" s="158"/>
      <c r="DN8" s="158"/>
      <c r="DO8" s="158"/>
    </row>
    <row r="9" spans="1:119" ht="18.75" customHeight="1" thickBot="1">
      <c r="A9" s="159"/>
      <c r="B9" s="577" t="s">
        <v>105</v>
      </c>
      <c r="C9" s="551"/>
      <c r="D9" s="551"/>
      <c r="E9" s="551"/>
      <c r="F9" s="551"/>
      <c r="G9" s="551"/>
      <c r="H9" s="551"/>
      <c r="I9" s="551"/>
      <c r="J9" s="551"/>
      <c r="K9" s="552"/>
      <c r="L9" s="583" t="s">
        <v>106</v>
      </c>
      <c r="M9" s="584"/>
      <c r="N9" s="584"/>
      <c r="O9" s="584"/>
      <c r="P9" s="584"/>
      <c r="Q9" s="585"/>
      <c r="R9" s="586">
        <v>1123891</v>
      </c>
      <c r="S9" s="587"/>
      <c r="T9" s="587"/>
      <c r="U9" s="587"/>
      <c r="V9" s="588"/>
      <c r="W9" s="544"/>
      <c r="X9" s="545"/>
      <c r="Y9" s="546"/>
      <c r="Z9" s="571" t="s">
        <v>107</v>
      </c>
      <c r="AA9" s="572"/>
      <c r="AB9" s="572"/>
      <c r="AC9" s="572"/>
      <c r="AD9" s="572"/>
      <c r="AE9" s="572"/>
      <c r="AF9" s="572"/>
      <c r="AG9" s="572"/>
      <c r="AH9" s="573"/>
      <c r="AI9" s="496">
        <v>1</v>
      </c>
      <c r="AJ9" s="497"/>
      <c r="AK9" s="497"/>
      <c r="AL9" s="497"/>
      <c r="AM9" s="497"/>
      <c r="AN9" s="497"/>
      <c r="AO9" s="497"/>
      <c r="AP9" s="498"/>
      <c r="AQ9" s="496">
        <v>9040</v>
      </c>
      <c r="AR9" s="497"/>
      <c r="AS9" s="497"/>
      <c r="AT9" s="497"/>
      <c r="AU9" s="497"/>
      <c r="AV9" s="497"/>
      <c r="AW9" s="497"/>
      <c r="AX9" s="497"/>
      <c r="AY9" s="499"/>
      <c r="AZ9" s="468" t="s">
        <v>108</v>
      </c>
      <c r="BA9" s="469"/>
      <c r="BB9" s="469"/>
      <c r="BC9" s="469"/>
      <c r="BD9" s="469"/>
      <c r="BE9" s="469"/>
      <c r="BF9" s="469"/>
      <c r="BG9" s="469"/>
      <c r="BH9" s="469"/>
      <c r="BI9" s="469"/>
      <c r="BJ9" s="469"/>
      <c r="BK9" s="469"/>
      <c r="BL9" s="469"/>
      <c r="BM9" s="470"/>
      <c r="BN9" s="471">
        <v>398898</v>
      </c>
      <c r="BO9" s="472"/>
      <c r="BP9" s="472"/>
      <c r="BQ9" s="472"/>
      <c r="BR9" s="472"/>
      <c r="BS9" s="472"/>
      <c r="BT9" s="472"/>
      <c r="BU9" s="473"/>
      <c r="BV9" s="471">
        <v>120557</v>
      </c>
      <c r="BW9" s="472"/>
      <c r="BX9" s="472"/>
      <c r="BY9" s="472"/>
      <c r="BZ9" s="472"/>
      <c r="CA9" s="472"/>
      <c r="CB9" s="472"/>
      <c r="CC9" s="473"/>
      <c r="CD9" s="442" t="s">
        <v>109</v>
      </c>
      <c r="CE9" s="443"/>
      <c r="CF9" s="443"/>
      <c r="CG9" s="443"/>
      <c r="CH9" s="443"/>
      <c r="CI9" s="443"/>
      <c r="CJ9" s="443"/>
      <c r="CK9" s="443"/>
      <c r="CL9" s="443"/>
      <c r="CM9" s="443"/>
      <c r="CN9" s="443"/>
      <c r="CO9" s="443"/>
      <c r="CP9" s="443"/>
      <c r="CQ9" s="443"/>
      <c r="CR9" s="443"/>
      <c r="CS9" s="444"/>
      <c r="CT9" s="450">
        <v>23.3</v>
      </c>
      <c r="CU9" s="451"/>
      <c r="CV9" s="451"/>
      <c r="CW9" s="451"/>
      <c r="CX9" s="451"/>
      <c r="CY9" s="451"/>
      <c r="CZ9" s="451"/>
      <c r="DA9" s="452"/>
      <c r="DB9" s="450">
        <v>23.3</v>
      </c>
      <c r="DC9" s="451"/>
      <c r="DD9" s="451"/>
      <c r="DE9" s="451"/>
      <c r="DF9" s="451"/>
      <c r="DG9" s="451"/>
      <c r="DH9" s="451"/>
      <c r="DI9" s="452"/>
      <c r="DJ9" s="158"/>
      <c r="DK9" s="158"/>
      <c r="DL9" s="158"/>
      <c r="DM9" s="158"/>
      <c r="DN9" s="158"/>
      <c r="DO9" s="158"/>
    </row>
    <row r="10" spans="1:119" ht="18.75" customHeight="1">
      <c r="A10" s="159"/>
      <c r="B10" s="578"/>
      <c r="C10" s="441"/>
      <c r="D10" s="441"/>
      <c r="E10" s="441"/>
      <c r="F10" s="441"/>
      <c r="G10" s="441"/>
      <c r="H10" s="441"/>
      <c r="I10" s="441"/>
      <c r="J10" s="441"/>
      <c r="K10" s="579"/>
      <c r="L10" s="493" t="s">
        <v>110</v>
      </c>
      <c r="M10" s="494"/>
      <c r="N10" s="494"/>
      <c r="O10" s="494"/>
      <c r="P10" s="494"/>
      <c r="Q10" s="495"/>
      <c r="R10" s="496">
        <v>1168924</v>
      </c>
      <c r="S10" s="497"/>
      <c r="T10" s="497"/>
      <c r="U10" s="497"/>
      <c r="V10" s="499"/>
      <c r="W10" s="544"/>
      <c r="X10" s="545"/>
      <c r="Y10" s="546"/>
      <c r="Z10" s="571" t="s">
        <v>111</v>
      </c>
      <c r="AA10" s="572"/>
      <c r="AB10" s="572"/>
      <c r="AC10" s="572"/>
      <c r="AD10" s="572"/>
      <c r="AE10" s="572"/>
      <c r="AF10" s="572"/>
      <c r="AG10" s="572"/>
      <c r="AH10" s="573"/>
      <c r="AI10" s="496">
        <v>1</v>
      </c>
      <c r="AJ10" s="497"/>
      <c r="AK10" s="497"/>
      <c r="AL10" s="497"/>
      <c r="AM10" s="497"/>
      <c r="AN10" s="497"/>
      <c r="AO10" s="497"/>
      <c r="AP10" s="498"/>
      <c r="AQ10" s="496">
        <v>8070</v>
      </c>
      <c r="AR10" s="497"/>
      <c r="AS10" s="497"/>
      <c r="AT10" s="497"/>
      <c r="AU10" s="497"/>
      <c r="AV10" s="497"/>
      <c r="AW10" s="497"/>
      <c r="AX10" s="497"/>
      <c r="AY10" s="499"/>
      <c r="AZ10" s="468" t="s">
        <v>112</v>
      </c>
      <c r="BA10" s="469"/>
      <c r="BB10" s="469"/>
      <c r="BC10" s="469"/>
      <c r="BD10" s="469"/>
      <c r="BE10" s="469"/>
      <c r="BF10" s="469"/>
      <c r="BG10" s="469"/>
      <c r="BH10" s="469"/>
      <c r="BI10" s="469"/>
      <c r="BJ10" s="469"/>
      <c r="BK10" s="469"/>
      <c r="BL10" s="469"/>
      <c r="BM10" s="470"/>
      <c r="BN10" s="471">
        <v>2288997</v>
      </c>
      <c r="BO10" s="472"/>
      <c r="BP10" s="472"/>
      <c r="BQ10" s="472"/>
      <c r="BR10" s="472"/>
      <c r="BS10" s="472"/>
      <c r="BT10" s="472"/>
      <c r="BU10" s="473"/>
      <c r="BV10" s="471">
        <v>2229199</v>
      </c>
      <c r="BW10" s="472"/>
      <c r="BX10" s="472"/>
      <c r="BY10" s="472"/>
      <c r="BZ10" s="472"/>
      <c r="CA10" s="472"/>
      <c r="CB10" s="472"/>
      <c r="CC10" s="473"/>
      <c r="CD10" s="574" t="s">
        <v>113</v>
      </c>
      <c r="CE10" s="575"/>
      <c r="CF10" s="575"/>
      <c r="CG10" s="575"/>
      <c r="CH10" s="575"/>
      <c r="CI10" s="575"/>
      <c r="CJ10" s="575"/>
      <c r="CK10" s="575"/>
      <c r="CL10" s="575"/>
      <c r="CM10" s="575"/>
      <c r="CN10" s="575"/>
      <c r="CO10" s="575"/>
      <c r="CP10" s="575"/>
      <c r="CQ10" s="575"/>
      <c r="CR10" s="575"/>
      <c r="CS10" s="576"/>
      <c r="CT10" s="163"/>
      <c r="CU10" s="164"/>
      <c r="CV10" s="164"/>
      <c r="CW10" s="164"/>
      <c r="CX10" s="164"/>
      <c r="CY10" s="164"/>
      <c r="CZ10" s="164"/>
      <c r="DA10" s="165"/>
      <c r="DB10" s="163"/>
      <c r="DC10" s="164"/>
      <c r="DD10" s="164"/>
      <c r="DE10" s="164"/>
      <c r="DF10" s="164"/>
      <c r="DG10" s="164"/>
      <c r="DH10" s="164"/>
      <c r="DI10" s="165"/>
      <c r="DJ10" s="158"/>
      <c r="DK10" s="158"/>
      <c r="DL10" s="158"/>
      <c r="DM10" s="158"/>
      <c r="DN10" s="158"/>
      <c r="DO10" s="158"/>
    </row>
    <row r="11" spans="1:119" ht="18.75" customHeight="1" thickBot="1">
      <c r="A11" s="159"/>
      <c r="B11" s="580"/>
      <c r="C11" s="581"/>
      <c r="D11" s="581"/>
      <c r="E11" s="581"/>
      <c r="F11" s="581"/>
      <c r="G11" s="581"/>
      <c r="H11" s="581"/>
      <c r="I11" s="581"/>
      <c r="J11" s="581"/>
      <c r="K11" s="582"/>
      <c r="L11" s="607" t="s">
        <v>114</v>
      </c>
      <c r="M11" s="608"/>
      <c r="N11" s="608"/>
      <c r="O11" s="608"/>
      <c r="P11" s="608"/>
      <c r="Q11" s="609"/>
      <c r="R11" s="610" t="s">
        <v>115</v>
      </c>
      <c r="S11" s="611"/>
      <c r="T11" s="611"/>
      <c r="U11" s="611"/>
      <c r="V11" s="612"/>
      <c r="W11" s="547"/>
      <c r="X11" s="548"/>
      <c r="Y11" s="549"/>
      <c r="Z11" s="571" t="s">
        <v>116</v>
      </c>
      <c r="AA11" s="572"/>
      <c r="AB11" s="572"/>
      <c r="AC11" s="572"/>
      <c r="AD11" s="572"/>
      <c r="AE11" s="572"/>
      <c r="AF11" s="572"/>
      <c r="AG11" s="572"/>
      <c r="AH11" s="573"/>
      <c r="AI11" s="496">
        <v>41</v>
      </c>
      <c r="AJ11" s="497"/>
      <c r="AK11" s="497"/>
      <c r="AL11" s="497"/>
      <c r="AM11" s="497"/>
      <c r="AN11" s="497"/>
      <c r="AO11" s="497"/>
      <c r="AP11" s="498"/>
      <c r="AQ11" s="496">
        <v>7780</v>
      </c>
      <c r="AR11" s="497"/>
      <c r="AS11" s="497"/>
      <c r="AT11" s="497"/>
      <c r="AU11" s="497"/>
      <c r="AV11" s="497"/>
      <c r="AW11" s="497"/>
      <c r="AX11" s="497"/>
      <c r="AY11" s="499"/>
      <c r="AZ11" s="468" t="s">
        <v>117</v>
      </c>
      <c r="BA11" s="469"/>
      <c r="BB11" s="469"/>
      <c r="BC11" s="469"/>
      <c r="BD11" s="469"/>
      <c r="BE11" s="469"/>
      <c r="BF11" s="469"/>
      <c r="BG11" s="469"/>
      <c r="BH11" s="469"/>
      <c r="BI11" s="469"/>
      <c r="BJ11" s="469"/>
      <c r="BK11" s="469"/>
      <c r="BL11" s="469"/>
      <c r="BM11" s="470"/>
      <c r="BN11" s="471">
        <v>0</v>
      </c>
      <c r="BO11" s="472"/>
      <c r="BP11" s="472"/>
      <c r="BQ11" s="472"/>
      <c r="BR11" s="472"/>
      <c r="BS11" s="472"/>
      <c r="BT11" s="472"/>
      <c r="BU11" s="473"/>
      <c r="BV11" s="471">
        <v>0</v>
      </c>
      <c r="BW11" s="472"/>
      <c r="BX11" s="472"/>
      <c r="BY11" s="472"/>
      <c r="BZ11" s="472"/>
      <c r="CA11" s="472"/>
      <c r="CB11" s="472"/>
      <c r="CC11" s="473"/>
      <c r="CD11" s="518" t="s">
        <v>118</v>
      </c>
      <c r="CE11" s="519"/>
      <c r="CF11" s="519"/>
      <c r="CG11" s="519"/>
      <c r="CH11" s="519"/>
      <c r="CI11" s="519"/>
      <c r="CJ11" s="519"/>
      <c r="CK11" s="519"/>
      <c r="CL11" s="519"/>
      <c r="CM11" s="519"/>
      <c r="CN11" s="519"/>
      <c r="CO11" s="519"/>
      <c r="CP11" s="519"/>
      <c r="CQ11" s="519"/>
      <c r="CR11" s="519"/>
      <c r="CS11" s="520"/>
      <c r="CT11" s="521" t="s">
        <v>119</v>
      </c>
      <c r="CU11" s="522"/>
      <c r="CV11" s="522"/>
      <c r="CW11" s="522"/>
      <c r="CX11" s="522"/>
      <c r="CY11" s="522"/>
      <c r="CZ11" s="522"/>
      <c r="DA11" s="523"/>
      <c r="DB11" s="521" t="s">
        <v>120</v>
      </c>
      <c r="DC11" s="522"/>
      <c r="DD11" s="522"/>
      <c r="DE11" s="522"/>
      <c r="DF11" s="522"/>
      <c r="DG11" s="522"/>
      <c r="DH11" s="522"/>
      <c r="DI11" s="523"/>
      <c r="DJ11" s="158"/>
      <c r="DK11" s="158"/>
      <c r="DL11" s="158"/>
      <c r="DM11" s="158"/>
      <c r="DN11" s="158"/>
      <c r="DO11" s="158"/>
    </row>
    <row r="12" spans="1:119" ht="18.75" customHeight="1">
      <c r="A12" s="159"/>
      <c r="B12" s="526" t="s">
        <v>121</v>
      </c>
      <c r="C12" s="527"/>
      <c r="D12" s="527"/>
      <c r="E12" s="527"/>
      <c r="F12" s="527"/>
      <c r="G12" s="527"/>
      <c r="H12" s="527"/>
      <c r="I12" s="527"/>
      <c r="J12" s="527"/>
      <c r="K12" s="528"/>
      <c r="L12" s="535" t="s">
        <v>122</v>
      </c>
      <c r="M12" s="536"/>
      <c r="N12" s="536"/>
      <c r="O12" s="536"/>
      <c r="P12" s="536"/>
      <c r="Q12" s="537"/>
      <c r="R12" s="538">
        <v>1082296</v>
      </c>
      <c r="S12" s="539"/>
      <c r="T12" s="539"/>
      <c r="U12" s="539"/>
      <c r="V12" s="540"/>
      <c r="W12" s="541" t="s">
        <v>123</v>
      </c>
      <c r="X12" s="542"/>
      <c r="Y12" s="543"/>
      <c r="Z12" s="550" t="s">
        <v>1</v>
      </c>
      <c r="AA12" s="551"/>
      <c r="AB12" s="551"/>
      <c r="AC12" s="551"/>
      <c r="AD12" s="551"/>
      <c r="AE12" s="551"/>
      <c r="AF12" s="551"/>
      <c r="AG12" s="551"/>
      <c r="AH12" s="552"/>
      <c r="AI12" s="556" t="s">
        <v>124</v>
      </c>
      <c r="AJ12" s="551"/>
      <c r="AK12" s="551"/>
      <c r="AL12" s="551"/>
      <c r="AM12" s="552"/>
      <c r="AN12" s="556" t="s">
        <v>125</v>
      </c>
      <c r="AO12" s="557"/>
      <c r="AP12" s="557"/>
      <c r="AQ12" s="557"/>
      <c r="AR12" s="557"/>
      <c r="AS12" s="558"/>
      <c r="AT12" s="565" t="s">
        <v>126</v>
      </c>
      <c r="AU12" s="566"/>
      <c r="AV12" s="566"/>
      <c r="AW12" s="566"/>
      <c r="AX12" s="566"/>
      <c r="AY12" s="567"/>
      <c r="AZ12" s="468" t="s">
        <v>127</v>
      </c>
      <c r="BA12" s="469"/>
      <c r="BB12" s="469"/>
      <c r="BC12" s="469"/>
      <c r="BD12" s="469"/>
      <c r="BE12" s="469"/>
      <c r="BF12" s="469"/>
      <c r="BG12" s="469"/>
      <c r="BH12" s="469"/>
      <c r="BI12" s="469"/>
      <c r="BJ12" s="469"/>
      <c r="BK12" s="469"/>
      <c r="BL12" s="469"/>
      <c r="BM12" s="470"/>
      <c r="BN12" s="471">
        <v>1072936</v>
      </c>
      <c r="BO12" s="472"/>
      <c r="BP12" s="472"/>
      <c r="BQ12" s="472"/>
      <c r="BR12" s="472"/>
      <c r="BS12" s="472"/>
      <c r="BT12" s="472"/>
      <c r="BU12" s="473"/>
      <c r="BV12" s="471">
        <v>256000</v>
      </c>
      <c r="BW12" s="472"/>
      <c r="BX12" s="472"/>
      <c r="BY12" s="472"/>
      <c r="BZ12" s="472"/>
      <c r="CA12" s="472"/>
      <c r="CB12" s="472"/>
      <c r="CC12" s="473"/>
      <c r="CD12" s="518" t="s">
        <v>128</v>
      </c>
      <c r="CE12" s="519"/>
      <c r="CF12" s="519"/>
      <c r="CG12" s="519"/>
      <c r="CH12" s="519"/>
      <c r="CI12" s="519"/>
      <c r="CJ12" s="519"/>
      <c r="CK12" s="519"/>
      <c r="CL12" s="519"/>
      <c r="CM12" s="519"/>
      <c r="CN12" s="519"/>
      <c r="CO12" s="519"/>
      <c r="CP12" s="519"/>
      <c r="CQ12" s="519"/>
      <c r="CR12" s="519"/>
      <c r="CS12" s="520"/>
      <c r="CT12" s="521" t="s">
        <v>120</v>
      </c>
      <c r="CU12" s="522"/>
      <c r="CV12" s="522"/>
      <c r="CW12" s="522"/>
      <c r="CX12" s="522"/>
      <c r="CY12" s="522"/>
      <c r="CZ12" s="522"/>
      <c r="DA12" s="523"/>
      <c r="DB12" s="521" t="s">
        <v>129</v>
      </c>
      <c r="DC12" s="522"/>
      <c r="DD12" s="522"/>
      <c r="DE12" s="522"/>
      <c r="DF12" s="522"/>
      <c r="DG12" s="522"/>
      <c r="DH12" s="522"/>
      <c r="DI12" s="523"/>
      <c r="DJ12" s="158"/>
      <c r="DK12" s="158"/>
      <c r="DL12" s="158"/>
      <c r="DM12" s="158"/>
      <c r="DN12" s="158"/>
      <c r="DO12" s="158"/>
    </row>
    <row r="13" spans="1:119" ht="18.75" customHeight="1" thickBot="1">
      <c r="A13" s="159"/>
      <c r="B13" s="529"/>
      <c r="C13" s="530"/>
      <c r="D13" s="530"/>
      <c r="E13" s="530"/>
      <c r="F13" s="530"/>
      <c r="G13" s="530"/>
      <c r="H13" s="530"/>
      <c r="I13" s="530"/>
      <c r="J13" s="530"/>
      <c r="K13" s="531"/>
      <c r="L13" s="166"/>
      <c r="M13" s="512" t="s">
        <v>130</v>
      </c>
      <c r="N13" s="513"/>
      <c r="O13" s="513"/>
      <c r="P13" s="513"/>
      <c r="Q13" s="514"/>
      <c r="R13" s="562">
        <v>1074351</v>
      </c>
      <c r="S13" s="563"/>
      <c r="T13" s="563"/>
      <c r="U13" s="563"/>
      <c r="V13" s="564"/>
      <c r="W13" s="544"/>
      <c r="X13" s="545"/>
      <c r="Y13" s="546"/>
      <c r="Z13" s="553"/>
      <c r="AA13" s="554"/>
      <c r="AB13" s="554"/>
      <c r="AC13" s="554"/>
      <c r="AD13" s="554"/>
      <c r="AE13" s="554"/>
      <c r="AF13" s="554"/>
      <c r="AG13" s="554"/>
      <c r="AH13" s="555"/>
      <c r="AI13" s="553"/>
      <c r="AJ13" s="554"/>
      <c r="AK13" s="554"/>
      <c r="AL13" s="554"/>
      <c r="AM13" s="555"/>
      <c r="AN13" s="559"/>
      <c r="AO13" s="560"/>
      <c r="AP13" s="560"/>
      <c r="AQ13" s="560"/>
      <c r="AR13" s="560"/>
      <c r="AS13" s="561"/>
      <c r="AT13" s="568"/>
      <c r="AU13" s="569"/>
      <c r="AV13" s="569"/>
      <c r="AW13" s="569"/>
      <c r="AX13" s="569"/>
      <c r="AY13" s="570"/>
      <c r="AZ13" s="479" t="s">
        <v>131</v>
      </c>
      <c r="BA13" s="480"/>
      <c r="BB13" s="480"/>
      <c r="BC13" s="480"/>
      <c r="BD13" s="480"/>
      <c r="BE13" s="480"/>
      <c r="BF13" s="480"/>
      <c r="BG13" s="480"/>
      <c r="BH13" s="480"/>
      <c r="BI13" s="480"/>
      <c r="BJ13" s="480"/>
      <c r="BK13" s="480"/>
      <c r="BL13" s="480"/>
      <c r="BM13" s="481"/>
      <c r="BN13" s="471">
        <v>1614959</v>
      </c>
      <c r="BO13" s="472"/>
      <c r="BP13" s="472"/>
      <c r="BQ13" s="472"/>
      <c r="BR13" s="472"/>
      <c r="BS13" s="472"/>
      <c r="BT13" s="472"/>
      <c r="BU13" s="473"/>
      <c r="BV13" s="471">
        <v>2093756</v>
      </c>
      <c r="BW13" s="472"/>
      <c r="BX13" s="472"/>
      <c r="BY13" s="472"/>
      <c r="BZ13" s="472"/>
      <c r="CA13" s="472"/>
      <c r="CB13" s="472"/>
      <c r="CC13" s="473"/>
      <c r="CD13" s="518" t="s">
        <v>132</v>
      </c>
      <c r="CE13" s="519"/>
      <c r="CF13" s="519"/>
      <c r="CG13" s="519"/>
      <c r="CH13" s="519"/>
      <c r="CI13" s="519"/>
      <c r="CJ13" s="519"/>
      <c r="CK13" s="519"/>
      <c r="CL13" s="519"/>
      <c r="CM13" s="519"/>
      <c r="CN13" s="519"/>
      <c r="CO13" s="519"/>
      <c r="CP13" s="519"/>
      <c r="CQ13" s="519"/>
      <c r="CR13" s="519"/>
      <c r="CS13" s="520"/>
      <c r="CT13" s="450">
        <v>11.9</v>
      </c>
      <c r="CU13" s="451"/>
      <c r="CV13" s="451"/>
      <c r="CW13" s="451"/>
      <c r="CX13" s="451"/>
      <c r="CY13" s="451"/>
      <c r="CZ13" s="451"/>
      <c r="DA13" s="452"/>
      <c r="DB13" s="450">
        <v>12.1</v>
      </c>
      <c r="DC13" s="451"/>
      <c r="DD13" s="451"/>
      <c r="DE13" s="451"/>
      <c r="DF13" s="451"/>
      <c r="DG13" s="451"/>
      <c r="DH13" s="451"/>
      <c r="DI13" s="452"/>
      <c r="DJ13" s="158"/>
      <c r="DK13" s="158"/>
      <c r="DL13" s="158"/>
      <c r="DM13" s="158"/>
      <c r="DN13" s="158"/>
      <c r="DO13" s="158"/>
    </row>
    <row r="14" spans="1:119" ht="18.75" customHeight="1" thickBot="1">
      <c r="A14" s="159"/>
      <c r="B14" s="529"/>
      <c r="C14" s="530"/>
      <c r="D14" s="530"/>
      <c r="E14" s="530"/>
      <c r="F14" s="530"/>
      <c r="G14" s="530"/>
      <c r="H14" s="530"/>
      <c r="I14" s="530"/>
      <c r="J14" s="530"/>
      <c r="K14" s="531"/>
      <c r="L14" s="506" t="s">
        <v>133</v>
      </c>
      <c r="M14" s="524"/>
      <c r="N14" s="524"/>
      <c r="O14" s="524"/>
      <c r="P14" s="524"/>
      <c r="Q14" s="525"/>
      <c r="R14" s="515">
        <v>1095383</v>
      </c>
      <c r="S14" s="516"/>
      <c r="T14" s="516"/>
      <c r="U14" s="516"/>
      <c r="V14" s="517"/>
      <c r="W14" s="544"/>
      <c r="X14" s="545"/>
      <c r="Y14" s="546"/>
      <c r="Z14" s="493" t="s">
        <v>134</v>
      </c>
      <c r="AA14" s="494"/>
      <c r="AB14" s="494"/>
      <c r="AC14" s="494"/>
      <c r="AD14" s="494"/>
      <c r="AE14" s="494"/>
      <c r="AF14" s="494"/>
      <c r="AG14" s="494"/>
      <c r="AH14" s="495"/>
      <c r="AI14" s="496">
        <v>5340</v>
      </c>
      <c r="AJ14" s="497"/>
      <c r="AK14" s="497"/>
      <c r="AL14" s="497"/>
      <c r="AM14" s="498"/>
      <c r="AN14" s="496">
        <v>18070560</v>
      </c>
      <c r="AO14" s="497"/>
      <c r="AP14" s="497"/>
      <c r="AQ14" s="497"/>
      <c r="AR14" s="497"/>
      <c r="AS14" s="498"/>
      <c r="AT14" s="496">
        <v>3384</v>
      </c>
      <c r="AU14" s="497"/>
      <c r="AV14" s="497"/>
      <c r="AW14" s="497"/>
      <c r="AX14" s="497"/>
      <c r="AY14" s="499"/>
      <c r="AZ14" s="462" t="s">
        <v>135</v>
      </c>
      <c r="BA14" s="463"/>
      <c r="BB14" s="463"/>
      <c r="BC14" s="463"/>
      <c r="BD14" s="463"/>
      <c r="BE14" s="463"/>
      <c r="BF14" s="463"/>
      <c r="BG14" s="463"/>
      <c r="BH14" s="463"/>
      <c r="BI14" s="463"/>
      <c r="BJ14" s="463"/>
      <c r="BK14" s="463"/>
      <c r="BL14" s="463"/>
      <c r="BM14" s="464"/>
      <c r="BN14" s="465">
        <v>105644448</v>
      </c>
      <c r="BO14" s="466"/>
      <c r="BP14" s="466"/>
      <c r="BQ14" s="466"/>
      <c r="BR14" s="466"/>
      <c r="BS14" s="466"/>
      <c r="BT14" s="466"/>
      <c r="BU14" s="467"/>
      <c r="BV14" s="465">
        <v>104766889</v>
      </c>
      <c r="BW14" s="466"/>
      <c r="BX14" s="466"/>
      <c r="BY14" s="466"/>
      <c r="BZ14" s="466"/>
      <c r="CA14" s="466"/>
      <c r="CB14" s="466"/>
      <c r="CC14" s="467"/>
      <c r="CD14" s="442" t="s">
        <v>136</v>
      </c>
      <c r="CE14" s="443"/>
      <c r="CF14" s="443"/>
      <c r="CG14" s="443"/>
      <c r="CH14" s="443"/>
      <c r="CI14" s="443"/>
      <c r="CJ14" s="443"/>
      <c r="CK14" s="443"/>
      <c r="CL14" s="443"/>
      <c r="CM14" s="443"/>
      <c r="CN14" s="443"/>
      <c r="CO14" s="443"/>
      <c r="CP14" s="443"/>
      <c r="CQ14" s="443"/>
      <c r="CR14" s="443"/>
      <c r="CS14" s="444"/>
      <c r="CT14" s="476">
        <v>246</v>
      </c>
      <c r="CU14" s="477"/>
      <c r="CV14" s="477"/>
      <c r="CW14" s="477"/>
      <c r="CX14" s="477"/>
      <c r="CY14" s="477"/>
      <c r="CZ14" s="477"/>
      <c r="DA14" s="478"/>
      <c r="DB14" s="476">
        <v>236.8</v>
      </c>
      <c r="DC14" s="477"/>
      <c r="DD14" s="477"/>
      <c r="DE14" s="477"/>
      <c r="DF14" s="477"/>
      <c r="DG14" s="477"/>
      <c r="DH14" s="477"/>
      <c r="DI14" s="478"/>
      <c r="DJ14" s="158"/>
      <c r="DK14" s="158"/>
      <c r="DL14" s="158"/>
      <c r="DM14" s="158"/>
      <c r="DN14" s="158"/>
      <c r="DO14" s="158"/>
    </row>
    <row r="15" spans="1:119" ht="18.75" customHeight="1">
      <c r="A15" s="159"/>
      <c r="B15" s="529"/>
      <c r="C15" s="530"/>
      <c r="D15" s="530"/>
      <c r="E15" s="530"/>
      <c r="F15" s="530"/>
      <c r="G15" s="530"/>
      <c r="H15" s="530"/>
      <c r="I15" s="530"/>
      <c r="J15" s="530"/>
      <c r="K15" s="531"/>
      <c r="L15" s="166"/>
      <c r="M15" s="512" t="s">
        <v>137</v>
      </c>
      <c r="N15" s="513"/>
      <c r="O15" s="513"/>
      <c r="P15" s="513"/>
      <c r="Q15" s="514"/>
      <c r="R15" s="515">
        <v>1088125</v>
      </c>
      <c r="S15" s="516"/>
      <c r="T15" s="516"/>
      <c r="U15" s="516"/>
      <c r="V15" s="517"/>
      <c r="W15" s="544"/>
      <c r="X15" s="545"/>
      <c r="Y15" s="546"/>
      <c r="Z15" s="493" t="s">
        <v>138</v>
      </c>
      <c r="AA15" s="494"/>
      <c r="AB15" s="494"/>
      <c r="AC15" s="494"/>
      <c r="AD15" s="494"/>
      <c r="AE15" s="494"/>
      <c r="AF15" s="494"/>
      <c r="AG15" s="494"/>
      <c r="AH15" s="495"/>
      <c r="AI15" s="496" t="s">
        <v>129</v>
      </c>
      <c r="AJ15" s="497"/>
      <c r="AK15" s="497"/>
      <c r="AL15" s="497"/>
      <c r="AM15" s="498"/>
      <c r="AN15" s="496" t="s">
        <v>119</v>
      </c>
      <c r="AO15" s="497"/>
      <c r="AP15" s="497"/>
      <c r="AQ15" s="497"/>
      <c r="AR15" s="497"/>
      <c r="AS15" s="498"/>
      <c r="AT15" s="496" t="s">
        <v>129</v>
      </c>
      <c r="AU15" s="497"/>
      <c r="AV15" s="497"/>
      <c r="AW15" s="497"/>
      <c r="AX15" s="497"/>
      <c r="AY15" s="499"/>
      <c r="AZ15" s="468" t="s">
        <v>139</v>
      </c>
      <c r="BA15" s="469"/>
      <c r="BB15" s="469"/>
      <c r="BC15" s="469"/>
      <c r="BD15" s="469"/>
      <c r="BE15" s="469"/>
      <c r="BF15" s="469"/>
      <c r="BG15" s="469"/>
      <c r="BH15" s="469"/>
      <c r="BI15" s="469"/>
      <c r="BJ15" s="469"/>
      <c r="BK15" s="469"/>
      <c r="BL15" s="469"/>
      <c r="BM15" s="470"/>
      <c r="BN15" s="471">
        <v>277938965</v>
      </c>
      <c r="BO15" s="472"/>
      <c r="BP15" s="472"/>
      <c r="BQ15" s="472"/>
      <c r="BR15" s="472"/>
      <c r="BS15" s="472"/>
      <c r="BT15" s="472"/>
      <c r="BU15" s="473"/>
      <c r="BV15" s="471">
        <v>276906391</v>
      </c>
      <c r="BW15" s="472"/>
      <c r="BX15" s="472"/>
      <c r="BY15" s="472"/>
      <c r="BZ15" s="472"/>
      <c r="CA15" s="472"/>
      <c r="CB15" s="472"/>
      <c r="CC15" s="473"/>
      <c r="CD15" s="509" t="s">
        <v>140</v>
      </c>
      <c r="CE15" s="510"/>
      <c r="CF15" s="510"/>
      <c r="CG15" s="510"/>
      <c r="CH15" s="510"/>
      <c r="CI15" s="510"/>
      <c r="CJ15" s="510"/>
      <c r="CK15" s="510"/>
      <c r="CL15" s="510"/>
      <c r="CM15" s="510"/>
      <c r="CN15" s="510"/>
      <c r="CO15" s="510"/>
      <c r="CP15" s="510"/>
      <c r="CQ15" s="510"/>
      <c r="CR15" s="510"/>
      <c r="CS15" s="511"/>
      <c r="CT15" s="167"/>
      <c r="CU15" s="168"/>
      <c r="CV15" s="168"/>
      <c r="CW15" s="168"/>
      <c r="CX15" s="168"/>
      <c r="CY15" s="168"/>
      <c r="CZ15" s="168"/>
      <c r="DA15" s="169"/>
      <c r="DB15" s="167"/>
      <c r="DC15" s="168"/>
      <c r="DD15" s="168"/>
      <c r="DE15" s="168"/>
      <c r="DF15" s="168"/>
      <c r="DG15" s="168"/>
      <c r="DH15" s="168"/>
      <c r="DI15" s="169"/>
      <c r="DJ15" s="158"/>
      <c r="DK15" s="158"/>
      <c r="DL15" s="158"/>
      <c r="DM15" s="158"/>
      <c r="DN15" s="158"/>
      <c r="DO15" s="158"/>
    </row>
    <row r="16" spans="1:119" ht="18.75" customHeight="1">
      <c r="A16" s="159"/>
      <c r="B16" s="529"/>
      <c r="C16" s="530"/>
      <c r="D16" s="530"/>
      <c r="E16" s="530"/>
      <c r="F16" s="530"/>
      <c r="G16" s="530"/>
      <c r="H16" s="530"/>
      <c r="I16" s="530"/>
      <c r="J16" s="530"/>
      <c r="K16" s="531"/>
      <c r="L16" s="506" t="s">
        <v>141</v>
      </c>
      <c r="M16" s="507"/>
      <c r="N16" s="507"/>
      <c r="O16" s="507"/>
      <c r="P16" s="507"/>
      <c r="Q16" s="508"/>
      <c r="R16" s="503" t="s">
        <v>142</v>
      </c>
      <c r="S16" s="504"/>
      <c r="T16" s="504"/>
      <c r="U16" s="504"/>
      <c r="V16" s="505"/>
      <c r="W16" s="544"/>
      <c r="X16" s="545"/>
      <c r="Y16" s="546"/>
      <c r="Z16" s="493" t="s">
        <v>143</v>
      </c>
      <c r="AA16" s="494"/>
      <c r="AB16" s="494"/>
      <c r="AC16" s="494"/>
      <c r="AD16" s="494"/>
      <c r="AE16" s="494"/>
      <c r="AF16" s="494"/>
      <c r="AG16" s="494"/>
      <c r="AH16" s="495"/>
      <c r="AI16" s="496">
        <v>481</v>
      </c>
      <c r="AJ16" s="497"/>
      <c r="AK16" s="497"/>
      <c r="AL16" s="497"/>
      <c r="AM16" s="498"/>
      <c r="AN16" s="496">
        <v>1614236</v>
      </c>
      <c r="AO16" s="497"/>
      <c r="AP16" s="497"/>
      <c r="AQ16" s="497"/>
      <c r="AR16" s="497"/>
      <c r="AS16" s="498"/>
      <c r="AT16" s="496">
        <v>3356</v>
      </c>
      <c r="AU16" s="497"/>
      <c r="AV16" s="497"/>
      <c r="AW16" s="497"/>
      <c r="AX16" s="497"/>
      <c r="AY16" s="499"/>
      <c r="AZ16" s="468" t="s">
        <v>144</v>
      </c>
      <c r="BA16" s="469"/>
      <c r="BB16" s="469"/>
      <c r="BC16" s="469"/>
      <c r="BD16" s="469"/>
      <c r="BE16" s="469"/>
      <c r="BF16" s="469"/>
      <c r="BG16" s="469"/>
      <c r="BH16" s="469"/>
      <c r="BI16" s="469"/>
      <c r="BJ16" s="469"/>
      <c r="BK16" s="469"/>
      <c r="BL16" s="469"/>
      <c r="BM16" s="470"/>
      <c r="BN16" s="471">
        <v>131700928</v>
      </c>
      <c r="BO16" s="472"/>
      <c r="BP16" s="472"/>
      <c r="BQ16" s="472"/>
      <c r="BR16" s="472"/>
      <c r="BS16" s="472"/>
      <c r="BT16" s="472"/>
      <c r="BU16" s="473"/>
      <c r="BV16" s="471">
        <v>130851764</v>
      </c>
      <c r="BW16" s="472"/>
      <c r="BX16" s="472"/>
      <c r="BY16" s="472"/>
      <c r="BZ16" s="472"/>
      <c r="CA16" s="472"/>
      <c r="CB16" s="472"/>
      <c r="CC16" s="473"/>
      <c r="CD16" s="170"/>
      <c r="CE16" s="448" t="s">
        <v>145</v>
      </c>
      <c r="CF16" s="448"/>
      <c r="CG16" s="448"/>
      <c r="CH16" s="448"/>
      <c r="CI16" s="448"/>
      <c r="CJ16" s="448"/>
      <c r="CK16" s="448"/>
      <c r="CL16" s="448"/>
      <c r="CM16" s="448"/>
      <c r="CN16" s="448"/>
      <c r="CO16" s="448"/>
      <c r="CP16" s="448"/>
      <c r="CQ16" s="448"/>
      <c r="CR16" s="448"/>
      <c r="CS16" s="449"/>
      <c r="CT16" s="450">
        <v>14.5</v>
      </c>
      <c r="CU16" s="451"/>
      <c r="CV16" s="451"/>
      <c r="CW16" s="451"/>
      <c r="CX16" s="451"/>
      <c r="CY16" s="451"/>
      <c r="CZ16" s="451"/>
      <c r="DA16" s="452"/>
      <c r="DB16" s="450">
        <v>14.6</v>
      </c>
      <c r="DC16" s="451"/>
      <c r="DD16" s="451"/>
      <c r="DE16" s="451"/>
      <c r="DF16" s="451"/>
      <c r="DG16" s="451"/>
      <c r="DH16" s="451"/>
      <c r="DI16" s="452"/>
      <c r="DJ16" s="158"/>
      <c r="DK16" s="158"/>
      <c r="DL16" s="158"/>
      <c r="DM16" s="158"/>
      <c r="DN16" s="158"/>
      <c r="DO16" s="158"/>
    </row>
    <row r="17" spans="1:119" ht="18.75" customHeight="1" thickBot="1">
      <c r="A17" s="159"/>
      <c r="B17" s="532"/>
      <c r="C17" s="533"/>
      <c r="D17" s="533"/>
      <c r="E17" s="533"/>
      <c r="F17" s="533"/>
      <c r="G17" s="533"/>
      <c r="H17" s="533"/>
      <c r="I17" s="533"/>
      <c r="J17" s="533"/>
      <c r="K17" s="534"/>
      <c r="L17" s="171"/>
      <c r="M17" s="500" t="s">
        <v>146</v>
      </c>
      <c r="N17" s="501"/>
      <c r="O17" s="501"/>
      <c r="P17" s="501"/>
      <c r="Q17" s="502"/>
      <c r="R17" s="503" t="s">
        <v>147</v>
      </c>
      <c r="S17" s="504"/>
      <c r="T17" s="504"/>
      <c r="U17" s="504"/>
      <c r="V17" s="505"/>
      <c r="W17" s="544"/>
      <c r="X17" s="545"/>
      <c r="Y17" s="546"/>
      <c r="Z17" s="493" t="s">
        <v>148</v>
      </c>
      <c r="AA17" s="494"/>
      <c r="AB17" s="494"/>
      <c r="AC17" s="494"/>
      <c r="AD17" s="494"/>
      <c r="AE17" s="494"/>
      <c r="AF17" s="494"/>
      <c r="AG17" s="494"/>
      <c r="AH17" s="495"/>
      <c r="AI17" s="496">
        <v>2007</v>
      </c>
      <c r="AJ17" s="497"/>
      <c r="AK17" s="497"/>
      <c r="AL17" s="497"/>
      <c r="AM17" s="498"/>
      <c r="AN17" s="496">
        <v>6498666</v>
      </c>
      <c r="AO17" s="497"/>
      <c r="AP17" s="497"/>
      <c r="AQ17" s="497"/>
      <c r="AR17" s="497"/>
      <c r="AS17" s="498"/>
      <c r="AT17" s="496">
        <v>3238</v>
      </c>
      <c r="AU17" s="497"/>
      <c r="AV17" s="497"/>
      <c r="AW17" s="497"/>
      <c r="AX17" s="497"/>
      <c r="AY17" s="499"/>
      <c r="AZ17" s="468" t="s">
        <v>149</v>
      </c>
      <c r="BA17" s="469"/>
      <c r="BB17" s="469"/>
      <c r="BC17" s="469"/>
      <c r="BD17" s="469"/>
      <c r="BE17" s="469"/>
      <c r="BF17" s="469"/>
      <c r="BG17" s="469"/>
      <c r="BH17" s="469"/>
      <c r="BI17" s="469"/>
      <c r="BJ17" s="469"/>
      <c r="BK17" s="469"/>
      <c r="BL17" s="469"/>
      <c r="BM17" s="470"/>
      <c r="BN17" s="471">
        <v>311293354</v>
      </c>
      <c r="BO17" s="472"/>
      <c r="BP17" s="472"/>
      <c r="BQ17" s="472"/>
      <c r="BR17" s="472"/>
      <c r="BS17" s="472"/>
      <c r="BT17" s="472"/>
      <c r="BU17" s="473"/>
      <c r="BV17" s="471">
        <v>313330255</v>
      </c>
      <c r="BW17" s="472"/>
      <c r="BX17" s="472"/>
      <c r="BY17" s="472"/>
      <c r="BZ17" s="472"/>
      <c r="CA17" s="472"/>
      <c r="CB17" s="472"/>
      <c r="CC17" s="473"/>
      <c r="CD17" s="170"/>
      <c r="CE17" s="448"/>
      <c r="CF17" s="448"/>
      <c r="CG17" s="448"/>
      <c r="CH17" s="448"/>
      <c r="CI17" s="448"/>
      <c r="CJ17" s="448"/>
      <c r="CK17" s="448"/>
      <c r="CL17" s="448"/>
      <c r="CM17" s="448"/>
      <c r="CN17" s="448"/>
      <c r="CO17" s="448"/>
      <c r="CP17" s="448"/>
      <c r="CQ17" s="448"/>
      <c r="CR17" s="448"/>
      <c r="CS17" s="449"/>
      <c r="CT17" s="450"/>
      <c r="CU17" s="451"/>
      <c r="CV17" s="451"/>
      <c r="CW17" s="451"/>
      <c r="CX17" s="451"/>
      <c r="CY17" s="451"/>
      <c r="CZ17" s="451"/>
      <c r="DA17" s="452"/>
      <c r="DB17" s="450"/>
      <c r="DC17" s="451"/>
      <c r="DD17" s="451"/>
      <c r="DE17" s="451"/>
      <c r="DF17" s="451"/>
      <c r="DG17" s="451"/>
      <c r="DH17" s="451"/>
      <c r="DI17" s="452"/>
      <c r="DJ17" s="158"/>
      <c r="DK17" s="158"/>
      <c r="DL17" s="158"/>
      <c r="DM17" s="158"/>
      <c r="DN17" s="158"/>
      <c r="DO17" s="158"/>
    </row>
    <row r="18" spans="1:119" ht="18.75" customHeight="1" thickBot="1">
      <c r="A18" s="159"/>
      <c r="B18" s="488" t="s">
        <v>150</v>
      </c>
      <c r="C18" s="489"/>
      <c r="D18" s="489"/>
      <c r="E18" s="489"/>
      <c r="F18" s="489"/>
      <c r="G18" s="489"/>
      <c r="H18" s="489"/>
      <c r="I18" s="489"/>
      <c r="J18" s="489"/>
      <c r="K18" s="490"/>
      <c r="L18" s="491">
        <v>9323</v>
      </c>
      <c r="M18" s="492"/>
      <c r="N18" s="492"/>
      <c r="O18" s="492"/>
      <c r="P18" s="492"/>
      <c r="Q18" s="492"/>
      <c r="R18" s="492"/>
      <c r="S18" s="492"/>
      <c r="T18" s="492"/>
      <c r="U18" s="492"/>
      <c r="V18" s="492"/>
      <c r="W18" s="544"/>
      <c r="X18" s="545"/>
      <c r="Y18" s="546"/>
      <c r="Z18" s="493" t="s">
        <v>151</v>
      </c>
      <c r="AA18" s="494"/>
      <c r="AB18" s="494"/>
      <c r="AC18" s="494"/>
      <c r="AD18" s="494"/>
      <c r="AE18" s="494"/>
      <c r="AF18" s="494"/>
      <c r="AG18" s="494"/>
      <c r="AH18" s="495"/>
      <c r="AI18" s="496">
        <v>8355</v>
      </c>
      <c r="AJ18" s="497"/>
      <c r="AK18" s="497"/>
      <c r="AL18" s="497"/>
      <c r="AM18" s="498"/>
      <c r="AN18" s="496">
        <v>31771752</v>
      </c>
      <c r="AO18" s="497"/>
      <c r="AP18" s="497"/>
      <c r="AQ18" s="497"/>
      <c r="AR18" s="497"/>
      <c r="AS18" s="498"/>
      <c r="AT18" s="496">
        <v>3803</v>
      </c>
      <c r="AU18" s="497"/>
      <c r="AV18" s="497"/>
      <c r="AW18" s="497"/>
      <c r="AX18" s="497"/>
      <c r="AY18" s="499"/>
      <c r="AZ18" s="479" t="s">
        <v>152</v>
      </c>
      <c r="BA18" s="480"/>
      <c r="BB18" s="480"/>
      <c r="BC18" s="480"/>
      <c r="BD18" s="480"/>
      <c r="BE18" s="480"/>
      <c r="BF18" s="480"/>
      <c r="BG18" s="480"/>
      <c r="BH18" s="480"/>
      <c r="BI18" s="480"/>
      <c r="BJ18" s="480"/>
      <c r="BK18" s="480"/>
      <c r="BL18" s="480"/>
      <c r="BM18" s="481"/>
      <c r="BN18" s="445">
        <v>370877981</v>
      </c>
      <c r="BO18" s="446"/>
      <c r="BP18" s="446"/>
      <c r="BQ18" s="446"/>
      <c r="BR18" s="446"/>
      <c r="BS18" s="446"/>
      <c r="BT18" s="446"/>
      <c r="BU18" s="447"/>
      <c r="BV18" s="445">
        <v>374934555</v>
      </c>
      <c r="BW18" s="446"/>
      <c r="BX18" s="446"/>
      <c r="BY18" s="446"/>
      <c r="BZ18" s="446"/>
      <c r="CA18" s="446"/>
      <c r="CB18" s="446"/>
      <c r="CC18" s="447"/>
      <c r="CD18" s="170"/>
      <c r="CE18" s="448"/>
      <c r="CF18" s="448"/>
      <c r="CG18" s="448"/>
      <c r="CH18" s="448"/>
      <c r="CI18" s="448"/>
      <c r="CJ18" s="448"/>
      <c r="CK18" s="448"/>
      <c r="CL18" s="448"/>
      <c r="CM18" s="448"/>
      <c r="CN18" s="448"/>
      <c r="CO18" s="448"/>
      <c r="CP18" s="448"/>
      <c r="CQ18" s="448"/>
      <c r="CR18" s="448"/>
      <c r="CS18" s="449"/>
      <c r="CT18" s="450"/>
      <c r="CU18" s="451"/>
      <c r="CV18" s="451"/>
      <c r="CW18" s="451"/>
      <c r="CX18" s="451"/>
      <c r="CY18" s="451"/>
      <c r="CZ18" s="451"/>
      <c r="DA18" s="452"/>
      <c r="DB18" s="450"/>
      <c r="DC18" s="451"/>
      <c r="DD18" s="451"/>
      <c r="DE18" s="451"/>
      <c r="DF18" s="451"/>
      <c r="DG18" s="451"/>
      <c r="DH18" s="451"/>
      <c r="DI18" s="452"/>
      <c r="DJ18" s="158"/>
      <c r="DK18" s="158"/>
      <c r="DL18" s="158"/>
      <c r="DM18" s="158"/>
      <c r="DN18" s="158"/>
      <c r="DO18" s="158"/>
    </row>
    <row r="19" spans="1:119" ht="18.75" customHeight="1" thickBot="1">
      <c r="A19" s="159"/>
      <c r="B19" s="488" t="s">
        <v>153</v>
      </c>
      <c r="C19" s="489"/>
      <c r="D19" s="489"/>
      <c r="E19" s="489"/>
      <c r="F19" s="489"/>
      <c r="G19" s="489"/>
      <c r="H19" s="489"/>
      <c r="I19" s="489"/>
      <c r="J19" s="489"/>
      <c r="K19" s="490"/>
      <c r="L19" s="491">
        <v>116</v>
      </c>
      <c r="M19" s="492"/>
      <c r="N19" s="492"/>
      <c r="O19" s="492"/>
      <c r="P19" s="492"/>
      <c r="Q19" s="492"/>
      <c r="R19" s="492"/>
      <c r="S19" s="492"/>
      <c r="T19" s="492"/>
      <c r="U19" s="492"/>
      <c r="V19" s="492"/>
      <c r="W19" s="544"/>
      <c r="X19" s="545"/>
      <c r="Y19" s="546"/>
      <c r="Z19" s="493" t="s">
        <v>154</v>
      </c>
      <c r="AA19" s="494"/>
      <c r="AB19" s="494"/>
      <c r="AC19" s="494"/>
      <c r="AD19" s="494"/>
      <c r="AE19" s="494"/>
      <c r="AF19" s="494"/>
      <c r="AG19" s="494"/>
      <c r="AH19" s="495"/>
      <c r="AI19" s="496" t="s">
        <v>155</v>
      </c>
      <c r="AJ19" s="497"/>
      <c r="AK19" s="497"/>
      <c r="AL19" s="497"/>
      <c r="AM19" s="498"/>
      <c r="AN19" s="496" t="s">
        <v>156</v>
      </c>
      <c r="AO19" s="497"/>
      <c r="AP19" s="497"/>
      <c r="AQ19" s="497"/>
      <c r="AR19" s="497"/>
      <c r="AS19" s="498"/>
      <c r="AT19" s="496" t="s">
        <v>129</v>
      </c>
      <c r="AU19" s="497"/>
      <c r="AV19" s="497"/>
      <c r="AW19" s="497"/>
      <c r="AX19" s="497"/>
      <c r="AY19" s="499"/>
      <c r="AZ19" s="462" t="s">
        <v>157</v>
      </c>
      <c r="BA19" s="463"/>
      <c r="BB19" s="463"/>
      <c r="BC19" s="463"/>
      <c r="BD19" s="463"/>
      <c r="BE19" s="463"/>
      <c r="BF19" s="463"/>
      <c r="BG19" s="463"/>
      <c r="BH19" s="463"/>
      <c r="BI19" s="463"/>
      <c r="BJ19" s="463"/>
      <c r="BK19" s="463"/>
      <c r="BL19" s="463"/>
      <c r="BM19" s="464"/>
      <c r="BN19" s="465">
        <v>1172713838</v>
      </c>
      <c r="BO19" s="466"/>
      <c r="BP19" s="466"/>
      <c r="BQ19" s="466"/>
      <c r="BR19" s="466"/>
      <c r="BS19" s="466"/>
      <c r="BT19" s="466"/>
      <c r="BU19" s="467"/>
      <c r="BV19" s="465">
        <v>1166967465</v>
      </c>
      <c r="BW19" s="466"/>
      <c r="BX19" s="466"/>
      <c r="BY19" s="466"/>
      <c r="BZ19" s="466"/>
      <c r="CA19" s="466"/>
      <c r="CB19" s="466"/>
      <c r="CC19" s="467"/>
      <c r="CD19" s="170"/>
      <c r="CE19" s="448"/>
      <c r="CF19" s="448"/>
      <c r="CG19" s="448"/>
      <c r="CH19" s="448"/>
      <c r="CI19" s="448"/>
      <c r="CJ19" s="448"/>
      <c r="CK19" s="448"/>
      <c r="CL19" s="448"/>
      <c r="CM19" s="448"/>
      <c r="CN19" s="448"/>
      <c r="CO19" s="448"/>
      <c r="CP19" s="448"/>
      <c r="CQ19" s="448"/>
      <c r="CR19" s="448"/>
      <c r="CS19" s="449"/>
      <c r="CT19" s="450"/>
      <c r="CU19" s="451"/>
      <c r="CV19" s="451"/>
      <c r="CW19" s="451"/>
      <c r="CX19" s="451"/>
      <c r="CY19" s="451"/>
      <c r="CZ19" s="451"/>
      <c r="DA19" s="452"/>
      <c r="DB19" s="450"/>
      <c r="DC19" s="451"/>
      <c r="DD19" s="451"/>
      <c r="DE19" s="451"/>
      <c r="DF19" s="451"/>
      <c r="DG19" s="451"/>
      <c r="DH19" s="451"/>
      <c r="DI19" s="452"/>
      <c r="DJ19" s="158"/>
      <c r="DK19" s="158"/>
      <c r="DL19" s="158"/>
      <c r="DM19" s="158"/>
      <c r="DN19" s="158"/>
      <c r="DO19" s="158"/>
    </row>
    <row r="20" spans="1:119" ht="18.75" customHeight="1" thickBot="1">
      <c r="A20" s="159"/>
      <c r="B20" s="488" t="s">
        <v>158</v>
      </c>
      <c r="C20" s="489"/>
      <c r="D20" s="489"/>
      <c r="E20" s="489"/>
      <c r="F20" s="489"/>
      <c r="G20" s="489"/>
      <c r="H20" s="489"/>
      <c r="I20" s="489"/>
      <c r="J20" s="489"/>
      <c r="K20" s="490"/>
      <c r="L20" s="491">
        <v>393396</v>
      </c>
      <c r="M20" s="492"/>
      <c r="N20" s="492"/>
      <c r="O20" s="492"/>
      <c r="P20" s="492"/>
      <c r="Q20" s="492"/>
      <c r="R20" s="492"/>
      <c r="S20" s="492"/>
      <c r="T20" s="492"/>
      <c r="U20" s="492"/>
      <c r="V20" s="492"/>
      <c r="W20" s="547"/>
      <c r="X20" s="548"/>
      <c r="Y20" s="549"/>
      <c r="Z20" s="493" t="s">
        <v>159</v>
      </c>
      <c r="AA20" s="494"/>
      <c r="AB20" s="494"/>
      <c r="AC20" s="494"/>
      <c r="AD20" s="494"/>
      <c r="AE20" s="494"/>
      <c r="AF20" s="494"/>
      <c r="AG20" s="494"/>
      <c r="AH20" s="495"/>
      <c r="AI20" s="496">
        <v>15702</v>
      </c>
      <c r="AJ20" s="497"/>
      <c r="AK20" s="497"/>
      <c r="AL20" s="497"/>
      <c r="AM20" s="498"/>
      <c r="AN20" s="496">
        <v>56340978</v>
      </c>
      <c r="AO20" s="497"/>
      <c r="AP20" s="497"/>
      <c r="AQ20" s="497"/>
      <c r="AR20" s="497"/>
      <c r="AS20" s="498"/>
      <c r="AT20" s="496">
        <v>3588</v>
      </c>
      <c r="AU20" s="497"/>
      <c r="AV20" s="497"/>
      <c r="AW20" s="497"/>
      <c r="AX20" s="497"/>
      <c r="AY20" s="499"/>
      <c r="AZ20" s="479" t="s">
        <v>160</v>
      </c>
      <c r="BA20" s="480"/>
      <c r="BB20" s="480"/>
      <c r="BC20" s="480"/>
      <c r="BD20" s="480"/>
      <c r="BE20" s="480"/>
      <c r="BF20" s="480"/>
      <c r="BG20" s="480"/>
      <c r="BH20" s="480"/>
      <c r="BI20" s="480"/>
      <c r="BJ20" s="480"/>
      <c r="BK20" s="480"/>
      <c r="BL20" s="480"/>
      <c r="BM20" s="481"/>
      <c r="BN20" s="445">
        <v>312337376</v>
      </c>
      <c r="BO20" s="446"/>
      <c r="BP20" s="446"/>
      <c r="BQ20" s="446"/>
      <c r="BR20" s="446"/>
      <c r="BS20" s="446"/>
      <c r="BT20" s="446"/>
      <c r="BU20" s="447"/>
      <c r="BV20" s="445">
        <v>328303579</v>
      </c>
      <c r="BW20" s="446"/>
      <c r="BX20" s="446"/>
      <c r="BY20" s="446"/>
      <c r="BZ20" s="446"/>
      <c r="CA20" s="446"/>
      <c r="CB20" s="446"/>
      <c r="CC20" s="447"/>
      <c r="CD20" s="170"/>
      <c r="CE20" s="448"/>
      <c r="CF20" s="448"/>
      <c r="CG20" s="448"/>
      <c r="CH20" s="448"/>
      <c r="CI20" s="448"/>
      <c r="CJ20" s="448"/>
      <c r="CK20" s="448"/>
      <c r="CL20" s="448"/>
      <c r="CM20" s="448"/>
      <c r="CN20" s="448"/>
      <c r="CO20" s="448"/>
      <c r="CP20" s="448"/>
      <c r="CQ20" s="448"/>
      <c r="CR20" s="448"/>
      <c r="CS20" s="449"/>
      <c r="CT20" s="450"/>
      <c r="CU20" s="451"/>
      <c r="CV20" s="451"/>
      <c r="CW20" s="451"/>
      <c r="CX20" s="451"/>
      <c r="CY20" s="451"/>
      <c r="CZ20" s="451"/>
      <c r="DA20" s="452"/>
      <c r="DB20" s="450"/>
      <c r="DC20" s="451"/>
      <c r="DD20" s="451"/>
      <c r="DE20" s="451"/>
      <c r="DF20" s="451"/>
      <c r="DG20" s="451"/>
      <c r="DH20" s="451"/>
      <c r="DI20" s="452"/>
      <c r="DJ20" s="158"/>
      <c r="DK20" s="158"/>
      <c r="DL20" s="158"/>
      <c r="DM20" s="158"/>
      <c r="DN20" s="158"/>
      <c r="DO20" s="158"/>
    </row>
    <row r="21" spans="1:119" ht="18.75" customHeight="1" thickBot="1">
      <c r="A21" s="159"/>
      <c r="B21" s="172"/>
      <c r="C21" s="173"/>
      <c r="D21" s="173"/>
      <c r="E21" s="173"/>
      <c r="F21" s="173"/>
      <c r="G21" s="173"/>
      <c r="H21" s="173"/>
      <c r="I21" s="173"/>
      <c r="J21" s="173"/>
      <c r="K21" s="173"/>
      <c r="L21" s="173"/>
      <c r="M21" s="173"/>
      <c r="N21" s="173"/>
      <c r="O21" s="173"/>
      <c r="P21" s="173"/>
      <c r="Q21" s="173"/>
      <c r="R21" s="173"/>
      <c r="S21" s="173"/>
      <c r="T21" s="173"/>
      <c r="U21" s="173"/>
      <c r="V21" s="173"/>
      <c r="W21" s="482" t="s">
        <v>161</v>
      </c>
      <c r="X21" s="483"/>
      <c r="Y21" s="483"/>
      <c r="Z21" s="483"/>
      <c r="AA21" s="483"/>
      <c r="AB21" s="483"/>
      <c r="AC21" s="483"/>
      <c r="AD21" s="483"/>
      <c r="AE21" s="483"/>
      <c r="AF21" s="483"/>
      <c r="AG21" s="483"/>
      <c r="AH21" s="484"/>
      <c r="AI21" s="485">
        <v>100.1</v>
      </c>
      <c r="AJ21" s="486"/>
      <c r="AK21" s="486"/>
      <c r="AL21" s="486"/>
      <c r="AM21" s="486"/>
      <c r="AN21" s="486"/>
      <c r="AO21" s="486"/>
      <c r="AP21" s="486"/>
      <c r="AQ21" s="486"/>
      <c r="AR21" s="486"/>
      <c r="AS21" s="486"/>
      <c r="AT21" s="486"/>
      <c r="AU21" s="486"/>
      <c r="AV21" s="486"/>
      <c r="AW21" s="486"/>
      <c r="AX21" s="486"/>
      <c r="AY21" s="487"/>
      <c r="AZ21" s="462" t="s">
        <v>162</v>
      </c>
      <c r="BA21" s="463"/>
      <c r="BB21" s="463"/>
      <c r="BC21" s="463"/>
      <c r="BD21" s="463"/>
      <c r="BE21" s="463"/>
      <c r="BF21" s="463"/>
      <c r="BG21" s="463"/>
      <c r="BH21" s="463"/>
      <c r="BI21" s="463"/>
      <c r="BJ21" s="463"/>
      <c r="BK21" s="463"/>
      <c r="BL21" s="463"/>
      <c r="BM21" s="464"/>
      <c r="BN21" s="465">
        <v>27208206</v>
      </c>
      <c r="BO21" s="466"/>
      <c r="BP21" s="466"/>
      <c r="BQ21" s="466"/>
      <c r="BR21" s="466"/>
      <c r="BS21" s="466"/>
      <c r="BT21" s="466"/>
      <c r="BU21" s="467"/>
      <c r="BV21" s="465">
        <v>34979491</v>
      </c>
      <c r="BW21" s="466"/>
      <c r="BX21" s="466"/>
      <c r="BY21" s="466"/>
      <c r="BZ21" s="466"/>
      <c r="CA21" s="466"/>
      <c r="CB21" s="466"/>
      <c r="CC21" s="467"/>
      <c r="CD21" s="170"/>
      <c r="CE21" s="448"/>
      <c r="CF21" s="448"/>
      <c r="CG21" s="448"/>
      <c r="CH21" s="448"/>
      <c r="CI21" s="448"/>
      <c r="CJ21" s="448"/>
      <c r="CK21" s="448"/>
      <c r="CL21" s="448"/>
      <c r="CM21" s="448"/>
      <c r="CN21" s="448"/>
      <c r="CO21" s="448"/>
      <c r="CP21" s="448"/>
      <c r="CQ21" s="448"/>
      <c r="CR21" s="448"/>
      <c r="CS21" s="449"/>
      <c r="CT21" s="450"/>
      <c r="CU21" s="451"/>
      <c r="CV21" s="451"/>
      <c r="CW21" s="451"/>
      <c r="CX21" s="451"/>
      <c r="CY21" s="451"/>
      <c r="CZ21" s="451"/>
      <c r="DA21" s="452"/>
      <c r="DB21" s="450"/>
      <c r="DC21" s="451"/>
      <c r="DD21" s="451"/>
      <c r="DE21" s="451"/>
      <c r="DF21" s="451"/>
      <c r="DG21" s="451"/>
      <c r="DH21" s="451"/>
      <c r="DI21" s="452"/>
      <c r="DJ21" s="158"/>
      <c r="DK21" s="158"/>
      <c r="DL21" s="158"/>
      <c r="DM21" s="158"/>
      <c r="DN21" s="158"/>
      <c r="DO21" s="158"/>
    </row>
    <row r="22" spans="1:119" ht="18.75" customHeight="1">
      <c r="A22" s="159"/>
      <c r="B22" s="174"/>
      <c r="C22" s="175"/>
      <c r="D22" s="176"/>
      <c r="E22" s="176"/>
      <c r="F22" s="176"/>
      <c r="G22" s="176"/>
      <c r="H22" s="176"/>
      <c r="I22" s="176"/>
      <c r="J22" s="176"/>
      <c r="K22" s="176"/>
      <c r="L22" s="176"/>
      <c r="M22" s="176"/>
      <c r="N22" s="176"/>
      <c r="O22" s="176"/>
      <c r="P22" s="176"/>
      <c r="Q22" s="177"/>
      <c r="R22" s="177"/>
      <c r="S22" s="177"/>
      <c r="T22" s="177"/>
      <c r="U22" s="177"/>
      <c r="V22" s="177"/>
      <c r="W22" s="178"/>
      <c r="X22" s="178"/>
      <c r="Y22" s="178"/>
      <c r="Z22" s="179"/>
      <c r="AA22" s="179"/>
      <c r="AB22" s="179"/>
      <c r="AC22" s="179"/>
      <c r="AD22" s="179"/>
      <c r="AE22" s="179"/>
      <c r="AF22" s="179"/>
      <c r="AG22" s="179"/>
      <c r="AH22" s="179"/>
      <c r="AI22" s="179"/>
      <c r="AJ22" s="180"/>
      <c r="AK22" s="180"/>
      <c r="AL22" s="180"/>
      <c r="AM22" s="180"/>
      <c r="AN22" s="180"/>
      <c r="AO22" s="180"/>
      <c r="AP22" s="180"/>
      <c r="AQ22" s="180"/>
      <c r="AR22" s="180"/>
      <c r="AS22" s="180"/>
      <c r="AT22" s="180"/>
      <c r="AU22" s="180"/>
      <c r="AV22" s="180"/>
      <c r="AW22" s="180"/>
      <c r="AX22" s="180"/>
      <c r="AY22" s="181"/>
      <c r="AZ22" s="468" t="s">
        <v>163</v>
      </c>
      <c r="BA22" s="469"/>
      <c r="BB22" s="469"/>
      <c r="BC22" s="469"/>
      <c r="BD22" s="469"/>
      <c r="BE22" s="469"/>
      <c r="BF22" s="469"/>
      <c r="BG22" s="469"/>
      <c r="BH22" s="469"/>
      <c r="BI22" s="469"/>
      <c r="BJ22" s="469"/>
      <c r="BK22" s="469"/>
      <c r="BL22" s="469"/>
      <c r="BM22" s="470"/>
      <c r="BN22" s="471">
        <v>2018073</v>
      </c>
      <c r="BO22" s="472"/>
      <c r="BP22" s="472"/>
      <c r="BQ22" s="472"/>
      <c r="BR22" s="472"/>
      <c r="BS22" s="472"/>
      <c r="BT22" s="472"/>
      <c r="BU22" s="473"/>
      <c r="BV22" s="471">
        <v>1924727</v>
      </c>
      <c r="BW22" s="472"/>
      <c r="BX22" s="472"/>
      <c r="BY22" s="472"/>
      <c r="BZ22" s="472"/>
      <c r="CA22" s="472"/>
      <c r="CB22" s="472"/>
      <c r="CC22" s="473"/>
      <c r="CD22" s="170"/>
      <c r="CE22" s="448"/>
      <c r="CF22" s="448"/>
      <c r="CG22" s="448"/>
      <c r="CH22" s="448"/>
      <c r="CI22" s="448"/>
      <c r="CJ22" s="448"/>
      <c r="CK22" s="448"/>
      <c r="CL22" s="448"/>
      <c r="CM22" s="448"/>
      <c r="CN22" s="448"/>
      <c r="CO22" s="448"/>
      <c r="CP22" s="448"/>
      <c r="CQ22" s="448"/>
      <c r="CR22" s="448"/>
      <c r="CS22" s="449"/>
      <c r="CT22" s="450"/>
      <c r="CU22" s="451"/>
      <c r="CV22" s="451"/>
      <c r="CW22" s="451"/>
      <c r="CX22" s="451"/>
      <c r="CY22" s="451"/>
      <c r="CZ22" s="451"/>
      <c r="DA22" s="452"/>
      <c r="DB22" s="450"/>
      <c r="DC22" s="451"/>
      <c r="DD22" s="451"/>
      <c r="DE22" s="451"/>
      <c r="DF22" s="451"/>
      <c r="DG22" s="451"/>
      <c r="DH22" s="451"/>
      <c r="DI22" s="452"/>
      <c r="DJ22" s="158"/>
      <c r="DK22" s="158"/>
      <c r="DL22" s="158"/>
      <c r="DM22" s="158"/>
      <c r="DN22" s="158"/>
      <c r="DO22" s="158"/>
    </row>
    <row r="23" spans="1:119" ht="18.75" customHeight="1">
      <c r="A23" s="159"/>
      <c r="B23" s="174"/>
      <c r="C23" s="175"/>
      <c r="D23" s="176"/>
      <c r="E23" s="176"/>
      <c r="F23" s="176"/>
      <c r="G23" s="176"/>
      <c r="H23" s="176"/>
      <c r="I23" s="176"/>
      <c r="J23" s="176"/>
      <c r="K23" s="176"/>
      <c r="L23" s="176"/>
      <c r="M23" s="176"/>
      <c r="N23" s="176"/>
      <c r="O23" s="176"/>
      <c r="P23" s="176"/>
      <c r="Q23" s="177"/>
      <c r="R23" s="177"/>
      <c r="S23" s="177"/>
      <c r="T23" s="177"/>
      <c r="U23" s="177"/>
      <c r="V23" s="177"/>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468" t="s">
        <v>164</v>
      </c>
      <c r="BA23" s="469"/>
      <c r="BB23" s="469"/>
      <c r="BC23" s="469"/>
      <c r="BD23" s="469"/>
      <c r="BE23" s="469"/>
      <c r="BF23" s="469"/>
      <c r="BG23" s="469"/>
      <c r="BH23" s="469"/>
      <c r="BI23" s="469"/>
      <c r="BJ23" s="469"/>
      <c r="BK23" s="469"/>
      <c r="BL23" s="469"/>
      <c r="BM23" s="470"/>
      <c r="BN23" s="471">
        <v>6051825</v>
      </c>
      <c r="BO23" s="472"/>
      <c r="BP23" s="472"/>
      <c r="BQ23" s="472"/>
      <c r="BR23" s="472"/>
      <c r="BS23" s="472"/>
      <c r="BT23" s="472"/>
      <c r="BU23" s="473"/>
      <c r="BV23" s="471">
        <v>6051825</v>
      </c>
      <c r="BW23" s="472"/>
      <c r="BX23" s="472"/>
      <c r="BY23" s="472"/>
      <c r="BZ23" s="472"/>
      <c r="CA23" s="472"/>
      <c r="CB23" s="472"/>
      <c r="CC23" s="473"/>
      <c r="CD23" s="170"/>
      <c r="CE23" s="448"/>
      <c r="CF23" s="448"/>
      <c r="CG23" s="448"/>
      <c r="CH23" s="448"/>
      <c r="CI23" s="448"/>
      <c r="CJ23" s="448"/>
      <c r="CK23" s="448"/>
      <c r="CL23" s="448"/>
      <c r="CM23" s="448"/>
      <c r="CN23" s="448"/>
      <c r="CO23" s="448"/>
      <c r="CP23" s="448"/>
      <c r="CQ23" s="448"/>
      <c r="CR23" s="448"/>
      <c r="CS23" s="449"/>
      <c r="CT23" s="450"/>
      <c r="CU23" s="451"/>
      <c r="CV23" s="451"/>
      <c r="CW23" s="451"/>
      <c r="CX23" s="451"/>
      <c r="CY23" s="451"/>
      <c r="CZ23" s="451"/>
      <c r="DA23" s="452"/>
      <c r="DB23" s="450"/>
      <c r="DC23" s="451"/>
      <c r="DD23" s="451"/>
      <c r="DE23" s="451"/>
      <c r="DF23" s="451"/>
      <c r="DG23" s="451"/>
      <c r="DH23" s="451"/>
      <c r="DI23" s="452"/>
      <c r="DJ23" s="158"/>
      <c r="DK23" s="158"/>
      <c r="DL23" s="158"/>
      <c r="DM23" s="158"/>
      <c r="DN23" s="158"/>
      <c r="DO23" s="158"/>
    </row>
    <row r="24" spans="1:119" ht="18.75" customHeight="1" thickBot="1">
      <c r="A24" s="159"/>
      <c r="B24" s="174"/>
      <c r="C24" s="175"/>
      <c r="D24" s="182"/>
      <c r="E24" s="182"/>
      <c r="F24" s="182"/>
      <c r="G24" s="182"/>
      <c r="H24" s="182"/>
      <c r="I24" s="182"/>
      <c r="J24" s="182"/>
      <c r="K24" s="182"/>
      <c r="L24" s="183"/>
      <c r="M24" s="183"/>
      <c r="N24" s="183"/>
      <c r="O24" s="183"/>
      <c r="P24" s="183"/>
      <c r="Q24" s="183"/>
      <c r="R24" s="183"/>
      <c r="S24" s="183"/>
      <c r="T24" s="183"/>
      <c r="U24" s="183"/>
      <c r="V24" s="183"/>
      <c r="W24" s="175"/>
      <c r="X24" s="175"/>
      <c r="Y24" s="175"/>
      <c r="Z24" s="182"/>
      <c r="AA24" s="182"/>
      <c r="AB24" s="182"/>
      <c r="AC24" s="182"/>
      <c r="AD24" s="182"/>
      <c r="AE24" s="182"/>
      <c r="AF24" s="182"/>
      <c r="AG24" s="182"/>
      <c r="AH24" s="182"/>
      <c r="AI24" s="182"/>
      <c r="AJ24" s="183"/>
      <c r="AK24" s="183"/>
      <c r="AL24" s="183"/>
      <c r="AM24" s="183"/>
      <c r="AN24" s="183"/>
      <c r="AO24" s="183"/>
      <c r="AP24" s="183"/>
      <c r="AQ24" s="183"/>
      <c r="AR24" s="183"/>
      <c r="AS24" s="183"/>
      <c r="AT24" s="183"/>
      <c r="AU24" s="183"/>
      <c r="AV24" s="183"/>
      <c r="AW24" s="183"/>
      <c r="AX24" s="183"/>
      <c r="AY24" s="184"/>
      <c r="AZ24" s="442" t="s">
        <v>165</v>
      </c>
      <c r="BA24" s="443"/>
      <c r="BB24" s="443"/>
      <c r="BC24" s="443"/>
      <c r="BD24" s="443"/>
      <c r="BE24" s="443"/>
      <c r="BF24" s="443"/>
      <c r="BG24" s="443"/>
      <c r="BH24" s="443"/>
      <c r="BI24" s="443"/>
      <c r="BJ24" s="443"/>
      <c r="BK24" s="443"/>
      <c r="BL24" s="443"/>
      <c r="BM24" s="444"/>
      <c r="BN24" s="445">
        <v>6051825</v>
      </c>
      <c r="BO24" s="446"/>
      <c r="BP24" s="446"/>
      <c r="BQ24" s="446"/>
      <c r="BR24" s="446"/>
      <c r="BS24" s="446"/>
      <c r="BT24" s="446"/>
      <c r="BU24" s="447"/>
      <c r="BV24" s="445">
        <v>6051825</v>
      </c>
      <c r="BW24" s="446"/>
      <c r="BX24" s="446"/>
      <c r="BY24" s="446"/>
      <c r="BZ24" s="446"/>
      <c r="CA24" s="446"/>
      <c r="CB24" s="446"/>
      <c r="CC24" s="447"/>
      <c r="CD24" s="170"/>
      <c r="CE24" s="448"/>
      <c r="CF24" s="448"/>
      <c r="CG24" s="448"/>
      <c r="CH24" s="448"/>
      <c r="CI24" s="448"/>
      <c r="CJ24" s="448"/>
      <c r="CK24" s="448"/>
      <c r="CL24" s="448"/>
      <c r="CM24" s="448"/>
      <c r="CN24" s="448"/>
      <c r="CO24" s="448"/>
      <c r="CP24" s="448"/>
      <c r="CQ24" s="448"/>
      <c r="CR24" s="448"/>
      <c r="CS24" s="449"/>
      <c r="CT24" s="450"/>
      <c r="CU24" s="451"/>
      <c r="CV24" s="451"/>
      <c r="CW24" s="451"/>
      <c r="CX24" s="451"/>
      <c r="CY24" s="451"/>
      <c r="CZ24" s="451"/>
      <c r="DA24" s="452"/>
      <c r="DB24" s="450"/>
      <c r="DC24" s="451"/>
      <c r="DD24" s="451"/>
      <c r="DE24" s="451"/>
      <c r="DF24" s="451"/>
      <c r="DG24" s="451"/>
      <c r="DH24" s="451"/>
      <c r="DI24" s="452"/>
      <c r="DJ24" s="158"/>
      <c r="DK24" s="158"/>
      <c r="DL24" s="158"/>
      <c r="DM24" s="158"/>
      <c r="DN24" s="158"/>
      <c r="DO24" s="158"/>
    </row>
    <row r="25" spans="1:119" s="158" customFormat="1" ht="18.75" customHeight="1">
      <c r="A25" s="159"/>
      <c r="B25" s="174"/>
      <c r="C25" s="175"/>
      <c r="D25" s="182"/>
      <c r="E25" s="182"/>
      <c r="F25" s="182"/>
      <c r="G25" s="182"/>
      <c r="H25" s="182"/>
      <c r="I25" s="182"/>
      <c r="J25" s="182"/>
      <c r="K25" s="182"/>
      <c r="L25" s="183"/>
      <c r="M25" s="183"/>
      <c r="N25" s="183"/>
      <c r="O25" s="183"/>
      <c r="P25" s="183"/>
      <c r="Q25" s="183"/>
      <c r="R25" s="183"/>
      <c r="S25" s="183"/>
      <c r="T25" s="183"/>
      <c r="U25" s="183"/>
      <c r="V25" s="183"/>
      <c r="W25" s="175"/>
      <c r="X25" s="175"/>
      <c r="Y25" s="175"/>
      <c r="Z25" s="182"/>
      <c r="AA25" s="182"/>
      <c r="AB25" s="182"/>
      <c r="AC25" s="182"/>
      <c r="AD25" s="182"/>
      <c r="AE25" s="182"/>
      <c r="AF25" s="182"/>
      <c r="AG25" s="182"/>
      <c r="AH25" s="182"/>
      <c r="AI25" s="182"/>
      <c r="AJ25" s="183"/>
      <c r="AK25" s="183"/>
      <c r="AL25" s="183"/>
      <c r="AM25" s="183"/>
      <c r="AN25" s="183"/>
      <c r="AO25" s="183"/>
      <c r="AP25" s="183"/>
      <c r="AQ25" s="183"/>
      <c r="AR25" s="183"/>
      <c r="AS25" s="183"/>
      <c r="AT25" s="183"/>
      <c r="AU25" s="183"/>
      <c r="AV25" s="183"/>
      <c r="AW25" s="183"/>
      <c r="AX25" s="183"/>
      <c r="AY25" s="184"/>
      <c r="AZ25" s="453" t="s">
        <v>166</v>
      </c>
      <c r="BA25" s="454"/>
      <c r="BB25" s="454"/>
      <c r="BC25" s="455"/>
      <c r="BD25" s="462" t="s">
        <v>45</v>
      </c>
      <c r="BE25" s="463"/>
      <c r="BF25" s="463"/>
      <c r="BG25" s="463"/>
      <c r="BH25" s="463"/>
      <c r="BI25" s="463"/>
      <c r="BJ25" s="463"/>
      <c r="BK25" s="463"/>
      <c r="BL25" s="463"/>
      <c r="BM25" s="464"/>
      <c r="BN25" s="465">
        <v>9826811</v>
      </c>
      <c r="BO25" s="466"/>
      <c r="BP25" s="466"/>
      <c r="BQ25" s="466"/>
      <c r="BR25" s="466"/>
      <c r="BS25" s="466"/>
      <c r="BT25" s="466"/>
      <c r="BU25" s="467"/>
      <c r="BV25" s="465">
        <v>8610750</v>
      </c>
      <c r="BW25" s="466"/>
      <c r="BX25" s="466"/>
      <c r="BY25" s="466"/>
      <c r="BZ25" s="466"/>
      <c r="CA25" s="466"/>
      <c r="CB25" s="466"/>
      <c r="CC25" s="467"/>
      <c r="CD25" s="170"/>
      <c r="CE25" s="448"/>
      <c r="CF25" s="448"/>
      <c r="CG25" s="448"/>
      <c r="CH25" s="448"/>
      <c r="CI25" s="448"/>
      <c r="CJ25" s="448"/>
      <c r="CK25" s="448"/>
      <c r="CL25" s="448"/>
      <c r="CM25" s="448"/>
      <c r="CN25" s="448"/>
      <c r="CO25" s="448"/>
      <c r="CP25" s="448"/>
      <c r="CQ25" s="448"/>
      <c r="CR25" s="448"/>
      <c r="CS25" s="449"/>
      <c r="CT25" s="450"/>
      <c r="CU25" s="451"/>
      <c r="CV25" s="451"/>
      <c r="CW25" s="451"/>
      <c r="CX25" s="451"/>
      <c r="CY25" s="451"/>
      <c r="CZ25" s="451"/>
      <c r="DA25" s="452"/>
      <c r="DB25" s="450"/>
      <c r="DC25" s="451"/>
      <c r="DD25" s="451"/>
      <c r="DE25" s="451"/>
      <c r="DF25" s="451"/>
      <c r="DG25" s="451"/>
      <c r="DH25" s="451"/>
      <c r="DI25" s="452"/>
    </row>
    <row r="26" spans="1:119" s="158" customFormat="1" ht="18.75" customHeight="1">
      <c r="A26" s="159"/>
      <c r="B26" s="174"/>
      <c r="C26" s="175"/>
      <c r="D26" s="182"/>
      <c r="E26" s="182"/>
      <c r="F26" s="182"/>
      <c r="G26" s="182"/>
      <c r="H26" s="182"/>
      <c r="I26" s="182"/>
      <c r="J26" s="182"/>
      <c r="K26" s="182"/>
      <c r="L26" s="183"/>
      <c r="M26" s="183"/>
      <c r="N26" s="183"/>
      <c r="O26" s="183"/>
      <c r="P26" s="183"/>
      <c r="Q26" s="183"/>
      <c r="R26" s="183"/>
      <c r="S26" s="183"/>
      <c r="T26" s="183"/>
      <c r="U26" s="183"/>
      <c r="V26" s="183"/>
      <c r="W26" s="175"/>
      <c r="X26" s="175"/>
      <c r="Y26" s="175"/>
      <c r="Z26" s="182"/>
      <c r="AA26" s="182"/>
      <c r="AB26" s="182"/>
      <c r="AC26" s="182"/>
      <c r="AD26" s="182"/>
      <c r="AE26" s="182"/>
      <c r="AF26" s="182"/>
      <c r="AG26" s="182"/>
      <c r="AH26" s="182"/>
      <c r="AI26" s="182"/>
      <c r="AJ26" s="183"/>
      <c r="AK26" s="183"/>
      <c r="AL26" s="183"/>
      <c r="AM26" s="183"/>
      <c r="AN26" s="183"/>
      <c r="AO26" s="183"/>
      <c r="AP26" s="183"/>
      <c r="AQ26" s="183"/>
      <c r="AR26" s="183"/>
      <c r="AS26" s="183"/>
      <c r="AT26" s="183"/>
      <c r="AU26" s="183"/>
      <c r="AV26" s="183"/>
      <c r="AW26" s="183"/>
      <c r="AX26" s="183"/>
      <c r="AY26" s="184"/>
      <c r="AZ26" s="456"/>
      <c r="BA26" s="457"/>
      <c r="BB26" s="457"/>
      <c r="BC26" s="458"/>
      <c r="BD26" s="468" t="s">
        <v>167</v>
      </c>
      <c r="BE26" s="469"/>
      <c r="BF26" s="469"/>
      <c r="BG26" s="469"/>
      <c r="BH26" s="469"/>
      <c r="BI26" s="469"/>
      <c r="BJ26" s="469"/>
      <c r="BK26" s="469"/>
      <c r="BL26" s="469"/>
      <c r="BM26" s="470"/>
      <c r="BN26" s="471">
        <v>13800612</v>
      </c>
      <c r="BO26" s="472"/>
      <c r="BP26" s="472"/>
      <c r="BQ26" s="472"/>
      <c r="BR26" s="472"/>
      <c r="BS26" s="472"/>
      <c r="BT26" s="472"/>
      <c r="BU26" s="473"/>
      <c r="BV26" s="471">
        <v>17883043</v>
      </c>
      <c r="BW26" s="472"/>
      <c r="BX26" s="472"/>
      <c r="BY26" s="472"/>
      <c r="BZ26" s="472"/>
      <c r="CA26" s="472"/>
      <c r="CB26" s="472"/>
      <c r="CC26" s="473"/>
      <c r="CD26" s="170"/>
      <c r="CE26" s="448"/>
      <c r="CF26" s="448"/>
      <c r="CG26" s="448"/>
      <c r="CH26" s="448"/>
      <c r="CI26" s="448"/>
      <c r="CJ26" s="448"/>
      <c r="CK26" s="448"/>
      <c r="CL26" s="448"/>
      <c r="CM26" s="448"/>
      <c r="CN26" s="448"/>
      <c r="CO26" s="448"/>
      <c r="CP26" s="448"/>
      <c r="CQ26" s="448"/>
      <c r="CR26" s="448"/>
      <c r="CS26" s="449"/>
      <c r="CT26" s="450"/>
      <c r="CU26" s="451"/>
      <c r="CV26" s="451"/>
      <c r="CW26" s="451"/>
      <c r="CX26" s="451"/>
      <c r="CY26" s="451"/>
      <c r="CZ26" s="451"/>
      <c r="DA26" s="452"/>
      <c r="DB26" s="450"/>
      <c r="DC26" s="451"/>
      <c r="DD26" s="451"/>
      <c r="DE26" s="451"/>
      <c r="DF26" s="451"/>
      <c r="DG26" s="451"/>
      <c r="DH26" s="451"/>
      <c r="DI26" s="452"/>
    </row>
    <row r="27" spans="1:119" ht="18.75" customHeight="1" thickBot="1">
      <c r="A27" s="159"/>
      <c r="B27" s="185"/>
      <c r="C27" s="186"/>
      <c r="D27" s="187"/>
      <c r="E27" s="187"/>
      <c r="F27" s="187"/>
      <c r="G27" s="187"/>
      <c r="H27" s="187"/>
      <c r="I27" s="187"/>
      <c r="J27" s="187"/>
      <c r="K27" s="187"/>
      <c r="L27" s="188"/>
      <c r="M27" s="188"/>
      <c r="N27" s="188"/>
      <c r="O27" s="188"/>
      <c r="P27" s="188"/>
      <c r="Q27" s="188"/>
      <c r="R27" s="188"/>
      <c r="S27" s="188"/>
      <c r="T27" s="188"/>
      <c r="U27" s="188"/>
      <c r="V27" s="188"/>
      <c r="W27" s="186"/>
      <c r="X27" s="186"/>
      <c r="Y27" s="186"/>
      <c r="Z27" s="187"/>
      <c r="AA27" s="187"/>
      <c r="AB27" s="187"/>
      <c r="AC27" s="187"/>
      <c r="AD27" s="187"/>
      <c r="AE27" s="187"/>
      <c r="AF27" s="187"/>
      <c r="AG27" s="187"/>
      <c r="AH27" s="187"/>
      <c r="AI27" s="187"/>
      <c r="AJ27" s="188"/>
      <c r="AK27" s="188"/>
      <c r="AL27" s="188"/>
      <c r="AM27" s="188"/>
      <c r="AN27" s="188"/>
      <c r="AO27" s="188"/>
      <c r="AP27" s="188"/>
      <c r="AQ27" s="188"/>
      <c r="AR27" s="188"/>
      <c r="AS27" s="188"/>
      <c r="AT27" s="188"/>
      <c r="AU27" s="188"/>
      <c r="AV27" s="188"/>
      <c r="AW27" s="188"/>
      <c r="AX27" s="188"/>
      <c r="AY27" s="189"/>
      <c r="AZ27" s="459"/>
      <c r="BA27" s="460"/>
      <c r="BB27" s="460"/>
      <c r="BC27" s="461"/>
      <c r="BD27" s="479" t="s">
        <v>47</v>
      </c>
      <c r="BE27" s="480"/>
      <c r="BF27" s="480"/>
      <c r="BG27" s="480"/>
      <c r="BH27" s="480"/>
      <c r="BI27" s="480"/>
      <c r="BJ27" s="480"/>
      <c r="BK27" s="480"/>
      <c r="BL27" s="480"/>
      <c r="BM27" s="481"/>
      <c r="BN27" s="445">
        <v>13555858</v>
      </c>
      <c r="BO27" s="446"/>
      <c r="BP27" s="446"/>
      <c r="BQ27" s="446"/>
      <c r="BR27" s="446"/>
      <c r="BS27" s="446"/>
      <c r="BT27" s="446"/>
      <c r="BU27" s="447"/>
      <c r="BV27" s="445">
        <v>15337862</v>
      </c>
      <c r="BW27" s="446"/>
      <c r="BX27" s="446"/>
      <c r="BY27" s="446"/>
      <c r="BZ27" s="446"/>
      <c r="CA27" s="446"/>
      <c r="CB27" s="446"/>
      <c r="CC27" s="447"/>
      <c r="CD27" s="190"/>
      <c r="CE27" s="474"/>
      <c r="CF27" s="474"/>
      <c r="CG27" s="474"/>
      <c r="CH27" s="474"/>
      <c r="CI27" s="474"/>
      <c r="CJ27" s="474"/>
      <c r="CK27" s="474"/>
      <c r="CL27" s="474"/>
      <c r="CM27" s="474"/>
      <c r="CN27" s="474"/>
      <c r="CO27" s="474"/>
      <c r="CP27" s="474"/>
      <c r="CQ27" s="474"/>
      <c r="CR27" s="474"/>
      <c r="CS27" s="475"/>
      <c r="CT27" s="476"/>
      <c r="CU27" s="477"/>
      <c r="CV27" s="477"/>
      <c r="CW27" s="477"/>
      <c r="CX27" s="477"/>
      <c r="CY27" s="477"/>
      <c r="CZ27" s="477"/>
      <c r="DA27" s="478"/>
      <c r="DB27" s="476"/>
      <c r="DC27" s="477"/>
      <c r="DD27" s="477"/>
      <c r="DE27" s="477"/>
      <c r="DF27" s="477"/>
      <c r="DG27" s="477"/>
      <c r="DH27" s="477"/>
      <c r="DI27" s="478"/>
      <c r="DJ27" s="158"/>
      <c r="DK27" s="158"/>
      <c r="DL27" s="158"/>
      <c r="DM27" s="158"/>
      <c r="DN27" s="158"/>
      <c r="DO27" s="158"/>
    </row>
    <row r="28" spans="1:119" ht="13.5" customHeight="1">
      <c r="A28" s="159"/>
      <c r="B28" s="191"/>
      <c r="C28" s="192"/>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192"/>
      <c r="AK28" s="192"/>
      <c r="AL28" s="192"/>
      <c r="AM28" s="192"/>
      <c r="AN28" s="192"/>
      <c r="AO28" s="192"/>
      <c r="AP28" s="192"/>
      <c r="AQ28" s="192"/>
      <c r="AR28" s="192"/>
      <c r="AS28" s="192"/>
      <c r="AT28" s="192"/>
      <c r="AU28" s="192"/>
      <c r="AV28" s="192"/>
      <c r="AW28" s="192"/>
      <c r="AX28" s="193"/>
      <c r="AY28" s="193"/>
      <c r="AZ28" s="193"/>
      <c r="BA28" s="193"/>
      <c r="BB28" s="194"/>
      <c r="BC28" s="195"/>
      <c r="BD28" s="195"/>
      <c r="BE28" s="195"/>
      <c r="BF28" s="195"/>
      <c r="BG28" s="195"/>
      <c r="BH28" s="195"/>
      <c r="BI28" s="195"/>
      <c r="BJ28" s="195"/>
      <c r="BK28" s="196"/>
      <c r="BL28" s="196"/>
      <c r="BM28" s="196"/>
      <c r="BN28" s="197"/>
      <c r="BO28" s="197"/>
      <c r="BP28" s="197"/>
      <c r="BQ28" s="197"/>
      <c r="BR28" s="197"/>
      <c r="BS28" s="197"/>
      <c r="BT28" s="197"/>
      <c r="BU28" s="197"/>
      <c r="BV28" s="197"/>
      <c r="BW28" s="197"/>
      <c r="BX28" s="197"/>
      <c r="BY28" s="197"/>
      <c r="BZ28" s="197"/>
      <c r="CA28" s="192"/>
      <c r="CB28" s="192"/>
      <c r="CC28" s="192"/>
      <c r="CD28" s="192"/>
      <c r="CE28" s="192"/>
      <c r="CF28" s="192"/>
      <c r="CG28" s="192"/>
      <c r="CH28" s="192"/>
      <c r="CI28" s="192"/>
      <c r="CJ28" s="192"/>
      <c r="CK28" s="192"/>
      <c r="CL28" s="192"/>
      <c r="CM28" s="192"/>
      <c r="CN28" s="192"/>
      <c r="CO28" s="192"/>
      <c r="CP28" s="192"/>
      <c r="CQ28" s="192"/>
      <c r="CR28" s="192"/>
      <c r="CS28" s="192"/>
      <c r="CT28" s="192"/>
      <c r="CU28" s="192"/>
      <c r="CV28" s="192"/>
      <c r="CW28" s="192"/>
      <c r="CX28" s="192"/>
      <c r="CY28" s="192"/>
      <c r="CZ28" s="192"/>
      <c r="DA28" s="192"/>
      <c r="DB28" s="192"/>
      <c r="DC28" s="192"/>
      <c r="DD28" s="192"/>
      <c r="DE28" s="192"/>
      <c r="DF28" s="192"/>
      <c r="DG28" s="192"/>
      <c r="DH28" s="192"/>
      <c r="DI28" s="198"/>
      <c r="DJ28" s="158"/>
      <c r="DK28" s="158"/>
      <c r="DL28" s="158"/>
      <c r="DM28" s="158"/>
      <c r="DN28" s="158"/>
      <c r="DO28" s="158"/>
    </row>
    <row r="29" spans="1:119" ht="13.5" customHeight="1">
      <c r="A29" s="159"/>
      <c r="B29" s="199"/>
      <c r="C29" s="200" t="s">
        <v>168</v>
      </c>
      <c r="D29" s="200"/>
      <c r="E29" s="192"/>
      <c r="F29" s="192"/>
      <c r="G29" s="192"/>
      <c r="H29" s="192"/>
      <c r="I29" s="192"/>
      <c r="J29" s="192"/>
      <c r="K29" s="192"/>
      <c r="L29" s="192"/>
      <c r="M29" s="192"/>
      <c r="N29" s="192"/>
      <c r="O29" s="192"/>
      <c r="P29" s="192"/>
      <c r="Q29" s="192"/>
      <c r="R29" s="192"/>
      <c r="S29" s="192"/>
      <c r="T29" s="192"/>
      <c r="U29" s="192" t="s">
        <v>169</v>
      </c>
      <c r="V29" s="192"/>
      <c r="W29" s="192"/>
      <c r="X29" s="192"/>
      <c r="Y29" s="192"/>
      <c r="Z29" s="192"/>
      <c r="AA29" s="192"/>
      <c r="AB29" s="192"/>
      <c r="AC29" s="192"/>
      <c r="AD29" s="192"/>
      <c r="AE29" s="192"/>
      <c r="AF29" s="192"/>
      <c r="AG29" s="192"/>
      <c r="AH29" s="192"/>
      <c r="AI29" s="192"/>
      <c r="AJ29" s="192"/>
      <c r="AK29" s="192"/>
      <c r="AL29" s="192"/>
      <c r="AM29" s="182" t="s">
        <v>170</v>
      </c>
      <c r="AN29" s="192"/>
      <c r="AO29" s="192"/>
      <c r="AP29" s="192"/>
      <c r="AQ29" s="192"/>
      <c r="AR29" s="182"/>
      <c r="AS29" s="182"/>
      <c r="AT29" s="182"/>
      <c r="AU29" s="182"/>
      <c r="AV29" s="182"/>
      <c r="AW29" s="182"/>
      <c r="AX29" s="182"/>
      <c r="AY29" s="182"/>
      <c r="AZ29" s="182"/>
      <c r="BA29" s="182"/>
      <c r="BB29" s="192"/>
      <c r="BC29" s="182"/>
      <c r="BD29" s="182"/>
      <c r="BE29" s="182" t="s">
        <v>171</v>
      </c>
      <c r="BF29" s="192"/>
      <c r="BG29" s="192"/>
      <c r="BH29" s="192"/>
      <c r="BI29" s="192"/>
      <c r="BJ29" s="182"/>
      <c r="BK29" s="182"/>
      <c r="BL29" s="182"/>
      <c r="BM29" s="182"/>
      <c r="BN29" s="182"/>
      <c r="BO29" s="182"/>
      <c r="BP29" s="182"/>
      <c r="BQ29" s="182"/>
      <c r="BR29" s="192"/>
      <c r="BS29" s="192"/>
      <c r="BT29" s="192"/>
      <c r="BU29" s="192"/>
      <c r="BV29" s="192"/>
      <c r="BW29" s="192" t="s">
        <v>172</v>
      </c>
      <c r="BX29" s="192"/>
      <c r="BY29" s="192"/>
      <c r="BZ29" s="192"/>
      <c r="CA29" s="192"/>
      <c r="CB29" s="182"/>
      <c r="CC29" s="182"/>
      <c r="CD29" s="182"/>
      <c r="CE29" s="182"/>
      <c r="CF29" s="182"/>
      <c r="CG29" s="182"/>
      <c r="CH29" s="182"/>
      <c r="CI29" s="182"/>
      <c r="CJ29" s="182"/>
      <c r="CK29" s="182"/>
      <c r="CL29" s="182"/>
      <c r="CM29" s="182"/>
      <c r="CN29" s="182"/>
      <c r="CO29" s="182" t="s">
        <v>173</v>
      </c>
      <c r="CP29" s="182"/>
      <c r="CQ29" s="182"/>
      <c r="CR29" s="182"/>
      <c r="CS29" s="182"/>
      <c r="CT29" s="182"/>
      <c r="CU29" s="182"/>
      <c r="CV29" s="182"/>
      <c r="CW29" s="182"/>
      <c r="CX29" s="182"/>
      <c r="CY29" s="182"/>
      <c r="CZ29" s="182"/>
      <c r="DA29" s="182"/>
      <c r="DB29" s="182"/>
      <c r="DC29" s="182"/>
      <c r="DD29" s="182"/>
      <c r="DE29" s="182"/>
      <c r="DF29" s="182"/>
      <c r="DG29" s="182"/>
      <c r="DH29" s="182"/>
      <c r="DI29" s="198"/>
      <c r="DJ29" s="158"/>
      <c r="DK29" s="158"/>
      <c r="DL29" s="158"/>
      <c r="DM29" s="158"/>
      <c r="DN29" s="158"/>
      <c r="DO29" s="158"/>
    </row>
    <row r="30" spans="1:119" ht="13.5" customHeight="1">
      <c r="A30" s="159"/>
      <c r="B30" s="199"/>
      <c r="C30" s="440" t="s">
        <v>174</v>
      </c>
      <c r="D30" s="440"/>
      <c r="E30" s="441" t="s">
        <v>175</v>
      </c>
      <c r="F30" s="441"/>
      <c r="G30" s="441"/>
      <c r="H30" s="441"/>
      <c r="I30" s="441"/>
      <c r="J30" s="441"/>
      <c r="K30" s="441"/>
      <c r="L30" s="441"/>
      <c r="M30" s="441"/>
      <c r="N30" s="441"/>
      <c r="O30" s="441"/>
      <c r="P30" s="441"/>
      <c r="Q30" s="441"/>
      <c r="R30" s="441"/>
      <c r="S30" s="441"/>
      <c r="T30" s="176"/>
      <c r="U30" s="440" t="s">
        <v>176</v>
      </c>
      <c r="V30" s="440"/>
      <c r="W30" s="441" t="s">
        <v>175</v>
      </c>
      <c r="X30" s="441"/>
      <c r="Y30" s="441"/>
      <c r="Z30" s="441"/>
      <c r="AA30" s="441"/>
      <c r="AB30" s="441"/>
      <c r="AC30" s="441"/>
      <c r="AD30" s="441"/>
      <c r="AE30" s="441"/>
      <c r="AF30" s="441"/>
      <c r="AG30" s="441"/>
      <c r="AH30" s="441"/>
      <c r="AI30" s="441"/>
      <c r="AJ30" s="441"/>
      <c r="AK30" s="441"/>
      <c r="AL30" s="176"/>
      <c r="AM30" s="440" t="s">
        <v>177</v>
      </c>
      <c r="AN30" s="440"/>
      <c r="AO30" s="441" t="s">
        <v>178</v>
      </c>
      <c r="AP30" s="441"/>
      <c r="AQ30" s="441"/>
      <c r="AR30" s="441"/>
      <c r="AS30" s="441"/>
      <c r="AT30" s="441"/>
      <c r="AU30" s="441"/>
      <c r="AV30" s="441"/>
      <c r="AW30" s="441"/>
      <c r="AX30" s="441"/>
      <c r="AY30" s="441"/>
      <c r="AZ30" s="441"/>
      <c r="BA30" s="441"/>
      <c r="BB30" s="441"/>
      <c r="BC30" s="441"/>
      <c r="BD30" s="201"/>
      <c r="BE30" s="440" t="s">
        <v>179</v>
      </c>
      <c r="BF30" s="440"/>
      <c r="BG30" s="441" t="s">
        <v>180</v>
      </c>
      <c r="BH30" s="441"/>
      <c r="BI30" s="441"/>
      <c r="BJ30" s="441"/>
      <c r="BK30" s="441"/>
      <c r="BL30" s="441"/>
      <c r="BM30" s="441"/>
      <c r="BN30" s="441"/>
      <c r="BO30" s="441"/>
      <c r="BP30" s="441"/>
      <c r="BQ30" s="441"/>
      <c r="BR30" s="441"/>
      <c r="BS30" s="441"/>
      <c r="BT30" s="441"/>
      <c r="BU30" s="441"/>
      <c r="BV30" s="202"/>
      <c r="BW30" s="440" t="s">
        <v>174</v>
      </c>
      <c r="BX30" s="440"/>
      <c r="BY30" s="441" t="s">
        <v>181</v>
      </c>
      <c r="BZ30" s="441"/>
      <c r="CA30" s="441"/>
      <c r="CB30" s="441"/>
      <c r="CC30" s="441"/>
      <c r="CD30" s="441"/>
      <c r="CE30" s="441"/>
      <c r="CF30" s="441"/>
      <c r="CG30" s="441"/>
      <c r="CH30" s="441"/>
      <c r="CI30" s="441"/>
      <c r="CJ30" s="441"/>
      <c r="CK30" s="441"/>
      <c r="CL30" s="441"/>
      <c r="CM30" s="441"/>
      <c r="CN30" s="176"/>
      <c r="CO30" s="440" t="s">
        <v>174</v>
      </c>
      <c r="CP30" s="440"/>
      <c r="CQ30" s="441" t="s">
        <v>182</v>
      </c>
      <c r="CR30" s="441"/>
      <c r="CS30" s="441"/>
      <c r="CT30" s="441"/>
      <c r="CU30" s="441"/>
      <c r="CV30" s="441"/>
      <c r="CW30" s="441"/>
      <c r="CX30" s="441"/>
      <c r="CY30" s="441"/>
      <c r="CZ30" s="441"/>
      <c r="DA30" s="441"/>
      <c r="DB30" s="441"/>
      <c r="DC30" s="441"/>
      <c r="DD30" s="441"/>
      <c r="DE30" s="441"/>
      <c r="DF30" s="176"/>
      <c r="DG30" s="439" t="s">
        <v>183</v>
      </c>
      <c r="DH30" s="439"/>
      <c r="DI30" s="203"/>
      <c r="DJ30" s="158"/>
      <c r="DK30" s="158"/>
      <c r="DL30" s="158"/>
      <c r="DM30" s="158"/>
      <c r="DN30" s="158"/>
      <c r="DO30" s="158"/>
    </row>
    <row r="31" spans="1:119" ht="32.25" customHeight="1">
      <c r="A31" s="159"/>
      <c r="B31" s="199"/>
      <c r="C31" s="437">
        <f>IF(E31="","",1)</f>
        <v>1</v>
      </c>
      <c r="D31" s="437"/>
      <c r="E31" s="436" t="str">
        <f>IF('各会計、関係団体の財政状況及び健全化判断比率'!B7="","",'各会計、関係団体の財政状況及び健全化判断比率'!B7)</f>
        <v>一般会計</v>
      </c>
      <c r="F31" s="436"/>
      <c r="G31" s="436"/>
      <c r="H31" s="436"/>
      <c r="I31" s="436"/>
      <c r="J31" s="436"/>
      <c r="K31" s="436"/>
      <c r="L31" s="436"/>
      <c r="M31" s="436"/>
      <c r="N31" s="436"/>
      <c r="O31" s="436"/>
      <c r="P31" s="436"/>
      <c r="Q31" s="436"/>
      <c r="R31" s="436"/>
      <c r="S31" s="436"/>
      <c r="T31" s="200"/>
      <c r="U31" s="437">
        <f>IF(W31="","",MAX(C31:D40)+1)</f>
        <v>9</v>
      </c>
      <c r="V31" s="437"/>
      <c r="W31" s="436" t="str">
        <f>IF('各会計、関係団体の財政状況及び健全化判断比率'!B28="","",'各会計、関係団体の財政状況及び健全化判断比率'!B28)</f>
        <v>国民健康保険特別会計</v>
      </c>
      <c r="X31" s="436"/>
      <c r="Y31" s="436"/>
      <c r="Z31" s="436"/>
      <c r="AA31" s="436"/>
      <c r="AB31" s="436"/>
      <c r="AC31" s="436"/>
      <c r="AD31" s="436"/>
      <c r="AE31" s="436"/>
      <c r="AF31" s="436"/>
      <c r="AG31" s="436"/>
      <c r="AH31" s="436"/>
      <c r="AI31" s="436"/>
      <c r="AJ31" s="436"/>
      <c r="AK31" s="436"/>
      <c r="AL31" s="200"/>
      <c r="AM31" s="437">
        <f>IF(AO31="","",MAX(C31:D40,U31:V40)+1)</f>
        <v>10</v>
      </c>
      <c r="AN31" s="437"/>
      <c r="AO31" s="436" t="str">
        <f>IF('各会計、関係団体の財政状況及び健全化判断比率'!B29="","",'各会計、関係団体の財政状況及び健全化判断比率'!B29)</f>
        <v>病院事業会計</v>
      </c>
      <c r="AP31" s="436"/>
      <c r="AQ31" s="436"/>
      <c r="AR31" s="436"/>
      <c r="AS31" s="436"/>
      <c r="AT31" s="436"/>
      <c r="AU31" s="436"/>
      <c r="AV31" s="436"/>
      <c r="AW31" s="436"/>
      <c r="AX31" s="436"/>
      <c r="AY31" s="436"/>
      <c r="AZ31" s="436"/>
      <c r="BA31" s="436"/>
      <c r="BB31" s="436"/>
      <c r="BC31" s="436"/>
      <c r="BD31" s="200"/>
      <c r="BE31" s="437">
        <f>IF(BG31="","",MAX(C31:D40,U31:V40,AM31:AN40)+1)</f>
        <v>15</v>
      </c>
      <c r="BF31" s="437"/>
      <c r="BG31" s="436" t="str">
        <f>IF('各会計、関係団体の財政状況及び健全化判断比率'!B34="","",'各会計、関係団体の財政状況及び健全化判断比率'!B34)</f>
        <v>港湾整備事業会計</v>
      </c>
      <c r="BH31" s="436"/>
      <c r="BI31" s="436"/>
      <c r="BJ31" s="436"/>
      <c r="BK31" s="436"/>
      <c r="BL31" s="436"/>
      <c r="BM31" s="436"/>
      <c r="BN31" s="436"/>
      <c r="BO31" s="436"/>
      <c r="BP31" s="436"/>
      <c r="BQ31" s="436"/>
      <c r="BR31" s="436"/>
      <c r="BS31" s="436"/>
      <c r="BT31" s="436"/>
      <c r="BU31" s="436"/>
      <c r="BV31" s="200"/>
      <c r="BW31" s="437">
        <f>IF(BY31="","",MAX(C31:D40,U31:V40,AM31:AN40,BE31:BF40)+1)</f>
        <v>18</v>
      </c>
      <c r="BX31" s="437"/>
      <c r="BY31" s="436" t="str">
        <f>IF('各会計、関係団体の財政状況及び健全化判断比率'!B68="","",'各会計、関係団体の財政状況及び健全化判断比率'!B68)</f>
        <v>置賜広域病院企業団</v>
      </c>
      <c r="BZ31" s="436"/>
      <c r="CA31" s="436"/>
      <c r="CB31" s="436"/>
      <c r="CC31" s="436"/>
      <c r="CD31" s="436"/>
      <c r="CE31" s="436"/>
      <c r="CF31" s="436"/>
      <c r="CG31" s="436"/>
      <c r="CH31" s="436"/>
      <c r="CI31" s="436"/>
      <c r="CJ31" s="436"/>
      <c r="CK31" s="436"/>
      <c r="CL31" s="436"/>
      <c r="CM31" s="436"/>
      <c r="CN31" s="200"/>
      <c r="CO31" s="437">
        <f>IF(CQ31="","",MAX(C31:D40,U31:V40,AM31:AN40,BE31:BF40,BW31:BX40)+1)</f>
        <v>19</v>
      </c>
      <c r="CP31" s="437"/>
      <c r="CQ31" s="436" t="str">
        <f>IF('各会計、関係団体の財政状況及び健全化判断比率'!BS7="","",'各会計、関係団体の財政状況及び健全化判断比率'!BS7)</f>
        <v>山形県公立大学法人</v>
      </c>
      <c r="CR31" s="436"/>
      <c r="CS31" s="436"/>
      <c r="CT31" s="436"/>
      <c r="CU31" s="436"/>
      <c r="CV31" s="436"/>
      <c r="CW31" s="436"/>
      <c r="CX31" s="436"/>
      <c r="CY31" s="436"/>
      <c r="CZ31" s="436"/>
      <c r="DA31" s="436"/>
      <c r="DB31" s="436"/>
      <c r="DC31" s="436"/>
      <c r="DD31" s="436"/>
      <c r="DE31" s="436"/>
      <c r="DF31" s="192"/>
      <c r="DG31" s="438" t="str">
        <f>IF('各会計、関係団体の財政状況及び健全化判断比率'!BR7="","",'各会計、関係団体の財政状況及び健全化判断比率'!BR7)</f>
        <v>○</v>
      </c>
      <c r="DH31" s="438"/>
      <c r="DI31" s="203"/>
      <c r="DJ31" s="158"/>
      <c r="DK31" s="158"/>
      <c r="DL31" s="158"/>
      <c r="DM31" s="158"/>
      <c r="DN31" s="158"/>
      <c r="DO31" s="158"/>
    </row>
    <row r="32" spans="1:119" ht="32.25" customHeight="1">
      <c r="A32" s="159"/>
      <c r="B32" s="199"/>
      <c r="C32" s="437">
        <f>IF(E32="","",C31+1)</f>
        <v>2</v>
      </c>
      <c r="D32" s="437"/>
      <c r="E32" s="436" t="str">
        <f>IF('各会計、関係団体の財政状況及び健全化判断比率'!B8="","",'各会計、関係団体の財政状況及び健全化判断比率'!B8)</f>
        <v>公債管理特別会計</v>
      </c>
      <c r="F32" s="436"/>
      <c r="G32" s="436"/>
      <c r="H32" s="436"/>
      <c r="I32" s="436"/>
      <c r="J32" s="436"/>
      <c r="K32" s="436"/>
      <c r="L32" s="436"/>
      <c r="M32" s="436"/>
      <c r="N32" s="436"/>
      <c r="O32" s="436"/>
      <c r="P32" s="436"/>
      <c r="Q32" s="436"/>
      <c r="R32" s="436"/>
      <c r="S32" s="436"/>
      <c r="T32" s="200"/>
      <c r="U32" s="437" t="str">
        <f t="shared" ref="U32:U40" si="0">IF(W32="","",U31+1)</f>
        <v/>
      </c>
      <c r="V32" s="437"/>
      <c r="W32" s="436"/>
      <c r="X32" s="436"/>
      <c r="Y32" s="436"/>
      <c r="Z32" s="436"/>
      <c r="AA32" s="436"/>
      <c r="AB32" s="436"/>
      <c r="AC32" s="436"/>
      <c r="AD32" s="436"/>
      <c r="AE32" s="436"/>
      <c r="AF32" s="436"/>
      <c r="AG32" s="436"/>
      <c r="AH32" s="436"/>
      <c r="AI32" s="436"/>
      <c r="AJ32" s="436"/>
      <c r="AK32" s="436"/>
      <c r="AL32" s="200"/>
      <c r="AM32" s="437">
        <f t="shared" ref="AM32:AM40" si="1">IF(AO32="","",AM31+1)</f>
        <v>11</v>
      </c>
      <c r="AN32" s="437"/>
      <c r="AO32" s="436" t="str">
        <f>IF('各会計、関係団体の財政状況及び健全化判断比率'!B30="","",'各会計、関係団体の財政状況及び健全化判断比率'!B30)</f>
        <v>電気事業会計</v>
      </c>
      <c r="AP32" s="436"/>
      <c r="AQ32" s="436"/>
      <c r="AR32" s="436"/>
      <c r="AS32" s="436"/>
      <c r="AT32" s="436"/>
      <c r="AU32" s="436"/>
      <c r="AV32" s="436"/>
      <c r="AW32" s="436"/>
      <c r="AX32" s="436"/>
      <c r="AY32" s="436"/>
      <c r="AZ32" s="436"/>
      <c r="BA32" s="436"/>
      <c r="BB32" s="436"/>
      <c r="BC32" s="436"/>
      <c r="BD32" s="200"/>
      <c r="BE32" s="437">
        <f t="shared" ref="BE32:BE40" si="2">IF(BG32="","",BE31+1)</f>
        <v>16</v>
      </c>
      <c r="BF32" s="437"/>
      <c r="BG32" s="436" t="str">
        <f>IF('各会計、関係団体の財政状況及び健全化判断比率'!B35="","",'各会計、関係団体の財政状況及び健全化判断比率'!B35)</f>
        <v>宅地造成事業会計</v>
      </c>
      <c r="BH32" s="436"/>
      <c r="BI32" s="436"/>
      <c r="BJ32" s="436"/>
      <c r="BK32" s="436"/>
      <c r="BL32" s="436"/>
      <c r="BM32" s="436"/>
      <c r="BN32" s="436"/>
      <c r="BO32" s="436"/>
      <c r="BP32" s="436"/>
      <c r="BQ32" s="436"/>
      <c r="BR32" s="436"/>
      <c r="BS32" s="436"/>
      <c r="BT32" s="436"/>
      <c r="BU32" s="436"/>
      <c r="BV32" s="200"/>
      <c r="BW32" s="437" t="str">
        <f t="shared" ref="BW32:BW40" si="3">IF(BY32="","",BW31+1)</f>
        <v/>
      </c>
      <c r="BX32" s="437"/>
      <c r="BY32" s="436" t="str">
        <f>IF('各会計、関係団体の財政状況及び健全化判断比率'!B69="","",'各会計、関係団体の財政状況及び健全化判断比率'!B69)</f>
        <v/>
      </c>
      <c r="BZ32" s="436"/>
      <c r="CA32" s="436"/>
      <c r="CB32" s="436"/>
      <c r="CC32" s="436"/>
      <c r="CD32" s="436"/>
      <c r="CE32" s="436"/>
      <c r="CF32" s="436"/>
      <c r="CG32" s="436"/>
      <c r="CH32" s="436"/>
      <c r="CI32" s="436"/>
      <c r="CJ32" s="436"/>
      <c r="CK32" s="436"/>
      <c r="CL32" s="436"/>
      <c r="CM32" s="436"/>
      <c r="CN32" s="200"/>
      <c r="CO32" s="437">
        <f t="shared" ref="CO32:CO40" si="4">IF(CQ32="","",CO31+1)</f>
        <v>20</v>
      </c>
      <c r="CP32" s="437"/>
      <c r="CQ32" s="436" t="str">
        <f>IF('各会計、関係団体の財政状況及び健全化判断比率'!BS8="","",'各会計、関係団体の財政状況及び健全化判断比率'!BS8)</f>
        <v>(公財)やまがた教育振興財団</v>
      </c>
      <c r="CR32" s="436"/>
      <c r="CS32" s="436"/>
      <c r="CT32" s="436"/>
      <c r="CU32" s="436"/>
      <c r="CV32" s="436"/>
      <c r="CW32" s="436"/>
      <c r="CX32" s="436"/>
      <c r="CY32" s="436"/>
      <c r="CZ32" s="436"/>
      <c r="DA32" s="436"/>
      <c r="DB32" s="436"/>
      <c r="DC32" s="436"/>
      <c r="DD32" s="436"/>
      <c r="DE32" s="436"/>
      <c r="DF32" s="192"/>
      <c r="DG32" s="438" t="str">
        <f>IF('各会計、関係団体の財政状況及び健全化判断比率'!BR8="","",'各会計、関係団体の財政状況及び健全化判断比率'!BR8)</f>
        <v/>
      </c>
      <c r="DH32" s="438"/>
      <c r="DI32" s="203"/>
      <c r="DJ32" s="158"/>
      <c r="DK32" s="158"/>
      <c r="DL32" s="158"/>
      <c r="DM32" s="158"/>
      <c r="DN32" s="158"/>
      <c r="DO32" s="158"/>
    </row>
    <row r="33" spans="1:119" ht="32.25" customHeight="1">
      <c r="A33" s="159"/>
      <c r="B33" s="199"/>
      <c r="C33" s="437">
        <f>IF(E33="","",C32+1)</f>
        <v>3</v>
      </c>
      <c r="D33" s="437"/>
      <c r="E33" s="436" t="str">
        <f>IF('各会計、関係団体の財政状況及び健全化判断比率'!B9="","",'各会計、関係団体の財政状況及び健全化判断比率'!B9)</f>
        <v>市町村振興資金特別会計</v>
      </c>
      <c r="F33" s="436"/>
      <c r="G33" s="436"/>
      <c r="H33" s="436"/>
      <c r="I33" s="436"/>
      <c r="J33" s="436"/>
      <c r="K33" s="436"/>
      <c r="L33" s="436"/>
      <c r="M33" s="436"/>
      <c r="N33" s="436"/>
      <c r="O33" s="436"/>
      <c r="P33" s="436"/>
      <c r="Q33" s="436"/>
      <c r="R33" s="436"/>
      <c r="S33" s="436"/>
      <c r="T33" s="200"/>
      <c r="U33" s="437" t="str">
        <f t="shared" si="0"/>
        <v/>
      </c>
      <c r="V33" s="437"/>
      <c r="W33" s="436"/>
      <c r="X33" s="436"/>
      <c r="Y33" s="436"/>
      <c r="Z33" s="436"/>
      <c r="AA33" s="436"/>
      <c r="AB33" s="436"/>
      <c r="AC33" s="436"/>
      <c r="AD33" s="436"/>
      <c r="AE33" s="436"/>
      <c r="AF33" s="436"/>
      <c r="AG33" s="436"/>
      <c r="AH33" s="436"/>
      <c r="AI33" s="436"/>
      <c r="AJ33" s="436"/>
      <c r="AK33" s="436"/>
      <c r="AL33" s="200"/>
      <c r="AM33" s="437">
        <f t="shared" si="1"/>
        <v>12</v>
      </c>
      <c r="AN33" s="437"/>
      <c r="AO33" s="436" t="str">
        <f>IF('各会計、関係団体の財政状況及び健全化判断比率'!B31="","",'各会計、関係団体の財政状況及び健全化判断比率'!B31)</f>
        <v>工業用水道事業会計</v>
      </c>
      <c r="AP33" s="436"/>
      <c r="AQ33" s="436"/>
      <c r="AR33" s="436"/>
      <c r="AS33" s="436"/>
      <c r="AT33" s="436"/>
      <c r="AU33" s="436"/>
      <c r="AV33" s="436"/>
      <c r="AW33" s="436"/>
      <c r="AX33" s="436"/>
      <c r="AY33" s="436"/>
      <c r="AZ33" s="436"/>
      <c r="BA33" s="436"/>
      <c r="BB33" s="436"/>
      <c r="BC33" s="436"/>
      <c r="BD33" s="200"/>
      <c r="BE33" s="437">
        <f t="shared" si="2"/>
        <v>17</v>
      </c>
      <c r="BF33" s="437"/>
      <c r="BG33" s="436" t="str">
        <f>IF('各会計、関係団体の財政状況及び健全化判断比率'!B36="","",'各会計、関係団体の財政状況及び健全化判断比率'!B36)</f>
        <v>流域下水道事業会計</v>
      </c>
      <c r="BH33" s="436"/>
      <c r="BI33" s="436"/>
      <c r="BJ33" s="436"/>
      <c r="BK33" s="436"/>
      <c r="BL33" s="436"/>
      <c r="BM33" s="436"/>
      <c r="BN33" s="436"/>
      <c r="BO33" s="436"/>
      <c r="BP33" s="436"/>
      <c r="BQ33" s="436"/>
      <c r="BR33" s="436"/>
      <c r="BS33" s="436"/>
      <c r="BT33" s="436"/>
      <c r="BU33" s="436"/>
      <c r="BV33" s="200"/>
      <c r="BW33" s="437" t="str">
        <f t="shared" si="3"/>
        <v/>
      </c>
      <c r="BX33" s="437"/>
      <c r="BY33" s="436" t="str">
        <f>IF('各会計、関係団体の財政状況及び健全化判断比率'!B70="","",'各会計、関係団体の財政状況及び健全化判断比率'!B70)</f>
        <v/>
      </c>
      <c r="BZ33" s="436"/>
      <c r="CA33" s="436"/>
      <c r="CB33" s="436"/>
      <c r="CC33" s="436"/>
      <c r="CD33" s="436"/>
      <c r="CE33" s="436"/>
      <c r="CF33" s="436"/>
      <c r="CG33" s="436"/>
      <c r="CH33" s="436"/>
      <c r="CI33" s="436"/>
      <c r="CJ33" s="436"/>
      <c r="CK33" s="436"/>
      <c r="CL33" s="436"/>
      <c r="CM33" s="436"/>
      <c r="CN33" s="200"/>
      <c r="CO33" s="437">
        <f t="shared" si="4"/>
        <v>21</v>
      </c>
      <c r="CP33" s="437"/>
      <c r="CQ33" s="436" t="str">
        <f>IF('各会計、関係団体の財政状況及び健全化判断比率'!BS9="","",'各会計、関係団体の財政状況及び健全化判断比率'!BS9)</f>
        <v>(社)山形県私立学校振興基金協会</v>
      </c>
      <c r="CR33" s="436"/>
      <c r="CS33" s="436"/>
      <c r="CT33" s="436"/>
      <c r="CU33" s="436"/>
      <c r="CV33" s="436"/>
      <c r="CW33" s="436"/>
      <c r="CX33" s="436"/>
      <c r="CY33" s="436"/>
      <c r="CZ33" s="436"/>
      <c r="DA33" s="436"/>
      <c r="DB33" s="436"/>
      <c r="DC33" s="436"/>
      <c r="DD33" s="436"/>
      <c r="DE33" s="436"/>
      <c r="DF33" s="192"/>
      <c r="DG33" s="438" t="str">
        <f>IF('各会計、関係団体の財政状況及び健全化判断比率'!BR9="","",'各会計、関係団体の財政状況及び健全化判断比率'!BR9)</f>
        <v/>
      </c>
      <c r="DH33" s="438"/>
      <c r="DI33" s="203"/>
      <c r="DJ33" s="158"/>
      <c r="DK33" s="158"/>
      <c r="DL33" s="158"/>
      <c r="DM33" s="158"/>
      <c r="DN33" s="158"/>
      <c r="DO33" s="158"/>
    </row>
    <row r="34" spans="1:119" ht="32.25" customHeight="1">
      <c r="A34" s="159"/>
      <c r="B34" s="199"/>
      <c r="C34" s="437">
        <f>IF(E34="","",C33+1)</f>
        <v>4</v>
      </c>
      <c r="D34" s="437"/>
      <c r="E34" s="436" t="str">
        <f>IF('各会計、関係団体の財政状況及び健全化判断比率'!B10="","",'各会計、関係団体の財政状況及び健全化判断比率'!B10)</f>
        <v>母子父子寡婦福祉資金特別会計</v>
      </c>
      <c r="F34" s="436"/>
      <c r="G34" s="436"/>
      <c r="H34" s="436"/>
      <c r="I34" s="436"/>
      <c r="J34" s="436"/>
      <c r="K34" s="436"/>
      <c r="L34" s="436"/>
      <c r="M34" s="436"/>
      <c r="N34" s="436"/>
      <c r="O34" s="436"/>
      <c r="P34" s="436"/>
      <c r="Q34" s="436"/>
      <c r="R34" s="436"/>
      <c r="S34" s="436"/>
      <c r="T34" s="200"/>
      <c r="U34" s="437" t="str">
        <f t="shared" si="0"/>
        <v/>
      </c>
      <c r="V34" s="437"/>
      <c r="W34" s="436"/>
      <c r="X34" s="436"/>
      <c r="Y34" s="436"/>
      <c r="Z34" s="436"/>
      <c r="AA34" s="436"/>
      <c r="AB34" s="436"/>
      <c r="AC34" s="436"/>
      <c r="AD34" s="436"/>
      <c r="AE34" s="436"/>
      <c r="AF34" s="436"/>
      <c r="AG34" s="436"/>
      <c r="AH34" s="436"/>
      <c r="AI34" s="436"/>
      <c r="AJ34" s="436"/>
      <c r="AK34" s="436"/>
      <c r="AL34" s="200"/>
      <c r="AM34" s="437">
        <f t="shared" si="1"/>
        <v>13</v>
      </c>
      <c r="AN34" s="437"/>
      <c r="AO34" s="436" t="str">
        <f>IF('各会計、関係団体の財政状況及び健全化判断比率'!B32="","",'各会計、関係団体の財政状況及び健全化判断比率'!B32)</f>
        <v>公営企業資産運用事業会計</v>
      </c>
      <c r="AP34" s="436"/>
      <c r="AQ34" s="436"/>
      <c r="AR34" s="436"/>
      <c r="AS34" s="436"/>
      <c r="AT34" s="436"/>
      <c r="AU34" s="436"/>
      <c r="AV34" s="436"/>
      <c r="AW34" s="436"/>
      <c r="AX34" s="436"/>
      <c r="AY34" s="436"/>
      <c r="AZ34" s="436"/>
      <c r="BA34" s="436"/>
      <c r="BB34" s="436"/>
      <c r="BC34" s="436"/>
      <c r="BD34" s="200"/>
      <c r="BE34" s="437" t="str">
        <f t="shared" si="2"/>
        <v/>
      </c>
      <c r="BF34" s="437"/>
      <c r="BG34" s="436"/>
      <c r="BH34" s="436"/>
      <c r="BI34" s="436"/>
      <c r="BJ34" s="436"/>
      <c r="BK34" s="436"/>
      <c r="BL34" s="436"/>
      <c r="BM34" s="436"/>
      <c r="BN34" s="436"/>
      <c r="BO34" s="436"/>
      <c r="BP34" s="436"/>
      <c r="BQ34" s="436"/>
      <c r="BR34" s="436"/>
      <c r="BS34" s="436"/>
      <c r="BT34" s="436"/>
      <c r="BU34" s="436"/>
      <c r="BV34" s="200"/>
      <c r="BW34" s="437" t="str">
        <f t="shared" si="3"/>
        <v/>
      </c>
      <c r="BX34" s="437"/>
      <c r="BY34" s="436" t="str">
        <f>IF('各会計、関係団体の財政状況及び健全化判断比率'!B71="","",'各会計、関係団体の財政状況及び健全化判断比率'!B71)</f>
        <v/>
      </c>
      <c r="BZ34" s="436"/>
      <c r="CA34" s="436"/>
      <c r="CB34" s="436"/>
      <c r="CC34" s="436"/>
      <c r="CD34" s="436"/>
      <c r="CE34" s="436"/>
      <c r="CF34" s="436"/>
      <c r="CG34" s="436"/>
      <c r="CH34" s="436"/>
      <c r="CI34" s="436"/>
      <c r="CJ34" s="436"/>
      <c r="CK34" s="436"/>
      <c r="CL34" s="436"/>
      <c r="CM34" s="436"/>
      <c r="CN34" s="200"/>
      <c r="CO34" s="437">
        <f t="shared" si="4"/>
        <v>22</v>
      </c>
      <c r="CP34" s="437"/>
      <c r="CQ34" s="436" t="str">
        <f>IF('各会計、関係団体の財政状況及び健全化判断比率'!BS10="","",'各会計、関係団体の財政状況及び健全化判断比率'!BS10)</f>
        <v>(公財)山形県生涯学習文化財団</v>
      </c>
      <c r="CR34" s="436"/>
      <c r="CS34" s="436"/>
      <c r="CT34" s="436"/>
      <c r="CU34" s="436"/>
      <c r="CV34" s="436"/>
      <c r="CW34" s="436"/>
      <c r="CX34" s="436"/>
      <c r="CY34" s="436"/>
      <c r="CZ34" s="436"/>
      <c r="DA34" s="436"/>
      <c r="DB34" s="436"/>
      <c r="DC34" s="436"/>
      <c r="DD34" s="436"/>
      <c r="DE34" s="436"/>
      <c r="DF34" s="192"/>
      <c r="DG34" s="438" t="str">
        <f>IF('各会計、関係団体の財政状況及び健全化判断比率'!BR10="","",'各会計、関係団体の財政状況及び健全化判断比率'!BR10)</f>
        <v/>
      </c>
      <c r="DH34" s="438"/>
      <c r="DI34" s="203"/>
      <c r="DJ34" s="158"/>
      <c r="DK34" s="158"/>
      <c r="DL34" s="158"/>
      <c r="DM34" s="158"/>
      <c r="DN34" s="158"/>
      <c r="DO34" s="158"/>
    </row>
    <row r="35" spans="1:119" ht="32.25" customHeight="1">
      <c r="A35" s="159"/>
      <c r="B35" s="199"/>
      <c r="C35" s="437">
        <f t="shared" ref="C35:C40" si="5">IF(E35="","",C34+1)</f>
        <v>5</v>
      </c>
      <c r="D35" s="437"/>
      <c r="E35" s="436" t="str">
        <f>IF('各会計、関係団体の財政状況及び健全化判断比率'!B11="","",'各会計、関係団体の財政状況及び健全化判断比率'!B11)</f>
        <v>小規模企業者等設備導入資金特別会計</v>
      </c>
      <c r="F35" s="436"/>
      <c r="G35" s="436"/>
      <c r="H35" s="436"/>
      <c r="I35" s="436"/>
      <c r="J35" s="436"/>
      <c r="K35" s="436"/>
      <c r="L35" s="436"/>
      <c r="M35" s="436"/>
      <c r="N35" s="436"/>
      <c r="O35" s="436"/>
      <c r="P35" s="436"/>
      <c r="Q35" s="436"/>
      <c r="R35" s="436"/>
      <c r="S35" s="436"/>
      <c r="T35" s="200"/>
      <c r="U35" s="437" t="str">
        <f t="shared" si="0"/>
        <v/>
      </c>
      <c r="V35" s="437"/>
      <c r="W35" s="436"/>
      <c r="X35" s="436"/>
      <c r="Y35" s="436"/>
      <c r="Z35" s="436"/>
      <c r="AA35" s="436"/>
      <c r="AB35" s="436"/>
      <c r="AC35" s="436"/>
      <c r="AD35" s="436"/>
      <c r="AE35" s="436"/>
      <c r="AF35" s="436"/>
      <c r="AG35" s="436"/>
      <c r="AH35" s="436"/>
      <c r="AI35" s="436"/>
      <c r="AJ35" s="436"/>
      <c r="AK35" s="436"/>
      <c r="AL35" s="200"/>
      <c r="AM35" s="437">
        <f t="shared" si="1"/>
        <v>14</v>
      </c>
      <c r="AN35" s="437"/>
      <c r="AO35" s="436" t="str">
        <f>IF('各会計、関係団体の財政状況及び健全化判断比率'!B33="","",'各会計、関係団体の財政状況及び健全化判断比率'!B33)</f>
        <v>水道事業会計</v>
      </c>
      <c r="AP35" s="436"/>
      <c r="AQ35" s="436"/>
      <c r="AR35" s="436"/>
      <c r="AS35" s="436"/>
      <c r="AT35" s="436"/>
      <c r="AU35" s="436"/>
      <c r="AV35" s="436"/>
      <c r="AW35" s="436"/>
      <c r="AX35" s="436"/>
      <c r="AY35" s="436"/>
      <c r="AZ35" s="436"/>
      <c r="BA35" s="436"/>
      <c r="BB35" s="436"/>
      <c r="BC35" s="436"/>
      <c r="BD35" s="200"/>
      <c r="BE35" s="437" t="str">
        <f t="shared" si="2"/>
        <v/>
      </c>
      <c r="BF35" s="437"/>
      <c r="BG35" s="436"/>
      <c r="BH35" s="436"/>
      <c r="BI35" s="436"/>
      <c r="BJ35" s="436"/>
      <c r="BK35" s="436"/>
      <c r="BL35" s="436"/>
      <c r="BM35" s="436"/>
      <c r="BN35" s="436"/>
      <c r="BO35" s="436"/>
      <c r="BP35" s="436"/>
      <c r="BQ35" s="436"/>
      <c r="BR35" s="436"/>
      <c r="BS35" s="436"/>
      <c r="BT35" s="436"/>
      <c r="BU35" s="436"/>
      <c r="BV35" s="200"/>
      <c r="BW35" s="437" t="str">
        <f t="shared" si="3"/>
        <v/>
      </c>
      <c r="BX35" s="437"/>
      <c r="BY35" s="436" t="str">
        <f>IF('各会計、関係団体の財政状況及び健全化判断比率'!B72="","",'各会計、関係団体の財政状況及び健全化判断比率'!B72)</f>
        <v/>
      </c>
      <c r="BZ35" s="436"/>
      <c r="CA35" s="436"/>
      <c r="CB35" s="436"/>
      <c r="CC35" s="436"/>
      <c r="CD35" s="436"/>
      <c r="CE35" s="436"/>
      <c r="CF35" s="436"/>
      <c r="CG35" s="436"/>
      <c r="CH35" s="436"/>
      <c r="CI35" s="436"/>
      <c r="CJ35" s="436"/>
      <c r="CK35" s="436"/>
      <c r="CL35" s="436"/>
      <c r="CM35" s="436"/>
      <c r="CN35" s="200"/>
      <c r="CO35" s="437">
        <f t="shared" si="4"/>
        <v>23</v>
      </c>
      <c r="CP35" s="437"/>
      <c r="CQ35" s="436" t="str">
        <f>IF('各会計、関係団体の財政状況及び健全化判断比率'!BS11="","",'各会計、関係団体の財政状況及び健全化判断比率'!BS11)</f>
        <v>(株)モンテディオ山形</v>
      </c>
      <c r="CR35" s="436"/>
      <c r="CS35" s="436"/>
      <c r="CT35" s="436"/>
      <c r="CU35" s="436"/>
      <c r="CV35" s="436"/>
      <c r="CW35" s="436"/>
      <c r="CX35" s="436"/>
      <c r="CY35" s="436"/>
      <c r="CZ35" s="436"/>
      <c r="DA35" s="436"/>
      <c r="DB35" s="436"/>
      <c r="DC35" s="436"/>
      <c r="DD35" s="436"/>
      <c r="DE35" s="436"/>
      <c r="DF35" s="192"/>
      <c r="DG35" s="438" t="str">
        <f>IF('各会計、関係団体の財政状況及び健全化判断比率'!BR11="","",'各会計、関係団体の財政状況及び健全化判断比率'!BR11)</f>
        <v/>
      </c>
      <c r="DH35" s="438"/>
      <c r="DI35" s="203"/>
      <c r="DJ35" s="158"/>
      <c r="DK35" s="158"/>
      <c r="DL35" s="158"/>
      <c r="DM35" s="158"/>
      <c r="DN35" s="158"/>
      <c r="DO35" s="158"/>
    </row>
    <row r="36" spans="1:119" ht="32.25" customHeight="1">
      <c r="A36" s="159"/>
      <c r="B36" s="199"/>
      <c r="C36" s="437">
        <f t="shared" si="5"/>
        <v>6</v>
      </c>
      <c r="D36" s="437"/>
      <c r="E36" s="436" t="str">
        <f>IF('各会計、関係団体の財政状況及び健全化判断比率'!B12="","",'各会計、関係団体の財政状況及び健全化判断比率'!B12)</f>
        <v>農業改良資金特別会計</v>
      </c>
      <c r="F36" s="436"/>
      <c r="G36" s="436"/>
      <c r="H36" s="436"/>
      <c r="I36" s="436"/>
      <c r="J36" s="436"/>
      <c r="K36" s="436"/>
      <c r="L36" s="436"/>
      <c r="M36" s="436"/>
      <c r="N36" s="436"/>
      <c r="O36" s="436"/>
      <c r="P36" s="436"/>
      <c r="Q36" s="436"/>
      <c r="R36" s="436"/>
      <c r="S36" s="436"/>
      <c r="T36" s="200"/>
      <c r="U36" s="437" t="str">
        <f t="shared" si="0"/>
        <v/>
      </c>
      <c r="V36" s="437"/>
      <c r="W36" s="436"/>
      <c r="X36" s="436"/>
      <c r="Y36" s="436"/>
      <c r="Z36" s="436"/>
      <c r="AA36" s="436"/>
      <c r="AB36" s="436"/>
      <c r="AC36" s="436"/>
      <c r="AD36" s="436"/>
      <c r="AE36" s="436"/>
      <c r="AF36" s="436"/>
      <c r="AG36" s="436"/>
      <c r="AH36" s="436"/>
      <c r="AI36" s="436"/>
      <c r="AJ36" s="436"/>
      <c r="AK36" s="436"/>
      <c r="AL36" s="200"/>
      <c r="AM36" s="437" t="str">
        <f t="shared" si="1"/>
        <v/>
      </c>
      <c r="AN36" s="437"/>
      <c r="AO36" s="436"/>
      <c r="AP36" s="436"/>
      <c r="AQ36" s="436"/>
      <c r="AR36" s="436"/>
      <c r="AS36" s="436"/>
      <c r="AT36" s="436"/>
      <c r="AU36" s="436"/>
      <c r="AV36" s="436"/>
      <c r="AW36" s="436"/>
      <c r="AX36" s="436"/>
      <c r="AY36" s="436"/>
      <c r="AZ36" s="436"/>
      <c r="BA36" s="436"/>
      <c r="BB36" s="436"/>
      <c r="BC36" s="436"/>
      <c r="BD36" s="200"/>
      <c r="BE36" s="437" t="str">
        <f t="shared" si="2"/>
        <v/>
      </c>
      <c r="BF36" s="437"/>
      <c r="BG36" s="436"/>
      <c r="BH36" s="436"/>
      <c r="BI36" s="436"/>
      <c r="BJ36" s="436"/>
      <c r="BK36" s="436"/>
      <c r="BL36" s="436"/>
      <c r="BM36" s="436"/>
      <c r="BN36" s="436"/>
      <c r="BO36" s="436"/>
      <c r="BP36" s="436"/>
      <c r="BQ36" s="436"/>
      <c r="BR36" s="436"/>
      <c r="BS36" s="436"/>
      <c r="BT36" s="436"/>
      <c r="BU36" s="436"/>
      <c r="BV36" s="200"/>
      <c r="BW36" s="437" t="str">
        <f t="shared" si="3"/>
        <v/>
      </c>
      <c r="BX36" s="437"/>
      <c r="BY36" s="436" t="str">
        <f>IF('各会計、関係団体の財政状況及び健全化判断比率'!B73="","",'各会計、関係団体の財政状況及び健全化判断比率'!B73)</f>
        <v/>
      </c>
      <c r="BZ36" s="436"/>
      <c r="CA36" s="436"/>
      <c r="CB36" s="436"/>
      <c r="CC36" s="436"/>
      <c r="CD36" s="436"/>
      <c r="CE36" s="436"/>
      <c r="CF36" s="436"/>
      <c r="CG36" s="436"/>
      <c r="CH36" s="436"/>
      <c r="CI36" s="436"/>
      <c r="CJ36" s="436"/>
      <c r="CK36" s="436"/>
      <c r="CL36" s="436"/>
      <c r="CM36" s="436"/>
      <c r="CN36" s="200"/>
      <c r="CO36" s="437">
        <f t="shared" si="4"/>
        <v>24</v>
      </c>
      <c r="CP36" s="437"/>
      <c r="CQ36" s="436" t="str">
        <f>IF('各会計、関係団体の財政状況及び健全化判断比率'!BS12="","",'各会計、関係団体の財政状況及び健全化判断比率'!BS12)</f>
        <v>株式会社山形テレビ</v>
      </c>
      <c r="CR36" s="436"/>
      <c r="CS36" s="436"/>
      <c r="CT36" s="436"/>
      <c r="CU36" s="436"/>
      <c r="CV36" s="436"/>
      <c r="CW36" s="436"/>
      <c r="CX36" s="436"/>
      <c r="CY36" s="436"/>
      <c r="CZ36" s="436"/>
      <c r="DA36" s="436"/>
      <c r="DB36" s="436"/>
      <c r="DC36" s="436"/>
      <c r="DD36" s="436"/>
      <c r="DE36" s="436"/>
      <c r="DF36" s="192"/>
      <c r="DG36" s="438" t="str">
        <f>IF('各会計、関係団体の財政状況及び健全化判断比率'!BR12="","",'各会計、関係団体の財政状況及び健全化判断比率'!BR12)</f>
        <v/>
      </c>
      <c r="DH36" s="438"/>
      <c r="DI36" s="203"/>
      <c r="DJ36" s="158"/>
      <c r="DK36" s="158"/>
      <c r="DL36" s="158"/>
      <c r="DM36" s="158"/>
      <c r="DN36" s="158"/>
      <c r="DO36" s="158"/>
    </row>
    <row r="37" spans="1:119" ht="32.25" customHeight="1">
      <c r="A37" s="159"/>
      <c r="B37" s="199"/>
      <c r="C37" s="437">
        <f t="shared" si="5"/>
        <v>7</v>
      </c>
      <c r="D37" s="437"/>
      <c r="E37" s="436" t="str">
        <f>IF('各会計、関係団体の財政状況及び健全化判断比率'!B13="","",'各会計、関係団体の財政状況及び健全化判断比率'!B13)</f>
        <v>沿岸漁業改善資金特別会計</v>
      </c>
      <c r="F37" s="436"/>
      <c r="G37" s="436"/>
      <c r="H37" s="436"/>
      <c r="I37" s="436"/>
      <c r="J37" s="436"/>
      <c r="K37" s="436"/>
      <c r="L37" s="436"/>
      <c r="M37" s="436"/>
      <c r="N37" s="436"/>
      <c r="O37" s="436"/>
      <c r="P37" s="436"/>
      <c r="Q37" s="436"/>
      <c r="R37" s="436"/>
      <c r="S37" s="436"/>
      <c r="T37" s="200"/>
      <c r="U37" s="437" t="str">
        <f t="shared" si="0"/>
        <v/>
      </c>
      <c r="V37" s="437"/>
      <c r="W37" s="436"/>
      <c r="X37" s="436"/>
      <c r="Y37" s="436"/>
      <c r="Z37" s="436"/>
      <c r="AA37" s="436"/>
      <c r="AB37" s="436"/>
      <c r="AC37" s="436"/>
      <c r="AD37" s="436"/>
      <c r="AE37" s="436"/>
      <c r="AF37" s="436"/>
      <c r="AG37" s="436"/>
      <c r="AH37" s="436"/>
      <c r="AI37" s="436"/>
      <c r="AJ37" s="436"/>
      <c r="AK37" s="436"/>
      <c r="AL37" s="200"/>
      <c r="AM37" s="437" t="str">
        <f t="shared" si="1"/>
        <v/>
      </c>
      <c r="AN37" s="437"/>
      <c r="AO37" s="436"/>
      <c r="AP37" s="436"/>
      <c r="AQ37" s="436"/>
      <c r="AR37" s="436"/>
      <c r="AS37" s="436"/>
      <c r="AT37" s="436"/>
      <c r="AU37" s="436"/>
      <c r="AV37" s="436"/>
      <c r="AW37" s="436"/>
      <c r="AX37" s="436"/>
      <c r="AY37" s="436"/>
      <c r="AZ37" s="436"/>
      <c r="BA37" s="436"/>
      <c r="BB37" s="436"/>
      <c r="BC37" s="436"/>
      <c r="BD37" s="200"/>
      <c r="BE37" s="437" t="str">
        <f t="shared" si="2"/>
        <v/>
      </c>
      <c r="BF37" s="437"/>
      <c r="BG37" s="436"/>
      <c r="BH37" s="436"/>
      <c r="BI37" s="436"/>
      <c r="BJ37" s="436"/>
      <c r="BK37" s="436"/>
      <c r="BL37" s="436"/>
      <c r="BM37" s="436"/>
      <c r="BN37" s="436"/>
      <c r="BO37" s="436"/>
      <c r="BP37" s="436"/>
      <c r="BQ37" s="436"/>
      <c r="BR37" s="436"/>
      <c r="BS37" s="436"/>
      <c r="BT37" s="436"/>
      <c r="BU37" s="436"/>
      <c r="BV37" s="200"/>
      <c r="BW37" s="437" t="str">
        <f t="shared" si="3"/>
        <v/>
      </c>
      <c r="BX37" s="437"/>
      <c r="BY37" s="436" t="str">
        <f>IF('各会計、関係団体の財政状況及び健全化判断比率'!B74="","",'各会計、関係団体の財政状況及び健全化判断比率'!B74)</f>
        <v/>
      </c>
      <c r="BZ37" s="436"/>
      <c r="CA37" s="436"/>
      <c r="CB37" s="436"/>
      <c r="CC37" s="436"/>
      <c r="CD37" s="436"/>
      <c r="CE37" s="436"/>
      <c r="CF37" s="436"/>
      <c r="CG37" s="436"/>
      <c r="CH37" s="436"/>
      <c r="CI37" s="436"/>
      <c r="CJ37" s="436"/>
      <c r="CK37" s="436"/>
      <c r="CL37" s="436"/>
      <c r="CM37" s="436"/>
      <c r="CN37" s="200"/>
      <c r="CO37" s="437">
        <f t="shared" si="4"/>
        <v>25</v>
      </c>
      <c r="CP37" s="437"/>
      <c r="CQ37" s="436" t="str">
        <f>IF('各会計、関係団体の財政状況及び健全化判断比率'!BS13="","",'各会計、関係団体の財政状況及び健全化判断比率'!BS13)</f>
        <v>株式会社さくらんぼテレビジョン</v>
      </c>
      <c r="CR37" s="436"/>
      <c r="CS37" s="436"/>
      <c r="CT37" s="436"/>
      <c r="CU37" s="436"/>
      <c r="CV37" s="436"/>
      <c r="CW37" s="436"/>
      <c r="CX37" s="436"/>
      <c r="CY37" s="436"/>
      <c r="CZ37" s="436"/>
      <c r="DA37" s="436"/>
      <c r="DB37" s="436"/>
      <c r="DC37" s="436"/>
      <c r="DD37" s="436"/>
      <c r="DE37" s="436"/>
      <c r="DF37" s="192"/>
      <c r="DG37" s="438" t="str">
        <f>IF('各会計、関係団体の財政状況及び健全化判断比率'!BR13="","",'各会計、関係団体の財政状況及び健全化判断比率'!BR13)</f>
        <v/>
      </c>
      <c r="DH37" s="438"/>
      <c r="DI37" s="203"/>
      <c r="DJ37" s="158"/>
      <c r="DK37" s="158"/>
      <c r="DL37" s="158"/>
      <c r="DM37" s="158"/>
      <c r="DN37" s="158"/>
      <c r="DO37" s="158"/>
    </row>
    <row r="38" spans="1:119" ht="32.25" customHeight="1">
      <c r="A38" s="159"/>
      <c r="B38" s="199"/>
      <c r="C38" s="437">
        <f t="shared" si="5"/>
        <v>8</v>
      </c>
      <c r="D38" s="437"/>
      <c r="E38" s="436" t="str">
        <f>IF('各会計、関係団体の財政状況及び健全化判断比率'!B14="","",'各会計、関係団体の財政状況及び健全化判断比率'!B14)</f>
        <v>林業改善資金特別会計</v>
      </c>
      <c r="F38" s="436"/>
      <c r="G38" s="436"/>
      <c r="H38" s="436"/>
      <c r="I38" s="436"/>
      <c r="J38" s="436"/>
      <c r="K38" s="436"/>
      <c r="L38" s="436"/>
      <c r="M38" s="436"/>
      <c r="N38" s="436"/>
      <c r="O38" s="436"/>
      <c r="P38" s="436"/>
      <c r="Q38" s="436"/>
      <c r="R38" s="436"/>
      <c r="S38" s="436"/>
      <c r="T38" s="200"/>
      <c r="U38" s="437" t="str">
        <f t="shared" si="0"/>
        <v/>
      </c>
      <c r="V38" s="437"/>
      <c r="W38" s="436"/>
      <c r="X38" s="436"/>
      <c r="Y38" s="436"/>
      <c r="Z38" s="436"/>
      <c r="AA38" s="436"/>
      <c r="AB38" s="436"/>
      <c r="AC38" s="436"/>
      <c r="AD38" s="436"/>
      <c r="AE38" s="436"/>
      <c r="AF38" s="436"/>
      <c r="AG38" s="436"/>
      <c r="AH38" s="436"/>
      <c r="AI38" s="436"/>
      <c r="AJ38" s="436"/>
      <c r="AK38" s="436"/>
      <c r="AL38" s="200"/>
      <c r="AM38" s="437" t="str">
        <f t="shared" si="1"/>
        <v/>
      </c>
      <c r="AN38" s="437"/>
      <c r="AO38" s="436"/>
      <c r="AP38" s="436"/>
      <c r="AQ38" s="436"/>
      <c r="AR38" s="436"/>
      <c r="AS38" s="436"/>
      <c r="AT38" s="436"/>
      <c r="AU38" s="436"/>
      <c r="AV38" s="436"/>
      <c r="AW38" s="436"/>
      <c r="AX38" s="436"/>
      <c r="AY38" s="436"/>
      <c r="AZ38" s="436"/>
      <c r="BA38" s="436"/>
      <c r="BB38" s="436"/>
      <c r="BC38" s="436"/>
      <c r="BD38" s="200"/>
      <c r="BE38" s="437" t="str">
        <f t="shared" si="2"/>
        <v/>
      </c>
      <c r="BF38" s="437"/>
      <c r="BG38" s="436"/>
      <c r="BH38" s="436"/>
      <c r="BI38" s="436"/>
      <c r="BJ38" s="436"/>
      <c r="BK38" s="436"/>
      <c r="BL38" s="436"/>
      <c r="BM38" s="436"/>
      <c r="BN38" s="436"/>
      <c r="BO38" s="436"/>
      <c r="BP38" s="436"/>
      <c r="BQ38" s="436"/>
      <c r="BR38" s="436"/>
      <c r="BS38" s="436"/>
      <c r="BT38" s="436"/>
      <c r="BU38" s="436"/>
      <c r="BV38" s="200"/>
      <c r="BW38" s="437" t="str">
        <f t="shared" si="3"/>
        <v/>
      </c>
      <c r="BX38" s="437"/>
      <c r="BY38" s="436" t="str">
        <f>IF('各会計、関係団体の財政状況及び健全化判断比率'!B75="","",'各会計、関係団体の財政状況及び健全化判断比率'!B75)</f>
        <v/>
      </c>
      <c r="BZ38" s="436"/>
      <c r="CA38" s="436"/>
      <c r="CB38" s="436"/>
      <c r="CC38" s="436"/>
      <c r="CD38" s="436"/>
      <c r="CE38" s="436"/>
      <c r="CF38" s="436"/>
      <c r="CG38" s="436"/>
      <c r="CH38" s="436"/>
      <c r="CI38" s="436"/>
      <c r="CJ38" s="436"/>
      <c r="CK38" s="436"/>
      <c r="CL38" s="436"/>
      <c r="CM38" s="436"/>
      <c r="CN38" s="200"/>
      <c r="CO38" s="437">
        <f t="shared" si="4"/>
        <v>26</v>
      </c>
      <c r="CP38" s="437"/>
      <c r="CQ38" s="436" t="str">
        <f>IF('各会計、関係団体の財政状況及び健全化判断比率'!BS14="","",'各会計、関係団体の財政状況及び健全化判断比率'!BS14)</f>
        <v>山形鉄道(株)</v>
      </c>
      <c r="CR38" s="436"/>
      <c r="CS38" s="436"/>
      <c r="CT38" s="436"/>
      <c r="CU38" s="436"/>
      <c r="CV38" s="436"/>
      <c r="CW38" s="436"/>
      <c r="CX38" s="436"/>
      <c r="CY38" s="436"/>
      <c r="CZ38" s="436"/>
      <c r="DA38" s="436"/>
      <c r="DB38" s="436"/>
      <c r="DC38" s="436"/>
      <c r="DD38" s="436"/>
      <c r="DE38" s="436"/>
      <c r="DF38" s="192"/>
      <c r="DG38" s="438" t="str">
        <f>IF('各会計、関係団体の財政状況及び健全化判断比率'!BR14="","",'各会計、関係団体の財政状況及び健全化判断比率'!BR14)</f>
        <v/>
      </c>
      <c r="DH38" s="438"/>
      <c r="DI38" s="203"/>
      <c r="DJ38" s="158"/>
      <c r="DK38" s="158"/>
      <c r="DL38" s="158"/>
      <c r="DM38" s="158"/>
      <c r="DN38" s="158"/>
      <c r="DO38" s="158"/>
    </row>
    <row r="39" spans="1:119" ht="32.25" customHeight="1">
      <c r="A39" s="159"/>
      <c r="B39" s="199"/>
      <c r="C39" s="437" t="str">
        <f t="shared" si="5"/>
        <v/>
      </c>
      <c r="D39" s="437"/>
      <c r="E39" s="436" t="str">
        <f>IF('各会計、関係団体の財政状況及び健全化判断比率'!B15="","",'各会計、関係団体の財政状況及び健全化判断比率'!B15)</f>
        <v/>
      </c>
      <c r="F39" s="436"/>
      <c r="G39" s="436"/>
      <c r="H39" s="436"/>
      <c r="I39" s="436"/>
      <c r="J39" s="436"/>
      <c r="K39" s="436"/>
      <c r="L39" s="436"/>
      <c r="M39" s="436"/>
      <c r="N39" s="436"/>
      <c r="O39" s="436"/>
      <c r="P39" s="436"/>
      <c r="Q39" s="436"/>
      <c r="R39" s="436"/>
      <c r="S39" s="436"/>
      <c r="T39" s="200"/>
      <c r="U39" s="437" t="str">
        <f t="shared" si="0"/>
        <v/>
      </c>
      <c r="V39" s="437"/>
      <c r="W39" s="436"/>
      <c r="X39" s="436"/>
      <c r="Y39" s="436"/>
      <c r="Z39" s="436"/>
      <c r="AA39" s="436"/>
      <c r="AB39" s="436"/>
      <c r="AC39" s="436"/>
      <c r="AD39" s="436"/>
      <c r="AE39" s="436"/>
      <c r="AF39" s="436"/>
      <c r="AG39" s="436"/>
      <c r="AH39" s="436"/>
      <c r="AI39" s="436"/>
      <c r="AJ39" s="436"/>
      <c r="AK39" s="436"/>
      <c r="AL39" s="200"/>
      <c r="AM39" s="437" t="str">
        <f t="shared" si="1"/>
        <v/>
      </c>
      <c r="AN39" s="437"/>
      <c r="AO39" s="436"/>
      <c r="AP39" s="436"/>
      <c r="AQ39" s="436"/>
      <c r="AR39" s="436"/>
      <c r="AS39" s="436"/>
      <c r="AT39" s="436"/>
      <c r="AU39" s="436"/>
      <c r="AV39" s="436"/>
      <c r="AW39" s="436"/>
      <c r="AX39" s="436"/>
      <c r="AY39" s="436"/>
      <c r="AZ39" s="436"/>
      <c r="BA39" s="436"/>
      <c r="BB39" s="436"/>
      <c r="BC39" s="436"/>
      <c r="BD39" s="200"/>
      <c r="BE39" s="437" t="str">
        <f t="shared" si="2"/>
        <v/>
      </c>
      <c r="BF39" s="437"/>
      <c r="BG39" s="436"/>
      <c r="BH39" s="436"/>
      <c r="BI39" s="436"/>
      <c r="BJ39" s="436"/>
      <c r="BK39" s="436"/>
      <c r="BL39" s="436"/>
      <c r="BM39" s="436"/>
      <c r="BN39" s="436"/>
      <c r="BO39" s="436"/>
      <c r="BP39" s="436"/>
      <c r="BQ39" s="436"/>
      <c r="BR39" s="436"/>
      <c r="BS39" s="436"/>
      <c r="BT39" s="436"/>
      <c r="BU39" s="436"/>
      <c r="BV39" s="200"/>
      <c r="BW39" s="437" t="str">
        <f t="shared" si="3"/>
        <v/>
      </c>
      <c r="BX39" s="437"/>
      <c r="BY39" s="436" t="str">
        <f>IF('各会計、関係団体の財政状況及び健全化判断比率'!B76="","",'各会計、関係団体の財政状況及び健全化判断比率'!B76)</f>
        <v/>
      </c>
      <c r="BZ39" s="436"/>
      <c r="CA39" s="436"/>
      <c r="CB39" s="436"/>
      <c r="CC39" s="436"/>
      <c r="CD39" s="436"/>
      <c r="CE39" s="436"/>
      <c r="CF39" s="436"/>
      <c r="CG39" s="436"/>
      <c r="CH39" s="436"/>
      <c r="CI39" s="436"/>
      <c r="CJ39" s="436"/>
      <c r="CK39" s="436"/>
      <c r="CL39" s="436"/>
      <c r="CM39" s="436"/>
      <c r="CN39" s="200"/>
      <c r="CO39" s="437">
        <f t="shared" si="4"/>
        <v>27</v>
      </c>
      <c r="CP39" s="437"/>
      <c r="CQ39" s="436" t="str">
        <f>IF('各会計、関係団体の財政状況及び健全化判断比率'!BS15="","",'各会計、関係団体の財政状況及び健全化判断比率'!BS15)</f>
        <v>山形空港ビル(株)</v>
      </c>
      <c r="CR39" s="436"/>
      <c r="CS39" s="436"/>
      <c r="CT39" s="436"/>
      <c r="CU39" s="436"/>
      <c r="CV39" s="436"/>
      <c r="CW39" s="436"/>
      <c r="CX39" s="436"/>
      <c r="CY39" s="436"/>
      <c r="CZ39" s="436"/>
      <c r="DA39" s="436"/>
      <c r="DB39" s="436"/>
      <c r="DC39" s="436"/>
      <c r="DD39" s="436"/>
      <c r="DE39" s="436"/>
      <c r="DF39" s="192"/>
      <c r="DG39" s="438" t="str">
        <f>IF('各会計、関係団体の財政状況及び健全化判断比率'!BR15="","",'各会計、関係団体の財政状況及び健全化判断比率'!BR15)</f>
        <v/>
      </c>
      <c r="DH39" s="438"/>
      <c r="DI39" s="203"/>
      <c r="DJ39" s="158"/>
      <c r="DK39" s="158"/>
      <c r="DL39" s="158"/>
      <c r="DM39" s="158"/>
      <c r="DN39" s="158"/>
      <c r="DO39" s="158"/>
    </row>
    <row r="40" spans="1:119" ht="32.25" customHeight="1">
      <c r="A40" s="159"/>
      <c r="B40" s="199"/>
      <c r="C40" s="437" t="str">
        <f t="shared" si="5"/>
        <v/>
      </c>
      <c r="D40" s="437"/>
      <c r="E40" s="436" t="str">
        <f>IF('各会計、関係団体の財政状況及び健全化判断比率'!B16="","",'各会計、関係団体の財政状況及び健全化判断比率'!B16)</f>
        <v/>
      </c>
      <c r="F40" s="436"/>
      <c r="G40" s="436"/>
      <c r="H40" s="436"/>
      <c r="I40" s="436"/>
      <c r="J40" s="436"/>
      <c r="K40" s="436"/>
      <c r="L40" s="436"/>
      <c r="M40" s="436"/>
      <c r="N40" s="436"/>
      <c r="O40" s="436"/>
      <c r="P40" s="436"/>
      <c r="Q40" s="436"/>
      <c r="R40" s="436"/>
      <c r="S40" s="436"/>
      <c r="T40" s="200"/>
      <c r="U40" s="437" t="str">
        <f t="shared" si="0"/>
        <v/>
      </c>
      <c r="V40" s="437"/>
      <c r="W40" s="436"/>
      <c r="X40" s="436"/>
      <c r="Y40" s="436"/>
      <c r="Z40" s="436"/>
      <c r="AA40" s="436"/>
      <c r="AB40" s="436"/>
      <c r="AC40" s="436"/>
      <c r="AD40" s="436"/>
      <c r="AE40" s="436"/>
      <c r="AF40" s="436"/>
      <c r="AG40" s="436"/>
      <c r="AH40" s="436"/>
      <c r="AI40" s="436"/>
      <c r="AJ40" s="436"/>
      <c r="AK40" s="436"/>
      <c r="AL40" s="200"/>
      <c r="AM40" s="437" t="str">
        <f t="shared" si="1"/>
        <v/>
      </c>
      <c r="AN40" s="437"/>
      <c r="AO40" s="436"/>
      <c r="AP40" s="436"/>
      <c r="AQ40" s="436"/>
      <c r="AR40" s="436"/>
      <c r="AS40" s="436"/>
      <c r="AT40" s="436"/>
      <c r="AU40" s="436"/>
      <c r="AV40" s="436"/>
      <c r="AW40" s="436"/>
      <c r="AX40" s="436"/>
      <c r="AY40" s="436"/>
      <c r="AZ40" s="436"/>
      <c r="BA40" s="436"/>
      <c r="BB40" s="436"/>
      <c r="BC40" s="436"/>
      <c r="BD40" s="200"/>
      <c r="BE40" s="437" t="str">
        <f t="shared" si="2"/>
        <v/>
      </c>
      <c r="BF40" s="437"/>
      <c r="BG40" s="436"/>
      <c r="BH40" s="436"/>
      <c r="BI40" s="436"/>
      <c r="BJ40" s="436"/>
      <c r="BK40" s="436"/>
      <c r="BL40" s="436"/>
      <c r="BM40" s="436"/>
      <c r="BN40" s="436"/>
      <c r="BO40" s="436"/>
      <c r="BP40" s="436"/>
      <c r="BQ40" s="436"/>
      <c r="BR40" s="436"/>
      <c r="BS40" s="436"/>
      <c r="BT40" s="436"/>
      <c r="BU40" s="436"/>
      <c r="BV40" s="200"/>
      <c r="BW40" s="437" t="str">
        <f t="shared" si="3"/>
        <v/>
      </c>
      <c r="BX40" s="437"/>
      <c r="BY40" s="436" t="str">
        <f>IF('各会計、関係団体の財政状況及び健全化判断比率'!B77="","",'各会計、関係団体の財政状況及び健全化判断比率'!B77)</f>
        <v/>
      </c>
      <c r="BZ40" s="436"/>
      <c r="CA40" s="436"/>
      <c r="CB40" s="436"/>
      <c r="CC40" s="436"/>
      <c r="CD40" s="436"/>
      <c r="CE40" s="436"/>
      <c r="CF40" s="436"/>
      <c r="CG40" s="436"/>
      <c r="CH40" s="436"/>
      <c r="CI40" s="436"/>
      <c r="CJ40" s="436"/>
      <c r="CK40" s="436"/>
      <c r="CL40" s="436"/>
      <c r="CM40" s="436"/>
      <c r="CN40" s="200"/>
      <c r="CO40" s="437">
        <f t="shared" si="4"/>
        <v>28</v>
      </c>
      <c r="CP40" s="437"/>
      <c r="CQ40" s="436" t="str">
        <f>IF('各会計、関係団体の財政状況及び健全化判断比率'!BS16="","",'各会計、関係団体の財政状況及び健全化判断比率'!BS16)</f>
        <v>庄内空港ビル(株)</v>
      </c>
      <c r="CR40" s="436"/>
      <c r="CS40" s="436"/>
      <c r="CT40" s="436"/>
      <c r="CU40" s="436"/>
      <c r="CV40" s="436"/>
      <c r="CW40" s="436"/>
      <c r="CX40" s="436"/>
      <c r="CY40" s="436"/>
      <c r="CZ40" s="436"/>
      <c r="DA40" s="436"/>
      <c r="DB40" s="436"/>
      <c r="DC40" s="436"/>
      <c r="DD40" s="436"/>
      <c r="DE40" s="436"/>
      <c r="DF40" s="192"/>
      <c r="DG40" s="438" t="str">
        <f>IF('各会計、関係団体の財政状況及び健全化判断比率'!BR16="","",'各会計、関係団体の財政状況及び健全化判断比率'!BR16)</f>
        <v/>
      </c>
      <c r="DH40" s="438"/>
      <c r="DI40" s="203"/>
      <c r="DJ40" s="158"/>
      <c r="DK40" s="158"/>
      <c r="DL40" s="158"/>
      <c r="DM40" s="158"/>
      <c r="DN40" s="158"/>
      <c r="DO40" s="158"/>
    </row>
    <row r="41" spans="1:119" ht="13.5" customHeight="1" thickBot="1">
      <c r="A41" s="159"/>
      <c r="B41" s="204"/>
      <c r="C41" s="205"/>
      <c r="D41" s="205"/>
      <c r="E41" s="205"/>
      <c r="F41" s="205"/>
      <c r="G41" s="205"/>
      <c r="H41" s="205"/>
      <c r="I41" s="205"/>
      <c r="J41" s="205"/>
      <c r="K41" s="205"/>
      <c r="L41" s="205"/>
      <c r="M41" s="205"/>
      <c r="N41" s="205"/>
      <c r="O41" s="205"/>
      <c r="P41" s="205"/>
      <c r="Q41" s="205"/>
      <c r="R41" s="205"/>
      <c r="S41" s="205"/>
      <c r="T41" s="205"/>
      <c r="U41" s="205"/>
      <c r="V41" s="205"/>
      <c r="W41" s="205"/>
      <c r="X41" s="205"/>
      <c r="Y41" s="205"/>
      <c r="Z41" s="205"/>
      <c r="AA41" s="205"/>
      <c r="AB41" s="205"/>
      <c r="AC41" s="205"/>
      <c r="AD41" s="205"/>
      <c r="AE41" s="205"/>
      <c r="AF41" s="205"/>
      <c r="AG41" s="205"/>
      <c r="AH41" s="205"/>
      <c r="AI41" s="205"/>
      <c r="AJ41" s="205"/>
      <c r="AK41" s="205"/>
      <c r="AL41" s="205"/>
      <c r="AM41" s="205"/>
      <c r="AN41" s="205"/>
      <c r="AO41" s="205"/>
      <c r="AP41" s="205"/>
      <c r="AQ41" s="205"/>
      <c r="AR41" s="205"/>
      <c r="AS41" s="205"/>
      <c r="AT41" s="205"/>
      <c r="AU41" s="205"/>
      <c r="AV41" s="205"/>
      <c r="AW41" s="205"/>
      <c r="AX41" s="205"/>
      <c r="AY41" s="205"/>
      <c r="AZ41" s="205"/>
      <c r="BA41" s="205"/>
      <c r="BB41" s="205"/>
      <c r="BC41" s="205"/>
      <c r="BD41" s="205"/>
      <c r="BE41" s="205"/>
      <c r="BF41" s="205"/>
      <c r="BG41" s="205"/>
      <c r="BH41" s="205"/>
      <c r="BI41" s="205"/>
      <c r="BJ41" s="205"/>
      <c r="BK41" s="205"/>
      <c r="BL41" s="205"/>
      <c r="BM41" s="205"/>
      <c r="BN41" s="205"/>
      <c r="BO41" s="205"/>
      <c r="BP41" s="205"/>
      <c r="BQ41" s="205"/>
      <c r="BR41" s="205"/>
      <c r="BS41" s="205"/>
      <c r="BT41" s="205"/>
      <c r="BU41" s="205"/>
      <c r="BV41" s="205"/>
      <c r="BW41" s="205"/>
      <c r="BX41" s="205"/>
      <c r="BY41" s="205"/>
      <c r="BZ41" s="205"/>
      <c r="CA41" s="205"/>
      <c r="CB41" s="205"/>
      <c r="CC41" s="205"/>
      <c r="CD41" s="205"/>
      <c r="CE41" s="205"/>
      <c r="CF41" s="205"/>
      <c r="CG41" s="205"/>
      <c r="CH41" s="205"/>
      <c r="CI41" s="205"/>
      <c r="CJ41" s="205"/>
      <c r="CK41" s="205"/>
      <c r="CL41" s="205"/>
      <c r="CM41" s="205"/>
      <c r="CN41" s="205"/>
      <c r="CO41" s="205"/>
      <c r="CP41" s="205"/>
      <c r="CQ41" s="205"/>
      <c r="CR41" s="205"/>
      <c r="CS41" s="205"/>
      <c r="CT41" s="205"/>
      <c r="CU41" s="205"/>
      <c r="CV41" s="205"/>
      <c r="CW41" s="205"/>
      <c r="CX41" s="205"/>
      <c r="CY41" s="205"/>
      <c r="CZ41" s="205"/>
      <c r="DA41" s="205"/>
      <c r="DB41" s="205"/>
      <c r="DC41" s="205"/>
      <c r="DD41" s="205"/>
      <c r="DE41" s="205"/>
      <c r="DF41" s="205"/>
      <c r="DG41" s="205"/>
      <c r="DH41" s="205"/>
      <c r="DI41" s="206"/>
      <c r="DJ41" s="158"/>
      <c r="DK41" s="158"/>
      <c r="DL41" s="158"/>
      <c r="DM41" s="158"/>
      <c r="DN41" s="158"/>
      <c r="DO41" s="158"/>
    </row>
    <row r="42" spans="1:119">
      <c r="A42" s="158"/>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c r="DH42" s="158"/>
      <c r="DI42" s="158"/>
      <c r="DJ42" s="158"/>
      <c r="DK42" s="158"/>
      <c r="DL42" s="158"/>
      <c r="DM42" s="158"/>
      <c r="DN42" s="158"/>
      <c r="DO42" s="158"/>
    </row>
    <row r="43" spans="1:119">
      <c r="A43" s="158"/>
      <c r="B43" s="158" t="s">
        <v>184</v>
      </c>
      <c r="C43" s="158"/>
      <c r="D43" s="158"/>
      <c r="E43" s="158" t="s">
        <v>185</v>
      </c>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c r="DH43" s="158"/>
      <c r="DI43" s="158"/>
      <c r="DJ43" s="158"/>
      <c r="DK43" s="158"/>
      <c r="DL43" s="158"/>
      <c r="DM43" s="158"/>
      <c r="DN43" s="158"/>
      <c r="DO43" s="158"/>
    </row>
    <row r="44" spans="1:119">
      <c r="A44" s="158"/>
      <c r="B44" s="158"/>
      <c r="C44" s="158"/>
      <c r="D44" s="158"/>
      <c r="E44" s="158" t="s">
        <v>186</v>
      </c>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c r="DH44" s="158"/>
      <c r="DI44" s="158"/>
      <c r="DJ44" s="158"/>
      <c r="DK44" s="158"/>
      <c r="DL44" s="158"/>
      <c r="DM44" s="158"/>
      <c r="DN44" s="158"/>
      <c r="DO44" s="158"/>
    </row>
    <row r="45" spans="1:119">
      <c r="A45" s="158"/>
      <c r="B45" s="158"/>
      <c r="C45" s="158"/>
      <c r="D45" s="158"/>
      <c r="E45" s="158" t="s">
        <v>187</v>
      </c>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c r="DH45" s="158"/>
      <c r="DI45" s="158"/>
      <c r="DJ45" s="158"/>
      <c r="DK45" s="158"/>
      <c r="DL45" s="158"/>
      <c r="DM45" s="158"/>
      <c r="DN45" s="158"/>
      <c r="DO45" s="158"/>
    </row>
    <row r="46" spans="1:119">
      <c r="A46" s="158"/>
      <c r="B46" s="158"/>
      <c r="C46" s="158"/>
      <c r="D46" s="158"/>
      <c r="E46" s="158" t="s">
        <v>188</v>
      </c>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c r="DH46" s="158"/>
      <c r="DI46" s="158"/>
      <c r="DJ46" s="158"/>
      <c r="DK46" s="158"/>
      <c r="DL46" s="158"/>
      <c r="DM46" s="158"/>
      <c r="DN46" s="158"/>
      <c r="DO46" s="158"/>
    </row>
    <row r="47" spans="1:119">
      <c r="E47" s="160" t="s">
        <v>189</v>
      </c>
    </row>
    <row r="48" spans="1:119">
      <c r="E48" s="160" t="s">
        <v>190</v>
      </c>
    </row>
    <row r="49"/>
    <row r="50"/>
    <row r="51"/>
    <row r="52"/>
    <row r="53"/>
    <row r="54"/>
    <row r="55"/>
    <row r="56"/>
    <row r="57" hidden="1"/>
    <row r="58" hidden="1"/>
    <row r="59" hidden="1"/>
  </sheetData>
  <sheetProtection algorithmName="SHA-512" hashValue="yYqbKoJxvVOsNmpQ6grT74VlkEh4WSH5P3dXhpr1SAJ+ydinG3Er46w2epJeBQu70XK/BuBRFy6jk307RugFFw==" saltValue="AZCSvVHsfTwkI2RdoS1TOQ==" spinCount="100000" sheet="1" objects="1" scenarios="1"/>
  <mergeCells count="361">
    <mergeCell ref="B1:DI1"/>
    <mergeCell ref="B3:K5"/>
    <mergeCell ref="L3:V5"/>
    <mergeCell ref="W3:AY3"/>
    <mergeCell ref="AZ3:BM3"/>
    <mergeCell ref="BN3:BU3"/>
    <mergeCell ref="BV3:CC3"/>
    <mergeCell ref="CD3:CS3"/>
    <mergeCell ref="CT3:DA3"/>
    <mergeCell ref="DB3:DI3"/>
    <mergeCell ref="BV4:CC4"/>
    <mergeCell ref="CD4:CS4"/>
    <mergeCell ref="CT4:DA4"/>
    <mergeCell ref="DB4:DI4"/>
    <mergeCell ref="AZ5:BM5"/>
    <mergeCell ref="BN5:BU5"/>
    <mergeCell ref="BV5:CC5"/>
    <mergeCell ref="CD5:CS5"/>
    <mergeCell ref="CT5:DA5"/>
    <mergeCell ref="DB5:DI5"/>
    <mergeCell ref="AZ4:BM4"/>
    <mergeCell ref="BN4:BU4"/>
    <mergeCell ref="Z7:AH7"/>
    <mergeCell ref="AI7:AP7"/>
    <mergeCell ref="AQ7:AY7"/>
    <mergeCell ref="AZ7:BM7"/>
    <mergeCell ref="BN7:BU7"/>
    <mergeCell ref="BV7:CC7"/>
    <mergeCell ref="Z6:AH6"/>
    <mergeCell ref="AI6:AP6"/>
    <mergeCell ref="AQ6:AY6"/>
    <mergeCell ref="AZ6:BM6"/>
    <mergeCell ref="BN6:BU6"/>
    <mergeCell ref="AQ8:AY8"/>
    <mergeCell ref="AZ8:BM8"/>
    <mergeCell ref="BN8:BU8"/>
    <mergeCell ref="BV8:CC8"/>
    <mergeCell ref="CD8:CS8"/>
    <mergeCell ref="CT8:DA8"/>
    <mergeCell ref="DB8:DI8"/>
    <mergeCell ref="BV6:CC6"/>
    <mergeCell ref="CD6:CS6"/>
    <mergeCell ref="CT6:DA6"/>
    <mergeCell ref="DB6:DI6"/>
    <mergeCell ref="CD7:CS7"/>
    <mergeCell ref="CT7:DA7"/>
    <mergeCell ref="DB7:DI7"/>
    <mergeCell ref="B9:K11"/>
    <mergeCell ref="L9:Q9"/>
    <mergeCell ref="R9:V9"/>
    <mergeCell ref="Z9:AH9"/>
    <mergeCell ref="AI9:AP9"/>
    <mergeCell ref="AQ9:AY9"/>
    <mergeCell ref="AZ9:BM9"/>
    <mergeCell ref="BN9:BU9"/>
    <mergeCell ref="B6:K8"/>
    <mergeCell ref="L6:V8"/>
    <mergeCell ref="W4:Y11"/>
    <mergeCell ref="Z4:AH5"/>
    <mergeCell ref="AI4:AP5"/>
    <mergeCell ref="AQ4:AY5"/>
    <mergeCell ref="BN10:BU10"/>
    <mergeCell ref="L11:Q11"/>
    <mergeCell ref="R11:V11"/>
    <mergeCell ref="Z11:AH11"/>
    <mergeCell ref="AI11:AP11"/>
    <mergeCell ref="AQ11:AY11"/>
    <mergeCell ref="AZ11:BM11"/>
    <mergeCell ref="BN11:BU11"/>
    <mergeCell ref="Z8:AH8"/>
    <mergeCell ref="AI8:AP8"/>
    <mergeCell ref="BV9:CC9"/>
    <mergeCell ref="CD9:CS9"/>
    <mergeCell ref="CT9:DA9"/>
    <mergeCell ref="DB9:DI9"/>
    <mergeCell ref="L10:Q10"/>
    <mergeCell ref="R10:V10"/>
    <mergeCell ref="Z10:AH10"/>
    <mergeCell ref="AI10:AP10"/>
    <mergeCell ref="AQ10:AY10"/>
    <mergeCell ref="AZ10:BM10"/>
    <mergeCell ref="BV10:CC10"/>
    <mergeCell ref="CD10:CS10"/>
    <mergeCell ref="BV11:CC11"/>
    <mergeCell ref="CD11:CS11"/>
    <mergeCell ref="CT11:DA11"/>
    <mergeCell ref="DB11:DI11"/>
    <mergeCell ref="B12:K17"/>
    <mergeCell ref="L12:Q12"/>
    <mergeCell ref="R12:V12"/>
    <mergeCell ref="W12:Y20"/>
    <mergeCell ref="Z12:AH13"/>
    <mergeCell ref="AI12:AM13"/>
    <mergeCell ref="AN12:AS13"/>
    <mergeCell ref="DB12:DI12"/>
    <mergeCell ref="M13:Q13"/>
    <mergeCell ref="R13:V13"/>
    <mergeCell ref="AZ13:BM13"/>
    <mergeCell ref="BN13:BU13"/>
    <mergeCell ref="BV13:CC13"/>
    <mergeCell ref="CD13:CS13"/>
    <mergeCell ref="CT13:DA13"/>
    <mergeCell ref="DB13:DI13"/>
    <mergeCell ref="AT12:AY13"/>
    <mergeCell ref="AZ12:BM12"/>
    <mergeCell ref="BN12:BU12"/>
    <mergeCell ref="BV12:CC12"/>
    <mergeCell ref="CD12:CS12"/>
    <mergeCell ref="CT12:DA12"/>
    <mergeCell ref="CD14:CS14"/>
    <mergeCell ref="CT14:DA14"/>
    <mergeCell ref="DB14:DI14"/>
    <mergeCell ref="L14:Q14"/>
    <mergeCell ref="R14:V14"/>
    <mergeCell ref="Z14:AH14"/>
    <mergeCell ref="AI14:AM14"/>
    <mergeCell ref="AN14:AS14"/>
    <mergeCell ref="AT14:AY14"/>
    <mergeCell ref="M15:Q15"/>
    <mergeCell ref="R15:V15"/>
    <mergeCell ref="Z15:AH15"/>
    <mergeCell ref="AI15:AM15"/>
    <mergeCell ref="AN15:AS15"/>
    <mergeCell ref="AT15:AY15"/>
    <mergeCell ref="AZ14:BM14"/>
    <mergeCell ref="BN14:BU14"/>
    <mergeCell ref="BV14:CC14"/>
    <mergeCell ref="CE16:CS17"/>
    <mergeCell ref="CT16:DA17"/>
    <mergeCell ref="DB16:DI17"/>
    <mergeCell ref="AZ17:BM17"/>
    <mergeCell ref="BN17:BU17"/>
    <mergeCell ref="BV17:CC17"/>
    <mergeCell ref="AZ15:BM15"/>
    <mergeCell ref="BN15:BU15"/>
    <mergeCell ref="BV15:CC15"/>
    <mergeCell ref="CD15:CS15"/>
    <mergeCell ref="M17:Q17"/>
    <mergeCell ref="R17:V17"/>
    <mergeCell ref="Z17:AH17"/>
    <mergeCell ref="AI17:AM17"/>
    <mergeCell ref="AN17:AS17"/>
    <mergeCell ref="AT17:AY17"/>
    <mergeCell ref="AZ16:BM16"/>
    <mergeCell ref="BN16:BU16"/>
    <mergeCell ref="BV16:CC16"/>
    <mergeCell ref="L16:Q16"/>
    <mergeCell ref="R16:V16"/>
    <mergeCell ref="Z16:AH16"/>
    <mergeCell ref="AI16:AM16"/>
    <mergeCell ref="AN16:AS16"/>
    <mergeCell ref="AT16:AY16"/>
    <mergeCell ref="CE18:CS19"/>
    <mergeCell ref="CT18:DA19"/>
    <mergeCell ref="DB18:DI19"/>
    <mergeCell ref="AZ19:BM19"/>
    <mergeCell ref="BN19:BU19"/>
    <mergeCell ref="BV19:CC19"/>
    <mergeCell ref="B18:K18"/>
    <mergeCell ref="L18:V18"/>
    <mergeCell ref="Z18:AH18"/>
    <mergeCell ref="AI18:AM18"/>
    <mergeCell ref="AN18:AS18"/>
    <mergeCell ref="AT18:AY18"/>
    <mergeCell ref="B19:K19"/>
    <mergeCell ref="L19:V19"/>
    <mergeCell ref="Z19:AH19"/>
    <mergeCell ref="AI19:AM19"/>
    <mergeCell ref="AN19:AS19"/>
    <mergeCell ref="AT19:AY19"/>
    <mergeCell ref="AZ18:BM18"/>
    <mergeCell ref="BN18:BU18"/>
    <mergeCell ref="BV18:CC18"/>
    <mergeCell ref="AZ20:BM20"/>
    <mergeCell ref="BN20:BU20"/>
    <mergeCell ref="BV20:CC20"/>
    <mergeCell ref="CE20:CS21"/>
    <mergeCell ref="CT20:DA21"/>
    <mergeCell ref="DB20:DI21"/>
    <mergeCell ref="B20:K20"/>
    <mergeCell ref="L20:V20"/>
    <mergeCell ref="Z20:AH20"/>
    <mergeCell ref="AI20:AM20"/>
    <mergeCell ref="AN20:AS20"/>
    <mergeCell ref="AT20:AY20"/>
    <mergeCell ref="CE22:CS23"/>
    <mergeCell ref="CT22:DA23"/>
    <mergeCell ref="DB22:DI23"/>
    <mergeCell ref="AZ23:BM23"/>
    <mergeCell ref="BN23:BU23"/>
    <mergeCell ref="BV23:CC23"/>
    <mergeCell ref="W21:AH21"/>
    <mergeCell ref="AI21:AY21"/>
    <mergeCell ref="AZ21:BM21"/>
    <mergeCell ref="BN21:BU21"/>
    <mergeCell ref="BV21:CC21"/>
    <mergeCell ref="AZ22:BM22"/>
    <mergeCell ref="BN22:BU22"/>
    <mergeCell ref="BV22:CC22"/>
    <mergeCell ref="AZ24:BM24"/>
    <mergeCell ref="BN24:BU24"/>
    <mergeCell ref="BV24:CC24"/>
    <mergeCell ref="CE24:CS25"/>
    <mergeCell ref="CT24:DA25"/>
    <mergeCell ref="DB24:DI25"/>
    <mergeCell ref="AZ25:BC27"/>
    <mergeCell ref="BD25:BM25"/>
    <mergeCell ref="BN25:BU25"/>
    <mergeCell ref="BV25:CC25"/>
    <mergeCell ref="BD26:BM26"/>
    <mergeCell ref="BN26:BU26"/>
    <mergeCell ref="BV26:CC26"/>
    <mergeCell ref="CE26:CS27"/>
    <mergeCell ref="CT26:DA27"/>
    <mergeCell ref="DB26:DI27"/>
    <mergeCell ref="BD27:BM27"/>
    <mergeCell ref="BN27:BU27"/>
    <mergeCell ref="BV27:CC27"/>
    <mergeCell ref="DG30:DH30"/>
    <mergeCell ref="C31:D31"/>
    <mergeCell ref="E31:S31"/>
    <mergeCell ref="U31:V31"/>
    <mergeCell ref="W31:AK31"/>
    <mergeCell ref="AM31:AN31"/>
    <mergeCell ref="AO31:BC31"/>
    <mergeCell ref="BE31:BF31"/>
    <mergeCell ref="BG31:BU31"/>
    <mergeCell ref="BW31:BX31"/>
    <mergeCell ref="BE30:BF30"/>
    <mergeCell ref="BG30:BU30"/>
    <mergeCell ref="BW30:BX30"/>
    <mergeCell ref="BY30:CM30"/>
    <mergeCell ref="CO30:CP30"/>
    <mergeCell ref="CQ30:DE30"/>
    <mergeCell ref="C30:D30"/>
    <mergeCell ref="E30:S30"/>
    <mergeCell ref="U30:V30"/>
    <mergeCell ref="W30:AK30"/>
    <mergeCell ref="AM30:AN30"/>
    <mergeCell ref="AO30:BC30"/>
    <mergeCell ref="BY31:CM31"/>
    <mergeCell ref="CO31:CP31"/>
    <mergeCell ref="AO33:BC33"/>
    <mergeCell ref="BE33:BF33"/>
    <mergeCell ref="BG33:BU33"/>
    <mergeCell ref="BW33:BX33"/>
    <mergeCell ref="CQ31:DE31"/>
    <mergeCell ref="DG31:DH31"/>
    <mergeCell ref="C32:D32"/>
    <mergeCell ref="E32:S32"/>
    <mergeCell ref="U32:V32"/>
    <mergeCell ref="W32:AK32"/>
    <mergeCell ref="AM32:AN32"/>
    <mergeCell ref="AO32:BC32"/>
    <mergeCell ref="DG32:DH32"/>
    <mergeCell ref="BE32:BF32"/>
    <mergeCell ref="BG32:BU32"/>
    <mergeCell ref="BW32:BX32"/>
    <mergeCell ref="BY32:CM32"/>
    <mergeCell ref="CO32:CP32"/>
    <mergeCell ref="CQ32:DE32"/>
    <mergeCell ref="BG35:BU35"/>
    <mergeCell ref="BW35:BX35"/>
    <mergeCell ref="BY33:CM33"/>
    <mergeCell ref="CO33:CP33"/>
    <mergeCell ref="CQ33:DE33"/>
    <mergeCell ref="DG33:DH33"/>
    <mergeCell ref="C34:D34"/>
    <mergeCell ref="E34:S34"/>
    <mergeCell ref="U34:V34"/>
    <mergeCell ref="W34:AK34"/>
    <mergeCell ref="AM34:AN34"/>
    <mergeCell ref="AO34:BC34"/>
    <mergeCell ref="DG34:DH34"/>
    <mergeCell ref="BE34:BF34"/>
    <mergeCell ref="BG34:BU34"/>
    <mergeCell ref="BW34:BX34"/>
    <mergeCell ref="BY34:CM34"/>
    <mergeCell ref="CO34:CP34"/>
    <mergeCell ref="CQ34:DE34"/>
    <mergeCell ref="C33:D33"/>
    <mergeCell ref="E33:S33"/>
    <mergeCell ref="U33:V33"/>
    <mergeCell ref="W33:AK33"/>
    <mergeCell ref="AM33:AN33"/>
    <mergeCell ref="BY35:CM35"/>
    <mergeCell ref="CO35:CP35"/>
    <mergeCell ref="CQ35:DE35"/>
    <mergeCell ref="DG35:DH35"/>
    <mergeCell ref="C36:D36"/>
    <mergeCell ref="E36:S36"/>
    <mergeCell ref="U36:V36"/>
    <mergeCell ref="W36:AK36"/>
    <mergeCell ref="AM36:AN36"/>
    <mergeCell ref="AO36:BC36"/>
    <mergeCell ref="DG36:DH36"/>
    <mergeCell ref="BE36:BF36"/>
    <mergeCell ref="BG36:BU36"/>
    <mergeCell ref="BW36:BX36"/>
    <mergeCell ref="BY36:CM36"/>
    <mergeCell ref="CO36:CP36"/>
    <mergeCell ref="CQ36:DE36"/>
    <mergeCell ref="C35:D35"/>
    <mergeCell ref="E35:S35"/>
    <mergeCell ref="U35:V35"/>
    <mergeCell ref="W35:AK35"/>
    <mergeCell ref="AM35:AN35"/>
    <mergeCell ref="AO35:BC35"/>
    <mergeCell ref="BE35:BF35"/>
    <mergeCell ref="BY37:CM37"/>
    <mergeCell ref="CO37:CP37"/>
    <mergeCell ref="CQ37:DE37"/>
    <mergeCell ref="DG37:DH37"/>
    <mergeCell ref="C38:D38"/>
    <mergeCell ref="E38:S38"/>
    <mergeCell ref="U38:V38"/>
    <mergeCell ref="W38:AK38"/>
    <mergeCell ref="AM38:AN38"/>
    <mergeCell ref="AO38:BC38"/>
    <mergeCell ref="C37:D37"/>
    <mergeCell ref="E37:S37"/>
    <mergeCell ref="U37:V37"/>
    <mergeCell ref="W37:AK37"/>
    <mergeCell ref="AM37:AN37"/>
    <mergeCell ref="AO37:BC37"/>
    <mergeCell ref="BE37:BF37"/>
    <mergeCell ref="BG37:BU37"/>
    <mergeCell ref="BW37:BX37"/>
    <mergeCell ref="C40:D40"/>
    <mergeCell ref="E40:S40"/>
    <mergeCell ref="U40:V40"/>
    <mergeCell ref="W40:AK40"/>
    <mergeCell ref="AM40:AN40"/>
    <mergeCell ref="AO40:BC40"/>
    <mergeCell ref="DG38:DH38"/>
    <mergeCell ref="C39:D39"/>
    <mergeCell ref="E39:S39"/>
    <mergeCell ref="U39:V39"/>
    <mergeCell ref="W39:AK39"/>
    <mergeCell ref="AM39:AN39"/>
    <mergeCell ref="AO39:BC39"/>
    <mergeCell ref="BE39:BF39"/>
    <mergeCell ref="BG39:BU39"/>
    <mergeCell ref="BW39:BX39"/>
    <mergeCell ref="BE38:BF38"/>
    <mergeCell ref="BG38:BU38"/>
    <mergeCell ref="BW38:BX38"/>
    <mergeCell ref="BY38:CM38"/>
    <mergeCell ref="CO38:CP38"/>
    <mergeCell ref="CQ38:DE38"/>
    <mergeCell ref="DG40:DH40"/>
    <mergeCell ref="BE40:BF40"/>
    <mergeCell ref="BG40:BU40"/>
    <mergeCell ref="BW40:BX40"/>
    <mergeCell ref="BY40:CM40"/>
    <mergeCell ref="CO40:CP40"/>
    <mergeCell ref="CQ40:DE40"/>
    <mergeCell ref="BY39:CM39"/>
    <mergeCell ref="CO39:CP39"/>
    <mergeCell ref="CQ39:DE39"/>
    <mergeCell ref="DG39:DH39"/>
  </mergeCells>
  <phoneticPr fontId="2"/>
  <printOptions horizontalCentered="1"/>
  <pageMargins left="0" right="0" top="0.39370078740157483" bottom="0.39370078740157483" header="0.19685039370078741" footer="0.19685039370078741"/>
  <pageSetup paperSize="9" scale="59"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H69"/>
  <sheetViews>
    <sheetView showGridLines="0" topLeftCell="AM1" zoomScaleNormal="100" workbookViewId="0">
      <selection activeCell="CM45" sqref="CM45:CT45"/>
    </sheetView>
  </sheetViews>
  <sheetFormatPr defaultColWidth="0" defaultRowHeight="0" customHeight="1" zeroHeight="1"/>
  <cols>
    <col min="1" max="1" width="1.625" style="209" customWidth="1"/>
    <col min="2" max="17" width="1.75" style="209" customWidth="1"/>
    <col min="18" max="138" width="1.625" style="209" customWidth="1"/>
    <col min="139" max="16384" width="0" style="209" hidden="1"/>
  </cols>
  <sheetData>
    <row r="1" spans="2:138" ht="22.5" customHeight="1" thickBot="1">
      <c r="B1" s="207"/>
      <c r="C1" s="208"/>
      <c r="D1" s="208"/>
      <c r="E1" s="208"/>
      <c r="F1" s="208"/>
      <c r="G1" s="208"/>
      <c r="H1" s="208"/>
      <c r="I1" s="208"/>
      <c r="J1" s="208"/>
      <c r="K1" s="208"/>
      <c r="L1" s="208"/>
      <c r="M1" s="208"/>
      <c r="N1" s="208"/>
      <c r="O1" s="208"/>
      <c r="P1" s="208"/>
      <c r="Q1" s="208"/>
      <c r="R1" s="208"/>
      <c r="S1" s="208"/>
      <c r="T1" s="208"/>
      <c r="U1" s="208"/>
      <c r="V1" s="208"/>
      <c r="W1" s="208"/>
      <c r="X1" s="208"/>
      <c r="Y1" s="208"/>
      <c r="Z1" s="208"/>
      <c r="AA1" s="208"/>
      <c r="AB1" s="208"/>
      <c r="AC1" s="208"/>
      <c r="AD1" s="208"/>
      <c r="AE1" s="208"/>
      <c r="AF1" s="208"/>
      <c r="AG1" s="208"/>
      <c r="AH1" s="208"/>
      <c r="AI1" s="208"/>
      <c r="AJ1" s="208"/>
      <c r="AK1" s="208"/>
      <c r="AL1" s="208"/>
      <c r="AM1" s="208"/>
      <c r="AN1" s="208"/>
      <c r="AO1" s="208"/>
      <c r="AP1" s="208"/>
      <c r="AQ1" s="208"/>
      <c r="AR1" s="208"/>
      <c r="AS1" s="208"/>
      <c r="AT1" s="208"/>
      <c r="AU1" s="208"/>
      <c r="AV1" s="208"/>
      <c r="AW1" s="208"/>
      <c r="AX1" s="208"/>
      <c r="AY1" s="208"/>
      <c r="AZ1" s="208"/>
      <c r="BA1" s="208"/>
      <c r="BB1" s="208"/>
      <c r="BC1" s="208"/>
      <c r="BD1" s="208"/>
      <c r="BE1" s="208"/>
      <c r="BF1" s="208"/>
      <c r="BG1" s="208"/>
      <c r="BH1" s="208"/>
      <c r="BI1" s="208"/>
      <c r="BJ1" s="208"/>
      <c r="BK1" s="208"/>
      <c r="BL1" s="208"/>
      <c r="BM1" s="208"/>
      <c r="BN1" s="208"/>
      <c r="BO1" s="208"/>
      <c r="BP1" s="208"/>
      <c r="BQ1" s="208"/>
      <c r="BR1" s="208"/>
      <c r="BS1" s="208"/>
      <c r="BT1" s="208"/>
      <c r="BU1" s="208"/>
      <c r="BV1" s="208"/>
      <c r="BW1" s="208"/>
      <c r="BX1" s="208"/>
      <c r="BY1" s="208"/>
      <c r="BZ1" s="208"/>
      <c r="CA1" s="208"/>
      <c r="CB1" s="208"/>
      <c r="CC1" s="208"/>
      <c r="CD1" s="208"/>
      <c r="CE1" s="208"/>
      <c r="CF1" s="208"/>
      <c r="CG1" s="208"/>
      <c r="CH1" s="208"/>
      <c r="CI1" s="208"/>
      <c r="CJ1" s="208"/>
      <c r="CK1" s="208"/>
      <c r="CL1" s="208"/>
      <c r="CM1" s="208"/>
      <c r="CN1" s="208"/>
      <c r="CO1" s="208"/>
      <c r="CP1" s="208"/>
      <c r="CQ1" s="208"/>
      <c r="CR1" s="208"/>
      <c r="CS1" s="208"/>
      <c r="CT1" s="208"/>
      <c r="CU1" s="208"/>
      <c r="CV1" s="208"/>
      <c r="CW1" s="208"/>
      <c r="CX1" s="208"/>
      <c r="CY1" s="208"/>
      <c r="CZ1" s="208"/>
      <c r="DA1" s="208"/>
      <c r="DB1" s="208"/>
      <c r="DC1" s="740" t="s">
        <v>191</v>
      </c>
      <c r="DD1" s="741"/>
      <c r="DE1" s="741"/>
      <c r="DF1" s="741"/>
      <c r="DG1" s="741"/>
      <c r="DH1" s="741"/>
      <c r="DI1" s="742"/>
      <c r="DK1" s="740" t="s">
        <v>192</v>
      </c>
      <c r="DL1" s="741"/>
      <c r="DM1" s="741"/>
      <c r="DN1" s="741"/>
      <c r="DO1" s="741"/>
      <c r="DP1" s="741"/>
      <c r="DQ1" s="741"/>
      <c r="DR1" s="741"/>
      <c r="DS1" s="741"/>
      <c r="DT1" s="741"/>
      <c r="DU1" s="741"/>
      <c r="DV1" s="741"/>
      <c r="DW1" s="741"/>
      <c r="DX1" s="742"/>
      <c r="DY1" s="208"/>
      <c r="DZ1" s="208"/>
      <c r="EA1" s="208"/>
      <c r="EB1" s="208"/>
      <c r="EC1" s="208"/>
      <c r="ED1" s="208"/>
      <c r="EE1" s="208"/>
      <c r="EF1" s="208"/>
      <c r="EG1" s="208"/>
      <c r="EH1" s="208"/>
    </row>
    <row r="2" spans="2:138" ht="22.5" customHeight="1">
      <c r="B2" s="210" t="s">
        <v>193</v>
      </c>
      <c r="R2" s="211"/>
      <c r="S2" s="211"/>
      <c r="T2" s="211"/>
      <c r="U2" s="211"/>
      <c r="V2" s="211"/>
      <c r="W2" s="211"/>
      <c r="X2" s="211"/>
      <c r="Y2" s="211"/>
      <c r="Z2" s="211"/>
      <c r="AA2" s="211"/>
      <c r="AB2" s="211"/>
      <c r="AC2" s="211"/>
      <c r="AE2" s="212"/>
      <c r="AF2" s="212"/>
      <c r="AG2" s="212"/>
      <c r="AH2" s="212"/>
      <c r="AI2" s="212"/>
      <c r="AJ2" s="211"/>
      <c r="AK2" s="211"/>
      <c r="AL2" s="211"/>
      <c r="AM2" s="211"/>
      <c r="AN2" s="211"/>
      <c r="AO2" s="211"/>
      <c r="AP2" s="211"/>
      <c r="BY2" s="208"/>
      <c r="BZ2" s="208"/>
      <c r="CA2" s="208"/>
      <c r="CB2" s="208"/>
      <c r="CC2" s="208"/>
      <c r="CD2" s="208"/>
      <c r="CE2" s="208"/>
      <c r="CF2" s="208"/>
      <c r="CG2" s="208"/>
      <c r="CH2" s="208"/>
      <c r="CI2" s="208"/>
      <c r="CJ2" s="208"/>
      <c r="CK2" s="208"/>
      <c r="CL2" s="208"/>
      <c r="CM2" s="208"/>
      <c r="CN2" s="208"/>
      <c r="CO2" s="208"/>
      <c r="CP2" s="208"/>
      <c r="CQ2" s="208"/>
      <c r="CR2" s="208"/>
      <c r="CS2" s="208"/>
      <c r="CT2" s="208"/>
      <c r="CU2" s="208"/>
      <c r="CV2" s="208"/>
      <c r="CW2" s="208"/>
      <c r="CX2" s="208"/>
      <c r="CY2" s="208"/>
      <c r="CZ2" s="208"/>
      <c r="DA2" s="208"/>
      <c r="DB2" s="208"/>
      <c r="DC2" s="208"/>
      <c r="DD2" s="208"/>
      <c r="DE2" s="208"/>
      <c r="DF2" s="208"/>
      <c r="DG2" s="208"/>
      <c r="DH2" s="208"/>
      <c r="DI2" s="208"/>
      <c r="DJ2" s="208"/>
      <c r="DK2" s="208"/>
      <c r="DL2" s="208"/>
      <c r="DM2" s="208"/>
      <c r="DN2" s="208"/>
      <c r="DO2" s="208"/>
      <c r="DP2" s="208"/>
      <c r="DQ2" s="208"/>
      <c r="DR2" s="208"/>
      <c r="DS2" s="208"/>
      <c r="DT2" s="208"/>
      <c r="DU2" s="208"/>
      <c r="DV2" s="208"/>
      <c r="DW2" s="208"/>
      <c r="DX2" s="208"/>
    </row>
    <row r="3" spans="2:138" ht="11.25" customHeight="1">
      <c r="B3" s="713" t="s">
        <v>194</v>
      </c>
      <c r="C3" s="714"/>
      <c r="D3" s="714"/>
      <c r="E3" s="714"/>
      <c r="F3" s="714"/>
      <c r="G3" s="714"/>
      <c r="H3" s="714"/>
      <c r="I3" s="714"/>
      <c r="J3" s="714"/>
      <c r="K3" s="714"/>
      <c r="L3" s="714"/>
      <c r="M3" s="714"/>
      <c r="N3" s="714"/>
      <c r="O3" s="714"/>
      <c r="P3" s="714"/>
      <c r="Q3" s="714"/>
      <c r="R3" s="714"/>
      <c r="S3" s="714"/>
      <c r="T3" s="714"/>
      <c r="U3" s="714"/>
      <c r="V3" s="714"/>
      <c r="W3" s="714"/>
      <c r="X3" s="714"/>
      <c r="Y3" s="714"/>
      <c r="Z3" s="714"/>
      <c r="AA3" s="714"/>
      <c r="AB3" s="714"/>
      <c r="AC3" s="714"/>
      <c r="AD3" s="714"/>
      <c r="AE3" s="714"/>
      <c r="AF3" s="714"/>
      <c r="AG3" s="714"/>
      <c r="AH3" s="714"/>
      <c r="AI3" s="714"/>
      <c r="AJ3" s="714"/>
      <c r="AK3" s="714"/>
      <c r="AL3" s="714"/>
      <c r="AM3" s="714"/>
      <c r="AN3" s="714"/>
      <c r="AO3" s="714"/>
      <c r="AP3" s="713" t="s">
        <v>195</v>
      </c>
      <c r="AQ3" s="714"/>
      <c r="AR3" s="714"/>
      <c r="AS3" s="714"/>
      <c r="AT3" s="714"/>
      <c r="AU3" s="714"/>
      <c r="AV3" s="714"/>
      <c r="AW3" s="714"/>
      <c r="AX3" s="714"/>
      <c r="AY3" s="714"/>
      <c r="AZ3" s="714"/>
      <c r="BA3" s="714"/>
      <c r="BB3" s="714"/>
      <c r="BC3" s="714"/>
      <c r="BD3" s="714"/>
      <c r="BE3" s="714"/>
      <c r="BF3" s="714"/>
      <c r="BG3" s="714"/>
      <c r="BH3" s="714"/>
      <c r="BI3" s="714"/>
      <c r="BJ3" s="714"/>
      <c r="BK3" s="714"/>
      <c r="BL3" s="714"/>
      <c r="BM3" s="714"/>
      <c r="BN3" s="714"/>
      <c r="BO3" s="714"/>
      <c r="BP3" s="714"/>
      <c r="BQ3" s="714"/>
      <c r="BR3" s="714"/>
      <c r="BS3" s="714"/>
      <c r="BT3" s="714"/>
      <c r="BU3" s="714"/>
      <c r="BV3" s="714"/>
      <c r="BW3" s="715"/>
      <c r="BY3" s="713" t="s">
        <v>196</v>
      </c>
      <c r="BZ3" s="714"/>
      <c r="CA3" s="714"/>
      <c r="CB3" s="714"/>
      <c r="CC3" s="714"/>
      <c r="CD3" s="714"/>
      <c r="CE3" s="714"/>
      <c r="CF3" s="714"/>
      <c r="CG3" s="714"/>
      <c r="CH3" s="714"/>
      <c r="CI3" s="714"/>
      <c r="CJ3" s="714"/>
      <c r="CK3" s="714"/>
      <c r="CL3" s="714"/>
      <c r="CM3" s="714"/>
      <c r="CN3" s="714"/>
      <c r="CO3" s="714"/>
      <c r="CP3" s="714"/>
      <c r="CQ3" s="714"/>
      <c r="CR3" s="714"/>
      <c r="CS3" s="714"/>
      <c r="CT3" s="714"/>
      <c r="CU3" s="714"/>
      <c r="CV3" s="714"/>
      <c r="CW3" s="714"/>
      <c r="CX3" s="714"/>
      <c r="CY3" s="714"/>
      <c r="CZ3" s="714"/>
      <c r="DA3" s="714"/>
      <c r="DB3" s="714"/>
      <c r="DC3" s="714"/>
      <c r="DD3" s="714"/>
      <c r="DE3" s="714"/>
      <c r="DF3" s="714"/>
      <c r="DG3" s="714"/>
      <c r="DH3" s="714"/>
      <c r="DI3" s="714"/>
      <c r="DJ3" s="714"/>
      <c r="DK3" s="714"/>
      <c r="DL3" s="714"/>
      <c r="DM3" s="714"/>
      <c r="DN3" s="714"/>
      <c r="DO3" s="714"/>
      <c r="DP3" s="714"/>
      <c r="DQ3" s="714"/>
      <c r="DR3" s="714"/>
      <c r="DS3" s="714"/>
      <c r="DT3" s="714"/>
      <c r="DU3" s="714"/>
      <c r="DV3" s="714"/>
      <c r="DW3" s="714"/>
      <c r="DX3" s="715"/>
    </row>
    <row r="4" spans="2:138" ht="11.25" customHeight="1">
      <c r="B4" s="713" t="s">
        <v>1</v>
      </c>
      <c r="C4" s="714"/>
      <c r="D4" s="714"/>
      <c r="E4" s="714"/>
      <c r="F4" s="714"/>
      <c r="G4" s="714"/>
      <c r="H4" s="714"/>
      <c r="I4" s="714"/>
      <c r="J4" s="714"/>
      <c r="K4" s="714"/>
      <c r="L4" s="714"/>
      <c r="M4" s="714"/>
      <c r="N4" s="714"/>
      <c r="O4" s="714"/>
      <c r="P4" s="714"/>
      <c r="Q4" s="715"/>
      <c r="R4" s="713" t="s">
        <v>197</v>
      </c>
      <c r="S4" s="714"/>
      <c r="T4" s="714"/>
      <c r="U4" s="714"/>
      <c r="V4" s="714"/>
      <c r="W4" s="714"/>
      <c r="X4" s="714"/>
      <c r="Y4" s="715"/>
      <c r="Z4" s="713" t="s">
        <v>198</v>
      </c>
      <c r="AA4" s="714"/>
      <c r="AB4" s="714"/>
      <c r="AC4" s="715"/>
      <c r="AD4" s="713" t="s">
        <v>199</v>
      </c>
      <c r="AE4" s="714"/>
      <c r="AF4" s="714"/>
      <c r="AG4" s="714"/>
      <c r="AH4" s="714"/>
      <c r="AI4" s="714"/>
      <c r="AJ4" s="714"/>
      <c r="AK4" s="715"/>
      <c r="AL4" s="713" t="s">
        <v>198</v>
      </c>
      <c r="AM4" s="714"/>
      <c r="AN4" s="714"/>
      <c r="AO4" s="715"/>
      <c r="AP4" s="743" t="s">
        <v>200</v>
      </c>
      <c r="AQ4" s="743"/>
      <c r="AR4" s="743"/>
      <c r="AS4" s="743"/>
      <c r="AT4" s="743"/>
      <c r="AU4" s="743"/>
      <c r="AV4" s="743"/>
      <c r="AW4" s="743"/>
      <c r="AX4" s="743"/>
      <c r="AY4" s="743"/>
      <c r="AZ4" s="743"/>
      <c r="BA4" s="743"/>
      <c r="BB4" s="743"/>
      <c r="BC4" s="743"/>
      <c r="BD4" s="743" t="s">
        <v>201</v>
      </c>
      <c r="BE4" s="743"/>
      <c r="BF4" s="743"/>
      <c r="BG4" s="743"/>
      <c r="BH4" s="743"/>
      <c r="BI4" s="743"/>
      <c r="BJ4" s="743"/>
      <c r="BK4" s="743"/>
      <c r="BL4" s="743" t="s">
        <v>198</v>
      </c>
      <c r="BM4" s="743"/>
      <c r="BN4" s="743"/>
      <c r="BO4" s="743"/>
      <c r="BP4" s="743" t="s">
        <v>202</v>
      </c>
      <c r="BQ4" s="743"/>
      <c r="BR4" s="743"/>
      <c r="BS4" s="743"/>
      <c r="BT4" s="743"/>
      <c r="BU4" s="743"/>
      <c r="BV4" s="743"/>
      <c r="BW4" s="743"/>
      <c r="BY4" s="713" t="s">
        <v>203</v>
      </c>
      <c r="BZ4" s="714"/>
      <c r="CA4" s="714"/>
      <c r="CB4" s="714"/>
      <c r="CC4" s="714"/>
      <c r="CD4" s="714"/>
      <c r="CE4" s="714"/>
      <c r="CF4" s="714"/>
      <c r="CG4" s="714"/>
      <c r="CH4" s="714"/>
      <c r="CI4" s="714"/>
      <c r="CJ4" s="714"/>
      <c r="CK4" s="714"/>
      <c r="CL4" s="714"/>
      <c r="CM4" s="714"/>
      <c r="CN4" s="714"/>
      <c r="CO4" s="714"/>
      <c r="CP4" s="714"/>
      <c r="CQ4" s="714"/>
      <c r="CR4" s="714"/>
      <c r="CS4" s="714"/>
      <c r="CT4" s="714"/>
      <c r="CU4" s="714"/>
      <c r="CV4" s="714"/>
      <c r="CW4" s="714"/>
      <c r="CX4" s="714"/>
      <c r="CY4" s="714"/>
      <c r="CZ4" s="714"/>
      <c r="DA4" s="714"/>
      <c r="DB4" s="714"/>
      <c r="DC4" s="714"/>
      <c r="DD4" s="714"/>
      <c r="DE4" s="714"/>
      <c r="DF4" s="714"/>
      <c r="DG4" s="714"/>
      <c r="DH4" s="714"/>
      <c r="DI4" s="714"/>
      <c r="DJ4" s="714"/>
      <c r="DK4" s="714"/>
      <c r="DL4" s="714"/>
      <c r="DM4" s="714"/>
      <c r="DN4" s="714"/>
      <c r="DO4" s="714"/>
      <c r="DP4" s="714"/>
      <c r="DQ4" s="714"/>
      <c r="DR4" s="714"/>
      <c r="DS4" s="714"/>
      <c r="DT4" s="714"/>
      <c r="DU4" s="714"/>
      <c r="DV4" s="714"/>
      <c r="DW4" s="714"/>
      <c r="DX4" s="715"/>
    </row>
    <row r="5" spans="2:138" s="213" customFormat="1" ht="11.25" customHeight="1">
      <c r="B5" s="705" t="s">
        <v>204</v>
      </c>
      <c r="C5" s="706"/>
      <c r="D5" s="706"/>
      <c r="E5" s="706"/>
      <c r="F5" s="706"/>
      <c r="G5" s="706"/>
      <c r="H5" s="706"/>
      <c r="I5" s="706"/>
      <c r="J5" s="706"/>
      <c r="K5" s="706"/>
      <c r="L5" s="706"/>
      <c r="M5" s="706"/>
      <c r="N5" s="706"/>
      <c r="O5" s="706"/>
      <c r="P5" s="706"/>
      <c r="Q5" s="707"/>
      <c r="R5" s="726">
        <v>131804908</v>
      </c>
      <c r="S5" s="727"/>
      <c r="T5" s="727"/>
      <c r="U5" s="727"/>
      <c r="V5" s="727"/>
      <c r="W5" s="727"/>
      <c r="X5" s="727"/>
      <c r="Y5" s="728"/>
      <c r="Z5" s="738">
        <v>22.4</v>
      </c>
      <c r="AA5" s="738"/>
      <c r="AB5" s="738"/>
      <c r="AC5" s="738"/>
      <c r="AD5" s="739">
        <v>108616645</v>
      </c>
      <c r="AE5" s="739"/>
      <c r="AF5" s="739"/>
      <c r="AG5" s="739"/>
      <c r="AH5" s="739"/>
      <c r="AI5" s="739"/>
      <c r="AJ5" s="739"/>
      <c r="AK5" s="739"/>
      <c r="AL5" s="723">
        <v>35.700000000000003</v>
      </c>
      <c r="AM5" s="724"/>
      <c r="AN5" s="724"/>
      <c r="AO5" s="725"/>
      <c r="AP5" s="705" t="s">
        <v>205</v>
      </c>
      <c r="AQ5" s="706"/>
      <c r="AR5" s="706"/>
      <c r="AS5" s="706"/>
      <c r="AT5" s="706"/>
      <c r="AU5" s="706"/>
      <c r="AV5" s="706"/>
      <c r="AW5" s="706"/>
      <c r="AX5" s="706"/>
      <c r="AY5" s="706"/>
      <c r="AZ5" s="706"/>
      <c r="BA5" s="706"/>
      <c r="BB5" s="706"/>
      <c r="BC5" s="707"/>
      <c r="BD5" s="652">
        <v>131620106</v>
      </c>
      <c r="BE5" s="653"/>
      <c r="BF5" s="653"/>
      <c r="BG5" s="653"/>
      <c r="BH5" s="653"/>
      <c r="BI5" s="653"/>
      <c r="BJ5" s="653"/>
      <c r="BK5" s="654"/>
      <c r="BL5" s="716">
        <v>99.9</v>
      </c>
      <c r="BM5" s="716"/>
      <c r="BN5" s="716"/>
      <c r="BO5" s="716"/>
      <c r="BP5" s="711">
        <v>1145939</v>
      </c>
      <c r="BQ5" s="711"/>
      <c r="BR5" s="711"/>
      <c r="BS5" s="711"/>
      <c r="BT5" s="711"/>
      <c r="BU5" s="711"/>
      <c r="BV5" s="711"/>
      <c r="BW5" s="712"/>
      <c r="BY5" s="713" t="s">
        <v>200</v>
      </c>
      <c r="BZ5" s="714"/>
      <c r="CA5" s="714"/>
      <c r="CB5" s="714"/>
      <c r="CC5" s="714"/>
      <c r="CD5" s="714"/>
      <c r="CE5" s="714"/>
      <c r="CF5" s="714"/>
      <c r="CG5" s="714"/>
      <c r="CH5" s="714"/>
      <c r="CI5" s="714"/>
      <c r="CJ5" s="714"/>
      <c r="CK5" s="714"/>
      <c r="CL5" s="715"/>
      <c r="CM5" s="713" t="s">
        <v>206</v>
      </c>
      <c r="CN5" s="714"/>
      <c r="CO5" s="714"/>
      <c r="CP5" s="714"/>
      <c r="CQ5" s="714"/>
      <c r="CR5" s="714"/>
      <c r="CS5" s="714"/>
      <c r="CT5" s="715"/>
      <c r="CU5" s="713" t="s">
        <v>198</v>
      </c>
      <c r="CV5" s="714"/>
      <c r="CW5" s="714"/>
      <c r="CX5" s="715"/>
      <c r="CY5" s="713" t="s">
        <v>207</v>
      </c>
      <c r="CZ5" s="714"/>
      <c r="DA5" s="714"/>
      <c r="DB5" s="714"/>
      <c r="DC5" s="714"/>
      <c r="DD5" s="714"/>
      <c r="DE5" s="714"/>
      <c r="DF5" s="714"/>
      <c r="DG5" s="714"/>
      <c r="DH5" s="714"/>
      <c r="DI5" s="714"/>
      <c r="DJ5" s="714"/>
      <c r="DK5" s="715"/>
      <c r="DL5" s="713" t="s">
        <v>208</v>
      </c>
      <c r="DM5" s="714"/>
      <c r="DN5" s="714"/>
      <c r="DO5" s="714"/>
      <c r="DP5" s="714"/>
      <c r="DQ5" s="714"/>
      <c r="DR5" s="714"/>
      <c r="DS5" s="714"/>
      <c r="DT5" s="714"/>
      <c r="DU5" s="714"/>
      <c r="DV5" s="714"/>
      <c r="DW5" s="714"/>
      <c r="DX5" s="715"/>
    </row>
    <row r="6" spans="2:138" ht="11.25" customHeight="1">
      <c r="B6" s="649" t="s">
        <v>209</v>
      </c>
      <c r="C6" s="650"/>
      <c r="D6" s="650"/>
      <c r="E6" s="650"/>
      <c r="F6" s="650"/>
      <c r="G6" s="650"/>
      <c r="H6" s="650"/>
      <c r="I6" s="650"/>
      <c r="J6" s="650"/>
      <c r="K6" s="650"/>
      <c r="L6" s="650"/>
      <c r="M6" s="650"/>
      <c r="N6" s="650"/>
      <c r="O6" s="650"/>
      <c r="P6" s="650"/>
      <c r="Q6" s="651"/>
      <c r="R6" s="652">
        <v>20744365</v>
      </c>
      <c r="S6" s="653"/>
      <c r="T6" s="653"/>
      <c r="U6" s="653"/>
      <c r="V6" s="653"/>
      <c r="W6" s="653"/>
      <c r="X6" s="653"/>
      <c r="Y6" s="654"/>
      <c r="Z6" s="716">
        <v>3.5</v>
      </c>
      <c r="AA6" s="716"/>
      <c r="AB6" s="716"/>
      <c r="AC6" s="716"/>
      <c r="AD6" s="711">
        <v>20744365</v>
      </c>
      <c r="AE6" s="711"/>
      <c r="AF6" s="711"/>
      <c r="AG6" s="711"/>
      <c r="AH6" s="711"/>
      <c r="AI6" s="711"/>
      <c r="AJ6" s="711"/>
      <c r="AK6" s="711"/>
      <c r="AL6" s="655">
        <v>6.8</v>
      </c>
      <c r="AM6" s="717"/>
      <c r="AN6" s="717"/>
      <c r="AO6" s="718"/>
      <c r="AP6" s="649" t="s">
        <v>210</v>
      </c>
      <c r="AQ6" s="650"/>
      <c r="AR6" s="650"/>
      <c r="AS6" s="650"/>
      <c r="AT6" s="650"/>
      <c r="AU6" s="650"/>
      <c r="AV6" s="650"/>
      <c r="AW6" s="650"/>
      <c r="AX6" s="650"/>
      <c r="AY6" s="650"/>
      <c r="AZ6" s="650"/>
      <c r="BA6" s="650"/>
      <c r="BB6" s="650"/>
      <c r="BC6" s="651"/>
      <c r="BD6" s="652">
        <v>131620106</v>
      </c>
      <c r="BE6" s="653"/>
      <c r="BF6" s="653"/>
      <c r="BG6" s="653"/>
      <c r="BH6" s="653"/>
      <c r="BI6" s="653"/>
      <c r="BJ6" s="653"/>
      <c r="BK6" s="654"/>
      <c r="BL6" s="716">
        <v>99.9</v>
      </c>
      <c r="BM6" s="716"/>
      <c r="BN6" s="716"/>
      <c r="BO6" s="716"/>
      <c r="BP6" s="711">
        <v>1145939</v>
      </c>
      <c r="BQ6" s="711"/>
      <c r="BR6" s="711"/>
      <c r="BS6" s="711"/>
      <c r="BT6" s="711"/>
      <c r="BU6" s="711"/>
      <c r="BV6" s="711"/>
      <c r="BW6" s="712"/>
      <c r="BY6" s="705" t="s">
        <v>211</v>
      </c>
      <c r="BZ6" s="706"/>
      <c r="CA6" s="706"/>
      <c r="CB6" s="706"/>
      <c r="CC6" s="706"/>
      <c r="CD6" s="706"/>
      <c r="CE6" s="706"/>
      <c r="CF6" s="706"/>
      <c r="CG6" s="706"/>
      <c r="CH6" s="706"/>
      <c r="CI6" s="706"/>
      <c r="CJ6" s="706"/>
      <c r="CK6" s="706"/>
      <c r="CL6" s="707"/>
      <c r="CM6" s="652">
        <v>1116409</v>
      </c>
      <c r="CN6" s="653"/>
      <c r="CO6" s="653"/>
      <c r="CP6" s="653"/>
      <c r="CQ6" s="653"/>
      <c r="CR6" s="653"/>
      <c r="CS6" s="653"/>
      <c r="CT6" s="654"/>
      <c r="CU6" s="716">
        <v>0.2</v>
      </c>
      <c r="CV6" s="716"/>
      <c r="CW6" s="716"/>
      <c r="CX6" s="716"/>
      <c r="CY6" s="658" t="s">
        <v>212</v>
      </c>
      <c r="CZ6" s="653"/>
      <c r="DA6" s="653"/>
      <c r="DB6" s="653"/>
      <c r="DC6" s="653"/>
      <c r="DD6" s="653"/>
      <c r="DE6" s="653"/>
      <c r="DF6" s="653"/>
      <c r="DG6" s="653"/>
      <c r="DH6" s="653"/>
      <c r="DI6" s="653"/>
      <c r="DJ6" s="653"/>
      <c r="DK6" s="654"/>
      <c r="DL6" s="658">
        <v>1115138</v>
      </c>
      <c r="DM6" s="653"/>
      <c r="DN6" s="653"/>
      <c r="DO6" s="653"/>
      <c r="DP6" s="653"/>
      <c r="DQ6" s="653"/>
      <c r="DR6" s="653"/>
      <c r="DS6" s="653"/>
      <c r="DT6" s="653"/>
      <c r="DU6" s="653"/>
      <c r="DV6" s="653"/>
      <c r="DW6" s="653"/>
      <c r="DX6" s="736"/>
    </row>
    <row r="7" spans="2:138" ht="11.25" customHeight="1">
      <c r="B7" s="649" t="s">
        <v>213</v>
      </c>
      <c r="C7" s="650"/>
      <c r="D7" s="650"/>
      <c r="E7" s="650"/>
      <c r="F7" s="650"/>
      <c r="G7" s="650"/>
      <c r="H7" s="650"/>
      <c r="I7" s="650"/>
      <c r="J7" s="650"/>
      <c r="K7" s="650"/>
      <c r="L7" s="650"/>
      <c r="M7" s="650"/>
      <c r="N7" s="650"/>
      <c r="O7" s="650"/>
      <c r="P7" s="650"/>
      <c r="Q7" s="651"/>
      <c r="R7" s="652">
        <v>2591666</v>
      </c>
      <c r="S7" s="653"/>
      <c r="T7" s="653"/>
      <c r="U7" s="653"/>
      <c r="V7" s="653"/>
      <c r="W7" s="653"/>
      <c r="X7" s="653"/>
      <c r="Y7" s="654"/>
      <c r="Z7" s="716">
        <v>0.4</v>
      </c>
      <c r="AA7" s="716"/>
      <c r="AB7" s="716"/>
      <c r="AC7" s="716"/>
      <c r="AD7" s="711">
        <v>2591666</v>
      </c>
      <c r="AE7" s="711"/>
      <c r="AF7" s="711"/>
      <c r="AG7" s="711"/>
      <c r="AH7" s="711"/>
      <c r="AI7" s="711"/>
      <c r="AJ7" s="711"/>
      <c r="AK7" s="711"/>
      <c r="AL7" s="655">
        <v>0.9</v>
      </c>
      <c r="AM7" s="717"/>
      <c r="AN7" s="717"/>
      <c r="AO7" s="718"/>
      <c r="AP7" s="649" t="s">
        <v>214</v>
      </c>
      <c r="AQ7" s="650"/>
      <c r="AR7" s="650"/>
      <c r="AS7" s="650"/>
      <c r="AT7" s="650"/>
      <c r="AU7" s="650"/>
      <c r="AV7" s="650"/>
      <c r="AW7" s="650"/>
      <c r="AX7" s="650"/>
      <c r="AY7" s="650"/>
      <c r="AZ7" s="650"/>
      <c r="BA7" s="650"/>
      <c r="BB7" s="650"/>
      <c r="BC7" s="651"/>
      <c r="BD7" s="652">
        <v>37042505</v>
      </c>
      <c r="BE7" s="653"/>
      <c r="BF7" s="653"/>
      <c r="BG7" s="653"/>
      <c r="BH7" s="653"/>
      <c r="BI7" s="653"/>
      <c r="BJ7" s="653"/>
      <c r="BK7" s="654"/>
      <c r="BL7" s="716">
        <v>28.1</v>
      </c>
      <c r="BM7" s="716"/>
      <c r="BN7" s="716"/>
      <c r="BO7" s="716"/>
      <c r="BP7" s="711">
        <v>1145939</v>
      </c>
      <c r="BQ7" s="711"/>
      <c r="BR7" s="711"/>
      <c r="BS7" s="711"/>
      <c r="BT7" s="711"/>
      <c r="BU7" s="711"/>
      <c r="BV7" s="711"/>
      <c r="BW7" s="712"/>
      <c r="BY7" s="649" t="s">
        <v>215</v>
      </c>
      <c r="BZ7" s="650"/>
      <c r="CA7" s="650"/>
      <c r="CB7" s="650"/>
      <c r="CC7" s="650"/>
      <c r="CD7" s="650"/>
      <c r="CE7" s="650"/>
      <c r="CF7" s="650"/>
      <c r="CG7" s="650"/>
      <c r="CH7" s="650"/>
      <c r="CI7" s="650"/>
      <c r="CJ7" s="650"/>
      <c r="CK7" s="650"/>
      <c r="CL7" s="651"/>
      <c r="CM7" s="652">
        <v>37962299</v>
      </c>
      <c r="CN7" s="653"/>
      <c r="CO7" s="653"/>
      <c r="CP7" s="653"/>
      <c r="CQ7" s="653"/>
      <c r="CR7" s="653"/>
      <c r="CS7" s="653"/>
      <c r="CT7" s="654"/>
      <c r="CU7" s="716">
        <v>6.5</v>
      </c>
      <c r="CV7" s="716"/>
      <c r="CW7" s="716"/>
      <c r="CX7" s="716"/>
      <c r="CY7" s="658">
        <v>9001523</v>
      </c>
      <c r="CZ7" s="653"/>
      <c r="DA7" s="653"/>
      <c r="DB7" s="653"/>
      <c r="DC7" s="653"/>
      <c r="DD7" s="653"/>
      <c r="DE7" s="653"/>
      <c r="DF7" s="653"/>
      <c r="DG7" s="653"/>
      <c r="DH7" s="653"/>
      <c r="DI7" s="653"/>
      <c r="DJ7" s="653"/>
      <c r="DK7" s="654"/>
      <c r="DL7" s="658">
        <v>26927299</v>
      </c>
      <c r="DM7" s="653"/>
      <c r="DN7" s="653"/>
      <c r="DO7" s="653"/>
      <c r="DP7" s="653"/>
      <c r="DQ7" s="653"/>
      <c r="DR7" s="653"/>
      <c r="DS7" s="653"/>
      <c r="DT7" s="653"/>
      <c r="DU7" s="653"/>
      <c r="DV7" s="653"/>
      <c r="DW7" s="653"/>
      <c r="DX7" s="736"/>
    </row>
    <row r="8" spans="2:138" ht="11.25" customHeight="1">
      <c r="B8" s="649" t="s">
        <v>216</v>
      </c>
      <c r="C8" s="650"/>
      <c r="D8" s="650"/>
      <c r="E8" s="650"/>
      <c r="F8" s="650"/>
      <c r="G8" s="650"/>
      <c r="H8" s="650"/>
      <c r="I8" s="650"/>
      <c r="J8" s="650"/>
      <c r="K8" s="650"/>
      <c r="L8" s="650"/>
      <c r="M8" s="650"/>
      <c r="N8" s="650"/>
      <c r="O8" s="650"/>
      <c r="P8" s="650"/>
      <c r="Q8" s="651"/>
      <c r="R8" s="652">
        <v>1</v>
      </c>
      <c r="S8" s="653"/>
      <c r="T8" s="653"/>
      <c r="U8" s="653"/>
      <c r="V8" s="653"/>
      <c r="W8" s="653"/>
      <c r="X8" s="653"/>
      <c r="Y8" s="654"/>
      <c r="Z8" s="716">
        <v>0</v>
      </c>
      <c r="AA8" s="716"/>
      <c r="AB8" s="716"/>
      <c r="AC8" s="716"/>
      <c r="AD8" s="711">
        <v>1</v>
      </c>
      <c r="AE8" s="711"/>
      <c r="AF8" s="711"/>
      <c r="AG8" s="711"/>
      <c r="AH8" s="711"/>
      <c r="AI8" s="711"/>
      <c r="AJ8" s="711"/>
      <c r="AK8" s="711"/>
      <c r="AL8" s="655">
        <v>0</v>
      </c>
      <c r="AM8" s="717"/>
      <c r="AN8" s="717"/>
      <c r="AO8" s="718"/>
      <c r="AP8" s="649" t="s">
        <v>217</v>
      </c>
      <c r="AQ8" s="650"/>
      <c r="AR8" s="650"/>
      <c r="AS8" s="650"/>
      <c r="AT8" s="650"/>
      <c r="AU8" s="650"/>
      <c r="AV8" s="650"/>
      <c r="AW8" s="650"/>
      <c r="AX8" s="650"/>
      <c r="AY8" s="650"/>
      <c r="AZ8" s="650"/>
      <c r="BA8" s="650"/>
      <c r="BB8" s="650"/>
      <c r="BC8" s="651"/>
      <c r="BD8" s="652">
        <v>1377090</v>
      </c>
      <c r="BE8" s="653"/>
      <c r="BF8" s="653"/>
      <c r="BG8" s="653"/>
      <c r="BH8" s="653"/>
      <c r="BI8" s="653"/>
      <c r="BJ8" s="653"/>
      <c r="BK8" s="654"/>
      <c r="BL8" s="716">
        <v>1</v>
      </c>
      <c r="BM8" s="716"/>
      <c r="BN8" s="716"/>
      <c r="BO8" s="716"/>
      <c r="BP8" s="711">
        <v>549576</v>
      </c>
      <c r="BQ8" s="711"/>
      <c r="BR8" s="711"/>
      <c r="BS8" s="711"/>
      <c r="BT8" s="711"/>
      <c r="BU8" s="711"/>
      <c r="BV8" s="711"/>
      <c r="BW8" s="712"/>
      <c r="BY8" s="649" t="s">
        <v>218</v>
      </c>
      <c r="BZ8" s="650"/>
      <c r="CA8" s="650"/>
      <c r="CB8" s="650"/>
      <c r="CC8" s="650"/>
      <c r="CD8" s="650"/>
      <c r="CE8" s="650"/>
      <c r="CF8" s="650"/>
      <c r="CG8" s="650"/>
      <c r="CH8" s="650"/>
      <c r="CI8" s="650"/>
      <c r="CJ8" s="650"/>
      <c r="CK8" s="650"/>
      <c r="CL8" s="651"/>
      <c r="CM8" s="652">
        <v>76453563</v>
      </c>
      <c r="CN8" s="653"/>
      <c r="CO8" s="653"/>
      <c r="CP8" s="653"/>
      <c r="CQ8" s="653"/>
      <c r="CR8" s="653"/>
      <c r="CS8" s="653"/>
      <c r="CT8" s="654"/>
      <c r="CU8" s="655">
        <v>13.2</v>
      </c>
      <c r="CV8" s="717"/>
      <c r="CW8" s="717"/>
      <c r="CX8" s="719"/>
      <c r="CY8" s="658">
        <v>1662285</v>
      </c>
      <c r="CZ8" s="653"/>
      <c r="DA8" s="653"/>
      <c r="DB8" s="653"/>
      <c r="DC8" s="653"/>
      <c r="DD8" s="653"/>
      <c r="DE8" s="653"/>
      <c r="DF8" s="653"/>
      <c r="DG8" s="653"/>
      <c r="DH8" s="653"/>
      <c r="DI8" s="653"/>
      <c r="DJ8" s="653"/>
      <c r="DK8" s="654"/>
      <c r="DL8" s="658">
        <v>68868580</v>
      </c>
      <c r="DM8" s="653"/>
      <c r="DN8" s="653"/>
      <c r="DO8" s="653"/>
      <c r="DP8" s="653"/>
      <c r="DQ8" s="653"/>
      <c r="DR8" s="653"/>
      <c r="DS8" s="653"/>
      <c r="DT8" s="653"/>
      <c r="DU8" s="653"/>
      <c r="DV8" s="653"/>
      <c r="DW8" s="653"/>
      <c r="DX8" s="736"/>
    </row>
    <row r="9" spans="2:138" ht="11.25" customHeight="1">
      <c r="B9" s="649" t="s">
        <v>219</v>
      </c>
      <c r="C9" s="650"/>
      <c r="D9" s="650"/>
      <c r="E9" s="650"/>
      <c r="F9" s="650"/>
      <c r="G9" s="650"/>
      <c r="H9" s="650"/>
      <c r="I9" s="650"/>
      <c r="J9" s="650"/>
      <c r="K9" s="650"/>
      <c r="L9" s="650"/>
      <c r="M9" s="650"/>
      <c r="N9" s="650"/>
      <c r="O9" s="650"/>
      <c r="P9" s="650"/>
      <c r="Q9" s="651"/>
      <c r="R9" s="652" t="s">
        <v>212</v>
      </c>
      <c r="S9" s="653"/>
      <c r="T9" s="653"/>
      <c r="U9" s="653"/>
      <c r="V9" s="653"/>
      <c r="W9" s="653"/>
      <c r="X9" s="653"/>
      <c r="Y9" s="654"/>
      <c r="Z9" s="716" t="s">
        <v>212</v>
      </c>
      <c r="AA9" s="716"/>
      <c r="AB9" s="716"/>
      <c r="AC9" s="716"/>
      <c r="AD9" s="711" t="s">
        <v>156</v>
      </c>
      <c r="AE9" s="711"/>
      <c r="AF9" s="711"/>
      <c r="AG9" s="711"/>
      <c r="AH9" s="711"/>
      <c r="AI9" s="711"/>
      <c r="AJ9" s="711"/>
      <c r="AK9" s="711"/>
      <c r="AL9" s="655" t="s">
        <v>212</v>
      </c>
      <c r="AM9" s="717"/>
      <c r="AN9" s="717"/>
      <c r="AO9" s="718"/>
      <c r="AP9" s="649" t="s">
        <v>220</v>
      </c>
      <c r="AQ9" s="650"/>
      <c r="AR9" s="650"/>
      <c r="AS9" s="650"/>
      <c r="AT9" s="650"/>
      <c r="AU9" s="650"/>
      <c r="AV9" s="650"/>
      <c r="AW9" s="650"/>
      <c r="AX9" s="650"/>
      <c r="AY9" s="650"/>
      <c r="AZ9" s="650"/>
      <c r="BA9" s="650"/>
      <c r="BB9" s="650"/>
      <c r="BC9" s="651"/>
      <c r="BD9" s="652">
        <v>30671048</v>
      </c>
      <c r="BE9" s="653"/>
      <c r="BF9" s="653"/>
      <c r="BG9" s="653"/>
      <c r="BH9" s="653"/>
      <c r="BI9" s="653"/>
      <c r="BJ9" s="653"/>
      <c r="BK9" s="654"/>
      <c r="BL9" s="716">
        <v>23.3</v>
      </c>
      <c r="BM9" s="716"/>
      <c r="BN9" s="716"/>
      <c r="BO9" s="716"/>
      <c r="BP9" s="711" t="s">
        <v>129</v>
      </c>
      <c r="BQ9" s="711"/>
      <c r="BR9" s="711"/>
      <c r="BS9" s="711"/>
      <c r="BT9" s="711"/>
      <c r="BU9" s="711"/>
      <c r="BV9" s="711"/>
      <c r="BW9" s="712"/>
      <c r="BY9" s="649" t="s">
        <v>221</v>
      </c>
      <c r="BZ9" s="650"/>
      <c r="CA9" s="650"/>
      <c r="CB9" s="650"/>
      <c r="CC9" s="650"/>
      <c r="CD9" s="650"/>
      <c r="CE9" s="650"/>
      <c r="CF9" s="650"/>
      <c r="CG9" s="650"/>
      <c r="CH9" s="650"/>
      <c r="CI9" s="650"/>
      <c r="CJ9" s="650"/>
      <c r="CK9" s="650"/>
      <c r="CL9" s="651"/>
      <c r="CM9" s="652">
        <v>31711150</v>
      </c>
      <c r="CN9" s="653"/>
      <c r="CO9" s="653"/>
      <c r="CP9" s="653"/>
      <c r="CQ9" s="653"/>
      <c r="CR9" s="653"/>
      <c r="CS9" s="653"/>
      <c r="CT9" s="654"/>
      <c r="CU9" s="655">
        <v>5.5</v>
      </c>
      <c r="CV9" s="717"/>
      <c r="CW9" s="717"/>
      <c r="CX9" s="719"/>
      <c r="CY9" s="658">
        <v>599755</v>
      </c>
      <c r="CZ9" s="653"/>
      <c r="DA9" s="653"/>
      <c r="DB9" s="653"/>
      <c r="DC9" s="653"/>
      <c r="DD9" s="653"/>
      <c r="DE9" s="653"/>
      <c r="DF9" s="653"/>
      <c r="DG9" s="653"/>
      <c r="DH9" s="653"/>
      <c r="DI9" s="653"/>
      <c r="DJ9" s="653"/>
      <c r="DK9" s="654"/>
      <c r="DL9" s="658">
        <v>17041322</v>
      </c>
      <c r="DM9" s="653"/>
      <c r="DN9" s="653"/>
      <c r="DO9" s="653"/>
      <c r="DP9" s="653"/>
      <c r="DQ9" s="653"/>
      <c r="DR9" s="653"/>
      <c r="DS9" s="653"/>
      <c r="DT9" s="653"/>
      <c r="DU9" s="653"/>
      <c r="DV9" s="653"/>
      <c r="DW9" s="653"/>
      <c r="DX9" s="736"/>
    </row>
    <row r="10" spans="2:138" ht="11.25" customHeight="1">
      <c r="B10" s="649" t="s">
        <v>222</v>
      </c>
      <c r="C10" s="650"/>
      <c r="D10" s="650"/>
      <c r="E10" s="650"/>
      <c r="F10" s="650"/>
      <c r="G10" s="650"/>
      <c r="H10" s="650"/>
      <c r="I10" s="650"/>
      <c r="J10" s="650"/>
      <c r="K10" s="650"/>
      <c r="L10" s="650"/>
      <c r="M10" s="650"/>
      <c r="N10" s="650"/>
      <c r="O10" s="650"/>
      <c r="P10" s="650"/>
      <c r="Q10" s="651"/>
      <c r="R10" s="652">
        <v>158823</v>
      </c>
      <c r="S10" s="653"/>
      <c r="T10" s="653"/>
      <c r="U10" s="653"/>
      <c r="V10" s="653"/>
      <c r="W10" s="653"/>
      <c r="X10" s="653"/>
      <c r="Y10" s="654"/>
      <c r="Z10" s="716">
        <v>0</v>
      </c>
      <c r="AA10" s="716"/>
      <c r="AB10" s="716"/>
      <c r="AC10" s="716"/>
      <c r="AD10" s="711">
        <v>158823</v>
      </c>
      <c r="AE10" s="711"/>
      <c r="AF10" s="711"/>
      <c r="AG10" s="711"/>
      <c r="AH10" s="711"/>
      <c r="AI10" s="711"/>
      <c r="AJ10" s="711"/>
      <c r="AK10" s="711"/>
      <c r="AL10" s="655">
        <v>0.1</v>
      </c>
      <c r="AM10" s="717"/>
      <c r="AN10" s="717"/>
      <c r="AO10" s="718"/>
      <c r="AP10" s="649" t="s">
        <v>223</v>
      </c>
      <c r="AQ10" s="650"/>
      <c r="AR10" s="650"/>
      <c r="AS10" s="650"/>
      <c r="AT10" s="650"/>
      <c r="AU10" s="650"/>
      <c r="AV10" s="650"/>
      <c r="AW10" s="650"/>
      <c r="AX10" s="650"/>
      <c r="AY10" s="650"/>
      <c r="AZ10" s="650"/>
      <c r="BA10" s="650"/>
      <c r="BB10" s="650"/>
      <c r="BC10" s="651"/>
      <c r="BD10" s="652">
        <v>1305639</v>
      </c>
      <c r="BE10" s="653"/>
      <c r="BF10" s="653"/>
      <c r="BG10" s="653"/>
      <c r="BH10" s="653"/>
      <c r="BI10" s="653"/>
      <c r="BJ10" s="653"/>
      <c r="BK10" s="654"/>
      <c r="BL10" s="716">
        <v>1</v>
      </c>
      <c r="BM10" s="716"/>
      <c r="BN10" s="716"/>
      <c r="BO10" s="716"/>
      <c r="BP10" s="711">
        <v>118491</v>
      </c>
      <c r="BQ10" s="711"/>
      <c r="BR10" s="711"/>
      <c r="BS10" s="711"/>
      <c r="BT10" s="711"/>
      <c r="BU10" s="711"/>
      <c r="BV10" s="711"/>
      <c r="BW10" s="712"/>
      <c r="BY10" s="649" t="s">
        <v>224</v>
      </c>
      <c r="BZ10" s="650"/>
      <c r="CA10" s="650"/>
      <c r="CB10" s="650"/>
      <c r="CC10" s="650"/>
      <c r="CD10" s="650"/>
      <c r="CE10" s="650"/>
      <c r="CF10" s="650"/>
      <c r="CG10" s="650"/>
      <c r="CH10" s="650"/>
      <c r="CI10" s="650"/>
      <c r="CJ10" s="650"/>
      <c r="CK10" s="650"/>
      <c r="CL10" s="651"/>
      <c r="CM10" s="652">
        <v>2704726</v>
      </c>
      <c r="CN10" s="653"/>
      <c r="CO10" s="653"/>
      <c r="CP10" s="653"/>
      <c r="CQ10" s="653"/>
      <c r="CR10" s="653"/>
      <c r="CS10" s="653"/>
      <c r="CT10" s="654"/>
      <c r="CU10" s="655">
        <v>0.5</v>
      </c>
      <c r="CV10" s="717"/>
      <c r="CW10" s="717"/>
      <c r="CX10" s="719"/>
      <c r="CY10" s="658">
        <v>42783</v>
      </c>
      <c r="CZ10" s="653"/>
      <c r="DA10" s="653"/>
      <c r="DB10" s="653"/>
      <c r="DC10" s="653"/>
      <c r="DD10" s="653"/>
      <c r="DE10" s="653"/>
      <c r="DF10" s="653"/>
      <c r="DG10" s="653"/>
      <c r="DH10" s="653"/>
      <c r="DI10" s="653"/>
      <c r="DJ10" s="653"/>
      <c r="DK10" s="654"/>
      <c r="DL10" s="658">
        <v>1703641</v>
      </c>
      <c r="DM10" s="653"/>
      <c r="DN10" s="653"/>
      <c r="DO10" s="653"/>
      <c r="DP10" s="653"/>
      <c r="DQ10" s="653"/>
      <c r="DR10" s="653"/>
      <c r="DS10" s="653"/>
      <c r="DT10" s="653"/>
      <c r="DU10" s="653"/>
      <c r="DV10" s="653"/>
      <c r="DW10" s="653"/>
      <c r="DX10" s="736"/>
    </row>
    <row r="11" spans="2:138" ht="11.25" customHeight="1">
      <c r="B11" s="649" t="s">
        <v>225</v>
      </c>
      <c r="C11" s="650"/>
      <c r="D11" s="650"/>
      <c r="E11" s="650"/>
      <c r="F11" s="650"/>
      <c r="G11" s="650"/>
      <c r="H11" s="650"/>
      <c r="I11" s="650"/>
      <c r="J11" s="650"/>
      <c r="K11" s="650"/>
      <c r="L11" s="650"/>
      <c r="M11" s="650"/>
      <c r="N11" s="650"/>
      <c r="O11" s="650"/>
      <c r="P11" s="650"/>
      <c r="Q11" s="651"/>
      <c r="R11" s="652">
        <v>92220</v>
      </c>
      <c r="S11" s="653"/>
      <c r="T11" s="653"/>
      <c r="U11" s="653"/>
      <c r="V11" s="653"/>
      <c r="W11" s="653"/>
      <c r="X11" s="653"/>
      <c r="Y11" s="654"/>
      <c r="Z11" s="716">
        <v>0</v>
      </c>
      <c r="AA11" s="716"/>
      <c r="AB11" s="716"/>
      <c r="AC11" s="716"/>
      <c r="AD11" s="711">
        <v>92220</v>
      </c>
      <c r="AE11" s="711"/>
      <c r="AF11" s="711"/>
      <c r="AG11" s="711"/>
      <c r="AH11" s="711"/>
      <c r="AI11" s="711"/>
      <c r="AJ11" s="711"/>
      <c r="AK11" s="711"/>
      <c r="AL11" s="655">
        <v>0</v>
      </c>
      <c r="AM11" s="717"/>
      <c r="AN11" s="717"/>
      <c r="AO11" s="718"/>
      <c r="AP11" s="649" t="s">
        <v>226</v>
      </c>
      <c r="AQ11" s="650"/>
      <c r="AR11" s="650"/>
      <c r="AS11" s="650"/>
      <c r="AT11" s="650"/>
      <c r="AU11" s="650"/>
      <c r="AV11" s="650"/>
      <c r="AW11" s="650"/>
      <c r="AX11" s="650"/>
      <c r="AY11" s="650"/>
      <c r="AZ11" s="650"/>
      <c r="BA11" s="650"/>
      <c r="BB11" s="650"/>
      <c r="BC11" s="651"/>
      <c r="BD11" s="652">
        <v>2628437</v>
      </c>
      <c r="BE11" s="653"/>
      <c r="BF11" s="653"/>
      <c r="BG11" s="653"/>
      <c r="BH11" s="653"/>
      <c r="BI11" s="653"/>
      <c r="BJ11" s="653"/>
      <c r="BK11" s="654"/>
      <c r="BL11" s="716">
        <v>2</v>
      </c>
      <c r="BM11" s="716"/>
      <c r="BN11" s="716"/>
      <c r="BO11" s="716"/>
      <c r="BP11" s="711">
        <v>477872</v>
      </c>
      <c r="BQ11" s="711"/>
      <c r="BR11" s="711"/>
      <c r="BS11" s="711"/>
      <c r="BT11" s="711"/>
      <c r="BU11" s="711"/>
      <c r="BV11" s="711"/>
      <c r="BW11" s="712"/>
      <c r="BY11" s="649" t="s">
        <v>227</v>
      </c>
      <c r="BZ11" s="650"/>
      <c r="CA11" s="650"/>
      <c r="CB11" s="650"/>
      <c r="CC11" s="650"/>
      <c r="CD11" s="650"/>
      <c r="CE11" s="650"/>
      <c r="CF11" s="650"/>
      <c r="CG11" s="650"/>
      <c r="CH11" s="650"/>
      <c r="CI11" s="650"/>
      <c r="CJ11" s="650"/>
      <c r="CK11" s="650"/>
      <c r="CL11" s="651"/>
      <c r="CM11" s="652">
        <v>49303226</v>
      </c>
      <c r="CN11" s="653"/>
      <c r="CO11" s="653"/>
      <c r="CP11" s="653"/>
      <c r="CQ11" s="653"/>
      <c r="CR11" s="653"/>
      <c r="CS11" s="653"/>
      <c r="CT11" s="654"/>
      <c r="CU11" s="655">
        <v>8.5</v>
      </c>
      <c r="CV11" s="717"/>
      <c r="CW11" s="717"/>
      <c r="CX11" s="719"/>
      <c r="CY11" s="658">
        <v>30043755</v>
      </c>
      <c r="CZ11" s="653"/>
      <c r="DA11" s="653"/>
      <c r="DB11" s="653"/>
      <c r="DC11" s="653"/>
      <c r="DD11" s="653"/>
      <c r="DE11" s="653"/>
      <c r="DF11" s="653"/>
      <c r="DG11" s="653"/>
      <c r="DH11" s="653"/>
      <c r="DI11" s="653"/>
      <c r="DJ11" s="653"/>
      <c r="DK11" s="654"/>
      <c r="DL11" s="658">
        <v>12494166</v>
      </c>
      <c r="DM11" s="653"/>
      <c r="DN11" s="653"/>
      <c r="DO11" s="653"/>
      <c r="DP11" s="653"/>
      <c r="DQ11" s="653"/>
      <c r="DR11" s="653"/>
      <c r="DS11" s="653"/>
      <c r="DT11" s="653"/>
      <c r="DU11" s="653"/>
      <c r="DV11" s="653"/>
      <c r="DW11" s="653"/>
      <c r="DX11" s="736"/>
    </row>
    <row r="12" spans="2:138" ht="11.25" customHeight="1">
      <c r="B12" s="649" t="s">
        <v>228</v>
      </c>
      <c r="C12" s="650"/>
      <c r="D12" s="650"/>
      <c r="E12" s="650"/>
      <c r="F12" s="650"/>
      <c r="G12" s="650"/>
      <c r="H12" s="650"/>
      <c r="I12" s="650"/>
      <c r="J12" s="650"/>
      <c r="K12" s="650"/>
      <c r="L12" s="650"/>
      <c r="M12" s="650"/>
      <c r="N12" s="650"/>
      <c r="O12" s="650"/>
      <c r="P12" s="650"/>
      <c r="Q12" s="651"/>
      <c r="R12" s="652">
        <v>43050</v>
      </c>
      <c r="S12" s="653"/>
      <c r="T12" s="653"/>
      <c r="U12" s="653"/>
      <c r="V12" s="653"/>
      <c r="W12" s="653"/>
      <c r="X12" s="653"/>
      <c r="Y12" s="654"/>
      <c r="Z12" s="716">
        <v>0</v>
      </c>
      <c r="AA12" s="716"/>
      <c r="AB12" s="716"/>
      <c r="AC12" s="716"/>
      <c r="AD12" s="711">
        <v>43050</v>
      </c>
      <c r="AE12" s="711"/>
      <c r="AF12" s="711"/>
      <c r="AG12" s="711"/>
      <c r="AH12" s="711"/>
      <c r="AI12" s="711"/>
      <c r="AJ12" s="711"/>
      <c r="AK12" s="711"/>
      <c r="AL12" s="655">
        <v>0</v>
      </c>
      <c r="AM12" s="717"/>
      <c r="AN12" s="717"/>
      <c r="AO12" s="718"/>
      <c r="AP12" s="649" t="s">
        <v>229</v>
      </c>
      <c r="AQ12" s="650"/>
      <c r="AR12" s="650"/>
      <c r="AS12" s="650"/>
      <c r="AT12" s="650"/>
      <c r="AU12" s="650"/>
      <c r="AV12" s="650"/>
      <c r="AW12" s="650"/>
      <c r="AX12" s="650"/>
      <c r="AY12" s="650"/>
      <c r="AZ12" s="650"/>
      <c r="BA12" s="650"/>
      <c r="BB12" s="650"/>
      <c r="BC12" s="651"/>
      <c r="BD12" s="652">
        <v>185594</v>
      </c>
      <c r="BE12" s="653"/>
      <c r="BF12" s="653"/>
      <c r="BG12" s="653"/>
      <c r="BH12" s="653"/>
      <c r="BI12" s="653"/>
      <c r="BJ12" s="653"/>
      <c r="BK12" s="654"/>
      <c r="BL12" s="716">
        <v>0.1</v>
      </c>
      <c r="BM12" s="716"/>
      <c r="BN12" s="716"/>
      <c r="BO12" s="716"/>
      <c r="BP12" s="711" t="s">
        <v>212</v>
      </c>
      <c r="BQ12" s="711"/>
      <c r="BR12" s="711"/>
      <c r="BS12" s="711"/>
      <c r="BT12" s="711"/>
      <c r="BU12" s="711"/>
      <c r="BV12" s="711"/>
      <c r="BW12" s="712"/>
      <c r="BY12" s="649" t="s">
        <v>230</v>
      </c>
      <c r="BZ12" s="650"/>
      <c r="CA12" s="650"/>
      <c r="CB12" s="650"/>
      <c r="CC12" s="650"/>
      <c r="CD12" s="650"/>
      <c r="CE12" s="650"/>
      <c r="CF12" s="650"/>
      <c r="CG12" s="650"/>
      <c r="CH12" s="650"/>
      <c r="CI12" s="650"/>
      <c r="CJ12" s="650"/>
      <c r="CK12" s="650"/>
      <c r="CL12" s="651"/>
      <c r="CM12" s="652">
        <v>48246966</v>
      </c>
      <c r="CN12" s="653"/>
      <c r="CO12" s="653"/>
      <c r="CP12" s="653"/>
      <c r="CQ12" s="653"/>
      <c r="CR12" s="653"/>
      <c r="CS12" s="653"/>
      <c r="CT12" s="654"/>
      <c r="CU12" s="655">
        <v>8.3000000000000007</v>
      </c>
      <c r="CV12" s="717"/>
      <c r="CW12" s="717"/>
      <c r="CX12" s="719"/>
      <c r="CY12" s="658">
        <v>3019510</v>
      </c>
      <c r="CZ12" s="653"/>
      <c r="DA12" s="653"/>
      <c r="DB12" s="653"/>
      <c r="DC12" s="653"/>
      <c r="DD12" s="653"/>
      <c r="DE12" s="653"/>
      <c r="DF12" s="653"/>
      <c r="DG12" s="653"/>
      <c r="DH12" s="653"/>
      <c r="DI12" s="653"/>
      <c r="DJ12" s="653"/>
      <c r="DK12" s="654"/>
      <c r="DL12" s="658">
        <v>8566910</v>
      </c>
      <c r="DM12" s="653"/>
      <c r="DN12" s="653"/>
      <c r="DO12" s="653"/>
      <c r="DP12" s="653"/>
      <c r="DQ12" s="653"/>
      <c r="DR12" s="653"/>
      <c r="DS12" s="653"/>
      <c r="DT12" s="653"/>
      <c r="DU12" s="653"/>
      <c r="DV12" s="653"/>
      <c r="DW12" s="653"/>
      <c r="DX12" s="736"/>
    </row>
    <row r="13" spans="2:138" ht="11.25" customHeight="1">
      <c r="B13" s="649" t="s">
        <v>231</v>
      </c>
      <c r="C13" s="650"/>
      <c r="D13" s="650"/>
      <c r="E13" s="650"/>
      <c r="F13" s="650"/>
      <c r="G13" s="650"/>
      <c r="H13" s="650"/>
      <c r="I13" s="650"/>
      <c r="J13" s="650"/>
      <c r="K13" s="650"/>
      <c r="L13" s="650"/>
      <c r="M13" s="650"/>
      <c r="N13" s="650"/>
      <c r="O13" s="650"/>
      <c r="P13" s="650"/>
      <c r="Q13" s="651"/>
      <c r="R13" s="652">
        <v>17804335</v>
      </c>
      <c r="S13" s="653"/>
      <c r="T13" s="653"/>
      <c r="U13" s="653"/>
      <c r="V13" s="653"/>
      <c r="W13" s="653"/>
      <c r="X13" s="653"/>
      <c r="Y13" s="654"/>
      <c r="Z13" s="716">
        <v>3</v>
      </c>
      <c r="AA13" s="716"/>
      <c r="AB13" s="716"/>
      <c r="AC13" s="716"/>
      <c r="AD13" s="711">
        <v>17804335</v>
      </c>
      <c r="AE13" s="711"/>
      <c r="AF13" s="711"/>
      <c r="AG13" s="711"/>
      <c r="AH13" s="711"/>
      <c r="AI13" s="711"/>
      <c r="AJ13" s="711"/>
      <c r="AK13" s="711"/>
      <c r="AL13" s="655">
        <v>5.9</v>
      </c>
      <c r="AM13" s="717"/>
      <c r="AN13" s="717"/>
      <c r="AO13" s="718"/>
      <c r="AP13" s="649" t="s">
        <v>232</v>
      </c>
      <c r="AQ13" s="650"/>
      <c r="AR13" s="650"/>
      <c r="AS13" s="650"/>
      <c r="AT13" s="650"/>
      <c r="AU13" s="650"/>
      <c r="AV13" s="650"/>
      <c r="AW13" s="650"/>
      <c r="AX13" s="650"/>
      <c r="AY13" s="650"/>
      <c r="AZ13" s="650"/>
      <c r="BA13" s="650"/>
      <c r="BB13" s="650"/>
      <c r="BC13" s="651"/>
      <c r="BD13" s="652">
        <v>544048</v>
      </c>
      <c r="BE13" s="653"/>
      <c r="BF13" s="653"/>
      <c r="BG13" s="653"/>
      <c r="BH13" s="653"/>
      <c r="BI13" s="653"/>
      <c r="BJ13" s="653"/>
      <c r="BK13" s="654"/>
      <c r="BL13" s="716">
        <v>0.4</v>
      </c>
      <c r="BM13" s="716"/>
      <c r="BN13" s="716"/>
      <c r="BO13" s="716"/>
      <c r="BP13" s="711" t="s">
        <v>212</v>
      </c>
      <c r="BQ13" s="711"/>
      <c r="BR13" s="711"/>
      <c r="BS13" s="711"/>
      <c r="BT13" s="711"/>
      <c r="BU13" s="711"/>
      <c r="BV13" s="711"/>
      <c r="BW13" s="712"/>
      <c r="BY13" s="649" t="s">
        <v>233</v>
      </c>
      <c r="BZ13" s="650"/>
      <c r="CA13" s="650"/>
      <c r="CB13" s="650"/>
      <c r="CC13" s="650"/>
      <c r="CD13" s="650"/>
      <c r="CE13" s="650"/>
      <c r="CF13" s="650"/>
      <c r="CG13" s="650"/>
      <c r="CH13" s="650"/>
      <c r="CI13" s="650"/>
      <c r="CJ13" s="650"/>
      <c r="CK13" s="650"/>
      <c r="CL13" s="651"/>
      <c r="CM13" s="652">
        <v>73999367</v>
      </c>
      <c r="CN13" s="653"/>
      <c r="CO13" s="653"/>
      <c r="CP13" s="653"/>
      <c r="CQ13" s="653"/>
      <c r="CR13" s="653"/>
      <c r="CS13" s="653"/>
      <c r="CT13" s="654"/>
      <c r="CU13" s="655">
        <v>12.8</v>
      </c>
      <c r="CV13" s="717"/>
      <c r="CW13" s="717"/>
      <c r="CX13" s="719"/>
      <c r="CY13" s="658">
        <v>61136520</v>
      </c>
      <c r="CZ13" s="653"/>
      <c r="DA13" s="653"/>
      <c r="DB13" s="653"/>
      <c r="DC13" s="653"/>
      <c r="DD13" s="653"/>
      <c r="DE13" s="653"/>
      <c r="DF13" s="653"/>
      <c r="DG13" s="653"/>
      <c r="DH13" s="653"/>
      <c r="DI13" s="653"/>
      <c r="DJ13" s="653"/>
      <c r="DK13" s="654"/>
      <c r="DL13" s="658">
        <v>12366598</v>
      </c>
      <c r="DM13" s="653"/>
      <c r="DN13" s="653"/>
      <c r="DO13" s="653"/>
      <c r="DP13" s="653"/>
      <c r="DQ13" s="653"/>
      <c r="DR13" s="653"/>
      <c r="DS13" s="653"/>
      <c r="DT13" s="653"/>
      <c r="DU13" s="653"/>
      <c r="DV13" s="653"/>
      <c r="DW13" s="653"/>
      <c r="DX13" s="736"/>
    </row>
    <row r="14" spans="2:138" ht="11.25" customHeight="1">
      <c r="B14" s="649" t="s">
        <v>234</v>
      </c>
      <c r="C14" s="650"/>
      <c r="D14" s="650"/>
      <c r="E14" s="650"/>
      <c r="F14" s="650"/>
      <c r="G14" s="650"/>
      <c r="H14" s="650"/>
      <c r="I14" s="650"/>
      <c r="J14" s="650"/>
      <c r="K14" s="650"/>
      <c r="L14" s="650"/>
      <c r="M14" s="650"/>
      <c r="N14" s="650"/>
      <c r="O14" s="650"/>
      <c r="P14" s="650"/>
      <c r="Q14" s="651"/>
      <c r="R14" s="652">
        <v>54270</v>
      </c>
      <c r="S14" s="653"/>
      <c r="T14" s="653"/>
      <c r="U14" s="653"/>
      <c r="V14" s="653"/>
      <c r="W14" s="653"/>
      <c r="X14" s="653"/>
      <c r="Y14" s="654"/>
      <c r="Z14" s="716">
        <v>0</v>
      </c>
      <c r="AA14" s="716"/>
      <c r="AB14" s="716"/>
      <c r="AC14" s="716"/>
      <c r="AD14" s="711">
        <v>54270</v>
      </c>
      <c r="AE14" s="711"/>
      <c r="AF14" s="711"/>
      <c r="AG14" s="711"/>
      <c r="AH14" s="711"/>
      <c r="AI14" s="711"/>
      <c r="AJ14" s="711"/>
      <c r="AK14" s="711"/>
      <c r="AL14" s="655">
        <v>0</v>
      </c>
      <c r="AM14" s="717"/>
      <c r="AN14" s="717"/>
      <c r="AO14" s="718"/>
      <c r="AP14" s="649" t="s">
        <v>235</v>
      </c>
      <c r="AQ14" s="650"/>
      <c r="AR14" s="650"/>
      <c r="AS14" s="650"/>
      <c r="AT14" s="650"/>
      <c r="AU14" s="650"/>
      <c r="AV14" s="650"/>
      <c r="AW14" s="650"/>
      <c r="AX14" s="650"/>
      <c r="AY14" s="650"/>
      <c r="AZ14" s="650"/>
      <c r="BA14" s="650"/>
      <c r="BB14" s="650"/>
      <c r="BC14" s="651"/>
      <c r="BD14" s="652">
        <v>330649</v>
      </c>
      <c r="BE14" s="653"/>
      <c r="BF14" s="653"/>
      <c r="BG14" s="653"/>
      <c r="BH14" s="653"/>
      <c r="BI14" s="653"/>
      <c r="BJ14" s="653"/>
      <c r="BK14" s="654"/>
      <c r="BL14" s="716">
        <v>0.3</v>
      </c>
      <c r="BM14" s="716"/>
      <c r="BN14" s="716"/>
      <c r="BO14" s="716"/>
      <c r="BP14" s="711" t="s">
        <v>156</v>
      </c>
      <c r="BQ14" s="711"/>
      <c r="BR14" s="711"/>
      <c r="BS14" s="711"/>
      <c r="BT14" s="711"/>
      <c r="BU14" s="711"/>
      <c r="BV14" s="711"/>
      <c r="BW14" s="712"/>
      <c r="BY14" s="649" t="s">
        <v>236</v>
      </c>
      <c r="BZ14" s="650"/>
      <c r="CA14" s="650"/>
      <c r="CB14" s="650"/>
      <c r="CC14" s="650"/>
      <c r="CD14" s="650"/>
      <c r="CE14" s="650"/>
      <c r="CF14" s="650"/>
      <c r="CG14" s="650"/>
      <c r="CH14" s="650"/>
      <c r="CI14" s="650"/>
      <c r="CJ14" s="650"/>
      <c r="CK14" s="650"/>
      <c r="CL14" s="651"/>
      <c r="CM14" s="652">
        <v>26561164</v>
      </c>
      <c r="CN14" s="653"/>
      <c r="CO14" s="653"/>
      <c r="CP14" s="653"/>
      <c r="CQ14" s="653"/>
      <c r="CR14" s="653"/>
      <c r="CS14" s="653"/>
      <c r="CT14" s="654"/>
      <c r="CU14" s="655">
        <v>4.5999999999999996</v>
      </c>
      <c r="CV14" s="717"/>
      <c r="CW14" s="717"/>
      <c r="CX14" s="719"/>
      <c r="CY14" s="658">
        <v>1690412</v>
      </c>
      <c r="CZ14" s="653"/>
      <c r="DA14" s="653"/>
      <c r="DB14" s="653"/>
      <c r="DC14" s="653"/>
      <c r="DD14" s="653"/>
      <c r="DE14" s="653"/>
      <c r="DF14" s="653"/>
      <c r="DG14" s="653"/>
      <c r="DH14" s="653"/>
      <c r="DI14" s="653"/>
      <c r="DJ14" s="653"/>
      <c r="DK14" s="654"/>
      <c r="DL14" s="658">
        <v>23430858</v>
      </c>
      <c r="DM14" s="653"/>
      <c r="DN14" s="653"/>
      <c r="DO14" s="653"/>
      <c r="DP14" s="653"/>
      <c r="DQ14" s="653"/>
      <c r="DR14" s="653"/>
      <c r="DS14" s="653"/>
      <c r="DT14" s="653"/>
      <c r="DU14" s="653"/>
      <c r="DV14" s="653"/>
      <c r="DW14" s="653"/>
      <c r="DX14" s="736"/>
    </row>
    <row r="15" spans="2:138" ht="11.25" customHeight="1">
      <c r="B15" s="649" t="s">
        <v>237</v>
      </c>
      <c r="C15" s="650"/>
      <c r="D15" s="650"/>
      <c r="E15" s="650"/>
      <c r="F15" s="650"/>
      <c r="G15" s="650"/>
      <c r="H15" s="650"/>
      <c r="I15" s="650"/>
      <c r="J15" s="650"/>
      <c r="K15" s="650"/>
      <c r="L15" s="650"/>
      <c r="M15" s="650"/>
      <c r="N15" s="650"/>
      <c r="O15" s="650"/>
      <c r="P15" s="650"/>
      <c r="Q15" s="651"/>
      <c r="R15" s="652" t="s">
        <v>129</v>
      </c>
      <c r="S15" s="653"/>
      <c r="T15" s="653"/>
      <c r="U15" s="653"/>
      <c r="V15" s="653"/>
      <c r="W15" s="653"/>
      <c r="X15" s="653"/>
      <c r="Y15" s="654"/>
      <c r="Z15" s="716" t="s">
        <v>129</v>
      </c>
      <c r="AA15" s="716"/>
      <c r="AB15" s="716"/>
      <c r="AC15" s="716"/>
      <c r="AD15" s="711" t="s">
        <v>129</v>
      </c>
      <c r="AE15" s="711"/>
      <c r="AF15" s="711"/>
      <c r="AG15" s="711"/>
      <c r="AH15" s="711"/>
      <c r="AI15" s="711"/>
      <c r="AJ15" s="711"/>
      <c r="AK15" s="711"/>
      <c r="AL15" s="655" t="s">
        <v>212</v>
      </c>
      <c r="AM15" s="717"/>
      <c r="AN15" s="717"/>
      <c r="AO15" s="718"/>
      <c r="AP15" s="649" t="s">
        <v>238</v>
      </c>
      <c r="AQ15" s="650"/>
      <c r="AR15" s="650"/>
      <c r="AS15" s="650"/>
      <c r="AT15" s="650"/>
      <c r="AU15" s="650"/>
      <c r="AV15" s="650"/>
      <c r="AW15" s="650"/>
      <c r="AX15" s="650"/>
      <c r="AY15" s="650"/>
      <c r="AZ15" s="650"/>
      <c r="BA15" s="650"/>
      <c r="BB15" s="650"/>
      <c r="BC15" s="651"/>
      <c r="BD15" s="652">
        <v>23091446</v>
      </c>
      <c r="BE15" s="653"/>
      <c r="BF15" s="653"/>
      <c r="BG15" s="653"/>
      <c r="BH15" s="653"/>
      <c r="BI15" s="653"/>
      <c r="BJ15" s="653"/>
      <c r="BK15" s="654"/>
      <c r="BL15" s="716">
        <v>17.5</v>
      </c>
      <c r="BM15" s="716"/>
      <c r="BN15" s="716"/>
      <c r="BO15" s="716"/>
      <c r="BP15" s="711" t="s">
        <v>212</v>
      </c>
      <c r="BQ15" s="711"/>
      <c r="BR15" s="711"/>
      <c r="BS15" s="711"/>
      <c r="BT15" s="711"/>
      <c r="BU15" s="711"/>
      <c r="BV15" s="711"/>
      <c r="BW15" s="712"/>
      <c r="BY15" s="649" t="s">
        <v>239</v>
      </c>
      <c r="BZ15" s="650"/>
      <c r="CA15" s="650"/>
      <c r="CB15" s="650"/>
      <c r="CC15" s="650"/>
      <c r="CD15" s="650"/>
      <c r="CE15" s="650"/>
      <c r="CF15" s="650"/>
      <c r="CG15" s="650"/>
      <c r="CH15" s="650"/>
      <c r="CI15" s="650"/>
      <c r="CJ15" s="650"/>
      <c r="CK15" s="650"/>
      <c r="CL15" s="651"/>
      <c r="CM15" s="652" t="s">
        <v>212</v>
      </c>
      <c r="CN15" s="653"/>
      <c r="CO15" s="653"/>
      <c r="CP15" s="653"/>
      <c r="CQ15" s="653"/>
      <c r="CR15" s="653"/>
      <c r="CS15" s="653"/>
      <c r="CT15" s="654"/>
      <c r="CU15" s="655" t="s">
        <v>129</v>
      </c>
      <c r="CV15" s="717"/>
      <c r="CW15" s="717"/>
      <c r="CX15" s="719"/>
      <c r="CY15" s="658" t="s">
        <v>212</v>
      </c>
      <c r="CZ15" s="653"/>
      <c r="DA15" s="653"/>
      <c r="DB15" s="653"/>
      <c r="DC15" s="653"/>
      <c r="DD15" s="653"/>
      <c r="DE15" s="653"/>
      <c r="DF15" s="653"/>
      <c r="DG15" s="653"/>
      <c r="DH15" s="653"/>
      <c r="DI15" s="653"/>
      <c r="DJ15" s="653"/>
      <c r="DK15" s="654"/>
      <c r="DL15" s="658" t="s">
        <v>129</v>
      </c>
      <c r="DM15" s="653"/>
      <c r="DN15" s="653"/>
      <c r="DO15" s="653"/>
      <c r="DP15" s="653"/>
      <c r="DQ15" s="653"/>
      <c r="DR15" s="653"/>
      <c r="DS15" s="653"/>
      <c r="DT15" s="653"/>
      <c r="DU15" s="653"/>
      <c r="DV15" s="653"/>
      <c r="DW15" s="653"/>
      <c r="DX15" s="736"/>
    </row>
    <row r="16" spans="2:138" ht="11.25" customHeight="1">
      <c r="B16" s="649" t="s">
        <v>240</v>
      </c>
      <c r="C16" s="650"/>
      <c r="D16" s="650"/>
      <c r="E16" s="650"/>
      <c r="F16" s="650"/>
      <c r="G16" s="650"/>
      <c r="H16" s="650"/>
      <c r="I16" s="650"/>
      <c r="J16" s="650"/>
      <c r="K16" s="650"/>
      <c r="L16" s="650"/>
      <c r="M16" s="650"/>
      <c r="N16" s="650"/>
      <c r="O16" s="650"/>
      <c r="P16" s="650"/>
      <c r="Q16" s="651"/>
      <c r="R16" s="652">
        <v>1297344</v>
      </c>
      <c r="S16" s="653"/>
      <c r="T16" s="653"/>
      <c r="U16" s="653"/>
      <c r="V16" s="653"/>
      <c r="W16" s="653"/>
      <c r="X16" s="653"/>
      <c r="Y16" s="654"/>
      <c r="Z16" s="716">
        <v>0.2</v>
      </c>
      <c r="AA16" s="716"/>
      <c r="AB16" s="716"/>
      <c r="AC16" s="716"/>
      <c r="AD16" s="711">
        <v>1297344</v>
      </c>
      <c r="AE16" s="711"/>
      <c r="AF16" s="711"/>
      <c r="AG16" s="711"/>
      <c r="AH16" s="711"/>
      <c r="AI16" s="711"/>
      <c r="AJ16" s="711"/>
      <c r="AK16" s="711"/>
      <c r="AL16" s="655">
        <v>0.4</v>
      </c>
      <c r="AM16" s="717"/>
      <c r="AN16" s="717"/>
      <c r="AO16" s="718"/>
      <c r="AP16" s="649" t="s">
        <v>241</v>
      </c>
      <c r="AQ16" s="650"/>
      <c r="AR16" s="650"/>
      <c r="AS16" s="650"/>
      <c r="AT16" s="650"/>
      <c r="AU16" s="650"/>
      <c r="AV16" s="650"/>
      <c r="AW16" s="650"/>
      <c r="AX16" s="650"/>
      <c r="AY16" s="650"/>
      <c r="AZ16" s="650"/>
      <c r="BA16" s="650"/>
      <c r="BB16" s="650"/>
      <c r="BC16" s="651"/>
      <c r="BD16" s="652">
        <v>1125405</v>
      </c>
      <c r="BE16" s="653"/>
      <c r="BF16" s="653"/>
      <c r="BG16" s="653"/>
      <c r="BH16" s="653"/>
      <c r="BI16" s="653"/>
      <c r="BJ16" s="653"/>
      <c r="BK16" s="654"/>
      <c r="BL16" s="716">
        <v>0.9</v>
      </c>
      <c r="BM16" s="716"/>
      <c r="BN16" s="716"/>
      <c r="BO16" s="716"/>
      <c r="BP16" s="711" t="s">
        <v>212</v>
      </c>
      <c r="BQ16" s="711"/>
      <c r="BR16" s="711"/>
      <c r="BS16" s="711"/>
      <c r="BT16" s="711"/>
      <c r="BU16" s="711"/>
      <c r="BV16" s="711"/>
      <c r="BW16" s="712"/>
      <c r="BY16" s="649" t="s">
        <v>242</v>
      </c>
      <c r="BZ16" s="650"/>
      <c r="CA16" s="650"/>
      <c r="CB16" s="650"/>
      <c r="CC16" s="650"/>
      <c r="CD16" s="650"/>
      <c r="CE16" s="650"/>
      <c r="CF16" s="650"/>
      <c r="CG16" s="650"/>
      <c r="CH16" s="650"/>
      <c r="CI16" s="650"/>
      <c r="CJ16" s="650"/>
      <c r="CK16" s="650"/>
      <c r="CL16" s="651"/>
      <c r="CM16" s="652">
        <v>111835786</v>
      </c>
      <c r="CN16" s="653"/>
      <c r="CO16" s="653"/>
      <c r="CP16" s="653"/>
      <c r="CQ16" s="653"/>
      <c r="CR16" s="653"/>
      <c r="CS16" s="653"/>
      <c r="CT16" s="654"/>
      <c r="CU16" s="655">
        <v>19.3</v>
      </c>
      <c r="CV16" s="717"/>
      <c r="CW16" s="717"/>
      <c r="CX16" s="719"/>
      <c r="CY16" s="658">
        <v>2098326</v>
      </c>
      <c r="CZ16" s="653"/>
      <c r="DA16" s="653"/>
      <c r="DB16" s="653"/>
      <c r="DC16" s="653"/>
      <c r="DD16" s="653"/>
      <c r="DE16" s="653"/>
      <c r="DF16" s="653"/>
      <c r="DG16" s="653"/>
      <c r="DH16" s="653"/>
      <c r="DI16" s="653"/>
      <c r="DJ16" s="653"/>
      <c r="DK16" s="654"/>
      <c r="DL16" s="658">
        <v>84601052</v>
      </c>
      <c r="DM16" s="653"/>
      <c r="DN16" s="653"/>
      <c r="DO16" s="653"/>
      <c r="DP16" s="653"/>
      <c r="DQ16" s="653"/>
      <c r="DR16" s="653"/>
      <c r="DS16" s="653"/>
      <c r="DT16" s="653"/>
      <c r="DU16" s="653"/>
      <c r="DV16" s="653"/>
      <c r="DW16" s="653"/>
      <c r="DX16" s="736"/>
    </row>
    <row r="17" spans="2:128" ht="11.25" customHeight="1">
      <c r="B17" s="649" t="s">
        <v>243</v>
      </c>
      <c r="C17" s="650"/>
      <c r="D17" s="650"/>
      <c r="E17" s="650"/>
      <c r="F17" s="650"/>
      <c r="G17" s="650"/>
      <c r="H17" s="650"/>
      <c r="I17" s="650"/>
      <c r="J17" s="650"/>
      <c r="K17" s="650"/>
      <c r="L17" s="650"/>
      <c r="M17" s="650"/>
      <c r="N17" s="650"/>
      <c r="O17" s="650"/>
      <c r="P17" s="650"/>
      <c r="Q17" s="651"/>
      <c r="R17" s="652">
        <v>524958</v>
      </c>
      <c r="S17" s="653"/>
      <c r="T17" s="653"/>
      <c r="U17" s="653"/>
      <c r="V17" s="653"/>
      <c r="W17" s="653"/>
      <c r="X17" s="653"/>
      <c r="Y17" s="654"/>
      <c r="Z17" s="716">
        <v>0.1</v>
      </c>
      <c r="AA17" s="716"/>
      <c r="AB17" s="716"/>
      <c r="AC17" s="716"/>
      <c r="AD17" s="711">
        <v>524958</v>
      </c>
      <c r="AE17" s="711"/>
      <c r="AF17" s="711"/>
      <c r="AG17" s="711"/>
      <c r="AH17" s="711"/>
      <c r="AI17" s="711"/>
      <c r="AJ17" s="711"/>
      <c r="AK17" s="711"/>
      <c r="AL17" s="655">
        <v>0.2</v>
      </c>
      <c r="AM17" s="717"/>
      <c r="AN17" s="717"/>
      <c r="AO17" s="718"/>
      <c r="AP17" s="649" t="s">
        <v>244</v>
      </c>
      <c r="AQ17" s="650"/>
      <c r="AR17" s="650"/>
      <c r="AS17" s="650"/>
      <c r="AT17" s="650"/>
      <c r="AU17" s="650"/>
      <c r="AV17" s="650"/>
      <c r="AW17" s="650"/>
      <c r="AX17" s="650"/>
      <c r="AY17" s="650"/>
      <c r="AZ17" s="650"/>
      <c r="BA17" s="650"/>
      <c r="BB17" s="650"/>
      <c r="BC17" s="651"/>
      <c r="BD17" s="652">
        <v>21966041</v>
      </c>
      <c r="BE17" s="653"/>
      <c r="BF17" s="653"/>
      <c r="BG17" s="653"/>
      <c r="BH17" s="653"/>
      <c r="BI17" s="653"/>
      <c r="BJ17" s="653"/>
      <c r="BK17" s="654"/>
      <c r="BL17" s="716">
        <v>16.7</v>
      </c>
      <c r="BM17" s="716"/>
      <c r="BN17" s="716"/>
      <c r="BO17" s="716"/>
      <c r="BP17" s="711" t="s">
        <v>129</v>
      </c>
      <c r="BQ17" s="711"/>
      <c r="BR17" s="711"/>
      <c r="BS17" s="711"/>
      <c r="BT17" s="711"/>
      <c r="BU17" s="711"/>
      <c r="BV17" s="711"/>
      <c r="BW17" s="712"/>
      <c r="BY17" s="649" t="s">
        <v>245</v>
      </c>
      <c r="BZ17" s="650"/>
      <c r="CA17" s="650"/>
      <c r="CB17" s="650"/>
      <c r="CC17" s="650"/>
      <c r="CD17" s="650"/>
      <c r="CE17" s="650"/>
      <c r="CF17" s="650"/>
      <c r="CG17" s="650"/>
      <c r="CH17" s="650"/>
      <c r="CI17" s="650"/>
      <c r="CJ17" s="650"/>
      <c r="CK17" s="650"/>
      <c r="CL17" s="651"/>
      <c r="CM17" s="652">
        <v>7921322</v>
      </c>
      <c r="CN17" s="653"/>
      <c r="CO17" s="653"/>
      <c r="CP17" s="653"/>
      <c r="CQ17" s="653"/>
      <c r="CR17" s="653"/>
      <c r="CS17" s="653"/>
      <c r="CT17" s="654"/>
      <c r="CU17" s="655">
        <v>1.4</v>
      </c>
      <c r="CV17" s="717"/>
      <c r="CW17" s="717"/>
      <c r="CX17" s="719"/>
      <c r="CY17" s="658" t="s">
        <v>212</v>
      </c>
      <c r="CZ17" s="653"/>
      <c r="DA17" s="653"/>
      <c r="DB17" s="653"/>
      <c r="DC17" s="653"/>
      <c r="DD17" s="653"/>
      <c r="DE17" s="653"/>
      <c r="DF17" s="653"/>
      <c r="DG17" s="653"/>
      <c r="DH17" s="653"/>
      <c r="DI17" s="653"/>
      <c r="DJ17" s="653"/>
      <c r="DK17" s="654"/>
      <c r="DL17" s="658">
        <v>74877</v>
      </c>
      <c r="DM17" s="653"/>
      <c r="DN17" s="653"/>
      <c r="DO17" s="653"/>
      <c r="DP17" s="653"/>
      <c r="DQ17" s="653"/>
      <c r="DR17" s="653"/>
      <c r="DS17" s="653"/>
      <c r="DT17" s="653"/>
      <c r="DU17" s="653"/>
      <c r="DV17" s="653"/>
      <c r="DW17" s="653"/>
      <c r="DX17" s="736"/>
    </row>
    <row r="18" spans="2:128" ht="11.25" customHeight="1">
      <c r="B18" s="649" t="s">
        <v>246</v>
      </c>
      <c r="C18" s="650"/>
      <c r="D18" s="650"/>
      <c r="E18" s="650"/>
      <c r="F18" s="650"/>
      <c r="G18" s="650"/>
      <c r="H18" s="650"/>
      <c r="I18" s="650"/>
      <c r="J18" s="650"/>
      <c r="K18" s="650"/>
      <c r="L18" s="650"/>
      <c r="M18" s="650"/>
      <c r="N18" s="650"/>
      <c r="O18" s="650"/>
      <c r="P18" s="650"/>
      <c r="Q18" s="651"/>
      <c r="R18" s="652">
        <v>107017</v>
      </c>
      <c r="S18" s="653"/>
      <c r="T18" s="653"/>
      <c r="U18" s="653"/>
      <c r="V18" s="653"/>
      <c r="W18" s="653"/>
      <c r="X18" s="653"/>
      <c r="Y18" s="654"/>
      <c r="Z18" s="716">
        <v>0</v>
      </c>
      <c r="AA18" s="716"/>
      <c r="AB18" s="716"/>
      <c r="AC18" s="716"/>
      <c r="AD18" s="711">
        <v>107017</v>
      </c>
      <c r="AE18" s="711"/>
      <c r="AF18" s="711"/>
      <c r="AG18" s="711"/>
      <c r="AH18" s="711"/>
      <c r="AI18" s="711"/>
      <c r="AJ18" s="711"/>
      <c r="AK18" s="711"/>
      <c r="AL18" s="655">
        <v>0</v>
      </c>
      <c r="AM18" s="717"/>
      <c r="AN18" s="717"/>
      <c r="AO18" s="718"/>
      <c r="AP18" s="649" t="s">
        <v>247</v>
      </c>
      <c r="AQ18" s="650"/>
      <c r="AR18" s="650"/>
      <c r="AS18" s="650"/>
      <c r="AT18" s="650"/>
      <c r="AU18" s="650"/>
      <c r="AV18" s="650"/>
      <c r="AW18" s="650"/>
      <c r="AX18" s="650"/>
      <c r="AY18" s="650"/>
      <c r="AZ18" s="650"/>
      <c r="BA18" s="650"/>
      <c r="BB18" s="650"/>
      <c r="BC18" s="651"/>
      <c r="BD18" s="652">
        <v>41736213</v>
      </c>
      <c r="BE18" s="653"/>
      <c r="BF18" s="653"/>
      <c r="BG18" s="653"/>
      <c r="BH18" s="653"/>
      <c r="BI18" s="653"/>
      <c r="BJ18" s="653"/>
      <c r="BK18" s="654"/>
      <c r="BL18" s="716">
        <v>31.7</v>
      </c>
      <c r="BM18" s="716"/>
      <c r="BN18" s="716"/>
      <c r="BO18" s="716"/>
      <c r="BP18" s="711" t="s">
        <v>212</v>
      </c>
      <c r="BQ18" s="711"/>
      <c r="BR18" s="711"/>
      <c r="BS18" s="711"/>
      <c r="BT18" s="711"/>
      <c r="BU18" s="711"/>
      <c r="BV18" s="711"/>
      <c r="BW18" s="712"/>
      <c r="BY18" s="649" t="s">
        <v>248</v>
      </c>
      <c r="BZ18" s="650"/>
      <c r="CA18" s="650"/>
      <c r="CB18" s="650"/>
      <c r="CC18" s="650"/>
      <c r="CD18" s="650"/>
      <c r="CE18" s="650"/>
      <c r="CF18" s="650"/>
      <c r="CG18" s="650"/>
      <c r="CH18" s="650"/>
      <c r="CI18" s="650"/>
      <c r="CJ18" s="650"/>
      <c r="CK18" s="650"/>
      <c r="CL18" s="651"/>
      <c r="CM18" s="652">
        <v>90380741</v>
      </c>
      <c r="CN18" s="653"/>
      <c r="CO18" s="653"/>
      <c r="CP18" s="653"/>
      <c r="CQ18" s="653"/>
      <c r="CR18" s="653"/>
      <c r="CS18" s="653"/>
      <c r="CT18" s="654"/>
      <c r="CU18" s="655">
        <v>15.6</v>
      </c>
      <c r="CV18" s="717"/>
      <c r="CW18" s="717"/>
      <c r="CX18" s="719"/>
      <c r="CY18" s="658" t="s">
        <v>129</v>
      </c>
      <c r="CZ18" s="653"/>
      <c r="DA18" s="653"/>
      <c r="DB18" s="653"/>
      <c r="DC18" s="653"/>
      <c r="DD18" s="653"/>
      <c r="DE18" s="653"/>
      <c r="DF18" s="653"/>
      <c r="DG18" s="653"/>
      <c r="DH18" s="653"/>
      <c r="DI18" s="653"/>
      <c r="DJ18" s="653"/>
      <c r="DK18" s="654"/>
      <c r="DL18" s="658">
        <v>86510419</v>
      </c>
      <c r="DM18" s="653"/>
      <c r="DN18" s="653"/>
      <c r="DO18" s="653"/>
      <c r="DP18" s="653"/>
      <c r="DQ18" s="653"/>
      <c r="DR18" s="653"/>
      <c r="DS18" s="653"/>
      <c r="DT18" s="653"/>
      <c r="DU18" s="653"/>
      <c r="DV18" s="653"/>
      <c r="DW18" s="653"/>
      <c r="DX18" s="736"/>
    </row>
    <row r="19" spans="2:128" ht="11.25" customHeight="1">
      <c r="B19" s="649" t="s">
        <v>249</v>
      </c>
      <c r="C19" s="650"/>
      <c r="D19" s="650"/>
      <c r="E19" s="650"/>
      <c r="F19" s="650"/>
      <c r="G19" s="650"/>
      <c r="H19" s="650"/>
      <c r="I19" s="650"/>
      <c r="J19" s="650"/>
      <c r="K19" s="650"/>
      <c r="L19" s="650"/>
      <c r="M19" s="650"/>
      <c r="N19" s="650"/>
      <c r="O19" s="650"/>
      <c r="P19" s="650"/>
      <c r="Q19" s="651"/>
      <c r="R19" s="652">
        <v>665369</v>
      </c>
      <c r="S19" s="653"/>
      <c r="T19" s="653"/>
      <c r="U19" s="653"/>
      <c r="V19" s="653"/>
      <c r="W19" s="653"/>
      <c r="X19" s="653"/>
      <c r="Y19" s="654"/>
      <c r="Z19" s="716">
        <v>0.1</v>
      </c>
      <c r="AA19" s="716"/>
      <c r="AB19" s="716"/>
      <c r="AC19" s="716"/>
      <c r="AD19" s="711">
        <v>665369</v>
      </c>
      <c r="AE19" s="711"/>
      <c r="AF19" s="711"/>
      <c r="AG19" s="711"/>
      <c r="AH19" s="711"/>
      <c r="AI19" s="711"/>
      <c r="AJ19" s="711"/>
      <c r="AK19" s="711"/>
      <c r="AL19" s="655">
        <v>0.2</v>
      </c>
      <c r="AM19" s="717"/>
      <c r="AN19" s="717"/>
      <c r="AO19" s="718"/>
      <c r="AP19" s="649" t="s">
        <v>250</v>
      </c>
      <c r="AQ19" s="650"/>
      <c r="AR19" s="650"/>
      <c r="AS19" s="650"/>
      <c r="AT19" s="650"/>
      <c r="AU19" s="650"/>
      <c r="AV19" s="650"/>
      <c r="AW19" s="650"/>
      <c r="AX19" s="650"/>
      <c r="AY19" s="650"/>
      <c r="AZ19" s="650"/>
      <c r="BA19" s="650"/>
      <c r="BB19" s="650"/>
      <c r="BC19" s="651"/>
      <c r="BD19" s="652">
        <v>2000514</v>
      </c>
      <c r="BE19" s="653"/>
      <c r="BF19" s="653"/>
      <c r="BG19" s="653"/>
      <c r="BH19" s="653"/>
      <c r="BI19" s="653"/>
      <c r="BJ19" s="653"/>
      <c r="BK19" s="654"/>
      <c r="BL19" s="716">
        <v>1.5</v>
      </c>
      <c r="BM19" s="716"/>
      <c r="BN19" s="716"/>
      <c r="BO19" s="716"/>
      <c r="BP19" s="711" t="s">
        <v>212</v>
      </c>
      <c r="BQ19" s="711"/>
      <c r="BR19" s="711"/>
      <c r="BS19" s="711"/>
      <c r="BT19" s="711"/>
      <c r="BU19" s="711"/>
      <c r="BV19" s="711"/>
      <c r="BW19" s="712"/>
      <c r="BY19" s="649" t="s">
        <v>251</v>
      </c>
      <c r="BZ19" s="650"/>
      <c r="CA19" s="650"/>
      <c r="CB19" s="650"/>
      <c r="CC19" s="650"/>
      <c r="CD19" s="650"/>
      <c r="CE19" s="650"/>
      <c r="CF19" s="650"/>
      <c r="CG19" s="650"/>
      <c r="CH19" s="650"/>
      <c r="CI19" s="650"/>
      <c r="CJ19" s="650"/>
      <c r="CK19" s="650"/>
      <c r="CL19" s="651"/>
      <c r="CM19" s="652" t="s">
        <v>129</v>
      </c>
      <c r="CN19" s="653"/>
      <c r="CO19" s="653"/>
      <c r="CP19" s="653"/>
      <c r="CQ19" s="653"/>
      <c r="CR19" s="653"/>
      <c r="CS19" s="653"/>
      <c r="CT19" s="654"/>
      <c r="CU19" s="655" t="s">
        <v>129</v>
      </c>
      <c r="CV19" s="717"/>
      <c r="CW19" s="717"/>
      <c r="CX19" s="719"/>
      <c r="CY19" s="658" t="s">
        <v>156</v>
      </c>
      <c r="CZ19" s="653"/>
      <c r="DA19" s="653"/>
      <c r="DB19" s="653"/>
      <c r="DC19" s="653"/>
      <c r="DD19" s="653"/>
      <c r="DE19" s="653"/>
      <c r="DF19" s="653"/>
      <c r="DG19" s="653"/>
      <c r="DH19" s="653"/>
      <c r="DI19" s="653"/>
      <c r="DJ19" s="653"/>
      <c r="DK19" s="654"/>
      <c r="DL19" s="658" t="s">
        <v>129</v>
      </c>
      <c r="DM19" s="653"/>
      <c r="DN19" s="653"/>
      <c r="DO19" s="653"/>
      <c r="DP19" s="653"/>
      <c r="DQ19" s="653"/>
      <c r="DR19" s="653"/>
      <c r="DS19" s="653"/>
      <c r="DT19" s="653"/>
      <c r="DU19" s="653"/>
      <c r="DV19" s="653"/>
      <c r="DW19" s="653"/>
      <c r="DX19" s="736"/>
    </row>
    <row r="20" spans="2:128" ht="11.25" customHeight="1">
      <c r="B20" s="649" t="s">
        <v>252</v>
      </c>
      <c r="C20" s="650"/>
      <c r="D20" s="650"/>
      <c r="E20" s="650"/>
      <c r="F20" s="650"/>
      <c r="G20" s="650"/>
      <c r="H20" s="650"/>
      <c r="I20" s="650"/>
      <c r="J20" s="650"/>
      <c r="K20" s="650"/>
      <c r="L20" s="650"/>
      <c r="M20" s="650"/>
      <c r="N20" s="650"/>
      <c r="O20" s="650"/>
      <c r="P20" s="650"/>
      <c r="Q20" s="651"/>
      <c r="R20" s="652">
        <v>174476021</v>
      </c>
      <c r="S20" s="653"/>
      <c r="T20" s="653"/>
      <c r="U20" s="653"/>
      <c r="V20" s="653"/>
      <c r="W20" s="653"/>
      <c r="X20" s="653"/>
      <c r="Y20" s="654"/>
      <c r="Z20" s="716">
        <v>29.6</v>
      </c>
      <c r="AA20" s="716"/>
      <c r="AB20" s="716"/>
      <c r="AC20" s="716"/>
      <c r="AD20" s="711">
        <v>172007014</v>
      </c>
      <c r="AE20" s="711"/>
      <c r="AF20" s="711"/>
      <c r="AG20" s="711"/>
      <c r="AH20" s="711"/>
      <c r="AI20" s="711"/>
      <c r="AJ20" s="711"/>
      <c r="AK20" s="711"/>
      <c r="AL20" s="655">
        <v>56.6</v>
      </c>
      <c r="AM20" s="717"/>
      <c r="AN20" s="717"/>
      <c r="AO20" s="718"/>
      <c r="AP20" s="720" t="s">
        <v>253</v>
      </c>
      <c r="AQ20" s="721"/>
      <c r="AR20" s="721"/>
      <c r="AS20" s="721"/>
      <c r="AT20" s="721"/>
      <c r="AU20" s="721"/>
      <c r="AV20" s="721"/>
      <c r="AW20" s="721"/>
      <c r="AX20" s="721"/>
      <c r="AY20" s="721"/>
      <c r="AZ20" s="721"/>
      <c r="BA20" s="721"/>
      <c r="BB20" s="721"/>
      <c r="BC20" s="722"/>
      <c r="BD20" s="652">
        <v>1097062</v>
      </c>
      <c r="BE20" s="653"/>
      <c r="BF20" s="653"/>
      <c r="BG20" s="653"/>
      <c r="BH20" s="653"/>
      <c r="BI20" s="653"/>
      <c r="BJ20" s="653"/>
      <c r="BK20" s="654"/>
      <c r="BL20" s="716">
        <v>0.8</v>
      </c>
      <c r="BM20" s="716"/>
      <c r="BN20" s="716"/>
      <c r="BO20" s="716"/>
      <c r="BP20" s="711" t="s">
        <v>129</v>
      </c>
      <c r="BQ20" s="711"/>
      <c r="BR20" s="711"/>
      <c r="BS20" s="711"/>
      <c r="BT20" s="711"/>
      <c r="BU20" s="711"/>
      <c r="BV20" s="711"/>
      <c r="BW20" s="712"/>
      <c r="BY20" s="720" t="s">
        <v>254</v>
      </c>
      <c r="BZ20" s="721"/>
      <c r="CA20" s="721"/>
      <c r="CB20" s="721"/>
      <c r="CC20" s="721"/>
      <c r="CD20" s="721"/>
      <c r="CE20" s="721"/>
      <c r="CF20" s="721"/>
      <c r="CG20" s="721"/>
      <c r="CH20" s="721"/>
      <c r="CI20" s="721"/>
      <c r="CJ20" s="721"/>
      <c r="CK20" s="721"/>
      <c r="CL20" s="722"/>
      <c r="CM20" s="652" t="s">
        <v>129</v>
      </c>
      <c r="CN20" s="653"/>
      <c r="CO20" s="653"/>
      <c r="CP20" s="653"/>
      <c r="CQ20" s="653"/>
      <c r="CR20" s="653"/>
      <c r="CS20" s="653"/>
      <c r="CT20" s="654"/>
      <c r="CU20" s="655" t="s">
        <v>212</v>
      </c>
      <c r="CV20" s="717"/>
      <c r="CW20" s="717"/>
      <c r="CX20" s="719"/>
      <c r="CY20" s="658" t="s">
        <v>129</v>
      </c>
      <c r="CZ20" s="653"/>
      <c r="DA20" s="653"/>
      <c r="DB20" s="653"/>
      <c r="DC20" s="653"/>
      <c r="DD20" s="653"/>
      <c r="DE20" s="653"/>
      <c r="DF20" s="653"/>
      <c r="DG20" s="653"/>
      <c r="DH20" s="653"/>
      <c r="DI20" s="653"/>
      <c r="DJ20" s="653"/>
      <c r="DK20" s="654"/>
      <c r="DL20" s="658" t="s">
        <v>212</v>
      </c>
      <c r="DM20" s="653"/>
      <c r="DN20" s="653"/>
      <c r="DO20" s="653"/>
      <c r="DP20" s="653"/>
      <c r="DQ20" s="653"/>
      <c r="DR20" s="653"/>
      <c r="DS20" s="653"/>
      <c r="DT20" s="653"/>
      <c r="DU20" s="653"/>
      <c r="DV20" s="653"/>
      <c r="DW20" s="653"/>
      <c r="DX20" s="736"/>
    </row>
    <row r="21" spans="2:128" ht="11.25" customHeight="1">
      <c r="B21" s="649" t="s">
        <v>255</v>
      </c>
      <c r="C21" s="650"/>
      <c r="D21" s="650"/>
      <c r="E21" s="650"/>
      <c r="F21" s="650"/>
      <c r="G21" s="650"/>
      <c r="H21" s="650"/>
      <c r="I21" s="650"/>
      <c r="J21" s="650"/>
      <c r="K21" s="650"/>
      <c r="L21" s="650"/>
      <c r="M21" s="650"/>
      <c r="N21" s="650"/>
      <c r="O21" s="650"/>
      <c r="P21" s="650"/>
      <c r="Q21" s="651"/>
      <c r="R21" s="652">
        <v>172007014</v>
      </c>
      <c r="S21" s="653"/>
      <c r="T21" s="653"/>
      <c r="U21" s="653"/>
      <c r="V21" s="653"/>
      <c r="W21" s="653"/>
      <c r="X21" s="653"/>
      <c r="Y21" s="654"/>
      <c r="Z21" s="655">
        <v>29.2</v>
      </c>
      <c r="AA21" s="717"/>
      <c r="AB21" s="717"/>
      <c r="AC21" s="719"/>
      <c r="AD21" s="658">
        <v>172007014</v>
      </c>
      <c r="AE21" s="653"/>
      <c r="AF21" s="653"/>
      <c r="AG21" s="653"/>
      <c r="AH21" s="653"/>
      <c r="AI21" s="653"/>
      <c r="AJ21" s="653"/>
      <c r="AK21" s="654"/>
      <c r="AL21" s="655">
        <v>56.6</v>
      </c>
      <c r="AM21" s="717"/>
      <c r="AN21" s="717"/>
      <c r="AO21" s="718"/>
      <c r="AP21" s="720" t="s">
        <v>256</v>
      </c>
      <c r="AQ21" s="721"/>
      <c r="AR21" s="721"/>
      <c r="AS21" s="721"/>
      <c r="AT21" s="721"/>
      <c r="AU21" s="721"/>
      <c r="AV21" s="721"/>
      <c r="AW21" s="721"/>
      <c r="AX21" s="721"/>
      <c r="AY21" s="721"/>
      <c r="AZ21" s="721"/>
      <c r="BA21" s="721"/>
      <c r="BB21" s="721"/>
      <c r="BC21" s="722"/>
      <c r="BD21" s="652">
        <v>113185</v>
      </c>
      <c r="BE21" s="653"/>
      <c r="BF21" s="653"/>
      <c r="BG21" s="653"/>
      <c r="BH21" s="653"/>
      <c r="BI21" s="653"/>
      <c r="BJ21" s="653"/>
      <c r="BK21" s="654"/>
      <c r="BL21" s="716">
        <v>0.1</v>
      </c>
      <c r="BM21" s="716"/>
      <c r="BN21" s="716"/>
      <c r="BO21" s="716"/>
      <c r="BP21" s="711" t="s">
        <v>129</v>
      </c>
      <c r="BQ21" s="711"/>
      <c r="BR21" s="711"/>
      <c r="BS21" s="711"/>
      <c r="BT21" s="711"/>
      <c r="BU21" s="711"/>
      <c r="BV21" s="711"/>
      <c r="BW21" s="712"/>
      <c r="BY21" s="720" t="s">
        <v>257</v>
      </c>
      <c r="BZ21" s="721"/>
      <c r="CA21" s="721"/>
      <c r="CB21" s="721"/>
      <c r="CC21" s="721"/>
      <c r="CD21" s="721"/>
      <c r="CE21" s="721"/>
      <c r="CF21" s="721"/>
      <c r="CG21" s="721"/>
      <c r="CH21" s="721"/>
      <c r="CI21" s="721"/>
      <c r="CJ21" s="721"/>
      <c r="CK21" s="721"/>
      <c r="CL21" s="722"/>
      <c r="CM21" s="652">
        <v>114636</v>
      </c>
      <c r="CN21" s="653"/>
      <c r="CO21" s="653"/>
      <c r="CP21" s="653"/>
      <c r="CQ21" s="653"/>
      <c r="CR21" s="653"/>
      <c r="CS21" s="653"/>
      <c r="CT21" s="654"/>
      <c r="CU21" s="655">
        <v>0</v>
      </c>
      <c r="CV21" s="717"/>
      <c r="CW21" s="717"/>
      <c r="CX21" s="719"/>
      <c r="CY21" s="658" t="s">
        <v>212</v>
      </c>
      <c r="CZ21" s="653"/>
      <c r="DA21" s="653"/>
      <c r="DB21" s="653"/>
      <c r="DC21" s="653"/>
      <c r="DD21" s="653"/>
      <c r="DE21" s="653"/>
      <c r="DF21" s="653"/>
      <c r="DG21" s="653"/>
      <c r="DH21" s="653"/>
      <c r="DI21" s="653"/>
      <c r="DJ21" s="653"/>
      <c r="DK21" s="654"/>
      <c r="DL21" s="658">
        <v>114636</v>
      </c>
      <c r="DM21" s="653"/>
      <c r="DN21" s="653"/>
      <c r="DO21" s="653"/>
      <c r="DP21" s="653"/>
      <c r="DQ21" s="653"/>
      <c r="DR21" s="653"/>
      <c r="DS21" s="653"/>
      <c r="DT21" s="653"/>
      <c r="DU21" s="653"/>
      <c r="DV21" s="653"/>
      <c r="DW21" s="653"/>
      <c r="DX21" s="736"/>
    </row>
    <row r="22" spans="2:128" ht="11.25" customHeight="1">
      <c r="B22" s="649" t="s">
        <v>258</v>
      </c>
      <c r="C22" s="650"/>
      <c r="D22" s="650"/>
      <c r="E22" s="650"/>
      <c r="F22" s="650"/>
      <c r="G22" s="650"/>
      <c r="H22" s="650"/>
      <c r="I22" s="650"/>
      <c r="J22" s="650"/>
      <c r="K22" s="650"/>
      <c r="L22" s="650"/>
      <c r="M22" s="650"/>
      <c r="N22" s="650"/>
      <c r="O22" s="650"/>
      <c r="P22" s="650"/>
      <c r="Q22" s="651"/>
      <c r="R22" s="652">
        <v>2370079</v>
      </c>
      <c r="S22" s="653"/>
      <c r="T22" s="653"/>
      <c r="U22" s="653"/>
      <c r="V22" s="653"/>
      <c r="W22" s="653"/>
      <c r="X22" s="653"/>
      <c r="Y22" s="654"/>
      <c r="Z22" s="655">
        <v>0.4</v>
      </c>
      <c r="AA22" s="717"/>
      <c r="AB22" s="717"/>
      <c r="AC22" s="719"/>
      <c r="AD22" s="658" t="s">
        <v>129</v>
      </c>
      <c r="AE22" s="653"/>
      <c r="AF22" s="653"/>
      <c r="AG22" s="653"/>
      <c r="AH22" s="653"/>
      <c r="AI22" s="653"/>
      <c r="AJ22" s="653"/>
      <c r="AK22" s="654"/>
      <c r="AL22" s="655" t="s">
        <v>212</v>
      </c>
      <c r="AM22" s="717"/>
      <c r="AN22" s="717"/>
      <c r="AO22" s="718"/>
      <c r="AP22" s="720" t="s">
        <v>259</v>
      </c>
      <c r="AQ22" s="721"/>
      <c r="AR22" s="721"/>
      <c r="AS22" s="721"/>
      <c r="AT22" s="721"/>
      <c r="AU22" s="721"/>
      <c r="AV22" s="721"/>
      <c r="AW22" s="721"/>
      <c r="AX22" s="721"/>
      <c r="AY22" s="721"/>
      <c r="AZ22" s="721"/>
      <c r="BA22" s="721"/>
      <c r="BB22" s="721"/>
      <c r="BC22" s="722"/>
      <c r="BD22" s="652">
        <v>968012</v>
      </c>
      <c r="BE22" s="653"/>
      <c r="BF22" s="653"/>
      <c r="BG22" s="653"/>
      <c r="BH22" s="653"/>
      <c r="BI22" s="653"/>
      <c r="BJ22" s="653"/>
      <c r="BK22" s="654"/>
      <c r="BL22" s="716">
        <v>0.7</v>
      </c>
      <c r="BM22" s="716"/>
      <c r="BN22" s="716"/>
      <c r="BO22" s="716"/>
      <c r="BP22" s="711" t="s">
        <v>129</v>
      </c>
      <c r="BQ22" s="711"/>
      <c r="BR22" s="711"/>
      <c r="BS22" s="711"/>
      <c r="BT22" s="711"/>
      <c r="BU22" s="711"/>
      <c r="BV22" s="711"/>
      <c r="BW22" s="712"/>
      <c r="BY22" s="720" t="s">
        <v>260</v>
      </c>
      <c r="BZ22" s="721"/>
      <c r="CA22" s="721"/>
      <c r="CB22" s="721"/>
      <c r="CC22" s="721"/>
      <c r="CD22" s="721"/>
      <c r="CE22" s="721"/>
      <c r="CF22" s="721"/>
      <c r="CG22" s="721"/>
      <c r="CH22" s="721"/>
      <c r="CI22" s="721"/>
      <c r="CJ22" s="721"/>
      <c r="CK22" s="721"/>
      <c r="CL22" s="722"/>
      <c r="CM22" s="652">
        <v>323118</v>
      </c>
      <c r="CN22" s="653"/>
      <c r="CO22" s="653"/>
      <c r="CP22" s="653"/>
      <c r="CQ22" s="653"/>
      <c r="CR22" s="653"/>
      <c r="CS22" s="653"/>
      <c r="CT22" s="654"/>
      <c r="CU22" s="655">
        <v>0.1</v>
      </c>
      <c r="CV22" s="717"/>
      <c r="CW22" s="717"/>
      <c r="CX22" s="719"/>
      <c r="CY22" s="658" t="s">
        <v>212</v>
      </c>
      <c r="CZ22" s="653"/>
      <c r="DA22" s="653"/>
      <c r="DB22" s="653"/>
      <c r="DC22" s="653"/>
      <c r="DD22" s="653"/>
      <c r="DE22" s="653"/>
      <c r="DF22" s="653"/>
      <c r="DG22" s="653"/>
      <c r="DH22" s="653"/>
      <c r="DI22" s="653"/>
      <c r="DJ22" s="653"/>
      <c r="DK22" s="654"/>
      <c r="DL22" s="658">
        <v>323118</v>
      </c>
      <c r="DM22" s="653"/>
      <c r="DN22" s="653"/>
      <c r="DO22" s="653"/>
      <c r="DP22" s="653"/>
      <c r="DQ22" s="653"/>
      <c r="DR22" s="653"/>
      <c r="DS22" s="653"/>
      <c r="DT22" s="653"/>
      <c r="DU22" s="653"/>
      <c r="DV22" s="653"/>
      <c r="DW22" s="653"/>
      <c r="DX22" s="736"/>
    </row>
    <row r="23" spans="2:128" ht="11.25" customHeight="1">
      <c r="B23" s="649" t="s">
        <v>261</v>
      </c>
      <c r="C23" s="650"/>
      <c r="D23" s="650"/>
      <c r="E23" s="650"/>
      <c r="F23" s="650"/>
      <c r="G23" s="650"/>
      <c r="H23" s="650"/>
      <c r="I23" s="650"/>
      <c r="J23" s="650"/>
      <c r="K23" s="650"/>
      <c r="L23" s="650"/>
      <c r="M23" s="650"/>
      <c r="N23" s="650"/>
      <c r="O23" s="650"/>
      <c r="P23" s="650"/>
      <c r="Q23" s="651"/>
      <c r="R23" s="652">
        <v>98928</v>
      </c>
      <c r="S23" s="653"/>
      <c r="T23" s="653"/>
      <c r="U23" s="653"/>
      <c r="V23" s="653"/>
      <c r="W23" s="653"/>
      <c r="X23" s="653"/>
      <c r="Y23" s="654"/>
      <c r="Z23" s="655">
        <v>0</v>
      </c>
      <c r="AA23" s="717"/>
      <c r="AB23" s="717"/>
      <c r="AC23" s="719"/>
      <c r="AD23" s="658" t="s">
        <v>129</v>
      </c>
      <c r="AE23" s="653"/>
      <c r="AF23" s="653"/>
      <c r="AG23" s="653"/>
      <c r="AH23" s="653"/>
      <c r="AI23" s="653"/>
      <c r="AJ23" s="653"/>
      <c r="AK23" s="654"/>
      <c r="AL23" s="655" t="s">
        <v>129</v>
      </c>
      <c r="AM23" s="717"/>
      <c r="AN23" s="717"/>
      <c r="AO23" s="718"/>
      <c r="AP23" s="720" t="s">
        <v>262</v>
      </c>
      <c r="AQ23" s="721"/>
      <c r="AR23" s="721"/>
      <c r="AS23" s="721"/>
      <c r="AT23" s="721"/>
      <c r="AU23" s="721"/>
      <c r="AV23" s="721"/>
      <c r="AW23" s="721"/>
      <c r="AX23" s="721"/>
      <c r="AY23" s="721"/>
      <c r="AZ23" s="721"/>
      <c r="BA23" s="721"/>
      <c r="BB23" s="721"/>
      <c r="BC23" s="722"/>
      <c r="BD23" s="652">
        <v>9150264</v>
      </c>
      <c r="BE23" s="653"/>
      <c r="BF23" s="653"/>
      <c r="BG23" s="653"/>
      <c r="BH23" s="653"/>
      <c r="BI23" s="653"/>
      <c r="BJ23" s="653"/>
      <c r="BK23" s="654"/>
      <c r="BL23" s="716">
        <v>6.9</v>
      </c>
      <c r="BM23" s="716"/>
      <c r="BN23" s="716"/>
      <c r="BO23" s="716"/>
      <c r="BP23" s="711" t="s">
        <v>129</v>
      </c>
      <c r="BQ23" s="711"/>
      <c r="BR23" s="711"/>
      <c r="BS23" s="711"/>
      <c r="BT23" s="711"/>
      <c r="BU23" s="711"/>
      <c r="BV23" s="711"/>
      <c r="BW23" s="712"/>
      <c r="BY23" s="720" t="s">
        <v>263</v>
      </c>
      <c r="BZ23" s="721"/>
      <c r="CA23" s="721"/>
      <c r="CB23" s="721"/>
      <c r="CC23" s="721"/>
      <c r="CD23" s="721"/>
      <c r="CE23" s="721"/>
      <c r="CF23" s="721"/>
      <c r="CG23" s="721"/>
      <c r="CH23" s="721"/>
      <c r="CI23" s="721"/>
      <c r="CJ23" s="721"/>
      <c r="CK23" s="721"/>
      <c r="CL23" s="722"/>
      <c r="CM23" s="652">
        <v>179755</v>
      </c>
      <c r="CN23" s="653"/>
      <c r="CO23" s="653"/>
      <c r="CP23" s="653"/>
      <c r="CQ23" s="653"/>
      <c r="CR23" s="653"/>
      <c r="CS23" s="653"/>
      <c r="CT23" s="654"/>
      <c r="CU23" s="655">
        <v>0</v>
      </c>
      <c r="CV23" s="717"/>
      <c r="CW23" s="717"/>
      <c r="CX23" s="719"/>
      <c r="CY23" s="658" t="s">
        <v>212</v>
      </c>
      <c r="CZ23" s="653"/>
      <c r="DA23" s="653"/>
      <c r="DB23" s="653"/>
      <c r="DC23" s="653"/>
      <c r="DD23" s="653"/>
      <c r="DE23" s="653"/>
      <c r="DF23" s="653"/>
      <c r="DG23" s="653"/>
      <c r="DH23" s="653"/>
      <c r="DI23" s="653"/>
      <c r="DJ23" s="653"/>
      <c r="DK23" s="654"/>
      <c r="DL23" s="658">
        <v>179755</v>
      </c>
      <c r="DM23" s="653"/>
      <c r="DN23" s="653"/>
      <c r="DO23" s="653"/>
      <c r="DP23" s="653"/>
      <c r="DQ23" s="653"/>
      <c r="DR23" s="653"/>
      <c r="DS23" s="653"/>
      <c r="DT23" s="653"/>
      <c r="DU23" s="653"/>
      <c r="DV23" s="653"/>
      <c r="DW23" s="653"/>
      <c r="DX23" s="736"/>
    </row>
    <row r="24" spans="2:128" ht="11.25" customHeight="1">
      <c r="B24" s="649" t="s">
        <v>264</v>
      </c>
      <c r="C24" s="650"/>
      <c r="D24" s="650"/>
      <c r="E24" s="650"/>
      <c r="F24" s="650"/>
      <c r="G24" s="650"/>
      <c r="H24" s="650"/>
      <c r="I24" s="650"/>
      <c r="J24" s="650"/>
      <c r="K24" s="650"/>
      <c r="L24" s="650"/>
      <c r="M24" s="650"/>
      <c r="N24" s="650"/>
      <c r="O24" s="650"/>
      <c r="P24" s="650"/>
      <c r="Q24" s="651"/>
      <c r="R24" s="652">
        <v>328322638</v>
      </c>
      <c r="S24" s="653"/>
      <c r="T24" s="653"/>
      <c r="U24" s="653"/>
      <c r="V24" s="653"/>
      <c r="W24" s="653"/>
      <c r="X24" s="653"/>
      <c r="Y24" s="654"/>
      <c r="Z24" s="655">
        <v>55.7</v>
      </c>
      <c r="AA24" s="717"/>
      <c r="AB24" s="717"/>
      <c r="AC24" s="719"/>
      <c r="AD24" s="658">
        <v>302665368</v>
      </c>
      <c r="AE24" s="653"/>
      <c r="AF24" s="653"/>
      <c r="AG24" s="653"/>
      <c r="AH24" s="653"/>
      <c r="AI24" s="653"/>
      <c r="AJ24" s="653"/>
      <c r="AK24" s="654"/>
      <c r="AL24" s="655">
        <v>99.6</v>
      </c>
      <c r="AM24" s="717"/>
      <c r="AN24" s="717"/>
      <c r="AO24" s="718"/>
      <c r="AP24" s="720" t="s">
        <v>265</v>
      </c>
      <c r="AQ24" s="721"/>
      <c r="AR24" s="721"/>
      <c r="AS24" s="721"/>
      <c r="AT24" s="721"/>
      <c r="AU24" s="721"/>
      <c r="AV24" s="721"/>
      <c r="AW24" s="721"/>
      <c r="AX24" s="721"/>
      <c r="AY24" s="721"/>
      <c r="AZ24" s="721"/>
      <c r="BA24" s="721"/>
      <c r="BB24" s="721"/>
      <c r="BC24" s="722"/>
      <c r="BD24" s="652">
        <v>16418369</v>
      </c>
      <c r="BE24" s="653"/>
      <c r="BF24" s="653"/>
      <c r="BG24" s="653"/>
      <c r="BH24" s="653"/>
      <c r="BI24" s="653"/>
      <c r="BJ24" s="653"/>
      <c r="BK24" s="654"/>
      <c r="BL24" s="716">
        <v>12.5</v>
      </c>
      <c r="BM24" s="716"/>
      <c r="BN24" s="716"/>
      <c r="BO24" s="716"/>
      <c r="BP24" s="711" t="s">
        <v>212</v>
      </c>
      <c r="BQ24" s="711"/>
      <c r="BR24" s="711"/>
      <c r="BS24" s="711"/>
      <c r="BT24" s="711"/>
      <c r="BU24" s="711"/>
      <c r="BV24" s="711"/>
      <c r="BW24" s="712"/>
      <c r="BY24" s="720" t="s">
        <v>266</v>
      </c>
      <c r="BZ24" s="721"/>
      <c r="CA24" s="721"/>
      <c r="CB24" s="721"/>
      <c r="CC24" s="721"/>
      <c r="CD24" s="721"/>
      <c r="CE24" s="721"/>
      <c r="CF24" s="721"/>
      <c r="CG24" s="721"/>
      <c r="CH24" s="721"/>
      <c r="CI24" s="721"/>
      <c r="CJ24" s="721"/>
      <c r="CK24" s="721"/>
      <c r="CL24" s="722"/>
      <c r="CM24" s="652" t="s">
        <v>129</v>
      </c>
      <c r="CN24" s="653"/>
      <c r="CO24" s="653"/>
      <c r="CP24" s="653"/>
      <c r="CQ24" s="653"/>
      <c r="CR24" s="653"/>
      <c r="CS24" s="653"/>
      <c r="CT24" s="654"/>
      <c r="CU24" s="655" t="s">
        <v>129</v>
      </c>
      <c r="CV24" s="717"/>
      <c r="CW24" s="717"/>
      <c r="CX24" s="719"/>
      <c r="CY24" s="658" t="s">
        <v>212</v>
      </c>
      <c r="CZ24" s="653"/>
      <c r="DA24" s="653"/>
      <c r="DB24" s="653"/>
      <c r="DC24" s="653"/>
      <c r="DD24" s="653"/>
      <c r="DE24" s="653"/>
      <c r="DF24" s="653"/>
      <c r="DG24" s="653"/>
      <c r="DH24" s="653"/>
      <c r="DI24" s="653"/>
      <c r="DJ24" s="653"/>
      <c r="DK24" s="654"/>
      <c r="DL24" s="658" t="s">
        <v>212</v>
      </c>
      <c r="DM24" s="653"/>
      <c r="DN24" s="653"/>
      <c r="DO24" s="653"/>
      <c r="DP24" s="653"/>
      <c r="DQ24" s="653"/>
      <c r="DR24" s="653"/>
      <c r="DS24" s="653"/>
      <c r="DT24" s="653"/>
      <c r="DU24" s="653"/>
      <c r="DV24" s="653"/>
      <c r="DW24" s="653"/>
      <c r="DX24" s="736"/>
    </row>
    <row r="25" spans="2:128" ht="11.25" customHeight="1">
      <c r="B25" s="649" t="s">
        <v>267</v>
      </c>
      <c r="C25" s="650"/>
      <c r="D25" s="650"/>
      <c r="E25" s="650"/>
      <c r="F25" s="650"/>
      <c r="G25" s="650"/>
      <c r="H25" s="650"/>
      <c r="I25" s="650"/>
      <c r="J25" s="650"/>
      <c r="K25" s="650"/>
      <c r="L25" s="650"/>
      <c r="M25" s="650"/>
      <c r="N25" s="650"/>
      <c r="O25" s="650"/>
      <c r="P25" s="650"/>
      <c r="Q25" s="651"/>
      <c r="R25" s="652">
        <v>372503</v>
      </c>
      <c r="S25" s="653"/>
      <c r="T25" s="653"/>
      <c r="U25" s="653"/>
      <c r="V25" s="653"/>
      <c r="W25" s="653"/>
      <c r="X25" s="653"/>
      <c r="Y25" s="654"/>
      <c r="Z25" s="655">
        <v>0.1</v>
      </c>
      <c r="AA25" s="717"/>
      <c r="AB25" s="717"/>
      <c r="AC25" s="719"/>
      <c r="AD25" s="658">
        <v>372503</v>
      </c>
      <c r="AE25" s="653"/>
      <c r="AF25" s="653"/>
      <c r="AG25" s="653"/>
      <c r="AH25" s="653"/>
      <c r="AI25" s="653"/>
      <c r="AJ25" s="653"/>
      <c r="AK25" s="654"/>
      <c r="AL25" s="655">
        <v>0.1</v>
      </c>
      <c r="AM25" s="717"/>
      <c r="AN25" s="717"/>
      <c r="AO25" s="718"/>
      <c r="AP25" s="720" t="s">
        <v>268</v>
      </c>
      <c r="AQ25" s="721"/>
      <c r="AR25" s="721"/>
      <c r="AS25" s="721"/>
      <c r="AT25" s="721"/>
      <c r="AU25" s="721"/>
      <c r="AV25" s="721"/>
      <c r="AW25" s="721"/>
      <c r="AX25" s="721"/>
      <c r="AY25" s="721"/>
      <c r="AZ25" s="721"/>
      <c r="BA25" s="721"/>
      <c r="BB25" s="721"/>
      <c r="BC25" s="722"/>
      <c r="BD25" s="652">
        <v>2536</v>
      </c>
      <c r="BE25" s="653"/>
      <c r="BF25" s="653"/>
      <c r="BG25" s="653"/>
      <c r="BH25" s="653"/>
      <c r="BI25" s="653"/>
      <c r="BJ25" s="653"/>
      <c r="BK25" s="654"/>
      <c r="BL25" s="716">
        <v>0</v>
      </c>
      <c r="BM25" s="716"/>
      <c r="BN25" s="716"/>
      <c r="BO25" s="716"/>
      <c r="BP25" s="711" t="s">
        <v>129</v>
      </c>
      <c r="BQ25" s="711"/>
      <c r="BR25" s="711"/>
      <c r="BS25" s="711"/>
      <c r="BT25" s="711"/>
      <c r="BU25" s="711"/>
      <c r="BV25" s="711"/>
      <c r="BW25" s="712"/>
      <c r="BY25" s="720" t="s">
        <v>269</v>
      </c>
      <c r="BZ25" s="721"/>
      <c r="CA25" s="721"/>
      <c r="CB25" s="721"/>
      <c r="CC25" s="721"/>
      <c r="CD25" s="721"/>
      <c r="CE25" s="721"/>
      <c r="CF25" s="721"/>
      <c r="CG25" s="721"/>
      <c r="CH25" s="721"/>
      <c r="CI25" s="721"/>
      <c r="CJ25" s="721"/>
      <c r="CK25" s="721"/>
      <c r="CL25" s="722"/>
      <c r="CM25" s="652">
        <v>20367177</v>
      </c>
      <c r="CN25" s="653"/>
      <c r="CO25" s="653"/>
      <c r="CP25" s="653"/>
      <c r="CQ25" s="653"/>
      <c r="CR25" s="653"/>
      <c r="CS25" s="653"/>
      <c r="CT25" s="654"/>
      <c r="CU25" s="655">
        <v>3.5</v>
      </c>
      <c r="CV25" s="717"/>
      <c r="CW25" s="717"/>
      <c r="CX25" s="719"/>
      <c r="CY25" s="658" t="s">
        <v>129</v>
      </c>
      <c r="CZ25" s="653"/>
      <c r="DA25" s="653"/>
      <c r="DB25" s="653"/>
      <c r="DC25" s="653"/>
      <c r="DD25" s="653"/>
      <c r="DE25" s="653"/>
      <c r="DF25" s="653"/>
      <c r="DG25" s="653"/>
      <c r="DH25" s="653"/>
      <c r="DI25" s="653"/>
      <c r="DJ25" s="653"/>
      <c r="DK25" s="654"/>
      <c r="DL25" s="658">
        <v>20367177</v>
      </c>
      <c r="DM25" s="653"/>
      <c r="DN25" s="653"/>
      <c r="DO25" s="653"/>
      <c r="DP25" s="653"/>
      <c r="DQ25" s="653"/>
      <c r="DR25" s="653"/>
      <c r="DS25" s="653"/>
      <c r="DT25" s="653"/>
      <c r="DU25" s="653"/>
      <c r="DV25" s="653"/>
      <c r="DW25" s="653"/>
      <c r="DX25" s="736"/>
    </row>
    <row r="26" spans="2:128" ht="11.25" customHeight="1">
      <c r="B26" s="649" t="s">
        <v>270</v>
      </c>
      <c r="C26" s="650"/>
      <c r="D26" s="650"/>
      <c r="E26" s="650"/>
      <c r="F26" s="650"/>
      <c r="G26" s="650"/>
      <c r="H26" s="650"/>
      <c r="I26" s="650"/>
      <c r="J26" s="650"/>
      <c r="K26" s="650"/>
      <c r="L26" s="650"/>
      <c r="M26" s="650"/>
      <c r="N26" s="650"/>
      <c r="O26" s="650"/>
      <c r="P26" s="650"/>
      <c r="Q26" s="651"/>
      <c r="R26" s="652">
        <v>3799222</v>
      </c>
      <c r="S26" s="653"/>
      <c r="T26" s="653"/>
      <c r="U26" s="653"/>
      <c r="V26" s="653"/>
      <c r="W26" s="653"/>
      <c r="X26" s="653"/>
      <c r="Y26" s="654"/>
      <c r="Z26" s="655">
        <v>0.6</v>
      </c>
      <c r="AA26" s="717"/>
      <c r="AB26" s="717"/>
      <c r="AC26" s="719"/>
      <c r="AD26" s="658" t="s">
        <v>129</v>
      </c>
      <c r="AE26" s="653"/>
      <c r="AF26" s="653"/>
      <c r="AG26" s="653"/>
      <c r="AH26" s="653"/>
      <c r="AI26" s="653"/>
      <c r="AJ26" s="653"/>
      <c r="AK26" s="654"/>
      <c r="AL26" s="655" t="s">
        <v>212</v>
      </c>
      <c r="AM26" s="717"/>
      <c r="AN26" s="717"/>
      <c r="AO26" s="718"/>
      <c r="AP26" s="720" t="s">
        <v>271</v>
      </c>
      <c r="AQ26" s="721"/>
      <c r="AR26" s="721"/>
      <c r="AS26" s="721"/>
      <c r="AT26" s="721"/>
      <c r="AU26" s="721"/>
      <c r="AV26" s="721"/>
      <c r="AW26" s="721"/>
      <c r="AX26" s="721"/>
      <c r="AY26" s="721"/>
      <c r="AZ26" s="721"/>
      <c r="BA26" s="721"/>
      <c r="BB26" s="721"/>
      <c r="BC26" s="722"/>
      <c r="BD26" s="652" t="s">
        <v>129</v>
      </c>
      <c r="BE26" s="653"/>
      <c r="BF26" s="653"/>
      <c r="BG26" s="653"/>
      <c r="BH26" s="653"/>
      <c r="BI26" s="653"/>
      <c r="BJ26" s="653"/>
      <c r="BK26" s="654"/>
      <c r="BL26" s="716" t="s">
        <v>212</v>
      </c>
      <c r="BM26" s="716"/>
      <c r="BN26" s="716"/>
      <c r="BO26" s="716"/>
      <c r="BP26" s="711" t="s">
        <v>129</v>
      </c>
      <c r="BQ26" s="711"/>
      <c r="BR26" s="711"/>
      <c r="BS26" s="711"/>
      <c r="BT26" s="711"/>
      <c r="BU26" s="711"/>
      <c r="BV26" s="711"/>
      <c r="BW26" s="712"/>
      <c r="BY26" s="720" t="s">
        <v>272</v>
      </c>
      <c r="BZ26" s="721"/>
      <c r="CA26" s="721"/>
      <c r="CB26" s="721"/>
      <c r="CC26" s="721"/>
      <c r="CD26" s="721"/>
      <c r="CE26" s="721"/>
      <c r="CF26" s="721"/>
      <c r="CG26" s="721"/>
      <c r="CH26" s="721"/>
      <c r="CI26" s="721"/>
      <c r="CJ26" s="721"/>
      <c r="CK26" s="721"/>
      <c r="CL26" s="722"/>
      <c r="CM26" s="652">
        <v>79157</v>
      </c>
      <c r="CN26" s="653"/>
      <c r="CO26" s="653"/>
      <c r="CP26" s="653"/>
      <c r="CQ26" s="653"/>
      <c r="CR26" s="653"/>
      <c r="CS26" s="653"/>
      <c r="CT26" s="654"/>
      <c r="CU26" s="655">
        <v>0</v>
      </c>
      <c r="CV26" s="717"/>
      <c r="CW26" s="717"/>
      <c r="CX26" s="719"/>
      <c r="CY26" s="658" t="s">
        <v>129</v>
      </c>
      <c r="CZ26" s="653"/>
      <c r="DA26" s="653"/>
      <c r="DB26" s="653"/>
      <c r="DC26" s="653"/>
      <c r="DD26" s="653"/>
      <c r="DE26" s="653"/>
      <c r="DF26" s="653"/>
      <c r="DG26" s="653"/>
      <c r="DH26" s="653"/>
      <c r="DI26" s="653"/>
      <c r="DJ26" s="653"/>
      <c r="DK26" s="654"/>
      <c r="DL26" s="658">
        <v>79157</v>
      </c>
      <c r="DM26" s="653"/>
      <c r="DN26" s="653"/>
      <c r="DO26" s="653"/>
      <c r="DP26" s="653"/>
      <c r="DQ26" s="653"/>
      <c r="DR26" s="653"/>
      <c r="DS26" s="653"/>
      <c r="DT26" s="653"/>
      <c r="DU26" s="653"/>
      <c r="DV26" s="653"/>
      <c r="DW26" s="653"/>
      <c r="DX26" s="736"/>
    </row>
    <row r="27" spans="2:128" ht="11.25" customHeight="1">
      <c r="B27" s="649" t="s">
        <v>273</v>
      </c>
      <c r="C27" s="650"/>
      <c r="D27" s="650"/>
      <c r="E27" s="650"/>
      <c r="F27" s="650"/>
      <c r="G27" s="650"/>
      <c r="H27" s="650"/>
      <c r="I27" s="650"/>
      <c r="J27" s="650"/>
      <c r="K27" s="650"/>
      <c r="L27" s="650"/>
      <c r="M27" s="650"/>
      <c r="N27" s="650"/>
      <c r="O27" s="650"/>
      <c r="P27" s="650"/>
      <c r="Q27" s="651"/>
      <c r="R27" s="652">
        <v>4913106</v>
      </c>
      <c r="S27" s="653"/>
      <c r="T27" s="653"/>
      <c r="U27" s="653"/>
      <c r="V27" s="653"/>
      <c r="W27" s="653"/>
      <c r="X27" s="653"/>
      <c r="Y27" s="654"/>
      <c r="Z27" s="655">
        <v>0.8</v>
      </c>
      <c r="AA27" s="717"/>
      <c r="AB27" s="717"/>
      <c r="AC27" s="719"/>
      <c r="AD27" s="658">
        <v>859124</v>
      </c>
      <c r="AE27" s="653"/>
      <c r="AF27" s="653"/>
      <c r="AG27" s="653"/>
      <c r="AH27" s="653"/>
      <c r="AI27" s="653"/>
      <c r="AJ27" s="653"/>
      <c r="AK27" s="654"/>
      <c r="AL27" s="655">
        <v>0.3</v>
      </c>
      <c r="AM27" s="717"/>
      <c r="AN27" s="717"/>
      <c r="AO27" s="718"/>
      <c r="AP27" s="720" t="s">
        <v>274</v>
      </c>
      <c r="AQ27" s="721"/>
      <c r="AR27" s="721"/>
      <c r="AS27" s="721"/>
      <c r="AT27" s="721"/>
      <c r="AU27" s="721"/>
      <c r="AV27" s="721"/>
      <c r="AW27" s="721"/>
      <c r="AX27" s="721"/>
      <c r="AY27" s="721"/>
      <c r="AZ27" s="721"/>
      <c r="BA27" s="721"/>
      <c r="BB27" s="721"/>
      <c r="BC27" s="722"/>
      <c r="BD27" s="652" t="s">
        <v>212</v>
      </c>
      <c r="BE27" s="653"/>
      <c r="BF27" s="653"/>
      <c r="BG27" s="653"/>
      <c r="BH27" s="653"/>
      <c r="BI27" s="653"/>
      <c r="BJ27" s="653"/>
      <c r="BK27" s="654"/>
      <c r="BL27" s="716" t="s">
        <v>129</v>
      </c>
      <c r="BM27" s="716"/>
      <c r="BN27" s="716"/>
      <c r="BO27" s="716"/>
      <c r="BP27" s="711" t="s">
        <v>129</v>
      </c>
      <c r="BQ27" s="711"/>
      <c r="BR27" s="711"/>
      <c r="BS27" s="711"/>
      <c r="BT27" s="711"/>
      <c r="BU27" s="711"/>
      <c r="BV27" s="711"/>
      <c r="BW27" s="712"/>
      <c r="BY27" s="720" t="s">
        <v>275</v>
      </c>
      <c r="BZ27" s="721"/>
      <c r="CA27" s="721"/>
      <c r="CB27" s="721"/>
      <c r="CC27" s="721"/>
      <c r="CD27" s="721"/>
      <c r="CE27" s="721"/>
      <c r="CF27" s="721"/>
      <c r="CG27" s="721"/>
      <c r="CH27" s="721"/>
      <c r="CI27" s="721"/>
      <c r="CJ27" s="721"/>
      <c r="CK27" s="721"/>
      <c r="CL27" s="722"/>
      <c r="CM27" s="652" t="s">
        <v>129</v>
      </c>
      <c r="CN27" s="653"/>
      <c r="CO27" s="653"/>
      <c r="CP27" s="653"/>
      <c r="CQ27" s="653"/>
      <c r="CR27" s="653"/>
      <c r="CS27" s="653"/>
      <c r="CT27" s="654"/>
      <c r="CU27" s="655" t="s">
        <v>212</v>
      </c>
      <c r="CV27" s="717"/>
      <c r="CW27" s="717"/>
      <c r="CX27" s="719"/>
      <c r="CY27" s="658" t="s">
        <v>212</v>
      </c>
      <c r="CZ27" s="653"/>
      <c r="DA27" s="653"/>
      <c r="DB27" s="653"/>
      <c r="DC27" s="653"/>
      <c r="DD27" s="653"/>
      <c r="DE27" s="653"/>
      <c r="DF27" s="653"/>
      <c r="DG27" s="653"/>
      <c r="DH27" s="653"/>
      <c r="DI27" s="653"/>
      <c r="DJ27" s="653"/>
      <c r="DK27" s="654"/>
      <c r="DL27" s="658" t="s">
        <v>212</v>
      </c>
      <c r="DM27" s="653"/>
      <c r="DN27" s="653"/>
      <c r="DO27" s="653"/>
      <c r="DP27" s="653"/>
      <c r="DQ27" s="653"/>
      <c r="DR27" s="653"/>
      <c r="DS27" s="653"/>
      <c r="DT27" s="653"/>
      <c r="DU27" s="653"/>
      <c r="DV27" s="653"/>
      <c r="DW27" s="653"/>
      <c r="DX27" s="736"/>
    </row>
    <row r="28" spans="2:128" ht="11.25" customHeight="1">
      <c r="B28" s="649" t="s">
        <v>276</v>
      </c>
      <c r="C28" s="650"/>
      <c r="D28" s="650"/>
      <c r="E28" s="650"/>
      <c r="F28" s="650"/>
      <c r="G28" s="650"/>
      <c r="H28" s="650"/>
      <c r="I28" s="650"/>
      <c r="J28" s="650"/>
      <c r="K28" s="650"/>
      <c r="L28" s="650"/>
      <c r="M28" s="650"/>
      <c r="N28" s="650"/>
      <c r="O28" s="650"/>
      <c r="P28" s="650"/>
      <c r="Q28" s="651"/>
      <c r="R28" s="652">
        <v>2006305</v>
      </c>
      <c r="S28" s="653"/>
      <c r="T28" s="653"/>
      <c r="U28" s="653"/>
      <c r="V28" s="653"/>
      <c r="W28" s="653"/>
      <c r="X28" s="653"/>
      <c r="Y28" s="654"/>
      <c r="Z28" s="655">
        <v>0.3</v>
      </c>
      <c r="AA28" s="717"/>
      <c r="AB28" s="717"/>
      <c r="AC28" s="719"/>
      <c r="AD28" s="658">
        <v>198</v>
      </c>
      <c r="AE28" s="653"/>
      <c r="AF28" s="653"/>
      <c r="AG28" s="653"/>
      <c r="AH28" s="653"/>
      <c r="AI28" s="653"/>
      <c r="AJ28" s="653"/>
      <c r="AK28" s="654"/>
      <c r="AL28" s="655">
        <v>0</v>
      </c>
      <c r="AM28" s="717"/>
      <c r="AN28" s="717"/>
      <c r="AO28" s="718"/>
      <c r="AP28" s="720" t="s">
        <v>277</v>
      </c>
      <c r="AQ28" s="721"/>
      <c r="AR28" s="721"/>
      <c r="AS28" s="721"/>
      <c r="AT28" s="721"/>
      <c r="AU28" s="721"/>
      <c r="AV28" s="721"/>
      <c r="AW28" s="721"/>
      <c r="AX28" s="721"/>
      <c r="AY28" s="721"/>
      <c r="AZ28" s="721"/>
      <c r="BA28" s="721"/>
      <c r="BB28" s="721"/>
      <c r="BC28" s="722"/>
      <c r="BD28" s="652">
        <v>184802</v>
      </c>
      <c r="BE28" s="653"/>
      <c r="BF28" s="653"/>
      <c r="BG28" s="653"/>
      <c r="BH28" s="653"/>
      <c r="BI28" s="653"/>
      <c r="BJ28" s="653"/>
      <c r="BK28" s="654"/>
      <c r="BL28" s="716">
        <v>0.1</v>
      </c>
      <c r="BM28" s="716"/>
      <c r="BN28" s="716"/>
      <c r="BO28" s="716"/>
      <c r="BP28" s="711" t="s">
        <v>129</v>
      </c>
      <c r="BQ28" s="711"/>
      <c r="BR28" s="711"/>
      <c r="BS28" s="711"/>
      <c r="BT28" s="711"/>
      <c r="BU28" s="711"/>
      <c r="BV28" s="711"/>
      <c r="BW28" s="712"/>
      <c r="BY28" s="720" t="s">
        <v>278</v>
      </c>
      <c r="BZ28" s="721"/>
      <c r="CA28" s="721"/>
      <c r="CB28" s="721"/>
      <c r="CC28" s="721"/>
      <c r="CD28" s="721"/>
      <c r="CE28" s="721"/>
      <c r="CF28" s="721"/>
      <c r="CG28" s="721"/>
      <c r="CH28" s="721"/>
      <c r="CI28" s="721"/>
      <c r="CJ28" s="721"/>
      <c r="CK28" s="721"/>
      <c r="CL28" s="722"/>
      <c r="CM28" s="652">
        <v>637754</v>
      </c>
      <c r="CN28" s="653"/>
      <c r="CO28" s="653"/>
      <c r="CP28" s="653"/>
      <c r="CQ28" s="653"/>
      <c r="CR28" s="653"/>
      <c r="CS28" s="653"/>
      <c r="CT28" s="654"/>
      <c r="CU28" s="655">
        <v>0.1</v>
      </c>
      <c r="CV28" s="717"/>
      <c r="CW28" s="717"/>
      <c r="CX28" s="719"/>
      <c r="CY28" s="658" t="s">
        <v>129</v>
      </c>
      <c r="CZ28" s="653"/>
      <c r="DA28" s="653"/>
      <c r="DB28" s="653"/>
      <c r="DC28" s="653"/>
      <c r="DD28" s="653"/>
      <c r="DE28" s="653"/>
      <c r="DF28" s="653"/>
      <c r="DG28" s="653"/>
      <c r="DH28" s="653"/>
      <c r="DI28" s="653"/>
      <c r="DJ28" s="653"/>
      <c r="DK28" s="654"/>
      <c r="DL28" s="658">
        <v>637754</v>
      </c>
      <c r="DM28" s="653"/>
      <c r="DN28" s="653"/>
      <c r="DO28" s="653"/>
      <c r="DP28" s="653"/>
      <c r="DQ28" s="653"/>
      <c r="DR28" s="653"/>
      <c r="DS28" s="653"/>
      <c r="DT28" s="653"/>
      <c r="DU28" s="653"/>
      <c r="DV28" s="653"/>
      <c r="DW28" s="653"/>
      <c r="DX28" s="736"/>
    </row>
    <row r="29" spans="2:128" ht="11.25" customHeight="1">
      <c r="B29" s="649" t="s">
        <v>279</v>
      </c>
      <c r="C29" s="650"/>
      <c r="D29" s="650"/>
      <c r="E29" s="650"/>
      <c r="F29" s="650"/>
      <c r="G29" s="650"/>
      <c r="H29" s="650"/>
      <c r="I29" s="650"/>
      <c r="J29" s="650"/>
      <c r="K29" s="650"/>
      <c r="L29" s="650"/>
      <c r="M29" s="650"/>
      <c r="N29" s="650"/>
      <c r="O29" s="650"/>
      <c r="P29" s="650"/>
      <c r="Q29" s="651"/>
      <c r="R29" s="652">
        <v>77227256</v>
      </c>
      <c r="S29" s="653"/>
      <c r="T29" s="653"/>
      <c r="U29" s="653"/>
      <c r="V29" s="653"/>
      <c r="W29" s="653"/>
      <c r="X29" s="653"/>
      <c r="Y29" s="654"/>
      <c r="Z29" s="655">
        <v>13.1</v>
      </c>
      <c r="AA29" s="717"/>
      <c r="AB29" s="717"/>
      <c r="AC29" s="719"/>
      <c r="AD29" s="658" t="s">
        <v>156</v>
      </c>
      <c r="AE29" s="653"/>
      <c r="AF29" s="653"/>
      <c r="AG29" s="653"/>
      <c r="AH29" s="653"/>
      <c r="AI29" s="653"/>
      <c r="AJ29" s="653"/>
      <c r="AK29" s="654"/>
      <c r="AL29" s="655" t="s">
        <v>212</v>
      </c>
      <c r="AM29" s="717"/>
      <c r="AN29" s="717"/>
      <c r="AO29" s="718"/>
      <c r="AP29" s="720" t="s">
        <v>280</v>
      </c>
      <c r="AQ29" s="721"/>
      <c r="AR29" s="721"/>
      <c r="AS29" s="721"/>
      <c r="AT29" s="721"/>
      <c r="AU29" s="721"/>
      <c r="AV29" s="721"/>
      <c r="AW29" s="721"/>
      <c r="AX29" s="721"/>
      <c r="AY29" s="721"/>
      <c r="AZ29" s="721"/>
      <c r="BA29" s="721"/>
      <c r="BB29" s="721"/>
      <c r="BC29" s="722"/>
      <c r="BD29" s="652">
        <v>4425</v>
      </c>
      <c r="BE29" s="653"/>
      <c r="BF29" s="653"/>
      <c r="BG29" s="653"/>
      <c r="BH29" s="653"/>
      <c r="BI29" s="653"/>
      <c r="BJ29" s="653"/>
      <c r="BK29" s="654"/>
      <c r="BL29" s="716">
        <v>0</v>
      </c>
      <c r="BM29" s="716"/>
      <c r="BN29" s="716"/>
      <c r="BO29" s="716"/>
      <c r="BP29" s="711" t="s">
        <v>129</v>
      </c>
      <c r="BQ29" s="711"/>
      <c r="BR29" s="711"/>
      <c r="BS29" s="711"/>
      <c r="BT29" s="711"/>
      <c r="BU29" s="711"/>
      <c r="BV29" s="711"/>
      <c r="BW29" s="712"/>
      <c r="BY29" s="720" t="s">
        <v>281</v>
      </c>
      <c r="BZ29" s="737"/>
      <c r="CA29" s="737"/>
      <c r="CB29" s="737"/>
      <c r="CC29" s="737"/>
      <c r="CD29" s="737"/>
      <c r="CE29" s="737"/>
      <c r="CF29" s="737"/>
      <c r="CG29" s="737"/>
      <c r="CH29" s="737"/>
      <c r="CI29" s="737"/>
      <c r="CJ29" s="737"/>
      <c r="CK29" s="737"/>
      <c r="CL29" s="722"/>
      <c r="CM29" s="652" t="s">
        <v>129</v>
      </c>
      <c r="CN29" s="653"/>
      <c r="CO29" s="653"/>
      <c r="CP29" s="653"/>
      <c r="CQ29" s="653"/>
      <c r="CR29" s="653"/>
      <c r="CS29" s="653"/>
      <c r="CT29" s="654"/>
      <c r="CU29" s="655" t="s">
        <v>212</v>
      </c>
      <c r="CV29" s="717"/>
      <c r="CW29" s="717"/>
      <c r="CX29" s="719"/>
      <c r="CY29" s="658" t="s">
        <v>129</v>
      </c>
      <c r="CZ29" s="653"/>
      <c r="DA29" s="653"/>
      <c r="DB29" s="653"/>
      <c r="DC29" s="653"/>
      <c r="DD29" s="653"/>
      <c r="DE29" s="653"/>
      <c r="DF29" s="653"/>
      <c r="DG29" s="653"/>
      <c r="DH29" s="653"/>
      <c r="DI29" s="653"/>
      <c r="DJ29" s="653"/>
      <c r="DK29" s="654"/>
      <c r="DL29" s="658" t="s">
        <v>212</v>
      </c>
      <c r="DM29" s="653"/>
      <c r="DN29" s="653"/>
      <c r="DO29" s="653"/>
      <c r="DP29" s="653"/>
      <c r="DQ29" s="653"/>
      <c r="DR29" s="653"/>
      <c r="DS29" s="653"/>
      <c r="DT29" s="653"/>
      <c r="DU29" s="653"/>
      <c r="DV29" s="653"/>
      <c r="DW29" s="653"/>
      <c r="DX29" s="736"/>
    </row>
    <row r="30" spans="2:128" ht="11.25" customHeight="1">
      <c r="B30" s="649" t="s">
        <v>282</v>
      </c>
      <c r="C30" s="650"/>
      <c r="D30" s="650"/>
      <c r="E30" s="650"/>
      <c r="F30" s="650"/>
      <c r="G30" s="650"/>
      <c r="H30" s="650"/>
      <c r="I30" s="650"/>
      <c r="J30" s="650"/>
      <c r="K30" s="650"/>
      <c r="L30" s="650"/>
      <c r="M30" s="650"/>
      <c r="N30" s="650"/>
      <c r="O30" s="650"/>
      <c r="P30" s="650"/>
      <c r="Q30" s="651"/>
      <c r="R30" s="652" t="s">
        <v>212</v>
      </c>
      <c r="S30" s="653"/>
      <c r="T30" s="653"/>
      <c r="U30" s="653"/>
      <c r="V30" s="653"/>
      <c r="W30" s="653"/>
      <c r="X30" s="653"/>
      <c r="Y30" s="654"/>
      <c r="Z30" s="655" t="s">
        <v>212</v>
      </c>
      <c r="AA30" s="717"/>
      <c r="AB30" s="717"/>
      <c r="AC30" s="719"/>
      <c r="AD30" s="658" t="s">
        <v>129</v>
      </c>
      <c r="AE30" s="653"/>
      <c r="AF30" s="653"/>
      <c r="AG30" s="653"/>
      <c r="AH30" s="653"/>
      <c r="AI30" s="653"/>
      <c r="AJ30" s="653"/>
      <c r="AK30" s="654"/>
      <c r="AL30" s="655" t="s">
        <v>129</v>
      </c>
      <c r="AM30" s="717"/>
      <c r="AN30" s="717"/>
      <c r="AO30" s="718"/>
      <c r="AP30" s="720" t="s">
        <v>283</v>
      </c>
      <c r="AQ30" s="721"/>
      <c r="AR30" s="721"/>
      <c r="AS30" s="721"/>
      <c r="AT30" s="721"/>
      <c r="AU30" s="721"/>
      <c r="AV30" s="721"/>
      <c r="AW30" s="721"/>
      <c r="AX30" s="721"/>
      <c r="AY30" s="721"/>
      <c r="AZ30" s="721"/>
      <c r="BA30" s="721"/>
      <c r="BB30" s="721"/>
      <c r="BC30" s="722"/>
      <c r="BD30" s="652">
        <v>4425</v>
      </c>
      <c r="BE30" s="653"/>
      <c r="BF30" s="653"/>
      <c r="BG30" s="653"/>
      <c r="BH30" s="653"/>
      <c r="BI30" s="653"/>
      <c r="BJ30" s="653"/>
      <c r="BK30" s="654"/>
      <c r="BL30" s="716">
        <v>0</v>
      </c>
      <c r="BM30" s="716"/>
      <c r="BN30" s="716"/>
      <c r="BO30" s="716"/>
      <c r="BP30" s="711" t="s">
        <v>129</v>
      </c>
      <c r="BQ30" s="711"/>
      <c r="BR30" s="711"/>
      <c r="BS30" s="711"/>
      <c r="BT30" s="711"/>
      <c r="BU30" s="711"/>
      <c r="BV30" s="711"/>
      <c r="BW30" s="712"/>
      <c r="BY30" s="720" t="s">
        <v>284</v>
      </c>
      <c r="BZ30" s="737"/>
      <c r="CA30" s="737"/>
      <c r="CB30" s="737"/>
      <c r="CC30" s="737"/>
      <c r="CD30" s="737"/>
      <c r="CE30" s="737"/>
      <c r="CF30" s="737"/>
      <c r="CG30" s="737"/>
      <c r="CH30" s="737"/>
      <c r="CI30" s="737"/>
      <c r="CJ30" s="737"/>
      <c r="CK30" s="737"/>
      <c r="CL30" s="722"/>
      <c r="CM30" s="652">
        <v>160350</v>
      </c>
      <c r="CN30" s="653"/>
      <c r="CO30" s="653"/>
      <c r="CP30" s="653"/>
      <c r="CQ30" s="653"/>
      <c r="CR30" s="653"/>
      <c r="CS30" s="653"/>
      <c r="CT30" s="654"/>
      <c r="CU30" s="655">
        <v>0</v>
      </c>
      <c r="CV30" s="717"/>
      <c r="CW30" s="717"/>
      <c r="CX30" s="719"/>
      <c r="CY30" s="658" t="s">
        <v>212</v>
      </c>
      <c r="CZ30" s="653"/>
      <c r="DA30" s="653"/>
      <c r="DB30" s="653"/>
      <c r="DC30" s="653"/>
      <c r="DD30" s="653"/>
      <c r="DE30" s="653"/>
      <c r="DF30" s="653"/>
      <c r="DG30" s="653"/>
      <c r="DH30" s="653"/>
      <c r="DI30" s="653"/>
      <c r="DJ30" s="653"/>
      <c r="DK30" s="654"/>
      <c r="DL30" s="658">
        <v>160350</v>
      </c>
      <c r="DM30" s="653"/>
      <c r="DN30" s="653"/>
      <c r="DO30" s="653"/>
      <c r="DP30" s="653"/>
      <c r="DQ30" s="653"/>
      <c r="DR30" s="653"/>
      <c r="DS30" s="653"/>
      <c r="DT30" s="653"/>
      <c r="DU30" s="653"/>
      <c r="DV30" s="653"/>
      <c r="DW30" s="653"/>
      <c r="DX30" s="736"/>
    </row>
    <row r="31" spans="2:128" ht="11.25" customHeight="1">
      <c r="B31" s="649" t="s">
        <v>285</v>
      </c>
      <c r="C31" s="650"/>
      <c r="D31" s="650"/>
      <c r="E31" s="650"/>
      <c r="F31" s="650"/>
      <c r="G31" s="650"/>
      <c r="H31" s="650"/>
      <c r="I31" s="650"/>
      <c r="J31" s="650"/>
      <c r="K31" s="650"/>
      <c r="L31" s="650"/>
      <c r="M31" s="650"/>
      <c r="N31" s="650"/>
      <c r="O31" s="650"/>
      <c r="P31" s="650"/>
      <c r="Q31" s="651"/>
      <c r="R31" s="652">
        <v>1448897</v>
      </c>
      <c r="S31" s="653"/>
      <c r="T31" s="653"/>
      <c r="U31" s="653"/>
      <c r="V31" s="653"/>
      <c r="W31" s="653"/>
      <c r="X31" s="653"/>
      <c r="Y31" s="654"/>
      <c r="Z31" s="655">
        <v>0.2</v>
      </c>
      <c r="AA31" s="717"/>
      <c r="AB31" s="717"/>
      <c r="AC31" s="719"/>
      <c r="AD31" s="658">
        <v>122209</v>
      </c>
      <c r="AE31" s="653"/>
      <c r="AF31" s="653"/>
      <c r="AG31" s="653"/>
      <c r="AH31" s="653"/>
      <c r="AI31" s="653"/>
      <c r="AJ31" s="653"/>
      <c r="AK31" s="654"/>
      <c r="AL31" s="655">
        <v>0</v>
      </c>
      <c r="AM31" s="717"/>
      <c r="AN31" s="717"/>
      <c r="AO31" s="718"/>
      <c r="AP31" s="720" t="s">
        <v>286</v>
      </c>
      <c r="AQ31" s="721"/>
      <c r="AR31" s="721"/>
      <c r="AS31" s="721"/>
      <c r="AT31" s="721"/>
      <c r="AU31" s="721"/>
      <c r="AV31" s="721"/>
      <c r="AW31" s="721"/>
      <c r="AX31" s="721"/>
      <c r="AY31" s="721"/>
      <c r="AZ31" s="721"/>
      <c r="BA31" s="721"/>
      <c r="BB31" s="721"/>
      <c r="BC31" s="722"/>
      <c r="BD31" s="652">
        <v>180377</v>
      </c>
      <c r="BE31" s="653"/>
      <c r="BF31" s="653"/>
      <c r="BG31" s="653"/>
      <c r="BH31" s="653"/>
      <c r="BI31" s="653"/>
      <c r="BJ31" s="653"/>
      <c r="BK31" s="654"/>
      <c r="BL31" s="716">
        <v>0.1</v>
      </c>
      <c r="BM31" s="716"/>
      <c r="BN31" s="716"/>
      <c r="BO31" s="716"/>
      <c r="BP31" s="711" t="s">
        <v>212</v>
      </c>
      <c r="BQ31" s="711"/>
      <c r="BR31" s="711"/>
      <c r="BS31" s="711"/>
      <c r="BT31" s="711"/>
      <c r="BU31" s="711"/>
      <c r="BV31" s="711"/>
      <c r="BW31" s="712"/>
      <c r="BY31" s="649" t="s">
        <v>287</v>
      </c>
      <c r="BZ31" s="650"/>
      <c r="CA31" s="650"/>
      <c r="CB31" s="650"/>
      <c r="CC31" s="650"/>
      <c r="CD31" s="650"/>
      <c r="CE31" s="650"/>
      <c r="CF31" s="650"/>
      <c r="CG31" s="650"/>
      <c r="CH31" s="650"/>
      <c r="CI31" s="650"/>
      <c r="CJ31" s="650"/>
      <c r="CK31" s="650"/>
      <c r="CL31" s="651"/>
      <c r="CM31" s="652" t="s">
        <v>212</v>
      </c>
      <c r="CN31" s="653"/>
      <c r="CO31" s="653"/>
      <c r="CP31" s="653"/>
      <c r="CQ31" s="653"/>
      <c r="CR31" s="653"/>
      <c r="CS31" s="653"/>
      <c r="CT31" s="654"/>
      <c r="CU31" s="655" t="s">
        <v>212</v>
      </c>
      <c r="CV31" s="717"/>
      <c r="CW31" s="717"/>
      <c r="CX31" s="719"/>
      <c r="CY31" s="658" t="s">
        <v>212</v>
      </c>
      <c r="CZ31" s="653"/>
      <c r="DA31" s="653"/>
      <c r="DB31" s="653"/>
      <c r="DC31" s="653"/>
      <c r="DD31" s="653"/>
      <c r="DE31" s="653"/>
      <c r="DF31" s="653"/>
      <c r="DG31" s="653"/>
      <c r="DH31" s="653"/>
      <c r="DI31" s="653"/>
      <c r="DJ31" s="653"/>
      <c r="DK31" s="654"/>
      <c r="DL31" s="658" t="s">
        <v>129</v>
      </c>
      <c r="DM31" s="653"/>
      <c r="DN31" s="653"/>
      <c r="DO31" s="653"/>
      <c r="DP31" s="653"/>
      <c r="DQ31" s="653"/>
      <c r="DR31" s="653"/>
      <c r="DS31" s="653"/>
      <c r="DT31" s="653"/>
      <c r="DU31" s="653"/>
      <c r="DV31" s="653"/>
      <c r="DW31" s="653"/>
      <c r="DX31" s="736"/>
    </row>
    <row r="32" spans="2:128" ht="11.25" customHeight="1">
      <c r="B32" s="649" t="s">
        <v>288</v>
      </c>
      <c r="C32" s="650"/>
      <c r="D32" s="650"/>
      <c r="E32" s="650"/>
      <c r="F32" s="650"/>
      <c r="G32" s="650"/>
      <c r="H32" s="650"/>
      <c r="I32" s="650"/>
      <c r="J32" s="650"/>
      <c r="K32" s="650"/>
      <c r="L32" s="650"/>
      <c r="M32" s="650"/>
      <c r="N32" s="650"/>
      <c r="O32" s="650"/>
      <c r="P32" s="650"/>
      <c r="Q32" s="651"/>
      <c r="R32" s="652">
        <v>749995</v>
      </c>
      <c r="S32" s="653"/>
      <c r="T32" s="653"/>
      <c r="U32" s="653"/>
      <c r="V32" s="653"/>
      <c r="W32" s="653"/>
      <c r="X32" s="653"/>
      <c r="Y32" s="654"/>
      <c r="Z32" s="655">
        <v>0.1</v>
      </c>
      <c r="AA32" s="717"/>
      <c r="AB32" s="717"/>
      <c r="AC32" s="719"/>
      <c r="AD32" s="658" t="s">
        <v>129</v>
      </c>
      <c r="AE32" s="653"/>
      <c r="AF32" s="653"/>
      <c r="AG32" s="653"/>
      <c r="AH32" s="653"/>
      <c r="AI32" s="653"/>
      <c r="AJ32" s="653"/>
      <c r="AK32" s="654"/>
      <c r="AL32" s="655" t="s">
        <v>129</v>
      </c>
      <c r="AM32" s="717"/>
      <c r="AN32" s="717"/>
      <c r="AO32" s="718"/>
      <c r="AP32" s="720" t="s">
        <v>289</v>
      </c>
      <c r="AQ32" s="721"/>
      <c r="AR32" s="721"/>
      <c r="AS32" s="721"/>
      <c r="AT32" s="721"/>
      <c r="AU32" s="721"/>
      <c r="AV32" s="721"/>
      <c r="AW32" s="721"/>
      <c r="AX32" s="721"/>
      <c r="AY32" s="721"/>
      <c r="AZ32" s="721"/>
      <c r="BA32" s="721"/>
      <c r="BB32" s="721"/>
      <c r="BC32" s="722"/>
      <c r="BD32" s="652" t="s">
        <v>156</v>
      </c>
      <c r="BE32" s="653"/>
      <c r="BF32" s="653"/>
      <c r="BG32" s="653"/>
      <c r="BH32" s="653"/>
      <c r="BI32" s="653"/>
      <c r="BJ32" s="653"/>
      <c r="BK32" s="654"/>
      <c r="BL32" s="716" t="s">
        <v>129</v>
      </c>
      <c r="BM32" s="716"/>
      <c r="BN32" s="716"/>
      <c r="BO32" s="716"/>
      <c r="BP32" s="711" t="s">
        <v>129</v>
      </c>
      <c r="BQ32" s="711"/>
      <c r="BR32" s="711"/>
      <c r="BS32" s="711"/>
      <c r="BT32" s="711"/>
      <c r="BU32" s="711"/>
      <c r="BV32" s="711"/>
      <c r="BW32" s="712"/>
      <c r="BY32" s="631" t="s">
        <v>290</v>
      </c>
      <c r="BZ32" s="632"/>
      <c r="CA32" s="632"/>
      <c r="CB32" s="632"/>
      <c r="CC32" s="632"/>
      <c r="CD32" s="632"/>
      <c r="CE32" s="632"/>
      <c r="CF32" s="632"/>
      <c r="CG32" s="632"/>
      <c r="CH32" s="632"/>
      <c r="CI32" s="632"/>
      <c r="CJ32" s="632"/>
      <c r="CK32" s="632"/>
      <c r="CL32" s="633"/>
      <c r="CM32" s="652">
        <v>580058666</v>
      </c>
      <c r="CN32" s="653"/>
      <c r="CO32" s="653"/>
      <c r="CP32" s="653"/>
      <c r="CQ32" s="653"/>
      <c r="CR32" s="653"/>
      <c r="CS32" s="653"/>
      <c r="CT32" s="654"/>
      <c r="CU32" s="637">
        <v>100</v>
      </c>
      <c r="CV32" s="734"/>
      <c r="CW32" s="734"/>
      <c r="CX32" s="735"/>
      <c r="CY32" s="658">
        <v>109294869</v>
      </c>
      <c r="CZ32" s="653"/>
      <c r="DA32" s="653"/>
      <c r="DB32" s="653"/>
      <c r="DC32" s="653"/>
      <c r="DD32" s="653"/>
      <c r="DE32" s="653"/>
      <c r="DF32" s="653"/>
      <c r="DG32" s="653"/>
      <c r="DH32" s="653"/>
      <c r="DI32" s="653"/>
      <c r="DJ32" s="653"/>
      <c r="DK32" s="654"/>
      <c r="DL32" s="658">
        <v>365562807</v>
      </c>
      <c r="DM32" s="653"/>
      <c r="DN32" s="653"/>
      <c r="DO32" s="653"/>
      <c r="DP32" s="653"/>
      <c r="DQ32" s="653"/>
      <c r="DR32" s="653"/>
      <c r="DS32" s="653"/>
      <c r="DT32" s="653"/>
      <c r="DU32" s="653"/>
      <c r="DV32" s="653"/>
      <c r="DW32" s="653"/>
      <c r="DX32" s="736"/>
    </row>
    <row r="33" spans="2:128" ht="11.25" customHeight="1">
      <c r="B33" s="649" t="s">
        <v>291</v>
      </c>
      <c r="C33" s="650"/>
      <c r="D33" s="650"/>
      <c r="E33" s="650"/>
      <c r="F33" s="650"/>
      <c r="G33" s="650"/>
      <c r="H33" s="650"/>
      <c r="I33" s="650"/>
      <c r="J33" s="650"/>
      <c r="K33" s="650"/>
      <c r="L33" s="650"/>
      <c r="M33" s="650"/>
      <c r="N33" s="650"/>
      <c r="O33" s="650"/>
      <c r="P33" s="650"/>
      <c r="Q33" s="651"/>
      <c r="R33" s="652">
        <v>11294689</v>
      </c>
      <c r="S33" s="653"/>
      <c r="T33" s="653"/>
      <c r="U33" s="653"/>
      <c r="V33" s="653"/>
      <c r="W33" s="653"/>
      <c r="X33" s="653"/>
      <c r="Y33" s="654"/>
      <c r="Z33" s="655">
        <v>1.9</v>
      </c>
      <c r="AA33" s="717"/>
      <c r="AB33" s="717"/>
      <c r="AC33" s="719"/>
      <c r="AD33" s="658" t="s">
        <v>129</v>
      </c>
      <c r="AE33" s="653"/>
      <c r="AF33" s="653"/>
      <c r="AG33" s="653"/>
      <c r="AH33" s="653"/>
      <c r="AI33" s="653"/>
      <c r="AJ33" s="653"/>
      <c r="AK33" s="654"/>
      <c r="AL33" s="655" t="s">
        <v>212</v>
      </c>
      <c r="AM33" s="717"/>
      <c r="AN33" s="717"/>
      <c r="AO33" s="718"/>
      <c r="AP33" s="649" t="s">
        <v>159</v>
      </c>
      <c r="AQ33" s="650"/>
      <c r="AR33" s="650"/>
      <c r="AS33" s="650"/>
      <c r="AT33" s="650"/>
      <c r="AU33" s="650"/>
      <c r="AV33" s="650"/>
      <c r="AW33" s="650"/>
      <c r="AX33" s="650"/>
      <c r="AY33" s="650"/>
      <c r="AZ33" s="650"/>
      <c r="BA33" s="650"/>
      <c r="BB33" s="650"/>
      <c r="BC33" s="651"/>
      <c r="BD33" s="652">
        <v>131804908</v>
      </c>
      <c r="BE33" s="653"/>
      <c r="BF33" s="653"/>
      <c r="BG33" s="653"/>
      <c r="BH33" s="653"/>
      <c r="BI33" s="653"/>
      <c r="BJ33" s="653"/>
      <c r="BK33" s="654"/>
      <c r="BL33" s="716">
        <v>100</v>
      </c>
      <c r="BM33" s="716"/>
      <c r="BN33" s="716"/>
      <c r="BO33" s="716"/>
      <c r="BP33" s="711">
        <v>1145939</v>
      </c>
      <c r="BQ33" s="711"/>
      <c r="BR33" s="711"/>
      <c r="BS33" s="711"/>
      <c r="BT33" s="711"/>
      <c r="BU33" s="711"/>
      <c r="BV33" s="711"/>
      <c r="BW33" s="712"/>
      <c r="BY33" s="713" t="s">
        <v>292</v>
      </c>
      <c r="BZ33" s="714"/>
      <c r="CA33" s="714"/>
      <c r="CB33" s="714"/>
      <c r="CC33" s="714"/>
      <c r="CD33" s="714"/>
      <c r="CE33" s="714"/>
      <c r="CF33" s="714"/>
      <c r="CG33" s="714"/>
      <c r="CH33" s="714"/>
      <c r="CI33" s="714"/>
      <c r="CJ33" s="714"/>
      <c r="CK33" s="714"/>
      <c r="CL33" s="714"/>
      <c r="CM33" s="714"/>
      <c r="CN33" s="714"/>
      <c r="CO33" s="714"/>
      <c r="CP33" s="714"/>
      <c r="CQ33" s="714"/>
      <c r="CR33" s="714"/>
      <c r="CS33" s="714"/>
      <c r="CT33" s="714"/>
      <c r="CU33" s="714"/>
      <c r="CV33" s="714"/>
      <c r="CW33" s="714"/>
      <c r="CX33" s="714"/>
      <c r="CY33" s="714"/>
      <c r="CZ33" s="714"/>
      <c r="DA33" s="714"/>
      <c r="DB33" s="714"/>
      <c r="DC33" s="714"/>
      <c r="DD33" s="714"/>
      <c r="DE33" s="714"/>
      <c r="DF33" s="714"/>
      <c r="DG33" s="714"/>
      <c r="DH33" s="714"/>
      <c r="DI33" s="714"/>
      <c r="DJ33" s="714"/>
      <c r="DK33" s="714"/>
      <c r="DL33" s="714"/>
      <c r="DM33" s="714"/>
      <c r="DN33" s="714"/>
      <c r="DO33" s="714"/>
      <c r="DP33" s="714"/>
      <c r="DQ33" s="714"/>
      <c r="DR33" s="714"/>
      <c r="DS33" s="714"/>
      <c r="DT33" s="714"/>
      <c r="DU33" s="714"/>
      <c r="DV33" s="714"/>
      <c r="DW33" s="714"/>
      <c r="DX33" s="715"/>
    </row>
    <row r="34" spans="2:128" ht="11.25" customHeight="1">
      <c r="B34" s="649" t="s">
        <v>293</v>
      </c>
      <c r="C34" s="650"/>
      <c r="D34" s="650"/>
      <c r="E34" s="650"/>
      <c r="F34" s="650"/>
      <c r="G34" s="650"/>
      <c r="H34" s="650"/>
      <c r="I34" s="650"/>
      <c r="J34" s="650"/>
      <c r="K34" s="650"/>
      <c r="L34" s="650"/>
      <c r="M34" s="650"/>
      <c r="N34" s="650"/>
      <c r="O34" s="650"/>
      <c r="P34" s="650"/>
      <c r="Q34" s="651"/>
      <c r="R34" s="652">
        <v>9053259</v>
      </c>
      <c r="S34" s="653"/>
      <c r="T34" s="653"/>
      <c r="U34" s="653"/>
      <c r="V34" s="653"/>
      <c r="W34" s="653"/>
      <c r="X34" s="653"/>
      <c r="Y34" s="654"/>
      <c r="Z34" s="655">
        <v>1.5</v>
      </c>
      <c r="AA34" s="717"/>
      <c r="AB34" s="717"/>
      <c r="AC34" s="719"/>
      <c r="AD34" s="658" t="s">
        <v>129</v>
      </c>
      <c r="AE34" s="653"/>
      <c r="AF34" s="653"/>
      <c r="AG34" s="653"/>
      <c r="AH34" s="653"/>
      <c r="AI34" s="653"/>
      <c r="AJ34" s="653"/>
      <c r="AK34" s="654"/>
      <c r="AL34" s="655" t="s">
        <v>212</v>
      </c>
      <c r="AM34" s="717"/>
      <c r="AN34" s="717"/>
      <c r="AO34" s="718"/>
      <c r="AP34" s="720"/>
      <c r="AQ34" s="721"/>
      <c r="AR34" s="721"/>
      <c r="AS34" s="721"/>
      <c r="AT34" s="721"/>
      <c r="AU34" s="721"/>
      <c r="AV34" s="721"/>
      <c r="AW34" s="721"/>
      <c r="AX34" s="721"/>
      <c r="AY34" s="721"/>
      <c r="AZ34" s="721"/>
      <c r="BA34" s="721"/>
      <c r="BB34" s="721"/>
      <c r="BC34" s="722"/>
      <c r="BD34" s="652"/>
      <c r="BE34" s="653"/>
      <c r="BF34" s="653"/>
      <c r="BG34" s="653"/>
      <c r="BH34" s="653"/>
      <c r="BI34" s="653"/>
      <c r="BJ34" s="653"/>
      <c r="BK34" s="654"/>
      <c r="BL34" s="716"/>
      <c r="BM34" s="716"/>
      <c r="BN34" s="716"/>
      <c r="BO34" s="716"/>
      <c r="BP34" s="711"/>
      <c r="BQ34" s="711"/>
      <c r="BR34" s="711"/>
      <c r="BS34" s="711"/>
      <c r="BT34" s="711"/>
      <c r="BU34" s="711"/>
      <c r="BV34" s="711"/>
      <c r="BW34" s="712"/>
      <c r="BY34" s="713" t="s">
        <v>200</v>
      </c>
      <c r="BZ34" s="714"/>
      <c r="CA34" s="714"/>
      <c r="CB34" s="714"/>
      <c r="CC34" s="714"/>
      <c r="CD34" s="714"/>
      <c r="CE34" s="714"/>
      <c r="CF34" s="714"/>
      <c r="CG34" s="714"/>
      <c r="CH34" s="714"/>
      <c r="CI34" s="714"/>
      <c r="CJ34" s="714"/>
      <c r="CK34" s="714"/>
      <c r="CL34" s="715"/>
      <c r="CM34" s="713" t="s">
        <v>294</v>
      </c>
      <c r="CN34" s="714"/>
      <c r="CO34" s="714"/>
      <c r="CP34" s="714"/>
      <c r="CQ34" s="714"/>
      <c r="CR34" s="714"/>
      <c r="CS34" s="714"/>
      <c r="CT34" s="715"/>
      <c r="CU34" s="713" t="s">
        <v>295</v>
      </c>
      <c r="CV34" s="714"/>
      <c r="CW34" s="714"/>
      <c r="CX34" s="715"/>
      <c r="CY34" s="713" t="s">
        <v>296</v>
      </c>
      <c r="CZ34" s="714"/>
      <c r="DA34" s="714"/>
      <c r="DB34" s="714"/>
      <c r="DC34" s="714"/>
      <c r="DD34" s="714"/>
      <c r="DE34" s="714"/>
      <c r="DF34" s="715"/>
      <c r="DG34" s="731" t="s">
        <v>297</v>
      </c>
      <c r="DH34" s="732"/>
      <c r="DI34" s="732"/>
      <c r="DJ34" s="732"/>
      <c r="DK34" s="732"/>
      <c r="DL34" s="732"/>
      <c r="DM34" s="732"/>
      <c r="DN34" s="732"/>
      <c r="DO34" s="732"/>
      <c r="DP34" s="732"/>
      <c r="DQ34" s="733"/>
      <c r="DR34" s="713" t="s">
        <v>298</v>
      </c>
      <c r="DS34" s="714"/>
      <c r="DT34" s="714"/>
      <c r="DU34" s="714"/>
      <c r="DV34" s="714"/>
      <c r="DW34" s="714"/>
      <c r="DX34" s="715"/>
    </row>
    <row r="35" spans="2:128" ht="11.25" customHeight="1">
      <c r="B35" s="649" t="s">
        <v>299</v>
      </c>
      <c r="C35" s="650"/>
      <c r="D35" s="650"/>
      <c r="E35" s="650"/>
      <c r="F35" s="650"/>
      <c r="G35" s="650"/>
      <c r="H35" s="650"/>
      <c r="I35" s="650"/>
      <c r="J35" s="650"/>
      <c r="K35" s="650"/>
      <c r="L35" s="650"/>
      <c r="M35" s="650"/>
      <c r="N35" s="650"/>
      <c r="O35" s="650"/>
      <c r="P35" s="650"/>
      <c r="Q35" s="651"/>
      <c r="R35" s="652">
        <v>62672592</v>
      </c>
      <c r="S35" s="653"/>
      <c r="T35" s="653"/>
      <c r="U35" s="653"/>
      <c r="V35" s="653"/>
      <c r="W35" s="653"/>
      <c r="X35" s="653"/>
      <c r="Y35" s="654"/>
      <c r="Z35" s="655">
        <v>10.6</v>
      </c>
      <c r="AA35" s="717"/>
      <c r="AB35" s="717"/>
      <c r="AC35" s="719"/>
      <c r="AD35" s="658">
        <v>4662</v>
      </c>
      <c r="AE35" s="653"/>
      <c r="AF35" s="653"/>
      <c r="AG35" s="653"/>
      <c r="AH35" s="653"/>
      <c r="AI35" s="653"/>
      <c r="AJ35" s="653"/>
      <c r="AK35" s="654"/>
      <c r="AL35" s="655">
        <v>0</v>
      </c>
      <c r="AM35" s="717"/>
      <c r="AN35" s="717"/>
      <c r="AO35" s="718"/>
      <c r="AP35" s="720"/>
      <c r="AQ35" s="721"/>
      <c r="AR35" s="721"/>
      <c r="AS35" s="721"/>
      <c r="AT35" s="721"/>
      <c r="AU35" s="721"/>
      <c r="AV35" s="721"/>
      <c r="AW35" s="721"/>
      <c r="AX35" s="721"/>
      <c r="AY35" s="721"/>
      <c r="AZ35" s="721"/>
      <c r="BA35" s="721"/>
      <c r="BB35" s="721"/>
      <c r="BC35" s="722"/>
      <c r="BD35" s="652"/>
      <c r="BE35" s="653"/>
      <c r="BF35" s="653"/>
      <c r="BG35" s="653"/>
      <c r="BH35" s="653"/>
      <c r="BI35" s="653"/>
      <c r="BJ35" s="653"/>
      <c r="BK35" s="654"/>
      <c r="BL35" s="716"/>
      <c r="BM35" s="716"/>
      <c r="BN35" s="716"/>
      <c r="BO35" s="716"/>
      <c r="BP35" s="711"/>
      <c r="BQ35" s="711"/>
      <c r="BR35" s="711"/>
      <c r="BS35" s="711"/>
      <c r="BT35" s="711"/>
      <c r="BU35" s="711"/>
      <c r="BV35" s="711"/>
      <c r="BW35" s="712"/>
      <c r="BY35" s="705" t="s">
        <v>300</v>
      </c>
      <c r="BZ35" s="706"/>
      <c r="CA35" s="706"/>
      <c r="CB35" s="706"/>
      <c r="CC35" s="706"/>
      <c r="CD35" s="706"/>
      <c r="CE35" s="706"/>
      <c r="CF35" s="706"/>
      <c r="CG35" s="706"/>
      <c r="CH35" s="706"/>
      <c r="CI35" s="706"/>
      <c r="CJ35" s="706"/>
      <c r="CK35" s="706"/>
      <c r="CL35" s="707"/>
      <c r="CM35" s="726">
        <v>249746515</v>
      </c>
      <c r="CN35" s="727"/>
      <c r="CO35" s="727"/>
      <c r="CP35" s="727"/>
      <c r="CQ35" s="727"/>
      <c r="CR35" s="727"/>
      <c r="CS35" s="727"/>
      <c r="CT35" s="728"/>
      <c r="CU35" s="723">
        <v>43.1</v>
      </c>
      <c r="CV35" s="724"/>
      <c r="CW35" s="724"/>
      <c r="CX35" s="729"/>
      <c r="CY35" s="730">
        <v>218106710</v>
      </c>
      <c r="CZ35" s="727"/>
      <c r="DA35" s="727"/>
      <c r="DB35" s="727"/>
      <c r="DC35" s="727"/>
      <c r="DD35" s="727"/>
      <c r="DE35" s="727"/>
      <c r="DF35" s="728"/>
      <c r="DG35" s="730">
        <v>216413129</v>
      </c>
      <c r="DH35" s="727"/>
      <c r="DI35" s="727"/>
      <c r="DJ35" s="727"/>
      <c r="DK35" s="727"/>
      <c r="DL35" s="727"/>
      <c r="DM35" s="727"/>
      <c r="DN35" s="727"/>
      <c r="DO35" s="727"/>
      <c r="DP35" s="727"/>
      <c r="DQ35" s="728"/>
      <c r="DR35" s="723">
        <v>66.5</v>
      </c>
      <c r="DS35" s="724"/>
      <c r="DT35" s="724"/>
      <c r="DU35" s="724"/>
      <c r="DV35" s="724"/>
      <c r="DW35" s="724"/>
      <c r="DX35" s="725"/>
    </row>
    <row r="36" spans="2:128" ht="11.25" customHeight="1">
      <c r="B36" s="649" t="s">
        <v>301</v>
      </c>
      <c r="C36" s="650"/>
      <c r="D36" s="650"/>
      <c r="E36" s="650"/>
      <c r="F36" s="650"/>
      <c r="G36" s="650"/>
      <c r="H36" s="650"/>
      <c r="I36" s="650"/>
      <c r="J36" s="650"/>
      <c r="K36" s="650"/>
      <c r="L36" s="650"/>
      <c r="M36" s="650"/>
      <c r="N36" s="650"/>
      <c r="O36" s="650"/>
      <c r="P36" s="650"/>
      <c r="Q36" s="651"/>
      <c r="R36" s="652">
        <v>87520400</v>
      </c>
      <c r="S36" s="653"/>
      <c r="T36" s="653"/>
      <c r="U36" s="653"/>
      <c r="V36" s="653"/>
      <c r="W36" s="653"/>
      <c r="X36" s="653"/>
      <c r="Y36" s="654"/>
      <c r="Z36" s="655">
        <v>14.8</v>
      </c>
      <c r="AA36" s="717"/>
      <c r="AB36" s="717"/>
      <c r="AC36" s="719"/>
      <c r="AD36" s="658" t="s">
        <v>212</v>
      </c>
      <c r="AE36" s="653"/>
      <c r="AF36" s="653"/>
      <c r="AG36" s="653"/>
      <c r="AH36" s="653"/>
      <c r="AI36" s="653"/>
      <c r="AJ36" s="653"/>
      <c r="AK36" s="654"/>
      <c r="AL36" s="655" t="s">
        <v>212</v>
      </c>
      <c r="AM36" s="717"/>
      <c r="AN36" s="717"/>
      <c r="AO36" s="718"/>
      <c r="AP36" s="720"/>
      <c r="AQ36" s="721"/>
      <c r="AR36" s="721"/>
      <c r="AS36" s="721"/>
      <c r="AT36" s="721"/>
      <c r="AU36" s="721"/>
      <c r="AV36" s="721"/>
      <c r="AW36" s="721"/>
      <c r="AX36" s="721"/>
      <c r="AY36" s="721"/>
      <c r="AZ36" s="721"/>
      <c r="BA36" s="721"/>
      <c r="BB36" s="721"/>
      <c r="BC36" s="722"/>
      <c r="BD36" s="652"/>
      <c r="BE36" s="653"/>
      <c r="BF36" s="653"/>
      <c r="BG36" s="653"/>
      <c r="BH36" s="653"/>
      <c r="BI36" s="653"/>
      <c r="BJ36" s="653"/>
      <c r="BK36" s="654"/>
      <c r="BL36" s="716"/>
      <c r="BM36" s="716"/>
      <c r="BN36" s="716"/>
      <c r="BO36" s="716"/>
      <c r="BP36" s="711"/>
      <c r="BQ36" s="711"/>
      <c r="BR36" s="711"/>
      <c r="BS36" s="711"/>
      <c r="BT36" s="711"/>
      <c r="BU36" s="711"/>
      <c r="BV36" s="711"/>
      <c r="BW36" s="712"/>
      <c r="BY36" s="649" t="s">
        <v>302</v>
      </c>
      <c r="BZ36" s="650"/>
      <c r="CA36" s="650"/>
      <c r="CB36" s="650"/>
      <c r="CC36" s="650"/>
      <c r="CD36" s="650"/>
      <c r="CE36" s="650"/>
      <c r="CF36" s="650"/>
      <c r="CG36" s="650"/>
      <c r="CH36" s="650"/>
      <c r="CI36" s="650"/>
      <c r="CJ36" s="650"/>
      <c r="CK36" s="650"/>
      <c r="CL36" s="651"/>
      <c r="CM36" s="652">
        <v>151376162</v>
      </c>
      <c r="CN36" s="659"/>
      <c r="CO36" s="659"/>
      <c r="CP36" s="659"/>
      <c r="CQ36" s="659"/>
      <c r="CR36" s="659"/>
      <c r="CS36" s="659"/>
      <c r="CT36" s="660"/>
      <c r="CU36" s="655">
        <v>26.1</v>
      </c>
      <c r="CV36" s="656"/>
      <c r="CW36" s="656"/>
      <c r="CX36" s="657"/>
      <c r="CY36" s="658">
        <v>127556853</v>
      </c>
      <c r="CZ36" s="659"/>
      <c r="DA36" s="659"/>
      <c r="DB36" s="659"/>
      <c r="DC36" s="659"/>
      <c r="DD36" s="659"/>
      <c r="DE36" s="659"/>
      <c r="DF36" s="660"/>
      <c r="DG36" s="658">
        <v>125863272</v>
      </c>
      <c r="DH36" s="659"/>
      <c r="DI36" s="659"/>
      <c r="DJ36" s="659"/>
      <c r="DK36" s="659"/>
      <c r="DL36" s="659"/>
      <c r="DM36" s="659"/>
      <c r="DN36" s="659"/>
      <c r="DO36" s="659"/>
      <c r="DP36" s="659"/>
      <c r="DQ36" s="660"/>
      <c r="DR36" s="655">
        <v>38.700000000000003</v>
      </c>
      <c r="DS36" s="656"/>
      <c r="DT36" s="656"/>
      <c r="DU36" s="656"/>
      <c r="DV36" s="656"/>
      <c r="DW36" s="656"/>
      <c r="DX36" s="676"/>
    </row>
    <row r="37" spans="2:128" ht="11.25" customHeight="1">
      <c r="B37" s="649" t="s">
        <v>303</v>
      </c>
      <c r="C37" s="650"/>
      <c r="D37" s="650"/>
      <c r="E37" s="650"/>
      <c r="F37" s="650"/>
      <c r="G37" s="650"/>
      <c r="H37" s="650"/>
      <c r="I37" s="650"/>
      <c r="J37" s="650"/>
      <c r="K37" s="650"/>
      <c r="L37" s="650"/>
      <c r="M37" s="650"/>
      <c r="N37" s="650"/>
      <c r="O37" s="650"/>
      <c r="P37" s="650"/>
      <c r="Q37" s="651"/>
      <c r="R37" s="652">
        <v>2072300</v>
      </c>
      <c r="S37" s="653"/>
      <c r="T37" s="653"/>
      <c r="U37" s="653"/>
      <c r="V37" s="653"/>
      <c r="W37" s="653"/>
      <c r="X37" s="653"/>
      <c r="Y37" s="654"/>
      <c r="Z37" s="655">
        <v>0.4</v>
      </c>
      <c r="AA37" s="717"/>
      <c r="AB37" s="717"/>
      <c r="AC37" s="719"/>
      <c r="AD37" s="658" t="s">
        <v>212</v>
      </c>
      <c r="AE37" s="653"/>
      <c r="AF37" s="653"/>
      <c r="AG37" s="653"/>
      <c r="AH37" s="653"/>
      <c r="AI37" s="653"/>
      <c r="AJ37" s="653"/>
      <c r="AK37" s="654"/>
      <c r="AL37" s="655" t="s">
        <v>212</v>
      </c>
      <c r="AM37" s="717"/>
      <c r="AN37" s="717"/>
      <c r="AO37" s="718"/>
      <c r="AP37" s="720"/>
      <c r="AQ37" s="721"/>
      <c r="AR37" s="721"/>
      <c r="AS37" s="721"/>
      <c r="AT37" s="721"/>
      <c r="AU37" s="721"/>
      <c r="AV37" s="721"/>
      <c r="AW37" s="721"/>
      <c r="AX37" s="721"/>
      <c r="AY37" s="721"/>
      <c r="AZ37" s="721"/>
      <c r="BA37" s="721"/>
      <c r="BB37" s="721"/>
      <c r="BC37" s="722"/>
      <c r="BD37" s="652"/>
      <c r="BE37" s="653"/>
      <c r="BF37" s="653"/>
      <c r="BG37" s="653"/>
      <c r="BH37" s="653"/>
      <c r="BI37" s="653"/>
      <c r="BJ37" s="653"/>
      <c r="BK37" s="654"/>
      <c r="BL37" s="716"/>
      <c r="BM37" s="716"/>
      <c r="BN37" s="716"/>
      <c r="BO37" s="716"/>
      <c r="BP37" s="711"/>
      <c r="BQ37" s="711"/>
      <c r="BR37" s="711"/>
      <c r="BS37" s="711"/>
      <c r="BT37" s="711"/>
      <c r="BU37" s="711"/>
      <c r="BV37" s="711"/>
      <c r="BW37" s="712"/>
      <c r="BY37" s="649" t="s">
        <v>304</v>
      </c>
      <c r="BZ37" s="650"/>
      <c r="CA37" s="650"/>
      <c r="CB37" s="650"/>
      <c r="CC37" s="650"/>
      <c r="CD37" s="650"/>
      <c r="CE37" s="650"/>
      <c r="CF37" s="650"/>
      <c r="CG37" s="650"/>
      <c r="CH37" s="650"/>
      <c r="CI37" s="650"/>
      <c r="CJ37" s="650"/>
      <c r="CK37" s="650"/>
      <c r="CL37" s="651"/>
      <c r="CM37" s="652">
        <v>107760064</v>
      </c>
      <c r="CN37" s="653"/>
      <c r="CO37" s="653"/>
      <c r="CP37" s="653"/>
      <c r="CQ37" s="653"/>
      <c r="CR37" s="653"/>
      <c r="CS37" s="653"/>
      <c r="CT37" s="654"/>
      <c r="CU37" s="655">
        <v>18.600000000000001</v>
      </c>
      <c r="CV37" s="656"/>
      <c r="CW37" s="656"/>
      <c r="CX37" s="657"/>
      <c r="CY37" s="658">
        <v>88091874</v>
      </c>
      <c r="CZ37" s="659"/>
      <c r="DA37" s="659"/>
      <c r="DB37" s="659"/>
      <c r="DC37" s="659"/>
      <c r="DD37" s="659"/>
      <c r="DE37" s="659"/>
      <c r="DF37" s="660"/>
      <c r="DG37" s="658">
        <v>87974356</v>
      </c>
      <c r="DH37" s="659"/>
      <c r="DI37" s="659"/>
      <c r="DJ37" s="659"/>
      <c r="DK37" s="659"/>
      <c r="DL37" s="659"/>
      <c r="DM37" s="659"/>
      <c r="DN37" s="659"/>
      <c r="DO37" s="659"/>
      <c r="DP37" s="659"/>
      <c r="DQ37" s="660"/>
      <c r="DR37" s="655">
        <v>27</v>
      </c>
      <c r="DS37" s="656"/>
      <c r="DT37" s="656"/>
      <c r="DU37" s="656"/>
      <c r="DV37" s="656"/>
      <c r="DW37" s="656"/>
      <c r="DX37" s="676"/>
    </row>
    <row r="38" spans="2:128" ht="11.25" customHeight="1">
      <c r="B38" s="649" t="s">
        <v>305</v>
      </c>
      <c r="C38" s="650"/>
      <c r="D38" s="650"/>
      <c r="E38" s="650"/>
      <c r="F38" s="650"/>
      <c r="G38" s="650"/>
      <c r="H38" s="650"/>
      <c r="I38" s="650"/>
      <c r="J38" s="650"/>
      <c r="K38" s="650"/>
      <c r="L38" s="650"/>
      <c r="M38" s="650"/>
      <c r="N38" s="650"/>
      <c r="O38" s="650"/>
      <c r="P38" s="650"/>
      <c r="Q38" s="651"/>
      <c r="R38" s="652">
        <v>19145600</v>
      </c>
      <c r="S38" s="653"/>
      <c r="T38" s="653"/>
      <c r="U38" s="653"/>
      <c r="V38" s="653"/>
      <c r="W38" s="653"/>
      <c r="X38" s="653"/>
      <c r="Y38" s="654"/>
      <c r="Z38" s="655">
        <v>3.2</v>
      </c>
      <c r="AA38" s="717"/>
      <c r="AB38" s="717"/>
      <c r="AC38" s="719"/>
      <c r="AD38" s="658" t="s">
        <v>129</v>
      </c>
      <c r="AE38" s="653"/>
      <c r="AF38" s="653"/>
      <c r="AG38" s="653"/>
      <c r="AH38" s="653"/>
      <c r="AI38" s="653"/>
      <c r="AJ38" s="653"/>
      <c r="AK38" s="654"/>
      <c r="AL38" s="655" t="s">
        <v>212</v>
      </c>
      <c r="AM38" s="717"/>
      <c r="AN38" s="717"/>
      <c r="AO38" s="718"/>
      <c r="AP38" s="720"/>
      <c r="AQ38" s="721"/>
      <c r="AR38" s="721"/>
      <c r="AS38" s="721"/>
      <c r="AT38" s="721"/>
      <c r="AU38" s="721"/>
      <c r="AV38" s="721"/>
      <c r="AW38" s="721"/>
      <c r="AX38" s="721"/>
      <c r="AY38" s="721"/>
      <c r="AZ38" s="721"/>
      <c r="BA38" s="721"/>
      <c r="BB38" s="721"/>
      <c r="BC38" s="722"/>
      <c r="BD38" s="652"/>
      <c r="BE38" s="653"/>
      <c r="BF38" s="653"/>
      <c r="BG38" s="653"/>
      <c r="BH38" s="653"/>
      <c r="BI38" s="653"/>
      <c r="BJ38" s="653"/>
      <c r="BK38" s="654"/>
      <c r="BL38" s="716"/>
      <c r="BM38" s="716"/>
      <c r="BN38" s="716"/>
      <c r="BO38" s="716"/>
      <c r="BP38" s="711"/>
      <c r="BQ38" s="711"/>
      <c r="BR38" s="711"/>
      <c r="BS38" s="711"/>
      <c r="BT38" s="711"/>
      <c r="BU38" s="711"/>
      <c r="BV38" s="711"/>
      <c r="BW38" s="712"/>
      <c r="BY38" s="649" t="s">
        <v>306</v>
      </c>
      <c r="BZ38" s="650"/>
      <c r="CA38" s="650"/>
      <c r="CB38" s="650"/>
      <c r="CC38" s="650"/>
      <c r="CD38" s="650"/>
      <c r="CE38" s="650"/>
      <c r="CF38" s="650"/>
      <c r="CG38" s="650"/>
      <c r="CH38" s="650"/>
      <c r="CI38" s="650"/>
      <c r="CJ38" s="650"/>
      <c r="CK38" s="650"/>
      <c r="CL38" s="651"/>
      <c r="CM38" s="652">
        <v>8130188</v>
      </c>
      <c r="CN38" s="659"/>
      <c r="CO38" s="659"/>
      <c r="CP38" s="659"/>
      <c r="CQ38" s="659"/>
      <c r="CR38" s="659"/>
      <c r="CS38" s="659"/>
      <c r="CT38" s="660"/>
      <c r="CU38" s="655">
        <v>1.4</v>
      </c>
      <c r="CV38" s="656"/>
      <c r="CW38" s="656"/>
      <c r="CX38" s="657"/>
      <c r="CY38" s="658">
        <v>4180014</v>
      </c>
      <c r="CZ38" s="659"/>
      <c r="DA38" s="659"/>
      <c r="DB38" s="659"/>
      <c r="DC38" s="659"/>
      <c r="DD38" s="659"/>
      <c r="DE38" s="659"/>
      <c r="DF38" s="660"/>
      <c r="DG38" s="658">
        <v>4180014</v>
      </c>
      <c r="DH38" s="659"/>
      <c r="DI38" s="659"/>
      <c r="DJ38" s="659"/>
      <c r="DK38" s="659"/>
      <c r="DL38" s="659"/>
      <c r="DM38" s="659"/>
      <c r="DN38" s="659"/>
      <c r="DO38" s="659"/>
      <c r="DP38" s="659"/>
      <c r="DQ38" s="660"/>
      <c r="DR38" s="655">
        <v>1.3</v>
      </c>
      <c r="DS38" s="656"/>
      <c r="DT38" s="656"/>
      <c r="DU38" s="656"/>
      <c r="DV38" s="656"/>
      <c r="DW38" s="656"/>
      <c r="DX38" s="676"/>
    </row>
    <row r="39" spans="2:128" ht="11.25" customHeight="1">
      <c r="B39" s="631" t="s">
        <v>307</v>
      </c>
      <c r="C39" s="632"/>
      <c r="D39" s="632"/>
      <c r="E39" s="632"/>
      <c r="F39" s="632"/>
      <c r="G39" s="632"/>
      <c r="H39" s="632"/>
      <c r="I39" s="632"/>
      <c r="J39" s="632"/>
      <c r="K39" s="632"/>
      <c r="L39" s="632"/>
      <c r="M39" s="632"/>
      <c r="N39" s="632"/>
      <c r="O39" s="632"/>
      <c r="P39" s="632"/>
      <c r="Q39" s="633"/>
      <c r="R39" s="652">
        <v>589380862</v>
      </c>
      <c r="S39" s="653"/>
      <c r="T39" s="653"/>
      <c r="U39" s="653"/>
      <c r="V39" s="653"/>
      <c r="W39" s="653"/>
      <c r="X39" s="653"/>
      <c r="Y39" s="654"/>
      <c r="Z39" s="716">
        <v>100</v>
      </c>
      <c r="AA39" s="716"/>
      <c r="AB39" s="716"/>
      <c r="AC39" s="716"/>
      <c r="AD39" s="711">
        <v>304024064</v>
      </c>
      <c r="AE39" s="711"/>
      <c r="AF39" s="711"/>
      <c r="AG39" s="711"/>
      <c r="AH39" s="711"/>
      <c r="AI39" s="711"/>
      <c r="AJ39" s="711"/>
      <c r="AK39" s="711"/>
      <c r="AL39" s="655">
        <v>100</v>
      </c>
      <c r="AM39" s="717"/>
      <c r="AN39" s="717"/>
      <c r="AO39" s="718"/>
      <c r="AP39" s="631"/>
      <c r="AQ39" s="632"/>
      <c r="AR39" s="632"/>
      <c r="AS39" s="632"/>
      <c r="AT39" s="632"/>
      <c r="AU39" s="632"/>
      <c r="AV39" s="632"/>
      <c r="AW39" s="632"/>
      <c r="AX39" s="632"/>
      <c r="AY39" s="632"/>
      <c r="AZ39" s="632"/>
      <c r="BA39" s="632"/>
      <c r="BB39" s="632"/>
      <c r="BC39" s="633"/>
      <c r="BD39" s="652"/>
      <c r="BE39" s="653"/>
      <c r="BF39" s="653"/>
      <c r="BG39" s="653"/>
      <c r="BH39" s="653"/>
      <c r="BI39" s="653"/>
      <c r="BJ39" s="653"/>
      <c r="BK39" s="654"/>
      <c r="BL39" s="716"/>
      <c r="BM39" s="716"/>
      <c r="BN39" s="716"/>
      <c r="BO39" s="716"/>
      <c r="BP39" s="711"/>
      <c r="BQ39" s="711"/>
      <c r="BR39" s="711"/>
      <c r="BS39" s="711"/>
      <c r="BT39" s="711"/>
      <c r="BU39" s="711"/>
      <c r="BV39" s="711"/>
      <c r="BW39" s="712"/>
      <c r="BY39" s="649" t="s">
        <v>308</v>
      </c>
      <c r="BZ39" s="650"/>
      <c r="CA39" s="650"/>
      <c r="CB39" s="650"/>
      <c r="CC39" s="650"/>
      <c r="CD39" s="650"/>
      <c r="CE39" s="650"/>
      <c r="CF39" s="650"/>
      <c r="CG39" s="650"/>
      <c r="CH39" s="650"/>
      <c r="CI39" s="650"/>
      <c r="CJ39" s="650"/>
      <c r="CK39" s="650"/>
      <c r="CL39" s="651"/>
      <c r="CM39" s="652">
        <v>90240165</v>
      </c>
      <c r="CN39" s="653"/>
      <c r="CO39" s="653"/>
      <c r="CP39" s="653"/>
      <c r="CQ39" s="653"/>
      <c r="CR39" s="653"/>
      <c r="CS39" s="653"/>
      <c r="CT39" s="654"/>
      <c r="CU39" s="655">
        <v>15.6</v>
      </c>
      <c r="CV39" s="656"/>
      <c r="CW39" s="656"/>
      <c r="CX39" s="657"/>
      <c r="CY39" s="658">
        <v>86369843</v>
      </c>
      <c r="CZ39" s="659"/>
      <c r="DA39" s="659"/>
      <c r="DB39" s="659"/>
      <c r="DC39" s="659"/>
      <c r="DD39" s="659"/>
      <c r="DE39" s="659"/>
      <c r="DF39" s="660"/>
      <c r="DG39" s="658">
        <v>86369843</v>
      </c>
      <c r="DH39" s="659"/>
      <c r="DI39" s="659"/>
      <c r="DJ39" s="659"/>
      <c r="DK39" s="659"/>
      <c r="DL39" s="659"/>
      <c r="DM39" s="659"/>
      <c r="DN39" s="659"/>
      <c r="DO39" s="659"/>
      <c r="DP39" s="659"/>
      <c r="DQ39" s="660"/>
      <c r="DR39" s="655">
        <v>26.6</v>
      </c>
      <c r="DS39" s="656"/>
      <c r="DT39" s="656"/>
      <c r="DU39" s="656"/>
      <c r="DV39" s="656"/>
      <c r="DW39" s="656"/>
      <c r="DX39" s="676"/>
    </row>
    <row r="40" spans="2:128" ht="11.25" customHeight="1">
      <c r="B40" s="214"/>
      <c r="C40" s="214"/>
      <c r="D40" s="214"/>
      <c r="E40" s="214"/>
      <c r="F40" s="214"/>
      <c r="G40" s="214"/>
      <c r="H40" s="214"/>
      <c r="I40" s="214"/>
      <c r="J40" s="214"/>
      <c r="K40" s="214"/>
      <c r="L40" s="214"/>
      <c r="M40" s="214"/>
      <c r="N40" s="214"/>
      <c r="O40" s="214"/>
      <c r="P40" s="214"/>
      <c r="Q40" s="214"/>
      <c r="R40" s="215"/>
      <c r="S40" s="215"/>
      <c r="T40" s="215"/>
      <c r="U40" s="215"/>
      <c r="V40" s="215"/>
      <c r="W40" s="215"/>
      <c r="X40" s="215"/>
      <c r="Y40" s="215"/>
      <c r="Z40" s="216"/>
      <c r="AA40" s="216"/>
      <c r="AB40" s="216"/>
      <c r="AC40" s="216"/>
      <c r="AD40" s="215"/>
      <c r="AE40" s="215"/>
      <c r="AF40" s="215"/>
      <c r="AG40" s="215"/>
      <c r="AH40" s="215"/>
      <c r="AI40" s="215"/>
      <c r="AJ40" s="215"/>
      <c r="AK40" s="215"/>
      <c r="AL40" s="216"/>
      <c r="AM40" s="216"/>
      <c r="AN40" s="216"/>
      <c r="AO40" s="216"/>
      <c r="AP40" s="217"/>
      <c r="AQ40" s="218"/>
      <c r="AR40" s="218"/>
      <c r="AS40" s="218"/>
      <c r="AT40" s="218"/>
      <c r="AU40" s="218"/>
      <c r="AV40" s="218"/>
      <c r="AW40" s="218"/>
      <c r="AX40" s="218"/>
      <c r="AY40" s="217"/>
      <c r="AZ40" s="215"/>
      <c r="BA40" s="215"/>
      <c r="BB40" s="215"/>
      <c r="BC40" s="215"/>
      <c r="BD40" s="217"/>
      <c r="BE40" s="217"/>
      <c r="BF40" s="217"/>
      <c r="BG40" s="217"/>
      <c r="BH40" s="217"/>
      <c r="BI40" s="217"/>
      <c r="BJ40" s="217"/>
      <c r="BK40" s="217"/>
      <c r="BL40" s="217"/>
      <c r="BM40" s="217"/>
      <c r="BN40" s="217"/>
      <c r="BO40" s="217"/>
      <c r="BP40" s="217"/>
      <c r="BQ40" s="217"/>
      <c r="BR40" s="217"/>
      <c r="BS40" s="215"/>
      <c r="BT40" s="215"/>
      <c r="BU40" s="215"/>
      <c r="BV40" s="215"/>
      <c r="BW40" s="215"/>
      <c r="BY40" s="669" t="s">
        <v>309</v>
      </c>
      <c r="BZ40" s="670"/>
      <c r="CA40" s="649" t="s">
        <v>310</v>
      </c>
      <c r="CB40" s="650"/>
      <c r="CC40" s="650"/>
      <c r="CD40" s="650"/>
      <c r="CE40" s="650"/>
      <c r="CF40" s="650"/>
      <c r="CG40" s="650"/>
      <c r="CH40" s="650"/>
      <c r="CI40" s="650"/>
      <c r="CJ40" s="650"/>
      <c r="CK40" s="650"/>
      <c r="CL40" s="651"/>
      <c r="CM40" s="652">
        <v>90235067</v>
      </c>
      <c r="CN40" s="659"/>
      <c r="CO40" s="659"/>
      <c r="CP40" s="659"/>
      <c r="CQ40" s="659"/>
      <c r="CR40" s="659"/>
      <c r="CS40" s="659"/>
      <c r="CT40" s="660"/>
      <c r="CU40" s="655">
        <v>15.6</v>
      </c>
      <c r="CV40" s="656"/>
      <c r="CW40" s="656"/>
      <c r="CX40" s="657"/>
      <c r="CY40" s="658">
        <v>86364745</v>
      </c>
      <c r="CZ40" s="659"/>
      <c r="DA40" s="659"/>
      <c r="DB40" s="659"/>
      <c r="DC40" s="659"/>
      <c r="DD40" s="659"/>
      <c r="DE40" s="659"/>
      <c r="DF40" s="660"/>
      <c r="DG40" s="658">
        <v>86364745</v>
      </c>
      <c r="DH40" s="659"/>
      <c r="DI40" s="659"/>
      <c r="DJ40" s="659"/>
      <c r="DK40" s="659"/>
      <c r="DL40" s="659"/>
      <c r="DM40" s="659"/>
      <c r="DN40" s="659"/>
      <c r="DO40" s="659"/>
      <c r="DP40" s="659"/>
      <c r="DQ40" s="660"/>
      <c r="DR40" s="655">
        <v>26.6</v>
      </c>
      <c r="DS40" s="656"/>
      <c r="DT40" s="656"/>
      <c r="DU40" s="656"/>
      <c r="DV40" s="656"/>
      <c r="DW40" s="656"/>
      <c r="DX40" s="676"/>
    </row>
    <row r="41" spans="2:128" ht="11.25" customHeight="1">
      <c r="B41" s="219"/>
      <c r="C41" s="219"/>
      <c r="D41" s="219"/>
      <c r="E41" s="219"/>
      <c r="F41" s="219"/>
      <c r="G41" s="219"/>
      <c r="H41" s="219"/>
      <c r="I41" s="219"/>
      <c r="J41" s="219"/>
      <c r="K41" s="219"/>
      <c r="L41" s="219"/>
      <c r="M41" s="219"/>
      <c r="N41" s="219"/>
      <c r="O41" s="219"/>
      <c r="P41" s="219"/>
      <c r="Q41" s="219"/>
      <c r="R41" s="220"/>
      <c r="S41" s="220"/>
      <c r="T41" s="220"/>
      <c r="U41" s="220"/>
      <c r="V41" s="220"/>
      <c r="W41" s="220"/>
      <c r="X41" s="220"/>
      <c r="Y41" s="220"/>
      <c r="Z41" s="221"/>
      <c r="AA41" s="221"/>
      <c r="AB41" s="221"/>
      <c r="AC41" s="221"/>
      <c r="AD41" s="220"/>
      <c r="AE41" s="220"/>
      <c r="AF41" s="220"/>
      <c r="AG41" s="220"/>
      <c r="AH41" s="220"/>
      <c r="AI41" s="220"/>
      <c r="AJ41" s="220"/>
      <c r="AK41" s="220"/>
      <c r="AL41" s="221"/>
      <c r="AM41" s="221"/>
      <c r="AN41" s="221"/>
      <c r="AO41" s="221"/>
      <c r="AP41" s="222"/>
      <c r="AQ41" s="223"/>
      <c r="AR41" s="223"/>
      <c r="AS41" s="223"/>
      <c r="AT41" s="223"/>
      <c r="AU41" s="223"/>
      <c r="AV41" s="223"/>
      <c r="AW41" s="223"/>
      <c r="AX41" s="223"/>
      <c r="AY41" s="222"/>
      <c r="AZ41" s="220"/>
      <c r="BA41" s="220"/>
      <c r="BB41" s="220"/>
      <c r="BC41" s="220"/>
      <c r="BD41" s="222"/>
      <c r="BE41" s="222"/>
      <c r="BF41" s="222"/>
      <c r="BG41" s="222"/>
      <c r="BH41" s="222"/>
      <c r="BI41" s="222"/>
      <c r="BJ41" s="222"/>
      <c r="BK41" s="222"/>
      <c r="BL41" s="222"/>
      <c r="BM41" s="222"/>
      <c r="BN41" s="222"/>
      <c r="BO41" s="222"/>
      <c r="BP41" s="222"/>
      <c r="BQ41" s="222"/>
      <c r="BR41" s="222"/>
      <c r="BS41" s="220"/>
      <c r="BT41" s="220"/>
      <c r="BU41" s="220"/>
      <c r="BV41" s="220"/>
      <c r="BW41" s="220"/>
      <c r="BY41" s="671"/>
      <c r="BZ41" s="672"/>
      <c r="CA41" s="649" t="s">
        <v>311</v>
      </c>
      <c r="CB41" s="650"/>
      <c r="CC41" s="650"/>
      <c r="CD41" s="650"/>
      <c r="CE41" s="650"/>
      <c r="CF41" s="650"/>
      <c r="CG41" s="650"/>
      <c r="CH41" s="650"/>
      <c r="CI41" s="650"/>
      <c r="CJ41" s="650"/>
      <c r="CK41" s="650"/>
      <c r="CL41" s="651"/>
      <c r="CM41" s="652">
        <v>81774027</v>
      </c>
      <c r="CN41" s="653"/>
      <c r="CO41" s="653"/>
      <c r="CP41" s="653"/>
      <c r="CQ41" s="653"/>
      <c r="CR41" s="653"/>
      <c r="CS41" s="653"/>
      <c r="CT41" s="654"/>
      <c r="CU41" s="655">
        <v>14.1</v>
      </c>
      <c r="CV41" s="656"/>
      <c r="CW41" s="656"/>
      <c r="CX41" s="657"/>
      <c r="CY41" s="658">
        <v>77922007</v>
      </c>
      <c r="CZ41" s="659"/>
      <c r="DA41" s="659"/>
      <c r="DB41" s="659"/>
      <c r="DC41" s="659"/>
      <c r="DD41" s="659"/>
      <c r="DE41" s="659"/>
      <c r="DF41" s="660"/>
      <c r="DG41" s="658">
        <v>77922007</v>
      </c>
      <c r="DH41" s="659"/>
      <c r="DI41" s="659"/>
      <c r="DJ41" s="659"/>
      <c r="DK41" s="659"/>
      <c r="DL41" s="659"/>
      <c r="DM41" s="659"/>
      <c r="DN41" s="659"/>
      <c r="DO41" s="659"/>
      <c r="DP41" s="659"/>
      <c r="DQ41" s="660"/>
      <c r="DR41" s="655">
        <v>24</v>
      </c>
      <c r="DS41" s="656"/>
      <c r="DT41" s="656"/>
      <c r="DU41" s="656"/>
      <c r="DV41" s="656"/>
      <c r="DW41" s="656"/>
      <c r="DX41" s="676"/>
    </row>
    <row r="42" spans="2:128" ht="11.25" customHeight="1">
      <c r="B42" s="219"/>
      <c r="C42" s="219"/>
      <c r="D42" s="219"/>
      <c r="E42" s="219"/>
      <c r="F42" s="219"/>
      <c r="G42" s="219"/>
      <c r="H42" s="219"/>
      <c r="I42" s="219"/>
      <c r="J42" s="219"/>
      <c r="K42" s="219"/>
      <c r="L42" s="219"/>
      <c r="M42" s="219"/>
      <c r="N42" s="219"/>
      <c r="O42" s="219"/>
      <c r="P42" s="219"/>
      <c r="Q42" s="222"/>
      <c r="R42" s="220"/>
      <c r="S42" s="220"/>
      <c r="T42" s="220"/>
      <c r="U42" s="220"/>
      <c r="V42" s="220"/>
      <c r="W42" s="220"/>
      <c r="X42" s="220"/>
      <c r="Y42" s="220"/>
      <c r="Z42" s="221"/>
      <c r="AA42" s="221"/>
      <c r="AB42" s="221"/>
      <c r="AC42" s="221"/>
      <c r="AD42" s="220"/>
      <c r="AE42" s="220"/>
      <c r="AF42" s="220"/>
      <c r="AG42" s="220"/>
      <c r="AH42" s="220"/>
      <c r="AI42" s="220"/>
      <c r="AJ42" s="220"/>
      <c r="AK42" s="220"/>
      <c r="AL42" s="221"/>
      <c r="AM42" s="221"/>
      <c r="AN42" s="221"/>
      <c r="AO42" s="221"/>
      <c r="AP42" s="713" t="s">
        <v>312</v>
      </c>
      <c r="AQ42" s="714"/>
      <c r="AR42" s="714"/>
      <c r="AS42" s="714"/>
      <c r="AT42" s="714"/>
      <c r="AU42" s="714"/>
      <c r="AV42" s="714"/>
      <c r="AW42" s="714"/>
      <c r="AX42" s="714"/>
      <c r="AY42" s="714"/>
      <c r="AZ42" s="714"/>
      <c r="BA42" s="714"/>
      <c r="BB42" s="714"/>
      <c r="BC42" s="715"/>
      <c r="BD42" s="713" t="s">
        <v>313</v>
      </c>
      <c r="BE42" s="714"/>
      <c r="BF42" s="714"/>
      <c r="BG42" s="714"/>
      <c r="BH42" s="714"/>
      <c r="BI42" s="714"/>
      <c r="BJ42" s="714"/>
      <c r="BK42" s="714"/>
      <c r="BL42" s="714"/>
      <c r="BM42" s="715"/>
      <c r="BN42" s="713" t="s">
        <v>314</v>
      </c>
      <c r="BO42" s="714"/>
      <c r="BP42" s="714"/>
      <c r="BQ42" s="714"/>
      <c r="BR42" s="714"/>
      <c r="BS42" s="714"/>
      <c r="BT42" s="714"/>
      <c r="BU42" s="714"/>
      <c r="BV42" s="714"/>
      <c r="BW42" s="715"/>
      <c r="BY42" s="671"/>
      <c r="BZ42" s="672"/>
      <c r="CA42" s="649" t="s">
        <v>315</v>
      </c>
      <c r="CB42" s="650"/>
      <c r="CC42" s="650"/>
      <c r="CD42" s="650"/>
      <c r="CE42" s="650"/>
      <c r="CF42" s="650"/>
      <c r="CG42" s="650"/>
      <c r="CH42" s="650"/>
      <c r="CI42" s="650"/>
      <c r="CJ42" s="650"/>
      <c r="CK42" s="650"/>
      <c r="CL42" s="651"/>
      <c r="CM42" s="652">
        <v>8461040</v>
      </c>
      <c r="CN42" s="659"/>
      <c r="CO42" s="659"/>
      <c r="CP42" s="659"/>
      <c r="CQ42" s="659"/>
      <c r="CR42" s="659"/>
      <c r="CS42" s="659"/>
      <c r="CT42" s="660"/>
      <c r="CU42" s="655">
        <v>1.5</v>
      </c>
      <c r="CV42" s="656"/>
      <c r="CW42" s="656"/>
      <c r="CX42" s="657"/>
      <c r="CY42" s="658">
        <v>8442738</v>
      </c>
      <c r="CZ42" s="659"/>
      <c r="DA42" s="659"/>
      <c r="DB42" s="659"/>
      <c r="DC42" s="659"/>
      <c r="DD42" s="659"/>
      <c r="DE42" s="659"/>
      <c r="DF42" s="660"/>
      <c r="DG42" s="658">
        <v>8442738</v>
      </c>
      <c r="DH42" s="659"/>
      <c r="DI42" s="659"/>
      <c r="DJ42" s="659"/>
      <c r="DK42" s="659"/>
      <c r="DL42" s="659"/>
      <c r="DM42" s="659"/>
      <c r="DN42" s="659"/>
      <c r="DO42" s="659"/>
      <c r="DP42" s="659"/>
      <c r="DQ42" s="660"/>
      <c r="DR42" s="655">
        <v>2.6</v>
      </c>
      <c r="DS42" s="656"/>
      <c r="DT42" s="656"/>
      <c r="DU42" s="656"/>
      <c r="DV42" s="656"/>
      <c r="DW42" s="656"/>
      <c r="DX42" s="676"/>
    </row>
    <row r="43" spans="2:128" ht="11.25" customHeight="1">
      <c r="B43" s="219"/>
      <c r="C43" s="219"/>
      <c r="D43" s="219"/>
      <c r="E43" s="219"/>
      <c r="F43" s="219"/>
      <c r="G43" s="219"/>
      <c r="H43" s="219"/>
      <c r="I43" s="219"/>
      <c r="J43" s="219"/>
      <c r="K43" s="219"/>
      <c r="L43" s="219"/>
      <c r="M43" s="219"/>
      <c r="N43" s="219"/>
      <c r="O43" s="219"/>
      <c r="P43" s="219"/>
      <c r="Q43" s="222"/>
      <c r="R43" s="220"/>
      <c r="S43" s="220"/>
      <c r="T43" s="220"/>
      <c r="U43" s="220"/>
      <c r="V43" s="220"/>
      <c r="W43" s="220"/>
      <c r="X43" s="220"/>
      <c r="Y43" s="220"/>
      <c r="Z43" s="221"/>
      <c r="AA43" s="221"/>
      <c r="AB43" s="221"/>
      <c r="AC43" s="221"/>
      <c r="AD43" s="220"/>
      <c r="AE43" s="220"/>
      <c r="AF43" s="220"/>
      <c r="AG43" s="220"/>
      <c r="AH43" s="220"/>
      <c r="AI43" s="220"/>
      <c r="AJ43" s="220"/>
      <c r="AK43" s="220"/>
      <c r="AL43" s="221"/>
      <c r="AM43" s="221"/>
      <c r="AN43" s="221"/>
      <c r="AO43" s="221"/>
      <c r="AP43" s="696" t="s">
        <v>316</v>
      </c>
      <c r="AQ43" s="697"/>
      <c r="AR43" s="697"/>
      <c r="AS43" s="697"/>
      <c r="AT43" s="702" t="s">
        <v>317</v>
      </c>
      <c r="AU43" s="224"/>
      <c r="AV43" s="224"/>
      <c r="AW43" s="224"/>
      <c r="AX43" s="705" t="s">
        <v>159</v>
      </c>
      <c r="AY43" s="706"/>
      <c r="AZ43" s="706"/>
      <c r="BA43" s="706"/>
      <c r="BB43" s="706"/>
      <c r="BC43" s="707"/>
      <c r="BD43" s="708">
        <v>99.6</v>
      </c>
      <c r="BE43" s="709"/>
      <c r="BF43" s="709"/>
      <c r="BG43" s="709"/>
      <c r="BH43" s="709"/>
      <c r="BI43" s="709">
        <v>98.9</v>
      </c>
      <c r="BJ43" s="709"/>
      <c r="BK43" s="709"/>
      <c r="BL43" s="709"/>
      <c r="BM43" s="710"/>
      <c r="BN43" s="708">
        <v>99.6</v>
      </c>
      <c r="BO43" s="709"/>
      <c r="BP43" s="709"/>
      <c r="BQ43" s="709"/>
      <c r="BR43" s="709"/>
      <c r="BS43" s="709">
        <v>98.8</v>
      </c>
      <c r="BT43" s="709"/>
      <c r="BU43" s="709"/>
      <c r="BV43" s="709"/>
      <c r="BW43" s="710"/>
      <c r="BY43" s="673"/>
      <c r="BZ43" s="674"/>
      <c r="CA43" s="649" t="s">
        <v>318</v>
      </c>
      <c r="CB43" s="650"/>
      <c r="CC43" s="650"/>
      <c r="CD43" s="650"/>
      <c r="CE43" s="650"/>
      <c r="CF43" s="650"/>
      <c r="CG43" s="650"/>
      <c r="CH43" s="650"/>
      <c r="CI43" s="650"/>
      <c r="CJ43" s="650"/>
      <c r="CK43" s="650"/>
      <c r="CL43" s="651"/>
      <c r="CM43" s="652">
        <v>5098</v>
      </c>
      <c r="CN43" s="653"/>
      <c r="CO43" s="653"/>
      <c r="CP43" s="653"/>
      <c r="CQ43" s="653"/>
      <c r="CR43" s="653"/>
      <c r="CS43" s="653"/>
      <c r="CT43" s="654"/>
      <c r="CU43" s="655">
        <v>0</v>
      </c>
      <c r="CV43" s="656"/>
      <c r="CW43" s="656"/>
      <c r="CX43" s="657"/>
      <c r="CY43" s="658">
        <v>5098</v>
      </c>
      <c r="CZ43" s="659"/>
      <c r="DA43" s="659"/>
      <c r="DB43" s="659"/>
      <c r="DC43" s="659"/>
      <c r="DD43" s="659"/>
      <c r="DE43" s="659"/>
      <c r="DF43" s="660"/>
      <c r="DG43" s="658">
        <v>5098</v>
      </c>
      <c r="DH43" s="659"/>
      <c r="DI43" s="659"/>
      <c r="DJ43" s="659"/>
      <c r="DK43" s="659"/>
      <c r="DL43" s="659"/>
      <c r="DM43" s="659"/>
      <c r="DN43" s="659"/>
      <c r="DO43" s="659"/>
      <c r="DP43" s="659"/>
      <c r="DQ43" s="660"/>
      <c r="DR43" s="655">
        <v>0</v>
      </c>
      <c r="DS43" s="656"/>
      <c r="DT43" s="656"/>
      <c r="DU43" s="656"/>
      <c r="DV43" s="656"/>
      <c r="DW43" s="656"/>
      <c r="DX43" s="676"/>
    </row>
    <row r="44" spans="2:128" ht="11.25" customHeight="1">
      <c r="AP44" s="698"/>
      <c r="AQ44" s="699"/>
      <c r="AR44" s="699"/>
      <c r="AS44" s="699"/>
      <c r="AT44" s="703"/>
      <c r="AU44" s="213" t="s">
        <v>319</v>
      </c>
      <c r="AV44" s="213"/>
      <c r="AW44" s="213"/>
      <c r="AX44" s="649" t="s">
        <v>320</v>
      </c>
      <c r="AY44" s="650"/>
      <c r="AZ44" s="650"/>
      <c r="BA44" s="650"/>
      <c r="BB44" s="650"/>
      <c r="BC44" s="651"/>
      <c r="BD44" s="694">
        <v>99.2</v>
      </c>
      <c r="BE44" s="668"/>
      <c r="BF44" s="668"/>
      <c r="BG44" s="668"/>
      <c r="BH44" s="668"/>
      <c r="BI44" s="668">
        <v>97.1</v>
      </c>
      <c r="BJ44" s="668"/>
      <c r="BK44" s="668"/>
      <c r="BL44" s="668"/>
      <c r="BM44" s="695"/>
      <c r="BN44" s="694">
        <v>99.2</v>
      </c>
      <c r="BO44" s="668"/>
      <c r="BP44" s="668"/>
      <c r="BQ44" s="668"/>
      <c r="BR44" s="668"/>
      <c r="BS44" s="668">
        <v>97</v>
      </c>
      <c r="BT44" s="668"/>
      <c r="BU44" s="668"/>
      <c r="BV44" s="668"/>
      <c r="BW44" s="695"/>
      <c r="BY44" s="649" t="s">
        <v>321</v>
      </c>
      <c r="BZ44" s="650"/>
      <c r="CA44" s="650"/>
      <c r="CB44" s="650"/>
      <c r="CC44" s="650"/>
      <c r="CD44" s="650"/>
      <c r="CE44" s="650"/>
      <c r="CF44" s="650"/>
      <c r="CG44" s="650"/>
      <c r="CH44" s="650"/>
      <c r="CI44" s="650"/>
      <c r="CJ44" s="650"/>
      <c r="CK44" s="650"/>
      <c r="CL44" s="651"/>
      <c r="CM44" s="652">
        <v>213095960</v>
      </c>
      <c r="CN44" s="659"/>
      <c r="CO44" s="659"/>
      <c r="CP44" s="659"/>
      <c r="CQ44" s="659"/>
      <c r="CR44" s="659"/>
      <c r="CS44" s="659"/>
      <c r="CT44" s="660"/>
      <c r="CU44" s="655">
        <v>36.700000000000003</v>
      </c>
      <c r="CV44" s="656"/>
      <c r="CW44" s="656"/>
      <c r="CX44" s="657"/>
      <c r="CY44" s="658">
        <v>138649064</v>
      </c>
      <c r="CZ44" s="659"/>
      <c r="DA44" s="659"/>
      <c r="DB44" s="659"/>
      <c r="DC44" s="659"/>
      <c r="DD44" s="659"/>
      <c r="DE44" s="659"/>
      <c r="DF44" s="660"/>
      <c r="DG44" s="658">
        <v>94880225</v>
      </c>
      <c r="DH44" s="659"/>
      <c r="DI44" s="659"/>
      <c r="DJ44" s="659"/>
      <c r="DK44" s="659"/>
      <c r="DL44" s="659"/>
      <c r="DM44" s="659"/>
      <c r="DN44" s="659"/>
      <c r="DO44" s="659"/>
      <c r="DP44" s="659"/>
      <c r="DQ44" s="660"/>
      <c r="DR44" s="655">
        <v>29.2</v>
      </c>
      <c r="DS44" s="656"/>
      <c r="DT44" s="656"/>
      <c r="DU44" s="656"/>
      <c r="DV44" s="656"/>
      <c r="DW44" s="656"/>
      <c r="DX44" s="676"/>
    </row>
    <row r="45" spans="2:128" ht="11.25" customHeight="1">
      <c r="B45" s="213"/>
      <c r="C45" s="213"/>
      <c r="D45" s="213"/>
      <c r="E45" s="213"/>
      <c r="F45" s="213"/>
      <c r="G45" s="213"/>
      <c r="H45" s="213"/>
      <c r="I45" s="213"/>
      <c r="J45" s="213"/>
      <c r="K45" s="213"/>
      <c r="L45" s="213"/>
      <c r="M45" s="213"/>
      <c r="N45" s="213"/>
      <c r="O45" s="213"/>
      <c r="P45" s="213"/>
      <c r="Q45" s="213"/>
      <c r="R45" s="225"/>
      <c r="S45" s="225"/>
      <c r="T45" s="225"/>
      <c r="U45" s="225"/>
      <c r="V45" s="225"/>
      <c r="W45" s="225"/>
      <c r="X45" s="225"/>
      <c r="Y45" s="225"/>
      <c r="Z45" s="225"/>
      <c r="AA45" s="225"/>
      <c r="AB45" s="225"/>
      <c r="AC45" s="225"/>
      <c r="AD45" s="225"/>
      <c r="AE45" s="225"/>
      <c r="AF45" s="225"/>
      <c r="AG45" s="225"/>
      <c r="AH45" s="225"/>
      <c r="AI45" s="225"/>
      <c r="AJ45" s="225"/>
      <c r="AK45" s="225"/>
      <c r="AL45" s="225"/>
      <c r="AM45" s="225"/>
      <c r="AN45" s="225"/>
      <c r="AO45" s="225"/>
      <c r="AP45" s="700"/>
      <c r="AQ45" s="701"/>
      <c r="AR45" s="701"/>
      <c r="AS45" s="701"/>
      <c r="AT45" s="704"/>
      <c r="AU45" s="226"/>
      <c r="AV45" s="226"/>
      <c r="AW45" s="226"/>
      <c r="AX45" s="631" t="s">
        <v>322</v>
      </c>
      <c r="AY45" s="632"/>
      <c r="AZ45" s="632"/>
      <c r="BA45" s="632"/>
      <c r="BB45" s="632"/>
      <c r="BC45" s="633"/>
      <c r="BD45" s="691">
        <v>99.9</v>
      </c>
      <c r="BE45" s="692"/>
      <c r="BF45" s="692"/>
      <c r="BG45" s="692"/>
      <c r="BH45" s="692"/>
      <c r="BI45" s="692">
        <v>99.7</v>
      </c>
      <c r="BJ45" s="692"/>
      <c r="BK45" s="692"/>
      <c r="BL45" s="692"/>
      <c r="BM45" s="693"/>
      <c r="BN45" s="691">
        <v>99.9</v>
      </c>
      <c r="BO45" s="692"/>
      <c r="BP45" s="692"/>
      <c r="BQ45" s="692"/>
      <c r="BR45" s="692"/>
      <c r="BS45" s="692">
        <v>99.7</v>
      </c>
      <c r="BT45" s="692"/>
      <c r="BU45" s="692"/>
      <c r="BV45" s="692"/>
      <c r="BW45" s="693"/>
      <c r="BY45" s="649" t="s">
        <v>323</v>
      </c>
      <c r="BZ45" s="650"/>
      <c r="CA45" s="650"/>
      <c r="CB45" s="650"/>
      <c r="CC45" s="650"/>
      <c r="CD45" s="650"/>
      <c r="CE45" s="650"/>
      <c r="CF45" s="650"/>
      <c r="CG45" s="650"/>
      <c r="CH45" s="650"/>
      <c r="CI45" s="650"/>
      <c r="CJ45" s="650"/>
      <c r="CK45" s="650"/>
      <c r="CL45" s="651"/>
      <c r="CM45" s="652">
        <v>19055559</v>
      </c>
      <c r="CN45" s="653"/>
      <c r="CO45" s="653"/>
      <c r="CP45" s="653"/>
      <c r="CQ45" s="653"/>
      <c r="CR45" s="653"/>
      <c r="CS45" s="653"/>
      <c r="CT45" s="654"/>
      <c r="CU45" s="655">
        <v>3.3</v>
      </c>
      <c r="CV45" s="656"/>
      <c r="CW45" s="656"/>
      <c r="CX45" s="657"/>
      <c r="CY45" s="658">
        <v>14448069</v>
      </c>
      <c r="CZ45" s="659"/>
      <c r="DA45" s="659"/>
      <c r="DB45" s="659"/>
      <c r="DC45" s="659"/>
      <c r="DD45" s="659"/>
      <c r="DE45" s="659"/>
      <c r="DF45" s="660"/>
      <c r="DG45" s="658">
        <v>10729972</v>
      </c>
      <c r="DH45" s="659"/>
      <c r="DI45" s="659"/>
      <c r="DJ45" s="659"/>
      <c r="DK45" s="659"/>
      <c r="DL45" s="659"/>
      <c r="DM45" s="659"/>
      <c r="DN45" s="659"/>
      <c r="DO45" s="659"/>
      <c r="DP45" s="659"/>
      <c r="DQ45" s="660"/>
      <c r="DR45" s="655">
        <v>3.3</v>
      </c>
      <c r="DS45" s="656"/>
      <c r="DT45" s="656"/>
      <c r="DU45" s="656"/>
      <c r="DV45" s="656"/>
      <c r="DW45" s="656"/>
      <c r="DX45" s="676"/>
    </row>
    <row r="46" spans="2:128" ht="11.25" customHeight="1">
      <c r="B46" s="213"/>
      <c r="C46" s="213"/>
      <c r="D46" s="213"/>
      <c r="E46" s="213"/>
      <c r="F46" s="213"/>
      <c r="G46" s="213"/>
      <c r="H46" s="213"/>
      <c r="I46" s="213"/>
      <c r="J46" s="213"/>
      <c r="K46" s="213"/>
      <c r="L46" s="213"/>
      <c r="M46" s="213"/>
      <c r="N46" s="213"/>
      <c r="O46" s="213"/>
      <c r="P46" s="213"/>
      <c r="Q46" s="213"/>
      <c r="R46" s="225"/>
      <c r="S46" s="225"/>
      <c r="T46" s="225"/>
      <c r="U46" s="225"/>
      <c r="V46" s="225"/>
      <c r="W46" s="225"/>
      <c r="X46" s="225"/>
      <c r="Y46" s="225"/>
      <c r="Z46" s="225"/>
      <c r="AA46" s="225"/>
      <c r="AB46" s="225"/>
      <c r="AC46" s="225"/>
      <c r="AD46" s="225"/>
      <c r="AE46" s="225"/>
      <c r="AF46" s="225"/>
      <c r="AG46" s="225"/>
      <c r="AH46" s="225"/>
      <c r="AI46" s="225"/>
      <c r="AJ46" s="225"/>
      <c r="AK46" s="225"/>
      <c r="AL46" s="225"/>
      <c r="AM46" s="225"/>
      <c r="AN46" s="225"/>
      <c r="AO46" s="225"/>
      <c r="AP46" s="684" t="s">
        <v>324</v>
      </c>
      <c r="AQ46" s="685"/>
      <c r="AR46" s="685"/>
      <c r="AS46" s="685"/>
      <c r="AT46" s="685"/>
      <c r="AU46" s="685"/>
      <c r="AV46" s="685"/>
      <c r="AW46" s="686"/>
      <c r="AX46" s="687" t="s">
        <v>325</v>
      </c>
      <c r="AY46" s="687"/>
      <c r="AZ46" s="687"/>
      <c r="BA46" s="687"/>
      <c r="BB46" s="687"/>
      <c r="BC46" s="687"/>
      <c r="BD46" s="688">
        <v>1448725</v>
      </c>
      <c r="BE46" s="689"/>
      <c r="BF46" s="689"/>
      <c r="BG46" s="689"/>
      <c r="BH46" s="689"/>
      <c r="BI46" s="689"/>
      <c r="BJ46" s="689"/>
      <c r="BK46" s="689"/>
      <c r="BL46" s="689"/>
      <c r="BM46" s="690"/>
      <c r="BN46" s="688">
        <v>576156</v>
      </c>
      <c r="BO46" s="689"/>
      <c r="BP46" s="689"/>
      <c r="BQ46" s="689"/>
      <c r="BR46" s="689"/>
      <c r="BS46" s="689"/>
      <c r="BT46" s="689"/>
      <c r="BU46" s="689"/>
      <c r="BV46" s="689"/>
      <c r="BW46" s="690"/>
      <c r="BY46" s="649" t="s">
        <v>326</v>
      </c>
      <c r="BZ46" s="650"/>
      <c r="CA46" s="650"/>
      <c r="CB46" s="650"/>
      <c r="CC46" s="650"/>
      <c r="CD46" s="650"/>
      <c r="CE46" s="650"/>
      <c r="CF46" s="650"/>
      <c r="CG46" s="650"/>
      <c r="CH46" s="650"/>
      <c r="CI46" s="650"/>
      <c r="CJ46" s="650"/>
      <c r="CK46" s="650"/>
      <c r="CL46" s="651"/>
      <c r="CM46" s="652">
        <v>7947589</v>
      </c>
      <c r="CN46" s="659"/>
      <c r="CO46" s="659"/>
      <c r="CP46" s="659"/>
      <c r="CQ46" s="659"/>
      <c r="CR46" s="659"/>
      <c r="CS46" s="659"/>
      <c r="CT46" s="660"/>
      <c r="CU46" s="655">
        <v>1.4</v>
      </c>
      <c r="CV46" s="656"/>
      <c r="CW46" s="656"/>
      <c r="CX46" s="657"/>
      <c r="CY46" s="658">
        <v>5294972</v>
      </c>
      <c r="CZ46" s="659"/>
      <c r="DA46" s="659"/>
      <c r="DB46" s="659"/>
      <c r="DC46" s="659"/>
      <c r="DD46" s="659"/>
      <c r="DE46" s="659"/>
      <c r="DF46" s="660"/>
      <c r="DG46" s="658">
        <v>5054208</v>
      </c>
      <c r="DH46" s="659"/>
      <c r="DI46" s="659"/>
      <c r="DJ46" s="659"/>
      <c r="DK46" s="659"/>
      <c r="DL46" s="659"/>
      <c r="DM46" s="659"/>
      <c r="DN46" s="659"/>
      <c r="DO46" s="659"/>
      <c r="DP46" s="659"/>
      <c r="DQ46" s="660"/>
      <c r="DR46" s="655">
        <v>1.6</v>
      </c>
      <c r="DS46" s="656"/>
      <c r="DT46" s="656"/>
      <c r="DU46" s="656"/>
      <c r="DV46" s="656"/>
      <c r="DW46" s="656"/>
      <c r="DX46" s="676"/>
    </row>
    <row r="47" spans="2:128" ht="11.25" customHeight="1">
      <c r="B47" s="219"/>
      <c r="C47" s="219"/>
      <c r="D47" s="219"/>
      <c r="E47" s="219"/>
      <c r="F47" s="219"/>
      <c r="G47" s="219"/>
      <c r="H47" s="219"/>
      <c r="I47" s="219"/>
      <c r="J47" s="219"/>
      <c r="K47" s="219"/>
      <c r="L47" s="219"/>
      <c r="M47" s="219"/>
      <c r="N47" s="219"/>
      <c r="O47" s="219"/>
      <c r="P47" s="219"/>
      <c r="Q47" s="222"/>
      <c r="R47" s="220"/>
      <c r="S47" s="220"/>
      <c r="T47" s="220"/>
      <c r="U47" s="220"/>
      <c r="V47" s="220"/>
      <c r="W47" s="220"/>
      <c r="X47" s="220"/>
      <c r="Y47" s="220"/>
      <c r="Z47" s="221"/>
      <c r="AA47" s="221"/>
      <c r="AB47" s="221"/>
      <c r="AC47" s="221"/>
      <c r="AD47" s="220"/>
      <c r="AE47" s="220"/>
      <c r="AF47" s="220"/>
      <c r="AG47" s="220"/>
      <c r="AH47" s="220"/>
      <c r="AI47" s="220"/>
      <c r="AJ47" s="220"/>
      <c r="AK47" s="220"/>
      <c r="AL47" s="221"/>
      <c r="AM47" s="221"/>
      <c r="AN47" s="221"/>
      <c r="AO47" s="221"/>
      <c r="AP47" s="677" t="s">
        <v>327</v>
      </c>
      <c r="AQ47" s="678"/>
      <c r="AR47" s="678"/>
      <c r="AS47" s="678"/>
      <c r="AT47" s="678"/>
      <c r="AU47" s="678"/>
      <c r="AV47" s="678"/>
      <c r="AW47" s="679"/>
      <c r="AX47" s="680" t="s">
        <v>328</v>
      </c>
      <c r="AY47" s="680"/>
      <c r="AZ47" s="680"/>
      <c r="BA47" s="680"/>
      <c r="BB47" s="680"/>
      <c r="BC47" s="680"/>
      <c r="BD47" s="681">
        <v>1448725</v>
      </c>
      <c r="BE47" s="682"/>
      <c r="BF47" s="682"/>
      <c r="BG47" s="682"/>
      <c r="BH47" s="682"/>
      <c r="BI47" s="682"/>
      <c r="BJ47" s="682"/>
      <c r="BK47" s="682"/>
      <c r="BL47" s="682"/>
      <c r="BM47" s="683"/>
      <c r="BN47" s="681">
        <v>576156</v>
      </c>
      <c r="BO47" s="682"/>
      <c r="BP47" s="682"/>
      <c r="BQ47" s="682"/>
      <c r="BR47" s="682"/>
      <c r="BS47" s="682"/>
      <c r="BT47" s="682"/>
      <c r="BU47" s="682"/>
      <c r="BV47" s="682"/>
      <c r="BW47" s="683"/>
      <c r="BY47" s="649" t="s">
        <v>329</v>
      </c>
      <c r="BZ47" s="650"/>
      <c r="CA47" s="650"/>
      <c r="CB47" s="650"/>
      <c r="CC47" s="650"/>
      <c r="CD47" s="650"/>
      <c r="CE47" s="650"/>
      <c r="CF47" s="650"/>
      <c r="CG47" s="650"/>
      <c r="CH47" s="650"/>
      <c r="CI47" s="650"/>
      <c r="CJ47" s="650"/>
      <c r="CK47" s="650"/>
      <c r="CL47" s="651"/>
      <c r="CM47" s="652">
        <v>120163529</v>
      </c>
      <c r="CN47" s="653"/>
      <c r="CO47" s="653"/>
      <c r="CP47" s="653"/>
      <c r="CQ47" s="653"/>
      <c r="CR47" s="653"/>
      <c r="CS47" s="653"/>
      <c r="CT47" s="654"/>
      <c r="CU47" s="655">
        <v>20.7</v>
      </c>
      <c r="CV47" s="656"/>
      <c r="CW47" s="656"/>
      <c r="CX47" s="657"/>
      <c r="CY47" s="658">
        <v>107129985</v>
      </c>
      <c r="CZ47" s="659"/>
      <c r="DA47" s="659"/>
      <c r="DB47" s="659"/>
      <c r="DC47" s="659"/>
      <c r="DD47" s="659"/>
      <c r="DE47" s="659"/>
      <c r="DF47" s="660"/>
      <c r="DG47" s="658">
        <v>72707060</v>
      </c>
      <c r="DH47" s="659"/>
      <c r="DI47" s="659"/>
      <c r="DJ47" s="659"/>
      <c r="DK47" s="659"/>
      <c r="DL47" s="659"/>
      <c r="DM47" s="659"/>
      <c r="DN47" s="659"/>
      <c r="DO47" s="659"/>
      <c r="DP47" s="659"/>
      <c r="DQ47" s="660"/>
      <c r="DR47" s="655">
        <v>22.4</v>
      </c>
      <c r="DS47" s="656"/>
      <c r="DT47" s="656"/>
      <c r="DU47" s="656"/>
      <c r="DV47" s="656"/>
      <c r="DW47" s="656"/>
      <c r="DX47" s="676"/>
    </row>
    <row r="48" spans="2:128" ht="11.25" customHeight="1">
      <c r="B48" s="213"/>
      <c r="C48" s="213"/>
      <c r="D48" s="213"/>
      <c r="E48" s="213"/>
      <c r="F48" s="213"/>
      <c r="G48" s="213"/>
      <c r="H48" s="213"/>
      <c r="I48" s="213"/>
      <c r="J48" s="213"/>
      <c r="K48" s="213"/>
      <c r="L48" s="213"/>
      <c r="M48" s="213"/>
      <c r="N48" s="213"/>
      <c r="O48" s="213"/>
      <c r="P48" s="213"/>
      <c r="Q48" s="213"/>
      <c r="R48" s="225"/>
      <c r="S48" s="225"/>
      <c r="T48" s="225"/>
      <c r="U48" s="225"/>
      <c r="V48" s="225"/>
      <c r="W48" s="225"/>
      <c r="X48" s="225"/>
      <c r="Y48" s="225"/>
      <c r="Z48" s="225"/>
      <c r="AA48" s="225"/>
      <c r="AB48" s="225"/>
      <c r="AC48" s="225"/>
      <c r="AD48" s="225"/>
      <c r="AE48" s="225"/>
      <c r="AF48" s="225"/>
      <c r="AG48" s="225"/>
      <c r="AH48" s="225"/>
      <c r="AI48" s="225"/>
      <c r="AJ48" s="225"/>
      <c r="AK48" s="225"/>
      <c r="AL48" s="225"/>
      <c r="AM48" s="225"/>
      <c r="AN48" s="225"/>
      <c r="AO48" s="225"/>
      <c r="AP48" s="675"/>
      <c r="AQ48" s="675"/>
      <c r="AR48" s="675"/>
      <c r="AS48" s="675"/>
      <c r="AT48" s="219"/>
      <c r="AU48" s="219"/>
      <c r="AV48" s="219"/>
      <c r="AW48" s="219"/>
      <c r="AX48" s="219"/>
      <c r="AY48" s="219"/>
      <c r="AZ48" s="219"/>
      <c r="BA48" s="219"/>
      <c r="BB48" s="219"/>
      <c r="BC48" s="219"/>
      <c r="BD48" s="668"/>
      <c r="BE48" s="668"/>
      <c r="BF48" s="668"/>
      <c r="BG48" s="668"/>
      <c r="BH48" s="668"/>
      <c r="BI48" s="668"/>
      <c r="BJ48" s="668"/>
      <c r="BK48" s="668"/>
      <c r="BL48" s="668"/>
      <c r="BM48" s="668"/>
      <c r="BN48" s="668"/>
      <c r="BO48" s="668"/>
      <c r="BP48" s="668"/>
      <c r="BQ48" s="668"/>
      <c r="BR48" s="668"/>
      <c r="BS48" s="668"/>
      <c r="BT48" s="668"/>
      <c r="BU48" s="668"/>
      <c r="BV48" s="668"/>
      <c r="BW48" s="668"/>
      <c r="BY48" s="649" t="s">
        <v>330</v>
      </c>
      <c r="BZ48" s="650"/>
      <c r="CA48" s="650"/>
      <c r="CB48" s="650"/>
      <c r="CC48" s="650"/>
      <c r="CD48" s="650"/>
      <c r="CE48" s="650"/>
      <c r="CF48" s="650"/>
      <c r="CG48" s="650"/>
      <c r="CH48" s="650"/>
      <c r="CI48" s="650"/>
      <c r="CJ48" s="650"/>
      <c r="CK48" s="650"/>
      <c r="CL48" s="651"/>
      <c r="CM48" s="652">
        <v>6917335</v>
      </c>
      <c r="CN48" s="659"/>
      <c r="CO48" s="659"/>
      <c r="CP48" s="659"/>
      <c r="CQ48" s="659"/>
      <c r="CR48" s="659"/>
      <c r="CS48" s="659"/>
      <c r="CT48" s="660"/>
      <c r="CU48" s="655">
        <v>1.2</v>
      </c>
      <c r="CV48" s="656"/>
      <c r="CW48" s="656"/>
      <c r="CX48" s="657"/>
      <c r="CY48" s="658">
        <v>6917251</v>
      </c>
      <c r="CZ48" s="659"/>
      <c r="DA48" s="659"/>
      <c r="DB48" s="659"/>
      <c r="DC48" s="659"/>
      <c r="DD48" s="659"/>
      <c r="DE48" s="659"/>
      <c r="DF48" s="660"/>
      <c r="DG48" s="658">
        <v>5837216</v>
      </c>
      <c r="DH48" s="659"/>
      <c r="DI48" s="659"/>
      <c r="DJ48" s="659"/>
      <c r="DK48" s="659"/>
      <c r="DL48" s="659"/>
      <c r="DM48" s="659"/>
      <c r="DN48" s="659"/>
      <c r="DO48" s="659"/>
      <c r="DP48" s="659"/>
      <c r="DQ48" s="660"/>
      <c r="DR48" s="655">
        <v>1.8</v>
      </c>
      <c r="DS48" s="656"/>
      <c r="DT48" s="656"/>
      <c r="DU48" s="656"/>
      <c r="DV48" s="656"/>
      <c r="DW48" s="656"/>
      <c r="DX48" s="676"/>
    </row>
    <row r="49" spans="2:128" ht="11.25" customHeight="1">
      <c r="B49" s="227"/>
      <c r="C49" s="213"/>
      <c r="D49" s="213"/>
      <c r="E49" s="213"/>
      <c r="F49" s="213"/>
      <c r="G49" s="213"/>
      <c r="H49" s="213"/>
      <c r="I49" s="213"/>
      <c r="J49" s="213"/>
      <c r="K49" s="213"/>
      <c r="L49" s="213"/>
      <c r="M49" s="213"/>
      <c r="N49" s="213"/>
      <c r="O49" s="213"/>
      <c r="P49" s="213"/>
      <c r="Q49" s="213"/>
      <c r="R49" s="225"/>
      <c r="S49" s="225"/>
      <c r="T49" s="225"/>
      <c r="U49" s="225"/>
      <c r="V49" s="225"/>
      <c r="W49" s="225"/>
      <c r="X49" s="225"/>
      <c r="Y49" s="225"/>
      <c r="Z49" s="225"/>
      <c r="AA49" s="225"/>
      <c r="AB49" s="225"/>
      <c r="AC49" s="225"/>
      <c r="AD49" s="225"/>
      <c r="AE49" s="225"/>
      <c r="AF49" s="225"/>
      <c r="AG49" s="225"/>
      <c r="AH49" s="225"/>
      <c r="AI49" s="225"/>
      <c r="AJ49" s="225"/>
      <c r="AK49" s="225"/>
      <c r="AL49" s="225"/>
      <c r="AM49" s="225"/>
      <c r="AN49" s="225"/>
      <c r="AO49" s="225"/>
      <c r="AP49" s="675"/>
      <c r="AQ49" s="675"/>
      <c r="AR49" s="675"/>
      <c r="AS49" s="675"/>
      <c r="AT49" s="219"/>
      <c r="AU49" s="219"/>
      <c r="AV49" s="219"/>
      <c r="AW49" s="219"/>
      <c r="AX49" s="219"/>
      <c r="AY49" s="219"/>
      <c r="AZ49" s="219"/>
      <c r="BA49" s="219"/>
      <c r="BB49" s="219"/>
      <c r="BC49" s="219"/>
      <c r="BD49" s="668"/>
      <c r="BE49" s="668"/>
      <c r="BF49" s="668"/>
      <c r="BG49" s="668"/>
      <c r="BH49" s="668"/>
      <c r="BI49" s="668"/>
      <c r="BJ49" s="668"/>
      <c r="BK49" s="668"/>
      <c r="BL49" s="668"/>
      <c r="BM49" s="668"/>
      <c r="BN49" s="668"/>
      <c r="BO49" s="668"/>
      <c r="BP49" s="668"/>
      <c r="BQ49" s="668"/>
      <c r="BR49" s="668"/>
      <c r="BS49" s="668"/>
      <c r="BT49" s="668"/>
      <c r="BU49" s="668"/>
      <c r="BV49" s="668"/>
      <c r="BW49" s="668"/>
      <c r="BY49" s="649" t="s">
        <v>331</v>
      </c>
      <c r="BZ49" s="650"/>
      <c r="CA49" s="650"/>
      <c r="CB49" s="650"/>
      <c r="CC49" s="650"/>
      <c r="CD49" s="650"/>
      <c r="CE49" s="650"/>
      <c r="CF49" s="650"/>
      <c r="CG49" s="650"/>
      <c r="CH49" s="650"/>
      <c r="CI49" s="650"/>
      <c r="CJ49" s="650"/>
      <c r="CK49" s="650"/>
      <c r="CL49" s="651"/>
      <c r="CM49" s="652">
        <v>5210841</v>
      </c>
      <c r="CN49" s="653"/>
      <c r="CO49" s="653"/>
      <c r="CP49" s="653"/>
      <c r="CQ49" s="653"/>
      <c r="CR49" s="653"/>
      <c r="CS49" s="653"/>
      <c r="CT49" s="654"/>
      <c r="CU49" s="655">
        <v>0.9</v>
      </c>
      <c r="CV49" s="656"/>
      <c r="CW49" s="656"/>
      <c r="CX49" s="657"/>
      <c r="CY49" s="658">
        <v>3780820</v>
      </c>
      <c r="CZ49" s="659"/>
      <c r="DA49" s="659"/>
      <c r="DB49" s="659"/>
      <c r="DC49" s="659"/>
      <c r="DD49" s="659"/>
      <c r="DE49" s="659"/>
      <c r="DF49" s="660"/>
      <c r="DG49" s="658" t="s">
        <v>212</v>
      </c>
      <c r="DH49" s="659"/>
      <c r="DI49" s="659"/>
      <c r="DJ49" s="659"/>
      <c r="DK49" s="659"/>
      <c r="DL49" s="659"/>
      <c r="DM49" s="659"/>
      <c r="DN49" s="659"/>
      <c r="DO49" s="659"/>
      <c r="DP49" s="659"/>
      <c r="DQ49" s="660"/>
      <c r="DR49" s="655" t="s">
        <v>212</v>
      </c>
      <c r="DS49" s="656"/>
      <c r="DT49" s="656"/>
      <c r="DU49" s="656"/>
      <c r="DV49" s="656"/>
      <c r="DW49" s="656"/>
      <c r="DX49" s="676"/>
    </row>
    <row r="50" spans="2:128" ht="11.25" customHeight="1">
      <c r="B50" s="213" t="s">
        <v>332</v>
      </c>
      <c r="C50" s="213"/>
      <c r="F50" s="219"/>
      <c r="G50" s="219"/>
      <c r="H50" s="219"/>
      <c r="I50" s="219"/>
      <c r="J50" s="219"/>
      <c r="K50" s="219"/>
      <c r="L50" s="219"/>
      <c r="M50" s="219"/>
      <c r="N50" s="219"/>
      <c r="O50" s="219"/>
      <c r="P50" s="219"/>
      <c r="Q50" s="219"/>
      <c r="R50" s="220"/>
      <c r="S50" s="220"/>
      <c r="T50" s="220"/>
      <c r="U50" s="220"/>
      <c r="V50" s="220"/>
      <c r="W50" s="220"/>
      <c r="X50" s="220"/>
      <c r="Y50" s="220"/>
      <c r="Z50" s="221"/>
      <c r="AA50" s="221"/>
      <c r="AB50" s="221"/>
      <c r="AC50" s="221"/>
      <c r="AD50" s="220"/>
      <c r="AE50" s="220"/>
      <c r="AF50" s="220"/>
      <c r="AG50" s="220"/>
      <c r="AH50" s="220"/>
      <c r="AI50" s="220"/>
      <c r="AJ50" s="220"/>
      <c r="AK50" s="220"/>
      <c r="AL50" s="221"/>
      <c r="AM50" s="221"/>
      <c r="AN50" s="221"/>
      <c r="AO50" s="221"/>
      <c r="AP50" s="222"/>
      <c r="AQ50" s="223"/>
      <c r="AR50" s="223"/>
      <c r="AS50" s="223"/>
      <c r="AT50" s="223"/>
      <c r="AU50" s="223"/>
      <c r="AV50" s="223"/>
      <c r="AW50" s="223"/>
      <c r="AX50" s="223"/>
      <c r="AY50" s="222"/>
      <c r="AZ50" s="220"/>
      <c r="BA50" s="220"/>
      <c r="BB50" s="220"/>
      <c r="BC50" s="220"/>
      <c r="BD50" s="222"/>
      <c r="BE50" s="222"/>
      <c r="BF50" s="222"/>
      <c r="BG50" s="222"/>
      <c r="BH50" s="222"/>
      <c r="BI50" s="222"/>
      <c r="BJ50" s="222"/>
      <c r="BK50" s="222"/>
      <c r="BL50" s="222"/>
      <c r="BM50" s="222"/>
      <c r="BN50" s="222"/>
      <c r="BO50" s="222"/>
      <c r="BP50" s="222"/>
      <c r="BQ50" s="222"/>
      <c r="BR50" s="222"/>
      <c r="BS50" s="220"/>
      <c r="BT50" s="220"/>
      <c r="BU50" s="220"/>
      <c r="BV50" s="220"/>
      <c r="BW50" s="220"/>
      <c r="BY50" s="649" t="s">
        <v>333</v>
      </c>
      <c r="BZ50" s="650"/>
      <c r="CA50" s="650"/>
      <c r="CB50" s="650"/>
      <c r="CC50" s="650"/>
      <c r="CD50" s="650"/>
      <c r="CE50" s="650"/>
      <c r="CF50" s="650"/>
      <c r="CG50" s="650"/>
      <c r="CH50" s="650"/>
      <c r="CI50" s="650"/>
      <c r="CJ50" s="650"/>
      <c r="CK50" s="650"/>
      <c r="CL50" s="651"/>
      <c r="CM50" s="652">
        <v>445809</v>
      </c>
      <c r="CN50" s="659"/>
      <c r="CO50" s="659"/>
      <c r="CP50" s="659"/>
      <c r="CQ50" s="659"/>
      <c r="CR50" s="659"/>
      <c r="CS50" s="659"/>
      <c r="CT50" s="660"/>
      <c r="CU50" s="655">
        <v>0.1</v>
      </c>
      <c r="CV50" s="656"/>
      <c r="CW50" s="656"/>
      <c r="CX50" s="657"/>
      <c r="CY50" s="658">
        <v>39409</v>
      </c>
      <c r="CZ50" s="659"/>
      <c r="DA50" s="659"/>
      <c r="DB50" s="659"/>
      <c r="DC50" s="659"/>
      <c r="DD50" s="659"/>
      <c r="DE50" s="659"/>
      <c r="DF50" s="660"/>
      <c r="DG50" s="658" t="s">
        <v>212</v>
      </c>
      <c r="DH50" s="659"/>
      <c r="DI50" s="659"/>
      <c r="DJ50" s="659"/>
      <c r="DK50" s="659"/>
      <c r="DL50" s="659"/>
      <c r="DM50" s="659"/>
      <c r="DN50" s="659"/>
      <c r="DO50" s="659"/>
      <c r="DP50" s="659"/>
      <c r="DQ50" s="660"/>
      <c r="DR50" s="655" t="s">
        <v>212</v>
      </c>
      <c r="DS50" s="656"/>
      <c r="DT50" s="656"/>
      <c r="DU50" s="656"/>
      <c r="DV50" s="656"/>
      <c r="DW50" s="656"/>
      <c r="DX50" s="676"/>
    </row>
    <row r="51" spans="2:128" ht="11.25" customHeight="1">
      <c r="B51" s="227" t="s">
        <v>334</v>
      </c>
      <c r="C51" s="213"/>
      <c r="D51" s="219"/>
      <c r="E51" s="219"/>
      <c r="F51" s="219"/>
      <c r="G51" s="219"/>
      <c r="H51" s="219"/>
      <c r="I51" s="219"/>
      <c r="J51" s="219"/>
      <c r="K51" s="219"/>
      <c r="L51" s="219"/>
      <c r="M51" s="219"/>
      <c r="N51" s="219"/>
      <c r="O51" s="219"/>
      <c r="P51" s="219"/>
      <c r="Q51" s="219"/>
      <c r="R51" s="220"/>
      <c r="S51" s="220"/>
      <c r="T51" s="220"/>
      <c r="U51" s="220"/>
      <c r="V51" s="220"/>
      <c r="W51" s="220"/>
      <c r="X51" s="220"/>
      <c r="Y51" s="220"/>
      <c r="Z51" s="221"/>
      <c r="AA51" s="221"/>
      <c r="AB51" s="221"/>
      <c r="AC51" s="221"/>
      <c r="AD51" s="220"/>
      <c r="AE51" s="220"/>
      <c r="AF51" s="220"/>
      <c r="AG51" s="220"/>
      <c r="AH51" s="220"/>
      <c r="AI51" s="220"/>
      <c r="AJ51" s="220"/>
      <c r="AK51" s="220"/>
      <c r="AL51" s="221"/>
      <c r="AM51" s="221"/>
      <c r="AN51" s="221"/>
      <c r="AO51" s="221"/>
      <c r="AP51" s="222"/>
      <c r="AQ51" s="223"/>
      <c r="AR51" s="223"/>
      <c r="AS51" s="223"/>
      <c r="AT51" s="223"/>
      <c r="AU51" s="223"/>
      <c r="AV51" s="223"/>
      <c r="AW51" s="223"/>
      <c r="AX51" s="223"/>
      <c r="AY51" s="222"/>
      <c r="AZ51" s="220"/>
      <c r="BA51" s="220"/>
      <c r="BB51" s="220"/>
      <c r="BC51" s="220"/>
      <c r="BD51" s="222"/>
      <c r="BE51" s="222"/>
      <c r="BF51" s="222"/>
      <c r="BG51" s="222"/>
      <c r="BH51" s="222"/>
      <c r="BI51" s="222"/>
      <c r="BJ51" s="222"/>
      <c r="BK51" s="222"/>
      <c r="BL51" s="222"/>
      <c r="BM51" s="222"/>
      <c r="BN51" s="222"/>
      <c r="BO51" s="222"/>
      <c r="BP51" s="222"/>
      <c r="BQ51" s="222"/>
      <c r="BR51" s="222"/>
      <c r="BS51" s="220"/>
      <c r="BT51" s="220"/>
      <c r="BU51" s="220"/>
      <c r="BV51" s="220"/>
      <c r="BW51" s="220"/>
      <c r="BY51" s="649" t="s">
        <v>335</v>
      </c>
      <c r="BZ51" s="650"/>
      <c r="CA51" s="650"/>
      <c r="CB51" s="650"/>
      <c r="CC51" s="650"/>
      <c r="CD51" s="650"/>
      <c r="CE51" s="650"/>
      <c r="CF51" s="650"/>
      <c r="CG51" s="650"/>
      <c r="CH51" s="650"/>
      <c r="CI51" s="650"/>
      <c r="CJ51" s="650"/>
      <c r="CK51" s="650"/>
      <c r="CL51" s="651"/>
      <c r="CM51" s="652">
        <v>53355298</v>
      </c>
      <c r="CN51" s="653"/>
      <c r="CO51" s="653"/>
      <c r="CP51" s="653"/>
      <c r="CQ51" s="653"/>
      <c r="CR51" s="653"/>
      <c r="CS51" s="653"/>
      <c r="CT51" s="654"/>
      <c r="CU51" s="655">
        <v>9.1999999999999993</v>
      </c>
      <c r="CV51" s="656"/>
      <c r="CW51" s="656"/>
      <c r="CX51" s="657"/>
      <c r="CY51" s="658">
        <v>1038558</v>
      </c>
      <c r="CZ51" s="659"/>
      <c r="DA51" s="659"/>
      <c r="DB51" s="659"/>
      <c r="DC51" s="659"/>
      <c r="DD51" s="659"/>
      <c r="DE51" s="659"/>
      <c r="DF51" s="660"/>
      <c r="DG51" s="658">
        <v>551769</v>
      </c>
      <c r="DH51" s="659"/>
      <c r="DI51" s="659"/>
      <c r="DJ51" s="659"/>
      <c r="DK51" s="659"/>
      <c r="DL51" s="659"/>
      <c r="DM51" s="659"/>
      <c r="DN51" s="659"/>
      <c r="DO51" s="659"/>
      <c r="DP51" s="659"/>
      <c r="DQ51" s="660"/>
      <c r="DR51" s="655">
        <v>0.2</v>
      </c>
      <c r="DS51" s="656"/>
      <c r="DT51" s="656"/>
      <c r="DU51" s="656"/>
      <c r="DV51" s="656"/>
      <c r="DW51" s="656"/>
      <c r="DX51" s="676"/>
    </row>
    <row r="52" spans="2:128" ht="11.25" customHeight="1">
      <c r="B52" s="228" t="s">
        <v>336</v>
      </c>
      <c r="D52" s="219"/>
      <c r="E52" s="219"/>
      <c r="F52" s="219"/>
      <c r="G52" s="219"/>
      <c r="H52" s="219"/>
      <c r="I52" s="219"/>
      <c r="J52" s="219"/>
      <c r="K52" s="219"/>
      <c r="L52" s="219"/>
      <c r="M52" s="219"/>
      <c r="N52" s="219"/>
      <c r="O52" s="219"/>
      <c r="P52" s="219"/>
      <c r="Q52" s="219"/>
      <c r="R52" s="220"/>
      <c r="S52" s="220"/>
      <c r="T52" s="220"/>
      <c r="U52" s="220"/>
      <c r="V52" s="220"/>
      <c r="W52" s="220"/>
      <c r="X52" s="220"/>
      <c r="Y52" s="220"/>
      <c r="Z52" s="221"/>
      <c r="AA52" s="221"/>
      <c r="AB52" s="221"/>
      <c r="AC52" s="221"/>
      <c r="AD52" s="220"/>
      <c r="AE52" s="220"/>
      <c r="AF52" s="220"/>
      <c r="AG52" s="220"/>
      <c r="AH52" s="220"/>
      <c r="AI52" s="220"/>
      <c r="AJ52" s="220"/>
      <c r="AK52" s="220"/>
      <c r="AL52" s="221"/>
      <c r="AM52" s="221"/>
      <c r="AN52" s="221"/>
      <c r="AO52" s="221"/>
      <c r="AP52" s="222"/>
      <c r="AQ52" s="223"/>
      <c r="AR52" s="223"/>
      <c r="AS52" s="223"/>
      <c r="AT52" s="223"/>
      <c r="AU52" s="223"/>
      <c r="AV52" s="223"/>
      <c r="AW52" s="223"/>
      <c r="AX52" s="223"/>
      <c r="AY52" s="222"/>
      <c r="AZ52" s="220"/>
      <c r="BA52" s="220"/>
      <c r="BB52" s="220"/>
      <c r="BC52" s="220"/>
      <c r="BD52" s="222"/>
      <c r="BE52" s="222"/>
      <c r="BF52" s="222"/>
      <c r="BG52" s="222"/>
      <c r="BH52" s="222"/>
      <c r="BI52" s="222"/>
      <c r="BJ52" s="222"/>
      <c r="BK52" s="222"/>
      <c r="BL52" s="222"/>
      <c r="BM52" s="222"/>
      <c r="BN52" s="222"/>
      <c r="BO52" s="222"/>
      <c r="BP52" s="222"/>
      <c r="BQ52" s="222"/>
      <c r="BR52" s="222"/>
      <c r="BS52" s="220"/>
      <c r="BT52" s="220"/>
      <c r="BU52" s="220"/>
      <c r="BV52" s="220"/>
      <c r="BW52" s="220"/>
      <c r="BY52" s="649" t="s">
        <v>337</v>
      </c>
      <c r="BZ52" s="650"/>
      <c r="CA52" s="650"/>
      <c r="CB52" s="650"/>
      <c r="CC52" s="650"/>
      <c r="CD52" s="650"/>
      <c r="CE52" s="650"/>
      <c r="CF52" s="650"/>
      <c r="CG52" s="650"/>
      <c r="CH52" s="650"/>
      <c r="CI52" s="650"/>
      <c r="CJ52" s="650"/>
      <c r="CK52" s="650"/>
      <c r="CL52" s="651"/>
      <c r="CM52" s="652" t="s">
        <v>212</v>
      </c>
      <c r="CN52" s="659"/>
      <c r="CO52" s="659"/>
      <c r="CP52" s="659"/>
      <c r="CQ52" s="659"/>
      <c r="CR52" s="659"/>
      <c r="CS52" s="659"/>
      <c r="CT52" s="660"/>
      <c r="CU52" s="655" t="s">
        <v>212</v>
      </c>
      <c r="CV52" s="656"/>
      <c r="CW52" s="656"/>
      <c r="CX52" s="657"/>
      <c r="CY52" s="658" t="s">
        <v>212</v>
      </c>
      <c r="CZ52" s="659"/>
      <c r="DA52" s="659"/>
      <c r="DB52" s="659"/>
      <c r="DC52" s="659"/>
      <c r="DD52" s="659"/>
      <c r="DE52" s="659"/>
      <c r="DF52" s="660"/>
      <c r="DG52" s="658" t="s">
        <v>129</v>
      </c>
      <c r="DH52" s="659"/>
      <c r="DI52" s="659"/>
      <c r="DJ52" s="659"/>
      <c r="DK52" s="659"/>
      <c r="DL52" s="659"/>
      <c r="DM52" s="659"/>
      <c r="DN52" s="659"/>
      <c r="DO52" s="659"/>
      <c r="DP52" s="659"/>
      <c r="DQ52" s="660"/>
      <c r="DR52" s="655" t="s">
        <v>212</v>
      </c>
      <c r="DS52" s="656"/>
      <c r="DT52" s="656"/>
      <c r="DU52" s="656"/>
      <c r="DV52" s="656"/>
      <c r="DW52" s="656"/>
      <c r="DX52" s="676"/>
    </row>
    <row r="53" spans="2:128" ht="11.25" customHeight="1">
      <c r="AP53" s="675"/>
      <c r="AQ53" s="675"/>
      <c r="AR53" s="675"/>
      <c r="AS53" s="675"/>
      <c r="AT53" s="219"/>
      <c r="AU53" s="219"/>
      <c r="AV53" s="219"/>
      <c r="AW53" s="219"/>
      <c r="AX53" s="219"/>
      <c r="AY53" s="219"/>
      <c r="AZ53" s="219"/>
      <c r="BA53" s="219"/>
      <c r="BB53" s="219"/>
      <c r="BC53" s="219"/>
      <c r="BD53" s="668"/>
      <c r="BE53" s="668"/>
      <c r="BF53" s="668"/>
      <c r="BG53" s="668"/>
      <c r="BH53" s="668"/>
      <c r="BI53" s="668"/>
      <c r="BJ53" s="668"/>
      <c r="BK53" s="668"/>
      <c r="BL53" s="668"/>
      <c r="BM53" s="668"/>
      <c r="BN53" s="668"/>
      <c r="BO53" s="668"/>
      <c r="BP53" s="668"/>
      <c r="BQ53" s="668"/>
      <c r="BR53" s="668"/>
      <c r="BS53" s="668"/>
      <c r="BT53" s="668"/>
      <c r="BU53" s="668"/>
      <c r="BV53" s="668"/>
      <c r="BW53" s="668"/>
      <c r="BY53" s="649" t="s">
        <v>338</v>
      </c>
      <c r="BZ53" s="650"/>
      <c r="CA53" s="650"/>
      <c r="CB53" s="650"/>
      <c r="CC53" s="650"/>
      <c r="CD53" s="650"/>
      <c r="CE53" s="650"/>
      <c r="CF53" s="650"/>
      <c r="CG53" s="650"/>
      <c r="CH53" s="650"/>
      <c r="CI53" s="650"/>
      <c r="CJ53" s="650"/>
      <c r="CK53" s="650"/>
      <c r="CL53" s="651"/>
      <c r="CM53" s="652">
        <v>117216191</v>
      </c>
      <c r="CN53" s="653"/>
      <c r="CO53" s="653"/>
      <c r="CP53" s="653"/>
      <c r="CQ53" s="653"/>
      <c r="CR53" s="653"/>
      <c r="CS53" s="653"/>
      <c r="CT53" s="654"/>
      <c r="CU53" s="655">
        <v>20.2</v>
      </c>
      <c r="CV53" s="656"/>
      <c r="CW53" s="656"/>
      <c r="CX53" s="657"/>
      <c r="CY53" s="658">
        <v>8807033</v>
      </c>
      <c r="CZ53" s="659"/>
      <c r="DA53" s="659"/>
      <c r="DB53" s="659"/>
      <c r="DC53" s="659"/>
      <c r="DD53" s="659"/>
      <c r="DE53" s="659"/>
      <c r="DF53" s="660"/>
      <c r="DG53" s="661"/>
      <c r="DH53" s="662"/>
      <c r="DI53" s="662"/>
      <c r="DJ53" s="662"/>
      <c r="DK53" s="662"/>
      <c r="DL53" s="662"/>
      <c r="DM53" s="662"/>
      <c r="DN53" s="662"/>
      <c r="DO53" s="662"/>
      <c r="DP53" s="662"/>
      <c r="DQ53" s="663"/>
      <c r="DR53" s="664"/>
      <c r="DS53" s="665"/>
      <c r="DT53" s="665"/>
      <c r="DU53" s="665"/>
      <c r="DV53" s="665"/>
      <c r="DW53" s="665"/>
      <c r="DX53" s="666"/>
    </row>
    <row r="54" spans="2:128" ht="11.25" customHeight="1">
      <c r="B54" s="213"/>
      <c r="C54" s="213"/>
      <c r="D54" s="213"/>
      <c r="E54" s="213"/>
      <c r="F54" s="213"/>
      <c r="G54" s="213"/>
      <c r="H54" s="213"/>
      <c r="I54" s="213"/>
      <c r="J54" s="213"/>
      <c r="K54" s="213"/>
      <c r="L54" s="213"/>
      <c r="M54" s="213"/>
      <c r="N54" s="213"/>
      <c r="O54" s="213"/>
      <c r="P54" s="213"/>
      <c r="Q54" s="213"/>
      <c r="R54" s="225"/>
      <c r="S54" s="225"/>
      <c r="T54" s="225"/>
      <c r="U54" s="225"/>
      <c r="V54" s="225"/>
      <c r="W54" s="225"/>
      <c r="X54" s="225"/>
      <c r="Y54" s="225"/>
      <c r="Z54" s="225"/>
      <c r="AA54" s="225"/>
      <c r="AB54" s="225"/>
      <c r="AC54" s="225"/>
      <c r="AD54" s="225"/>
      <c r="AE54" s="225"/>
      <c r="AF54" s="225"/>
      <c r="AG54" s="225"/>
      <c r="AH54" s="225"/>
      <c r="AI54" s="225"/>
      <c r="AJ54" s="225"/>
      <c r="AK54" s="225"/>
      <c r="AL54" s="225"/>
      <c r="AM54" s="225"/>
      <c r="AN54" s="225"/>
      <c r="AO54" s="225"/>
      <c r="AP54" s="675"/>
      <c r="AQ54" s="675"/>
      <c r="AR54" s="675"/>
      <c r="AS54" s="675"/>
      <c r="AT54" s="219"/>
      <c r="AU54" s="219"/>
      <c r="AV54" s="219"/>
      <c r="AW54" s="219"/>
      <c r="AX54" s="219"/>
      <c r="AY54" s="219"/>
      <c r="AZ54" s="219"/>
      <c r="BA54" s="219"/>
      <c r="BB54" s="219"/>
      <c r="BC54" s="219"/>
      <c r="BD54" s="668"/>
      <c r="BE54" s="668"/>
      <c r="BF54" s="668"/>
      <c r="BG54" s="668"/>
      <c r="BH54" s="668"/>
      <c r="BI54" s="668"/>
      <c r="BJ54" s="668"/>
      <c r="BK54" s="668"/>
      <c r="BL54" s="668"/>
      <c r="BM54" s="668"/>
      <c r="BN54" s="668"/>
      <c r="BO54" s="668"/>
      <c r="BP54" s="668"/>
      <c r="BQ54" s="668"/>
      <c r="BR54" s="668"/>
      <c r="BS54" s="668"/>
      <c r="BT54" s="668"/>
      <c r="BU54" s="668"/>
      <c r="BV54" s="668"/>
      <c r="BW54" s="668"/>
      <c r="BY54" s="649" t="s">
        <v>339</v>
      </c>
      <c r="BZ54" s="650"/>
      <c r="CA54" s="650"/>
      <c r="CB54" s="650"/>
      <c r="CC54" s="650"/>
      <c r="CD54" s="650"/>
      <c r="CE54" s="650"/>
      <c r="CF54" s="650"/>
      <c r="CG54" s="650"/>
      <c r="CH54" s="650"/>
      <c r="CI54" s="650"/>
      <c r="CJ54" s="650"/>
      <c r="CK54" s="650"/>
      <c r="CL54" s="651"/>
      <c r="CM54" s="652">
        <v>2888810</v>
      </c>
      <c r="CN54" s="653"/>
      <c r="CO54" s="653"/>
      <c r="CP54" s="653"/>
      <c r="CQ54" s="653"/>
      <c r="CR54" s="653"/>
      <c r="CS54" s="653"/>
      <c r="CT54" s="654"/>
      <c r="CU54" s="655">
        <v>0.5</v>
      </c>
      <c r="CV54" s="656"/>
      <c r="CW54" s="656"/>
      <c r="CX54" s="657"/>
      <c r="CY54" s="658">
        <v>1224982</v>
      </c>
      <c r="CZ54" s="659"/>
      <c r="DA54" s="659"/>
      <c r="DB54" s="659"/>
      <c r="DC54" s="659"/>
      <c r="DD54" s="659"/>
      <c r="DE54" s="659"/>
      <c r="DF54" s="660"/>
      <c r="DG54" s="661"/>
      <c r="DH54" s="662"/>
      <c r="DI54" s="662"/>
      <c r="DJ54" s="662"/>
      <c r="DK54" s="662"/>
      <c r="DL54" s="662"/>
      <c r="DM54" s="662"/>
      <c r="DN54" s="662"/>
      <c r="DO54" s="662"/>
      <c r="DP54" s="662"/>
      <c r="DQ54" s="663"/>
      <c r="DR54" s="664"/>
      <c r="DS54" s="665"/>
      <c r="DT54" s="665"/>
      <c r="DU54" s="665"/>
      <c r="DV54" s="665"/>
      <c r="DW54" s="665"/>
      <c r="DX54" s="666"/>
    </row>
    <row r="55" spans="2:128" ht="11.25" customHeight="1">
      <c r="B55" s="213"/>
      <c r="C55" s="213"/>
      <c r="D55" s="213"/>
      <c r="E55" s="213"/>
      <c r="F55" s="213"/>
      <c r="G55" s="213"/>
      <c r="H55" s="213"/>
      <c r="I55" s="213"/>
      <c r="J55" s="213"/>
      <c r="K55" s="213"/>
      <c r="L55" s="213"/>
      <c r="M55" s="213"/>
      <c r="N55" s="213"/>
      <c r="O55" s="213"/>
      <c r="P55" s="213"/>
      <c r="Q55" s="213"/>
      <c r="R55" s="225"/>
      <c r="S55" s="225"/>
      <c r="T55" s="225"/>
      <c r="U55" s="225"/>
      <c r="V55" s="225"/>
      <c r="W55" s="225"/>
      <c r="X55" s="225"/>
      <c r="Y55" s="225"/>
      <c r="Z55" s="225"/>
      <c r="AA55" s="225"/>
      <c r="AB55" s="225"/>
      <c r="AC55" s="225"/>
      <c r="AD55" s="225"/>
      <c r="AE55" s="225"/>
      <c r="AF55" s="225"/>
      <c r="AG55" s="225"/>
      <c r="AH55" s="225"/>
      <c r="AI55" s="225"/>
      <c r="AJ55" s="225"/>
      <c r="AK55" s="225"/>
      <c r="AL55" s="225"/>
      <c r="AM55" s="225"/>
      <c r="AN55" s="225"/>
      <c r="AO55" s="225"/>
      <c r="AP55" s="675"/>
      <c r="AQ55" s="675"/>
      <c r="AR55" s="675"/>
      <c r="AS55" s="675"/>
      <c r="AT55" s="219"/>
      <c r="AU55" s="219"/>
      <c r="AV55" s="219"/>
      <c r="AW55" s="219"/>
      <c r="AX55" s="219"/>
      <c r="AY55" s="219"/>
      <c r="AZ55" s="219"/>
      <c r="BA55" s="219"/>
      <c r="BB55" s="219"/>
      <c r="BC55" s="219"/>
      <c r="BD55" s="668"/>
      <c r="BE55" s="668"/>
      <c r="BF55" s="668"/>
      <c r="BG55" s="668"/>
      <c r="BH55" s="668"/>
      <c r="BI55" s="668"/>
      <c r="BJ55" s="668"/>
      <c r="BK55" s="668"/>
      <c r="BL55" s="668"/>
      <c r="BM55" s="668"/>
      <c r="BN55" s="668"/>
      <c r="BO55" s="668"/>
      <c r="BP55" s="668"/>
      <c r="BQ55" s="668"/>
      <c r="BR55" s="668"/>
      <c r="BS55" s="668"/>
      <c r="BT55" s="668"/>
      <c r="BU55" s="668"/>
      <c r="BV55" s="668"/>
      <c r="BW55" s="668"/>
      <c r="BY55" s="669" t="s">
        <v>309</v>
      </c>
      <c r="BZ55" s="670"/>
      <c r="CA55" s="649" t="s">
        <v>340</v>
      </c>
      <c r="CB55" s="650"/>
      <c r="CC55" s="650"/>
      <c r="CD55" s="650"/>
      <c r="CE55" s="650"/>
      <c r="CF55" s="650"/>
      <c r="CG55" s="650"/>
      <c r="CH55" s="650"/>
      <c r="CI55" s="650"/>
      <c r="CJ55" s="650"/>
      <c r="CK55" s="650"/>
      <c r="CL55" s="651"/>
      <c r="CM55" s="652">
        <v>109294869</v>
      </c>
      <c r="CN55" s="653"/>
      <c r="CO55" s="653"/>
      <c r="CP55" s="653"/>
      <c r="CQ55" s="653"/>
      <c r="CR55" s="653"/>
      <c r="CS55" s="653"/>
      <c r="CT55" s="654"/>
      <c r="CU55" s="655">
        <v>18.8</v>
      </c>
      <c r="CV55" s="656"/>
      <c r="CW55" s="656"/>
      <c r="CX55" s="657"/>
      <c r="CY55" s="658">
        <v>8732156</v>
      </c>
      <c r="CZ55" s="659"/>
      <c r="DA55" s="659"/>
      <c r="DB55" s="659"/>
      <c r="DC55" s="659"/>
      <c r="DD55" s="659"/>
      <c r="DE55" s="659"/>
      <c r="DF55" s="660"/>
      <c r="DG55" s="661"/>
      <c r="DH55" s="662"/>
      <c r="DI55" s="662"/>
      <c r="DJ55" s="662"/>
      <c r="DK55" s="662"/>
      <c r="DL55" s="662"/>
      <c r="DM55" s="662"/>
      <c r="DN55" s="662"/>
      <c r="DO55" s="662"/>
      <c r="DP55" s="662"/>
      <c r="DQ55" s="663"/>
      <c r="DR55" s="664"/>
      <c r="DS55" s="665"/>
      <c r="DT55" s="665"/>
      <c r="DU55" s="665"/>
      <c r="DV55" s="665"/>
      <c r="DW55" s="665"/>
      <c r="DX55" s="666"/>
    </row>
    <row r="56" spans="2:128" ht="11.25" customHeight="1">
      <c r="B56" s="213"/>
      <c r="C56" s="213"/>
      <c r="D56" s="213"/>
      <c r="E56" s="213"/>
      <c r="F56" s="213"/>
      <c r="G56" s="213"/>
      <c r="H56" s="213"/>
      <c r="I56" s="213"/>
      <c r="J56" s="213"/>
      <c r="K56" s="213"/>
      <c r="L56" s="213"/>
      <c r="M56" s="213"/>
      <c r="N56" s="213"/>
      <c r="O56" s="213"/>
      <c r="P56" s="213"/>
      <c r="Q56" s="213"/>
      <c r="R56" s="225"/>
      <c r="S56" s="225"/>
      <c r="T56" s="225"/>
      <c r="U56" s="225"/>
      <c r="V56" s="225"/>
      <c r="W56" s="225"/>
      <c r="X56" s="225"/>
      <c r="Y56" s="225"/>
      <c r="Z56" s="225"/>
      <c r="AA56" s="225"/>
      <c r="AB56" s="225"/>
      <c r="AC56" s="225"/>
      <c r="AD56" s="225"/>
      <c r="AE56" s="225"/>
      <c r="AF56" s="225"/>
      <c r="AG56" s="225"/>
      <c r="AH56" s="225"/>
      <c r="AI56" s="225"/>
      <c r="AJ56" s="225"/>
      <c r="AK56" s="225"/>
      <c r="AL56" s="225"/>
      <c r="AM56" s="225"/>
      <c r="AN56" s="225"/>
      <c r="AO56" s="225"/>
      <c r="AP56" s="223"/>
      <c r="AQ56" s="223"/>
      <c r="AR56" s="219"/>
      <c r="AS56" s="219"/>
      <c r="AT56" s="219"/>
      <c r="AU56" s="219"/>
      <c r="AV56" s="219"/>
      <c r="AW56" s="219"/>
      <c r="AX56" s="219"/>
      <c r="AY56" s="219"/>
      <c r="AZ56" s="219"/>
      <c r="BA56" s="219"/>
      <c r="BB56" s="219"/>
      <c r="BC56" s="219"/>
      <c r="BD56" s="223"/>
      <c r="BE56" s="223"/>
      <c r="BF56" s="223"/>
      <c r="BG56" s="223"/>
      <c r="BH56" s="223"/>
      <c r="BI56" s="223"/>
      <c r="BJ56" s="223"/>
      <c r="BK56" s="223"/>
      <c r="BL56" s="223"/>
      <c r="BM56" s="223"/>
      <c r="BN56" s="223"/>
      <c r="BO56" s="223"/>
      <c r="BP56" s="223"/>
      <c r="BQ56" s="223"/>
      <c r="BR56" s="223"/>
      <c r="BS56" s="223"/>
      <c r="BT56" s="223"/>
      <c r="BU56" s="223"/>
      <c r="BV56" s="223"/>
      <c r="BW56" s="223"/>
      <c r="BY56" s="671"/>
      <c r="BZ56" s="672"/>
      <c r="CA56" s="649" t="s">
        <v>341</v>
      </c>
      <c r="CB56" s="650"/>
      <c r="CC56" s="650"/>
      <c r="CD56" s="650"/>
      <c r="CE56" s="650"/>
      <c r="CF56" s="650"/>
      <c r="CG56" s="650"/>
      <c r="CH56" s="650"/>
      <c r="CI56" s="650"/>
      <c r="CJ56" s="650"/>
      <c r="CK56" s="650"/>
      <c r="CL56" s="651"/>
      <c r="CM56" s="652">
        <v>62181684</v>
      </c>
      <c r="CN56" s="653"/>
      <c r="CO56" s="653"/>
      <c r="CP56" s="653"/>
      <c r="CQ56" s="653"/>
      <c r="CR56" s="653"/>
      <c r="CS56" s="653"/>
      <c r="CT56" s="654"/>
      <c r="CU56" s="655">
        <v>10.7</v>
      </c>
      <c r="CV56" s="656"/>
      <c r="CW56" s="656"/>
      <c r="CX56" s="657"/>
      <c r="CY56" s="658">
        <v>844348</v>
      </c>
      <c r="CZ56" s="659"/>
      <c r="DA56" s="659"/>
      <c r="DB56" s="659"/>
      <c r="DC56" s="659"/>
      <c r="DD56" s="659"/>
      <c r="DE56" s="659"/>
      <c r="DF56" s="660"/>
      <c r="DG56" s="661"/>
      <c r="DH56" s="662"/>
      <c r="DI56" s="662"/>
      <c r="DJ56" s="662"/>
      <c r="DK56" s="662"/>
      <c r="DL56" s="662"/>
      <c r="DM56" s="662"/>
      <c r="DN56" s="662"/>
      <c r="DO56" s="662"/>
      <c r="DP56" s="662"/>
      <c r="DQ56" s="663"/>
      <c r="DR56" s="664"/>
      <c r="DS56" s="665"/>
      <c r="DT56" s="665"/>
      <c r="DU56" s="665"/>
      <c r="DV56" s="665"/>
      <c r="DW56" s="665"/>
      <c r="DX56" s="666"/>
    </row>
    <row r="57" spans="2:128" ht="11.25" customHeight="1">
      <c r="B57" s="227"/>
      <c r="C57" s="213"/>
      <c r="D57" s="213"/>
      <c r="E57" s="213"/>
      <c r="F57" s="213"/>
      <c r="G57" s="213"/>
      <c r="H57" s="213"/>
      <c r="I57" s="213"/>
      <c r="J57" s="213"/>
      <c r="K57" s="213"/>
      <c r="L57" s="213"/>
      <c r="M57" s="213"/>
      <c r="N57" s="213"/>
      <c r="O57" s="213"/>
      <c r="P57" s="213"/>
      <c r="Q57" s="213"/>
      <c r="R57" s="225"/>
      <c r="S57" s="225"/>
      <c r="T57" s="225"/>
      <c r="U57" s="225"/>
      <c r="V57" s="225"/>
      <c r="W57" s="225"/>
      <c r="X57" s="225"/>
      <c r="Y57" s="225"/>
      <c r="Z57" s="225"/>
      <c r="AA57" s="225"/>
      <c r="AB57" s="225"/>
      <c r="AC57" s="225"/>
      <c r="AD57" s="225"/>
      <c r="AE57" s="225"/>
      <c r="AF57" s="225"/>
      <c r="AG57" s="225"/>
      <c r="AH57" s="225"/>
      <c r="AI57" s="225"/>
      <c r="AJ57" s="225"/>
      <c r="AK57" s="225"/>
      <c r="AL57" s="225"/>
      <c r="AM57" s="225"/>
      <c r="AN57" s="225"/>
      <c r="AO57" s="225"/>
      <c r="AP57" s="223"/>
      <c r="AQ57" s="667"/>
      <c r="AR57" s="667"/>
      <c r="AS57" s="667"/>
      <c r="AT57" s="667"/>
      <c r="AU57" s="667"/>
      <c r="AV57" s="667"/>
      <c r="AW57" s="667"/>
      <c r="AX57" s="667"/>
      <c r="AY57" s="667"/>
      <c r="AZ57" s="667"/>
      <c r="BA57" s="667"/>
      <c r="BB57" s="667"/>
      <c r="BC57" s="667"/>
      <c r="BD57" s="667"/>
      <c r="BE57" s="667"/>
      <c r="BF57" s="667"/>
      <c r="BG57" s="667"/>
      <c r="BH57" s="667"/>
      <c r="BI57" s="667"/>
      <c r="BJ57" s="667"/>
      <c r="BK57" s="667"/>
      <c r="BL57" s="667"/>
      <c r="BM57" s="667"/>
      <c r="BN57" s="667"/>
      <c r="BO57" s="667"/>
      <c r="BP57" s="667"/>
      <c r="BQ57" s="667"/>
      <c r="BR57" s="667"/>
      <c r="BS57" s="667"/>
      <c r="BT57" s="667"/>
      <c r="BU57" s="667"/>
      <c r="BV57" s="667"/>
      <c r="BW57" s="667"/>
      <c r="BY57" s="671"/>
      <c r="BZ57" s="672"/>
      <c r="CA57" s="649" t="s">
        <v>342</v>
      </c>
      <c r="CB57" s="650"/>
      <c r="CC57" s="650"/>
      <c r="CD57" s="650"/>
      <c r="CE57" s="650"/>
      <c r="CF57" s="650"/>
      <c r="CG57" s="650"/>
      <c r="CH57" s="650"/>
      <c r="CI57" s="650"/>
      <c r="CJ57" s="650"/>
      <c r="CK57" s="650"/>
      <c r="CL57" s="651"/>
      <c r="CM57" s="652">
        <v>34176903</v>
      </c>
      <c r="CN57" s="653"/>
      <c r="CO57" s="653"/>
      <c r="CP57" s="653"/>
      <c r="CQ57" s="653"/>
      <c r="CR57" s="653"/>
      <c r="CS57" s="653"/>
      <c r="CT57" s="654"/>
      <c r="CU57" s="655">
        <v>5.9</v>
      </c>
      <c r="CV57" s="656"/>
      <c r="CW57" s="656"/>
      <c r="CX57" s="657"/>
      <c r="CY57" s="658">
        <v>7886785</v>
      </c>
      <c r="CZ57" s="659"/>
      <c r="DA57" s="659"/>
      <c r="DB57" s="659"/>
      <c r="DC57" s="659"/>
      <c r="DD57" s="659"/>
      <c r="DE57" s="659"/>
      <c r="DF57" s="660"/>
      <c r="DG57" s="661"/>
      <c r="DH57" s="662"/>
      <c r="DI57" s="662"/>
      <c r="DJ57" s="662"/>
      <c r="DK57" s="662"/>
      <c r="DL57" s="662"/>
      <c r="DM57" s="662"/>
      <c r="DN57" s="662"/>
      <c r="DO57" s="662"/>
      <c r="DP57" s="662"/>
      <c r="DQ57" s="663"/>
      <c r="DR57" s="664"/>
      <c r="DS57" s="665"/>
      <c r="DT57" s="665"/>
      <c r="DU57" s="665"/>
      <c r="DV57" s="665"/>
      <c r="DW57" s="665"/>
      <c r="DX57" s="666"/>
    </row>
    <row r="58" spans="2:128" ht="11.25" customHeight="1">
      <c r="B58" s="228"/>
      <c r="AP58" s="223"/>
      <c r="AQ58" s="219"/>
      <c r="AR58" s="219"/>
      <c r="AS58" s="219"/>
      <c r="AT58" s="219"/>
      <c r="AU58" s="219"/>
      <c r="AV58" s="219"/>
      <c r="AW58" s="219"/>
      <c r="AX58" s="219"/>
      <c r="AY58" s="219"/>
      <c r="AZ58" s="630"/>
      <c r="BA58" s="630"/>
      <c r="BB58" s="630"/>
      <c r="BC58" s="630"/>
      <c r="BD58" s="219"/>
      <c r="BE58" s="219"/>
      <c r="BF58" s="219"/>
      <c r="BG58" s="219"/>
      <c r="BH58" s="219"/>
      <c r="BI58" s="219"/>
      <c r="BJ58" s="219"/>
      <c r="BK58" s="219"/>
      <c r="BL58" s="219"/>
      <c r="BM58" s="219"/>
      <c r="BN58" s="219"/>
      <c r="BO58" s="219"/>
      <c r="BP58" s="219"/>
      <c r="BQ58" s="219"/>
      <c r="BR58" s="219"/>
      <c r="BS58" s="630"/>
      <c r="BT58" s="630"/>
      <c r="BU58" s="630"/>
      <c r="BV58" s="630"/>
      <c r="BW58" s="630"/>
      <c r="BY58" s="671"/>
      <c r="BZ58" s="672"/>
      <c r="CA58" s="649" t="s">
        <v>343</v>
      </c>
      <c r="CB58" s="650"/>
      <c r="CC58" s="650"/>
      <c r="CD58" s="650"/>
      <c r="CE58" s="650"/>
      <c r="CF58" s="650"/>
      <c r="CG58" s="650"/>
      <c r="CH58" s="650"/>
      <c r="CI58" s="650"/>
      <c r="CJ58" s="650"/>
      <c r="CK58" s="650"/>
      <c r="CL58" s="651"/>
      <c r="CM58" s="652">
        <v>7921322</v>
      </c>
      <c r="CN58" s="653"/>
      <c r="CO58" s="653"/>
      <c r="CP58" s="653"/>
      <c r="CQ58" s="653"/>
      <c r="CR58" s="653"/>
      <c r="CS58" s="653"/>
      <c r="CT58" s="654"/>
      <c r="CU58" s="655">
        <v>1.4</v>
      </c>
      <c r="CV58" s="656"/>
      <c r="CW58" s="656"/>
      <c r="CX58" s="657"/>
      <c r="CY58" s="658">
        <v>74877</v>
      </c>
      <c r="CZ58" s="659"/>
      <c r="DA58" s="659"/>
      <c r="DB58" s="659"/>
      <c r="DC58" s="659"/>
      <c r="DD58" s="659"/>
      <c r="DE58" s="659"/>
      <c r="DF58" s="660"/>
      <c r="DG58" s="661"/>
      <c r="DH58" s="662"/>
      <c r="DI58" s="662"/>
      <c r="DJ58" s="662"/>
      <c r="DK58" s="662"/>
      <c r="DL58" s="662"/>
      <c r="DM58" s="662"/>
      <c r="DN58" s="662"/>
      <c r="DO58" s="662"/>
      <c r="DP58" s="662"/>
      <c r="DQ58" s="663"/>
      <c r="DR58" s="664"/>
      <c r="DS58" s="665"/>
      <c r="DT58" s="665"/>
      <c r="DU58" s="665"/>
      <c r="DV58" s="665"/>
      <c r="DW58" s="665"/>
      <c r="DX58" s="666"/>
    </row>
    <row r="59" spans="2:128" ht="11.25" customHeight="1">
      <c r="AP59" s="219"/>
      <c r="AQ59" s="223"/>
      <c r="AR59" s="223"/>
      <c r="AS59" s="223"/>
      <c r="AT59" s="223"/>
      <c r="AU59" s="223"/>
      <c r="AV59" s="223"/>
      <c r="AW59" s="223"/>
      <c r="AX59" s="223"/>
      <c r="AY59" s="219"/>
      <c r="AZ59" s="630"/>
      <c r="BA59" s="630"/>
      <c r="BB59" s="630"/>
      <c r="BC59" s="630"/>
      <c r="BD59" s="219"/>
      <c r="BE59" s="219"/>
      <c r="BF59" s="219"/>
      <c r="BG59" s="219"/>
      <c r="BH59" s="219"/>
      <c r="BI59" s="219"/>
      <c r="BJ59" s="219"/>
      <c r="BK59" s="219"/>
      <c r="BL59" s="219"/>
      <c r="BM59" s="219"/>
      <c r="BN59" s="219"/>
      <c r="BO59" s="219"/>
      <c r="BP59" s="219"/>
      <c r="BQ59" s="219"/>
      <c r="BR59" s="219"/>
      <c r="BS59" s="630"/>
      <c r="BT59" s="630"/>
      <c r="BU59" s="630"/>
      <c r="BV59" s="630"/>
      <c r="BW59" s="630"/>
      <c r="BY59" s="673"/>
      <c r="BZ59" s="674"/>
      <c r="CA59" s="649" t="s">
        <v>344</v>
      </c>
      <c r="CB59" s="650"/>
      <c r="CC59" s="650"/>
      <c r="CD59" s="650"/>
      <c r="CE59" s="650"/>
      <c r="CF59" s="650"/>
      <c r="CG59" s="650"/>
      <c r="CH59" s="650"/>
      <c r="CI59" s="650"/>
      <c r="CJ59" s="650"/>
      <c r="CK59" s="650"/>
      <c r="CL59" s="651"/>
      <c r="CM59" s="652" t="s">
        <v>129</v>
      </c>
      <c r="CN59" s="653"/>
      <c r="CO59" s="653"/>
      <c r="CP59" s="653"/>
      <c r="CQ59" s="653"/>
      <c r="CR59" s="653"/>
      <c r="CS59" s="653"/>
      <c r="CT59" s="654"/>
      <c r="CU59" s="655" t="s">
        <v>212</v>
      </c>
      <c r="CV59" s="656"/>
      <c r="CW59" s="656"/>
      <c r="CX59" s="657"/>
      <c r="CY59" s="658" t="s">
        <v>129</v>
      </c>
      <c r="CZ59" s="659"/>
      <c r="DA59" s="659"/>
      <c r="DB59" s="659"/>
      <c r="DC59" s="659"/>
      <c r="DD59" s="659"/>
      <c r="DE59" s="659"/>
      <c r="DF59" s="660"/>
      <c r="DG59" s="661"/>
      <c r="DH59" s="662"/>
      <c r="DI59" s="662"/>
      <c r="DJ59" s="662"/>
      <c r="DK59" s="662"/>
      <c r="DL59" s="662"/>
      <c r="DM59" s="662"/>
      <c r="DN59" s="662"/>
      <c r="DO59" s="662"/>
      <c r="DP59" s="662"/>
      <c r="DQ59" s="663"/>
      <c r="DR59" s="664"/>
      <c r="DS59" s="665"/>
      <c r="DT59" s="665"/>
      <c r="DU59" s="665"/>
      <c r="DV59" s="665"/>
      <c r="DW59" s="665"/>
      <c r="DX59" s="666"/>
    </row>
    <row r="60" spans="2:128" ht="11.25" customHeight="1">
      <c r="AP60" s="219"/>
      <c r="AQ60" s="223"/>
      <c r="AR60" s="223"/>
      <c r="AS60" s="223"/>
      <c r="AT60" s="223"/>
      <c r="AU60" s="223"/>
      <c r="AV60" s="223"/>
      <c r="AW60" s="223"/>
      <c r="AX60" s="223"/>
      <c r="AY60" s="219"/>
      <c r="AZ60" s="630"/>
      <c r="BA60" s="630"/>
      <c r="BB60" s="630"/>
      <c r="BC60" s="630"/>
      <c r="BD60" s="219"/>
      <c r="BE60" s="219"/>
      <c r="BF60" s="219"/>
      <c r="BG60" s="219"/>
      <c r="BH60" s="219"/>
      <c r="BI60" s="219"/>
      <c r="BJ60" s="219"/>
      <c r="BK60" s="219"/>
      <c r="BL60" s="219"/>
      <c r="BM60" s="219"/>
      <c r="BN60" s="219"/>
      <c r="BO60" s="219"/>
      <c r="BP60" s="219"/>
      <c r="BQ60" s="219"/>
      <c r="BR60" s="219"/>
      <c r="BS60" s="630"/>
      <c r="BT60" s="630"/>
      <c r="BU60" s="630"/>
      <c r="BV60" s="630"/>
      <c r="BW60" s="630"/>
      <c r="BY60" s="631" t="s">
        <v>345</v>
      </c>
      <c r="BZ60" s="632"/>
      <c r="CA60" s="632"/>
      <c r="CB60" s="632"/>
      <c r="CC60" s="632"/>
      <c r="CD60" s="632"/>
      <c r="CE60" s="632"/>
      <c r="CF60" s="632"/>
      <c r="CG60" s="632"/>
      <c r="CH60" s="632"/>
      <c r="CI60" s="632"/>
      <c r="CJ60" s="632"/>
      <c r="CK60" s="632"/>
      <c r="CL60" s="633"/>
      <c r="CM60" s="634">
        <v>580058666</v>
      </c>
      <c r="CN60" s="635"/>
      <c r="CO60" s="635"/>
      <c r="CP60" s="635"/>
      <c r="CQ60" s="635"/>
      <c r="CR60" s="635"/>
      <c r="CS60" s="635"/>
      <c r="CT60" s="636"/>
      <c r="CU60" s="637">
        <v>100</v>
      </c>
      <c r="CV60" s="638"/>
      <c r="CW60" s="638"/>
      <c r="CX60" s="639"/>
      <c r="CY60" s="640">
        <v>365562807</v>
      </c>
      <c r="CZ60" s="641"/>
      <c r="DA60" s="641"/>
      <c r="DB60" s="641"/>
      <c r="DC60" s="641"/>
      <c r="DD60" s="641"/>
      <c r="DE60" s="641"/>
      <c r="DF60" s="642"/>
      <c r="DG60" s="643"/>
      <c r="DH60" s="644"/>
      <c r="DI60" s="644"/>
      <c r="DJ60" s="644"/>
      <c r="DK60" s="644"/>
      <c r="DL60" s="644"/>
      <c r="DM60" s="644"/>
      <c r="DN60" s="644"/>
      <c r="DO60" s="644"/>
      <c r="DP60" s="644"/>
      <c r="DQ60" s="645"/>
      <c r="DR60" s="646"/>
      <c r="DS60" s="647"/>
      <c r="DT60" s="647"/>
      <c r="DU60" s="647"/>
      <c r="DV60" s="647"/>
      <c r="DW60" s="647"/>
      <c r="DX60" s="648"/>
    </row>
    <row r="61" spans="2:128" ht="11.25" customHeight="1">
      <c r="AP61" s="219"/>
      <c r="AQ61" s="223"/>
      <c r="AR61" s="223"/>
      <c r="AS61" s="223"/>
      <c r="AT61" s="223"/>
      <c r="AU61" s="223"/>
      <c r="AV61" s="223"/>
      <c r="AW61" s="223"/>
      <c r="AX61" s="223"/>
      <c r="AY61" s="219"/>
      <c r="AZ61" s="220"/>
      <c r="BA61" s="220"/>
      <c r="BB61" s="220"/>
      <c r="BC61" s="220"/>
      <c r="BD61" s="219"/>
      <c r="BE61" s="219"/>
      <c r="BF61" s="219"/>
      <c r="BG61" s="219"/>
      <c r="BH61" s="219"/>
      <c r="BI61" s="219"/>
      <c r="BJ61" s="219"/>
      <c r="BK61" s="219"/>
      <c r="BL61" s="219"/>
      <c r="BM61" s="219"/>
      <c r="BN61" s="219"/>
      <c r="BO61" s="219"/>
      <c r="BP61" s="219"/>
      <c r="BQ61" s="219"/>
      <c r="BR61" s="219"/>
      <c r="BS61" s="220"/>
      <c r="BT61" s="220"/>
      <c r="BU61" s="220"/>
      <c r="BV61" s="220"/>
      <c r="BW61" s="220"/>
    </row>
    <row r="62" spans="2:128" ht="11.25" customHeight="1">
      <c r="AP62" s="219"/>
      <c r="AQ62" s="223"/>
      <c r="AR62" s="223"/>
      <c r="AS62" s="223"/>
      <c r="AT62" s="223"/>
      <c r="AU62" s="223"/>
      <c r="AV62" s="223"/>
      <c r="AW62" s="223"/>
      <c r="AX62" s="223"/>
      <c r="AY62" s="219"/>
      <c r="AZ62" s="220"/>
      <c r="BA62" s="220"/>
      <c r="BB62" s="220"/>
      <c r="BC62" s="220"/>
      <c r="BD62" s="229"/>
      <c r="BE62" s="229"/>
      <c r="BF62" s="229"/>
      <c r="BG62" s="229"/>
      <c r="BH62" s="229"/>
      <c r="BI62" s="229"/>
      <c r="BJ62" s="219"/>
      <c r="BK62" s="219"/>
      <c r="BL62" s="219"/>
      <c r="BM62" s="219"/>
      <c r="BN62" s="219"/>
      <c r="BO62" s="219"/>
      <c r="BP62" s="219"/>
      <c r="BQ62" s="219"/>
      <c r="BR62" s="219"/>
      <c r="BS62" s="220"/>
      <c r="BT62" s="220"/>
      <c r="BU62" s="220"/>
      <c r="BV62" s="220"/>
      <c r="BW62" s="220"/>
    </row>
    <row r="63" spans="2:128" ht="11.25" customHeight="1">
      <c r="AP63" s="219"/>
      <c r="AQ63" s="219"/>
      <c r="AR63" s="219"/>
      <c r="AS63" s="219"/>
      <c r="AT63" s="219"/>
      <c r="AU63" s="219"/>
      <c r="AV63" s="219"/>
      <c r="AW63" s="219"/>
      <c r="AX63" s="219"/>
      <c r="AY63" s="219"/>
      <c r="AZ63" s="220"/>
      <c r="BA63" s="220"/>
      <c r="BB63" s="220"/>
      <c r="BC63" s="220"/>
      <c r="BD63" s="229"/>
      <c r="BE63" s="229"/>
      <c r="BF63" s="229"/>
      <c r="BG63" s="229"/>
      <c r="BH63" s="229"/>
      <c r="BI63" s="229"/>
      <c r="BJ63" s="219"/>
      <c r="BK63" s="219"/>
      <c r="BL63" s="219"/>
      <c r="BM63" s="219"/>
      <c r="BN63" s="219"/>
      <c r="BO63" s="219"/>
      <c r="BP63" s="219"/>
      <c r="BQ63" s="219"/>
      <c r="BR63" s="219"/>
      <c r="BS63" s="220"/>
      <c r="BT63" s="220"/>
      <c r="BU63" s="220"/>
      <c r="BV63" s="220"/>
      <c r="BW63" s="220"/>
    </row>
    <row r="64" spans="2:128" ht="11.25" customHeight="1">
      <c r="AP64" s="219"/>
      <c r="AQ64" s="219"/>
      <c r="AR64" s="219"/>
      <c r="AS64" s="219"/>
      <c r="AT64" s="219"/>
      <c r="AU64" s="219"/>
      <c r="AV64" s="219"/>
      <c r="AW64" s="219"/>
      <c r="AX64" s="219"/>
      <c r="AY64" s="219"/>
      <c r="AZ64" s="220"/>
      <c r="BA64" s="220"/>
      <c r="BB64" s="220"/>
      <c r="BC64" s="220"/>
      <c r="BD64" s="229"/>
      <c r="BE64" s="229"/>
      <c r="BF64" s="229"/>
      <c r="BG64" s="229"/>
      <c r="BH64" s="229"/>
      <c r="BI64" s="229"/>
      <c r="BJ64" s="219"/>
      <c r="BK64" s="219"/>
      <c r="BL64" s="219"/>
      <c r="BM64" s="219"/>
      <c r="BN64" s="219"/>
      <c r="BO64" s="219"/>
      <c r="BP64" s="219"/>
      <c r="BQ64" s="219"/>
      <c r="BR64" s="219"/>
      <c r="BS64" s="220"/>
      <c r="BT64" s="220"/>
      <c r="BU64" s="220"/>
      <c r="BV64" s="220"/>
      <c r="BW64" s="220"/>
    </row>
    <row r="65" spans="42:75" ht="11.25" customHeight="1">
      <c r="AP65" s="219"/>
      <c r="AQ65" s="219"/>
      <c r="AR65" s="219"/>
      <c r="AS65" s="219"/>
      <c r="AT65" s="219"/>
      <c r="AU65" s="219"/>
      <c r="AV65" s="219"/>
      <c r="AW65" s="219"/>
      <c r="AX65" s="219"/>
      <c r="AY65" s="219"/>
      <c r="AZ65" s="219"/>
      <c r="BA65" s="219"/>
      <c r="BB65" s="219"/>
      <c r="BC65" s="219"/>
      <c r="BD65" s="219"/>
      <c r="BE65" s="219"/>
      <c r="BF65" s="219"/>
      <c r="BG65" s="219"/>
      <c r="BH65" s="219"/>
      <c r="BI65" s="219"/>
      <c r="BJ65" s="219"/>
      <c r="BK65" s="219"/>
      <c r="BL65" s="219"/>
      <c r="BM65" s="219"/>
      <c r="BN65" s="219"/>
      <c r="BO65" s="219"/>
      <c r="BP65" s="219"/>
      <c r="BQ65" s="219"/>
      <c r="BR65" s="219"/>
      <c r="BS65" s="219"/>
      <c r="BT65" s="219"/>
      <c r="BU65" s="219"/>
      <c r="BV65" s="219"/>
      <c r="BW65" s="219"/>
    </row>
    <row r="66" spans="42:75" ht="11.25" customHeight="1">
      <c r="AP66" s="223"/>
      <c r="AQ66" s="223"/>
      <c r="AR66" s="223"/>
      <c r="AS66" s="223"/>
      <c r="AT66" s="223"/>
      <c r="AU66" s="223"/>
      <c r="AV66" s="223"/>
      <c r="AW66" s="223"/>
      <c r="AX66" s="223"/>
      <c r="AY66" s="223"/>
      <c r="AZ66" s="223"/>
      <c r="BA66" s="223"/>
      <c r="BB66" s="223"/>
      <c r="BC66" s="223"/>
      <c r="BD66" s="223"/>
      <c r="BE66" s="223"/>
      <c r="BF66" s="223"/>
      <c r="BG66" s="223"/>
      <c r="BH66" s="223"/>
      <c r="BI66" s="223"/>
      <c r="BJ66" s="223"/>
      <c r="BK66" s="223"/>
      <c r="BL66" s="223"/>
      <c r="BM66" s="223"/>
      <c r="BN66" s="223"/>
      <c r="BO66" s="223"/>
      <c r="BP66" s="223"/>
      <c r="BQ66" s="223"/>
      <c r="BR66" s="223"/>
      <c r="BS66" s="223"/>
      <c r="BT66" s="223"/>
      <c r="BU66" s="223"/>
      <c r="BV66" s="223"/>
      <c r="BW66" s="223"/>
    </row>
    <row r="67" spans="42:75" ht="11.25" hidden="1" customHeight="1">
      <c r="AP67" s="229"/>
      <c r="AQ67" s="229"/>
      <c r="AR67" s="229"/>
      <c r="AS67" s="229"/>
      <c r="AT67" s="230"/>
      <c r="AU67" s="219"/>
      <c r="AV67" s="219"/>
      <c r="AW67" s="219"/>
      <c r="AX67" s="219"/>
      <c r="AY67" s="219"/>
      <c r="AZ67" s="219"/>
      <c r="BA67" s="219"/>
      <c r="BB67" s="219"/>
      <c r="BC67" s="219"/>
      <c r="BD67" s="221"/>
      <c r="BE67" s="221"/>
      <c r="BF67" s="221"/>
      <c r="BG67" s="221"/>
      <c r="BH67" s="221"/>
      <c r="BI67" s="221"/>
      <c r="BJ67" s="221"/>
      <c r="BK67" s="221"/>
      <c r="BL67" s="221"/>
      <c r="BM67" s="221"/>
      <c r="BN67" s="221"/>
      <c r="BO67" s="221"/>
      <c r="BP67" s="221"/>
      <c r="BQ67" s="221"/>
      <c r="BR67" s="221"/>
      <c r="BS67" s="221"/>
      <c r="BT67" s="221"/>
      <c r="BU67" s="221"/>
      <c r="BV67" s="221"/>
      <c r="BW67" s="221"/>
    </row>
    <row r="68" spans="42:75" ht="11.25" hidden="1" customHeight="1">
      <c r="AP68" s="229"/>
      <c r="AQ68" s="229"/>
      <c r="AR68" s="229"/>
      <c r="AS68" s="229"/>
      <c r="AT68" s="230"/>
      <c r="AU68" s="219"/>
      <c r="AV68" s="219"/>
      <c r="AW68" s="219"/>
      <c r="AX68" s="219"/>
      <c r="AY68" s="219"/>
      <c r="AZ68" s="219"/>
      <c r="BA68" s="219"/>
      <c r="BB68" s="219"/>
      <c r="BC68" s="219"/>
      <c r="BD68" s="221"/>
      <c r="BE68" s="221"/>
      <c r="BF68" s="221"/>
      <c r="BG68" s="221"/>
      <c r="BH68" s="221"/>
      <c r="BI68" s="221"/>
      <c r="BJ68" s="221"/>
      <c r="BK68" s="221"/>
      <c r="BL68" s="221"/>
      <c r="BM68" s="221"/>
      <c r="BN68" s="221"/>
      <c r="BO68" s="221"/>
      <c r="BP68" s="221"/>
      <c r="BQ68" s="221"/>
      <c r="BR68" s="221"/>
      <c r="BS68" s="221"/>
      <c r="BT68" s="221"/>
      <c r="BU68" s="221"/>
      <c r="BV68" s="221"/>
      <c r="BW68" s="221"/>
    </row>
    <row r="69" spans="42:75" ht="0" hidden="1" customHeight="1">
      <c r="AP69" s="229"/>
      <c r="AQ69" s="229"/>
      <c r="AR69" s="229"/>
      <c r="AS69" s="229"/>
      <c r="AT69" s="230"/>
      <c r="AU69" s="219"/>
      <c r="AV69" s="219"/>
      <c r="AW69" s="219"/>
      <c r="AX69" s="219"/>
      <c r="AY69" s="219"/>
      <c r="AZ69" s="219"/>
      <c r="BA69" s="219"/>
      <c r="BB69" s="219"/>
      <c r="BC69" s="219"/>
      <c r="BD69" s="221"/>
      <c r="BE69" s="221"/>
      <c r="BF69" s="221"/>
      <c r="BG69" s="221"/>
      <c r="BH69" s="221"/>
      <c r="BI69" s="221"/>
      <c r="BJ69" s="221"/>
      <c r="BK69" s="221"/>
      <c r="BL69" s="221"/>
      <c r="BM69" s="221"/>
      <c r="BN69" s="221"/>
      <c r="BO69" s="221"/>
      <c r="BP69" s="221"/>
      <c r="BQ69" s="221"/>
      <c r="BR69" s="221"/>
      <c r="BS69" s="221"/>
      <c r="BT69" s="221"/>
      <c r="BU69" s="221"/>
      <c r="BV69" s="221"/>
      <c r="BW69" s="221"/>
    </row>
  </sheetData>
  <sheetProtection algorithmName="SHA-512" hashValue="2fCkZ865m0tbM3D0+o1VE+SPcsOZ0LyXZ6qFlhFY4MqM9XW7M/fCJVfvfA7gWbR2IVbUyQALY19z1aLqUd42dw==" saltValue="zs4YxgJ3J1bflAN2cyp4Pg==" spinCount="100000" sheet="1" objects="1" scenarios="1"/>
  <mergeCells count="683">
    <mergeCell ref="DC1:DI1"/>
    <mergeCell ref="DK1:DX1"/>
    <mergeCell ref="B3:AO3"/>
    <mergeCell ref="AP3:BW3"/>
    <mergeCell ref="BY3:DX3"/>
    <mergeCell ref="B4:Q4"/>
    <mergeCell ref="R4:Y4"/>
    <mergeCell ref="Z4:AC4"/>
    <mergeCell ref="AD4:AK4"/>
    <mergeCell ref="AL4:AO4"/>
    <mergeCell ref="AP4:BC4"/>
    <mergeCell ref="BD4:BK4"/>
    <mergeCell ref="BL4:BO4"/>
    <mergeCell ref="BP4:BW4"/>
    <mergeCell ref="BY4:DX4"/>
    <mergeCell ref="B5:Q5"/>
    <mergeCell ref="R5:Y5"/>
    <mergeCell ref="Z5:AC5"/>
    <mergeCell ref="AD5:AK5"/>
    <mergeCell ref="AL5:AO5"/>
    <mergeCell ref="CU5:CX5"/>
    <mergeCell ref="CY5:DK5"/>
    <mergeCell ref="DL5:DX5"/>
    <mergeCell ref="B6:Q6"/>
    <mergeCell ref="R6:Y6"/>
    <mergeCell ref="Z6:AC6"/>
    <mergeCell ref="AD6:AK6"/>
    <mergeCell ref="AL6:AO6"/>
    <mergeCell ref="AP6:BC6"/>
    <mergeCell ref="BD6:BK6"/>
    <mergeCell ref="AP5:BC5"/>
    <mergeCell ref="BD5:BK5"/>
    <mergeCell ref="BL5:BO5"/>
    <mergeCell ref="BP5:BW5"/>
    <mergeCell ref="BY5:CL5"/>
    <mergeCell ref="CM5:CT5"/>
    <mergeCell ref="DL6:DX6"/>
    <mergeCell ref="BL6:BO6"/>
    <mergeCell ref="BP6:BW6"/>
    <mergeCell ref="B7:Q7"/>
    <mergeCell ref="R7:Y7"/>
    <mergeCell ref="Z7:AC7"/>
    <mergeCell ref="AD7:AK7"/>
    <mergeCell ref="AL7:AO7"/>
    <mergeCell ref="AP7:BC7"/>
    <mergeCell ref="BD7:BK7"/>
    <mergeCell ref="BL7:BO7"/>
    <mergeCell ref="BP7:BW7"/>
    <mergeCell ref="BY6:CL6"/>
    <mergeCell ref="CM6:CT6"/>
    <mergeCell ref="CU6:CX6"/>
    <mergeCell ref="CY6:DK6"/>
    <mergeCell ref="BY7:CL7"/>
    <mergeCell ref="CM7:CT7"/>
    <mergeCell ref="CU7:CX7"/>
    <mergeCell ref="CY7:DK7"/>
    <mergeCell ref="DL7:DX7"/>
    <mergeCell ref="B8:Q8"/>
    <mergeCell ref="R8:Y8"/>
    <mergeCell ref="Z8:AC8"/>
    <mergeCell ref="AD8:AK8"/>
    <mergeCell ref="AL8:AO8"/>
    <mergeCell ref="CU8:CX8"/>
    <mergeCell ref="CY8:DK8"/>
    <mergeCell ref="DL8:DX8"/>
    <mergeCell ref="B9:Q9"/>
    <mergeCell ref="R9:Y9"/>
    <mergeCell ref="Z9:AC9"/>
    <mergeCell ref="AD9:AK9"/>
    <mergeCell ref="AL9:AO9"/>
    <mergeCell ref="AP9:BC9"/>
    <mergeCell ref="BD9:BK9"/>
    <mergeCell ref="AP8:BC8"/>
    <mergeCell ref="BD8:BK8"/>
    <mergeCell ref="BL8:BO8"/>
    <mergeCell ref="BP8:BW8"/>
    <mergeCell ref="BY8:CL8"/>
    <mergeCell ref="CM8:CT8"/>
    <mergeCell ref="DL9:DX9"/>
    <mergeCell ref="BL9:BO9"/>
    <mergeCell ref="BP9:BW9"/>
    <mergeCell ref="B10:Q10"/>
    <mergeCell ref="R10:Y10"/>
    <mergeCell ref="Z10:AC10"/>
    <mergeCell ref="AD10:AK10"/>
    <mergeCell ref="AL10:AO10"/>
    <mergeCell ref="AP10:BC10"/>
    <mergeCell ref="BD10:BK10"/>
    <mergeCell ref="BL10:BO10"/>
    <mergeCell ref="BP10:BW10"/>
    <mergeCell ref="BY9:CL9"/>
    <mergeCell ref="CM9:CT9"/>
    <mergeCell ref="CU9:CX9"/>
    <mergeCell ref="CY9:DK9"/>
    <mergeCell ref="BY10:CL10"/>
    <mergeCell ref="CM10:CT10"/>
    <mergeCell ref="CU10:CX10"/>
    <mergeCell ref="CY10:DK10"/>
    <mergeCell ref="DL10:DX10"/>
    <mergeCell ref="B11:Q11"/>
    <mergeCell ref="R11:Y11"/>
    <mergeCell ref="Z11:AC11"/>
    <mergeCell ref="AD11:AK11"/>
    <mergeCell ref="AL11:AO11"/>
    <mergeCell ref="CU11:CX11"/>
    <mergeCell ref="CY11:DK11"/>
    <mergeCell ref="DL11:DX11"/>
    <mergeCell ref="B12:Q12"/>
    <mergeCell ref="R12:Y12"/>
    <mergeCell ref="Z12:AC12"/>
    <mergeCell ref="AD12:AK12"/>
    <mergeCell ref="AL12:AO12"/>
    <mergeCell ref="AP12:BC12"/>
    <mergeCell ref="BD12:BK12"/>
    <mergeCell ref="AP11:BC11"/>
    <mergeCell ref="BD11:BK11"/>
    <mergeCell ref="BL11:BO11"/>
    <mergeCell ref="BP11:BW11"/>
    <mergeCell ref="BY11:CL11"/>
    <mergeCell ref="CM11:CT11"/>
    <mergeCell ref="DL12:DX12"/>
    <mergeCell ref="BL12:BO12"/>
    <mergeCell ref="BP12:BW12"/>
    <mergeCell ref="B13:Q13"/>
    <mergeCell ref="R13:Y13"/>
    <mergeCell ref="Z13:AC13"/>
    <mergeCell ref="AD13:AK13"/>
    <mergeCell ref="AL13:AO13"/>
    <mergeCell ref="AP13:BC13"/>
    <mergeCell ref="BD13:BK13"/>
    <mergeCell ref="BL13:BO13"/>
    <mergeCell ref="BP13:BW13"/>
    <mergeCell ref="BY12:CL12"/>
    <mergeCell ref="CM12:CT12"/>
    <mergeCell ref="CU12:CX12"/>
    <mergeCell ref="CY12:DK12"/>
    <mergeCell ref="BY13:CL13"/>
    <mergeCell ref="CM13:CT13"/>
    <mergeCell ref="CU13:CX13"/>
    <mergeCell ref="CY13:DK13"/>
    <mergeCell ref="DL13:DX13"/>
    <mergeCell ref="B14:Q14"/>
    <mergeCell ref="R14:Y14"/>
    <mergeCell ref="Z14:AC14"/>
    <mergeCell ref="AD14:AK14"/>
    <mergeCell ref="AL14:AO14"/>
    <mergeCell ref="CU14:CX14"/>
    <mergeCell ref="CY14:DK14"/>
    <mergeCell ref="DL14:DX14"/>
    <mergeCell ref="B15:Q15"/>
    <mergeCell ref="R15:Y15"/>
    <mergeCell ref="Z15:AC15"/>
    <mergeCell ref="AD15:AK15"/>
    <mergeCell ref="AL15:AO15"/>
    <mergeCell ref="AP15:BC15"/>
    <mergeCell ref="BD15:BK15"/>
    <mergeCell ref="AP14:BC14"/>
    <mergeCell ref="BD14:BK14"/>
    <mergeCell ref="BL14:BO14"/>
    <mergeCell ref="BP14:BW14"/>
    <mergeCell ref="BY14:CL14"/>
    <mergeCell ref="CM14:CT14"/>
    <mergeCell ref="DL15:DX15"/>
    <mergeCell ref="BL15:BO15"/>
    <mergeCell ref="BP15:BW15"/>
    <mergeCell ref="B16:Q16"/>
    <mergeCell ref="R16:Y16"/>
    <mergeCell ref="Z16:AC16"/>
    <mergeCell ref="AD16:AK16"/>
    <mergeCell ref="AL16:AO16"/>
    <mergeCell ref="AP16:BC16"/>
    <mergeCell ref="BD16:BK16"/>
    <mergeCell ref="BL16:BO16"/>
    <mergeCell ref="BP16:BW16"/>
    <mergeCell ref="BY15:CL15"/>
    <mergeCell ref="CM15:CT15"/>
    <mergeCell ref="CU15:CX15"/>
    <mergeCell ref="CY15:DK15"/>
    <mergeCell ref="BY16:CL16"/>
    <mergeCell ref="CM16:CT16"/>
    <mergeCell ref="CU16:CX16"/>
    <mergeCell ref="CY16:DK16"/>
    <mergeCell ref="DL16:DX16"/>
    <mergeCell ref="B17:Q17"/>
    <mergeCell ref="R17:Y17"/>
    <mergeCell ref="Z17:AC17"/>
    <mergeCell ref="AD17:AK17"/>
    <mergeCell ref="AL17:AO17"/>
    <mergeCell ref="CU17:CX17"/>
    <mergeCell ref="CY17:DK17"/>
    <mergeCell ref="DL17:DX17"/>
    <mergeCell ref="B18:Q18"/>
    <mergeCell ref="R18:Y18"/>
    <mergeCell ref="Z18:AC18"/>
    <mergeCell ref="AD18:AK18"/>
    <mergeCell ref="AL18:AO18"/>
    <mergeCell ref="AP18:BC18"/>
    <mergeCell ref="BD18:BK18"/>
    <mergeCell ref="AP17:BC17"/>
    <mergeCell ref="BD17:BK17"/>
    <mergeCell ref="BL17:BO17"/>
    <mergeCell ref="BP17:BW17"/>
    <mergeCell ref="BY17:CL17"/>
    <mergeCell ref="CM17:CT17"/>
    <mergeCell ref="DL18:DX18"/>
    <mergeCell ref="BL18:BO18"/>
    <mergeCell ref="BP18:BW18"/>
    <mergeCell ref="B19:Q19"/>
    <mergeCell ref="R19:Y19"/>
    <mergeCell ref="Z19:AC19"/>
    <mergeCell ref="AD19:AK19"/>
    <mergeCell ref="AL19:AO19"/>
    <mergeCell ref="AP19:BC19"/>
    <mergeCell ref="BD19:BK19"/>
    <mergeCell ref="BL19:BO19"/>
    <mergeCell ref="BP19:BW19"/>
    <mergeCell ref="BY18:CL18"/>
    <mergeCell ref="CM18:CT18"/>
    <mergeCell ref="CU18:CX18"/>
    <mergeCell ref="CY18:DK18"/>
    <mergeCell ref="BY19:CL19"/>
    <mergeCell ref="CM19:CT19"/>
    <mergeCell ref="CU19:CX19"/>
    <mergeCell ref="CY19:DK19"/>
    <mergeCell ref="DL19:DX19"/>
    <mergeCell ref="B20:Q20"/>
    <mergeCell ref="R20:Y20"/>
    <mergeCell ref="Z20:AC20"/>
    <mergeCell ref="AD20:AK20"/>
    <mergeCell ref="AL20:AO20"/>
    <mergeCell ref="CU20:CX20"/>
    <mergeCell ref="CY20:DK20"/>
    <mergeCell ref="DL20:DX20"/>
    <mergeCell ref="B21:Q21"/>
    <mergeCell ref="R21:Y21"/>
    <mergeCell ref="Z21:AC21"/>
    <mergeCell ref="AD21:AK21"/>
    <mergeCell ref="AL21:AO21"/>
    <mergeCell ref="AP21:BC21"/>
    <mergeCell ref="BD21:BK21"/>
    <mergeCell ref="AP20:BC20"/>
    <mergeCell ref="BD20:BK20"/>
    <mergeCell ref="BL20:BO20"/>
    <mergeCell ref="BP20:BW20"/>
    <mergeCell ref="BY20:CL20"/>
    <mergeCell ref="CM20:CT20"/>
    <mergeCell ref="DL21:DX21"/>
    <mergeCell ref="BL21:BO21"/>
    <mergeCell ref="BP21:BW21"/>
    <mergeCell ref="B22:Q22"/>
    <mergeCell ref="R22:Y22"/>
    <mergeCell ref="Z22:AC22"/>
    <mergeCell ref="AD22:AK22"/>
    <mergeCell ref="AL22:AO22"/>
    <mergeCell ref="AP22:BC22"/>
    <mergeCell ref="BD22:BK22"/>
    <mergeCell ref="BL22:BO22"/>
    <mergeCell ref="BP22:BW22"/>
    <mergeCell ref="BY21:CL21"/>
    <mergeCell ref="CM21:CT21"/>
    <mergeCell ref="CU21:CX21"/>
    <mergeCell ref="CY21:DK21"/>
    <mergeCell ref="BY22:CL22"/>
    <mergeCell ref="CM22:CT22"/>
    <mergeCell ref="CU22:CX22"/>
    <mergeCell ref="CY22:DK22"/>
    <mergeCell ref="DL22:DX22"/>
    <mergeCell ref="B23:Q23"/>
    <mergeCell ref="R23:Y23"/>
    <mergeCell ref="Z23:AC23"/>
    <mergeCell ref="AD23:AK23"/>
    <mergeCell ref="AL23:AO23"/>
    <mergeCell ref="CU23:CX23"/>
    <mergeCell ref="CY23:DK23"/>
    <mergeCell ref="DL23:DX23"/>
    <mergeCell ref="B24:Q24"/>
    <mergeCell ref="R24:Y24"/>
    <mergeCell ref="Z24:AC24"/>
    <mergeCell ref="AD24:AK24"/>
    <mergeCell ref="AL24:AO24"/>
    <mergeCell ref="AP24:BC24"/>
    <mergeCell ref="BD24:BK24"/>
    <mergeCell ref="AP23:BC23"/>
    <mergeCell ref="BD23:BK23"/>
    <mergeCell ref="BL23:BO23"/>
    <mergeCell ref="BP23:BW23"/>
    <mergeCell ref="BY23:CL23"/>
    <mergeCell ref="CM23:CT23"/>
    <mergeCell ref="DL24:DX24"/>
    <mergeCell ref="BL24:BO24"/>
    <mergeCell ref="BP24:BW24"/>
    <mergeCell ref="B25:Q25"/>
    <mergeCell ref="R25:Y25"/>
    <mergeCell ref="Z25:AC25"/>
    <mergeCell ref="AD25:AK25"/>
    <mergeCell ref="AL25:AO25"/>
    <mergeCell ref="AP25:BC25"/>
    <mergeCell ref="BD25:BK25"/>
    <mergeCell ref="BL25:BO25"/>
    <mergeCell ref="BP25:BW25"/>
    <mergeCell ref="BY24:CL24"/>
    <mergeCell ref="CM24:CT24"/>
    <mergeCell ref="CU24:CX24"/>
    <mergeCell ref="CY24:DK24"/>
    <mergeCell ref="BY25:CL25"/>
    <mergeCell ref="CM25:CT25"/>
    <mergeCell ref="CU25:CX25"/>
    <mergeCell ref="CY25:DK25"/>
    <mergeCell ref="DL25:DX25"/>
    <mergeCell ref="B26:Q26"/>
    <mergeCell ref="R26:Y26"/>
    <mergeCell ref="Z26:AC26"/>
    <mergeCell ref="AD26:AK26"/>
    <mergeCell ref="AL26:AO26"/>
    <mergeCell ref="CU26:CX26"/>
    <mergeCell ref="CY26:DK26"/>
    <mergeCell ref="DL26:DX26"/>
    <mergeCell ref="B27:Q27"/>
    <mergeCell ref="R27:Y27"/>
    <mergeCell ref="Z27:AC27"/>
    <mergeCell ref="AD27:AK27"/>
    <mergeCell ref="AL27:AO27"/>
    <mergeCell ref="AP27:BC27"/>
    <mergeCell ref="BD27:BK27"/>
    <mergeCell ref="AP26:BC26"/>
    <mergeCell ref="BD26:BK26"/>
    <mergeCell ref="BL26:BO26"/>
    <mergeCell ref="BP26:BW26"/>
    <mergeCell ref="BY26:CL26"/>
    <mergeCell ref="CM26:CT26"/>
    <mergeCell ref="DL27:DX27"/>
    <mergeCell ref="BL27:BO27"/>
    <mergeCell ref="BP27:BW27"/>
    <mergeCell ref="B28:Q28"/>
    <mergeCell ref="R28:Y28"/>
    <mergeCell ref="Z28:AC28"/>
    <mergeCell ref="AD28:AK28"/>
    <mergeCell ref="AL28:AO28"/>
    <mergeCell ref="AP28:BC28"/>
    <mergeCell ref="BD28:BK28"/>
    <mergeCell ref="BL28:BO28"/>
    <mergeCell ref="BP28:BW28"/>
    <mergeCell ref="BY27:CL27"/>
    <mergeCell ref="CM27:CT27"/>
    <mergeCell ref="CU27:CX27"/>
    <mergeCell ref="CY27:DK27"/>
    <mergeCell ref="BY28:CL28"/>
    <mergeCell ref="CM28:CT28"/>
    <mergeCell ref="CU28:CX28"/>
    <mergeCell ref="CY28:DK28"/>
    <mergeCell ref="DL28:DX28"/>
    <mergeCell ref="B29:Q29"/>
    <mergeCell ref="R29:Y29"/>
    <mergeCell ref="Z29:AC29"/>
    <mergeCell ref="AD29:AK29"/>
    <mergeCell ref="AL29:AO29"/>
    <mergeCell ref="CU29:CX29"/>
    <mergeCell ref="CY29:DK29"/>
    <mergeCell ref="DL29:DX29"/>
    <mergeCell ref="B30:Q30"/>
    <mergeCell ref="R30:Y30"/>
    <mergeCell ref="Z30:AC30"/>
    <mergeCell ref="AD30:AK30"/>
    <mergeCell ref="AL30:AO30"/>
    <mergeCell ref="AP30:BC30"/>
    <mergeCell ref="BD30:BK30"/>
    <mergeCell ref="AP29:BC29"/>
    <mergeCell ref="BD29:BK29"/>
    <mergeCell ref="BL29:BO29"/>
    <mergeCell ref="BP29:BW29"/>
    <mergeCell ref="BY29:CL29"/>
    <mergeCell ref="CM29:CT29"/>
    <mergeCell ref="DL30:DX30"/>
    <mergeCell ref="BL30:BO30"/>
    <mergeCell ref="BP30:BW30"/>
    <mergeCell ref="B31:Q31"/>
    <mergeCell ref="R31:Y31"/>
    <mergeCell ref="Z31:AC31"/>
    <mergeCell ref="AD31:AK31"/>
    <mergeCell ref="AL31:AO31"/>
    <mergeCell ref="AP31:BC31"/>
    <mergeCell ref="BD31:BK31"/>
    <mergeCell ref="BL31:BO31"/>
    <mergeCell ref="BP31:BW31"/>
    <mergeCell ref="BL32:BO32"/>
    <mergeCell ref="BP32:BW32"/>
    <mergeCell ref="BY32:CL32"/>
    <mergeCell ref="CM32:CT32"/>
    <mergeCell ref="BL33:BO33"/>
    <mergeCell ref="BP33:BW33"/>
    <mergeCell ref="BY33:DX33"/>
    <mergeCell ref="BY30:CL30"/>
    <mergeCell ref="CM30:CT30"/>
    <mergeCell ref="CU30:CX30"/>
    <mergeCell ref="CY30:DK30"/>
    <mergeCell ref="BY31:CL31"/>
    <mergeCell ref="CM31:CT31"/>
    <mergeCell ref="CU31:CX31"/>
    <mergeCell ref="CY31:DK31"/>
    <mergeCell ref="DL31:DX31"/>
    <mergeCell ref="DG34:DQ34"/>
    <mergeCell ref="DR34:DX34"/>
    <mergeCell ref="BP34:BW34"/>
    <mergeCell ref="BY34:CL34"/>
    <mergeCell ref="CM34:CT34"/>
    <mergeCell ref="CU34:CX34"/>
    <mergeCell ref="CY34:DF34"/>
    <mergeCell ref="B32:Q32"/>
    <mergeCell ref="R32:Y32"/>
    <mergeCell ref="Z32:AC32"/>
    <mergeCell ref="AD32:AK32"/>
    <mergeCell ref="AL32:AO32"/>
    <mergeCell ref="CU32:CX32"/>
    <mergeCell ref="CY32:DK32"/>
    <mergeCell ref="DL32:DX32"/>
    <mergeCell ref="B33:Q33"/>
    <mergeCell ref="R33:Y33"/>
    <mergeCell ref="Z33:AC33"/>
    <mergeCell ref="AD33:AK33"/>
    <mergeCell ref="AL33:AO33"/>
    <mergeCell ref="AP33:BC33"/>
    <mergeCell ref="BD33:BK33"/>
    <mergeCell ref="AP32:BC32"/>
    <mergeCell ref="BD32:BK32"/>
    <mergeCell ref="Z35:AC35"/>
    <mergeCell ref="AD35:AK35"/>
    <mergeCell ref="AL35:AO35"/>
    <mergeCell ref="AP35:BC35"/>
    <mergeCell ref="BD35:BK35"/>
    <mergeCell ref="BL35:BO35"/>
    <mergeCell ref="BL34:BO34"/>
    <mergeCell ref="B34:Q34"/>
    <mergeCell ref="R34:Y34"/>
    <mergeCell ref="Z34:AC34"/>
    <mergeCell ref="AD34:AK34"/>
    <mergeCell ref="AL34:AO34"/>
    <mergeCell ref="AP34:BC34"/>
    <mergeCell ref="BD34:BK34"/>
    <mergeCell ref="BY36:CL36"/>
    <mergeCell ref="CM36:CT36"/>
    <mergeCell ref="CU36:CX36"/>
    <mergeCell ref="CY36:DF36"/>
    <mergeCell ref="DG36:DQ36"/>
    <mergeCell ref="DR36:DX36"/>
    <mergeCell ref="DR35:DX35"/>
    <mergeCell ref="B36:Q36"/>
    <mergeCell ref="R36:Y36"/>
    <mergeCell ref="Z36:AC36"/>
    <mergeCell ref="AD36:AK36"/>
    <mergeCell ref="AL36:AO36"/>
    <mergeCell ref="AP36:BC36"/>
    <mergeCell ref="BD36:BK36"/>
    <mergeCell ref="BL36:BO36"/>
    <mergeCell ref="BP36:BW36"/>
    <mergeCell ref="BP35:BW35"/>
    <mergeCell ref="BY35:CL35"/>
    <mergeCell ref="CM35:CT35"/>
    <mergeCell ref="CU35:CX35"/>
    <mergeCell ref="CY35:DF35"/>
    <mergeCell ref="DG35:DQ35"/>
    <mergeCell ref="B35:Q35"/>
    <mergeCell ref="R35:Y35"/>
    <mergeCell ref="CY37:DF37"/>
    <mergeCell ref="DG37:DQ37"/>
    <mergeCell ref="DR37:DX37"/>
    <mergeCell ref="B38:Q38"/>
    <mergeCell ref="R38:Y38"/>
    <mergeCell ref="Z38:AC38"/>
    <mergeCell ref="AD38:AK38"/>
    <mergeCell ref="AL38:AO38"/>
    <mergeCell ref="AP38:BC38"/>
    <mergeCell ref="BD38:BK38"/>
    <mergeCell ref="BD37:BK37"/>
    <mergeCell ref="BL37:BO37"/>
    <mergeCell ref="BP37:BW37"/>
    <mergeCell ref="BY37:CL37"/>
    <mergeCell ref="CM37:CT37"/>
    <mergeCell ref="CU37:CX37"/>
    <mergeCell ref="B37:Q37"/>
    <mergeCell ref="R37:Y37"/>
    <mergeCell ref="Z37:AC37"/>
    <mergeCell ref="AD37:AK37"/>
    <mergeCell ref="AL37:AO37"/>
    <mergeCell ref="AP37:BC37"/>
    <mergeCell ref="DG38:DQ38"/>
    <mergeCell ref="DR38:DX38"/>
    <mergeCell ref="B39:Q39"/>
    <mergeCell ref="R39:Y39"/>
    <mergeCell ref="Z39:AC39"/>
    <mergeCell ref="AD39:AK39"/>
    <mergeCell ref="AL39:AO39"/>
    <mergeCell ref="AP39:BC39"/>
    <mergeCell ref="BD39:BK39"/>
    <mergeCell ref="BL39:BO39"/>
    <mergeCell ref="BL38:BO38"/>
    <mergeCell ref="BP38:BW38"/>
    <mergeCell ref="BY38:CL38"/>
    <mergeCell ref="CM38:CT38"/>
    <mergeCell ref="CU38:CX38"/>
    <mergeCell ref="CY38:DF38"/>
    <mergeCell ref="DG41:DQ41"/>
    <mergeCell ref="DR41:DX41"/>
    <mergeCell ref="AP42:BC42"/>
    <mergeCell ref="BD42:BM42"/>
    <mergeCell ref="BN42:BW42"/>
    <mergeCell ref="CA42:CL42"/>
    <mergeCell ref="CM42:CT42"/>
    <mergeCell ref="CU42:CX42"/>
    <mergeCell ref="DR39:DX39"/>
    <mergeCell ref="BY40:BZ43"/>
    <mergeCell ref="CA40:CL40"/>
    <mergeCell ref="CM40:CT40"/>
    <mergeCell ref="CU40:CX40"/>
    <mergeCell ref="CY40:DF40"/>
    <mergeCell ref="DG40:DQ40"/>
    <mergeCell ref="DR40:DX40"/>
    <mergeCell ref="CA41:CL41"/>
    <mergeCell ref="CM41:CT41"/>
    <mergeCell ref="BP39:BW39"/>
    <mergeCell ref="BY39:CL39"/>
    <mergeCell ref="CM39:CT39"/>
    <mergeCell ref="CU39:CX39"/>
    <mergeCell ref="CY39:DF39"/>
    <mergeCell ref="DG39:DQ39"/>
    <mergeCell ref="AP43:AS45"/>
    <mergeCell ref="AT43:AT45"/>
    <mergeCell ref="AX43:BC43"/>
    <mergeCell ref="BD43:BH43"/>
    <mergeCell ref="BI43:BM43"/>
    <mergeCell ref="BN43:BR43"/>
    <mergeCell ref="BS43:BW43"/>
    <mergeCell ref="CU41:CX41"/>
    <mergeCell ref="CY41:DF41"/>
    <mergeCell ref="CA43:CL43"/>
    <mergeCell ref="CM43:CT43"/>
    <mergeCell ref="CU43:CX43"/>
    <mergeCell ref="CY43:DF43"/>
    <mergeCell ref="DG43:DQ43"/>
    <mergeCell ref="DR43:DX43"/>
    <mergeCell ref="CY42:DF42"/>
    <mergeCell ref="DG42:DQ42"/>
    <mergeCell ref="DR42:DX42"/>
    <mergeCell ref="AX45:BC45"/>
    <mergeCell ref="BD45:BH45"/>
    <mergeCell ref="BI45:BM45"/>
    <mergeCell ref="BN45:BR45"/>
    <mergeCell ref="BS45:BW45"/>
    <mergeCell ref="AX44:BC44"/>
    <mergeCell ref="BD44:BH44"/>
    <mergeCell ref="BI44:BM44"/>
    <mergeCell ref="BN44:BR44"/>
    <mergeCell ref="BS44:BW44"/>
    <mergeCell ref="BY45:CL45"/>
    <mergeCell ref="CM45:CT45"/>
    <mergeCell ref="CU45:CX45"/>
    <mergeCell ref="CY45:DF45"/>
    <mergeCell ref="DG45:DQ45"/>
    <mergeCell ref="DR45:DX45"/>
    <mergeCell ref="CM44:CT44"/>
    <mergeCell ref="CU44:CX44"/>
    <mergeCell ref="CY44:DF44"/>
    <mergeCell ref="DG44:DQ44"/>
    <mergeCell ref="DR44:DX44"/>
    <mergeCell ref="BY44:CL44"/>
    <mergeCell ref="DR47:DX47"/>
    <mergeCell ref="AP48:AS49"/>
    <mergeCell ref="BD48:BM48"/>
    <mergeCell ref="BN48:BW48"/>
    <mergeCell ref="BY48:CL48"/>
    <mergeCell ref="CM48:CT48"/>
    <mergeCell ref="CU48:CX48"/>
    <mergeCell ref="CU46:CX46"/>
    <mergeCell ref="CY46:DF46"/>
    <mergeCell ref="DG46:DQ46"/>
    <mergeCell ref="DR46:DX46"/>
    <mergeCell ref="AP47:AW47"/>
    <mergeCell ref="AX47:BC47"/>
    <mergeCell ref="BD47:BM47"/>
    <mergeCell ref="BN47:BW47"/>
    <mergeCell ref="BY47:CL47"/>
    <mergeCell ref="CM47:CT47"/>
    <mergeCell ref="AP46:AW46"/>
    <mergeCell ref="AX46:BC46"/>
    <mergeCell ref="BD46:BM46"/>
    <mergeCell ref="BN46:BW46"/>
    <mergeCell ref="BY46:CL46"/>
    <mergeCell ref="CM46:CT46"/>
    <mergeCell ref="BD49:BM49"/>
    <mergeCell ref="BN49:BW49"/>
    <mergeCell ref="BY49:CL49"/>
    <mergeCell ref="CM49:CT49"/>
    <mergeCell ref="CU49:CX49"/>
    <mergeCell ref="CY49:DF49"/>
    <mergeCell ref="DG49:DQ49"/>
    <mergeCell ref="CU47:CX47"/>
    <mergeCell ref="CY47:DF47"/>
    <mergeCell ref="DG47:DQ47"/>
    <mergeCell ref="DR49:DX49"/>
    <mergeCell ref="BY50:CL50"/>
    <mergeCell ref="CM50:CT50"/>
    <mergeCell ref="CU50:CX50"/>
    <mergeCell ref="CY50:DF50"/>
    <mergeCell ref="DG50:DQ50"/>
    <mergeCell ref="DR50:DX50"/>
    <mergeCell ref="CY48:DF48"/>
    <mergeCell ref="DG48:DQ48"/>
    <mergeCell ref="DR48:DX48"/>
    <mergeCell ref="CY52:DF52"/>
    <mergeCell ref="DG52:DQ52"/>
    <mergeCell ref="DR52:DX52"/>
    <mergeCell ref="BY51:CL51"/>
    <mergeCell ref="CM51:CT51"/>
    <mergeCell ref="CU51:CX51"/>
    <mergeCell ref="CY51:DF51"/>
    <mergeCell ref="DG51:DQ51"/>
    <mergeCell ref="DR51:DX51"/>
    <mergeCell ref="AP53:AS55"/>
    <mergeCell ref="BD53:BM53"/>
    <mergeCell ref="BN53:BW53"/>
    <mergeCell ref="BY53:CL53"/>
    <mergeCell ref="CM53:CT53"/>
    <mergeCell ref="CU53:CX53"/>
    <mergeCell ref="BY52:CL52"/>
    <mergeCell ref="CM52:CT52"/>
    <mergeCell ref="CU52:CX52"/>
    <mergeCell ref="CY53:DF53"/>
    <mergeCell ref="DG53:DQ53"/>
    <mergeCell ref="DR53:DX53"/>
    <mergeCell ref="BD54:BM54"/>
    <mergeCell ref="BN54:BW54"/>
    <mergeCell ref="BY54:CL54"/>
    <mergeCell ref="CM54:CT54"/>
    <mergeCell ref="CU54:CX54"/>
    <mergeCell ref="CY54:DF54"/>
    <mergeCell ref="DG54:DQ54"/>
    <mergeCell ref="CA56:CL56"/>
    <mergeCell ref="CM56:CT56"/>
    <mergeCell ref="CU56:CX56"/>
    <mergeCell ref="CY56:DF56"/>
    <mergeCell ref="DG56:DQ56"/>
    <mergeCell ref="DR56:DX56"/>
    <mergeCell ref="DR54:DX54"/>
    <mergeCell ref="BD55:BM55"/>
    <mergeCell ref="BN55:BW55"/>
    <mergeCell ref="BY55:BZ59"/>
    <mergeCell ref="CA55:CL55"/>
    <mergeCell ref="CM55:CT55"/>
    <mergeCell ref="CU55:CX55"/>
    <mergeCell ref="CY55:DF55"/>
    <mergeCell ref="DG55:DQ55"/>
    <mergeCell ref="DR55:DX55"/>
    <mergeCell ref="DG57:DQ57"/>
    <mergeCell ref="DR57:DX57"/>
    <mergeCell ref="DG59:DQ59"/>
    <mergeCell ref="DR59:DX59"/>
    <mergeCell ref="AZ58:BC58"/>
    <mergeCell ref="BS58:BW58"/>
    <mergeCell ref="CA58:CL58"/>
    <mergeCell ref="CM58:CT58"/>
    <mergeCell ref="CU58:CX58"/>
    <mergeCell ref="CY58:DF58"/>
    <mergeCell ref="DG58:DQ58"/>
    <mergeCell ref="DR58:DX58"/>
    <mergeCell ref="AQ57:BC57"/>
    <mergeCell ref="BD57:BW57"/>
    <mergeCell ref="CA57:CL57"/>
    <mergeCell ref="CM57:CT57"/>
    <mergeCell ref="CU57:CX57"/>
    <mergeCell ref="CY57:DF57"/>
    <mergeCell ref="AZ60:BC60"/>
    <mergeCell ref="BS60:BW60"/>
    <mergeCell ref="BY60:CL60"/>
    <mergeCell ref="CM60:CT60"/>
    <mergeCell ref="CU60:CX60"/>
    <mergeCell ref="CY60:DF60"/>
    <mergeCell ref="DG60:DQ60"/>
    <mergeCell ref="DR60:DX60"/>
    <mergeCell ref="AZ59:BC59"/>
    <mergeCell ref="BS59:BW59"/>
    <mergeCell ref="CA59:CL59"/>
    <mergeCell ref="CM59:CT59"/>
    <mergeCell ref="CU59:CX59"/>
    <mergeCell ref="CY59:DF59"/>
  </mergeCells>
  <phoneticPr fontId="2"/>
  <printOptions horizontalCentered="1"/>
  <pageMargins left="0" right="0" top="0.39370078740157483" bottom="0.39370078740157483" header="0.19685039370078741" footer="0.19685039370078741"/>
  <pageSetup paperSize="9" scale="67" orientation="landscape" horizontalDpi="300" verticalDpi="30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R16" zoomScale="70" zoomScaleNormal="25" zoomScaleSheetLayoutView="70" workbookViewId="0">
      <selection activeCell="CH28" sqref="CH28:CL28"/>
    </sheetView>
  </sheetViews>
  <sheetFormatPr defaultColWidth="0" defaultRowHeight="13.5" zeroHeight="1"/>
  <cols>
    <col min="1" max="130" width="2.75" style="278" customWidth="1"/>
    <col min="131" max="131" width="1.625" style="278" customWidth="1"/>
    <col min="132" max="16384" width="9" style="278" hidden="1"/>
  </cols>
  <sheetData>
    <row r="1" spans="1:131" s="236" customFormat="1" ht="11.25" customHeight="1" thickBot="1">
      <c r="A1" s="231"/>
      <c r="B1" s="231"/>
      <c r="C1" s="231"/>
      <c r="D1" s="231"/>
      <c r="E1" s="231"/>
      <c r="F1" s="231"/>
      <c r="G1" s="231"/>
      <c r="H1" s="231"/>
      <c r="I1" s="231"/>
      <c r="J1" s="231"/>
      <c r="K1" s="231"/>
      <c r="L1" s="231"/>
      <c r="M1" s="231"/>
      <c r="N1" s="232"/>
      <c r="O1" s="232"/>
      <c r="P1" s="232"/>
      <c r="Q1" s="232"/>
      <c r="R1" s="232"/>
      <c r="S1" s="232"/>
      <c r="T1" s="232"/>
      <c r="U1" s="232"/>
      <c r="V1" s="232"/>
      <c r="W1" s="232"/>
      <c r="X1" s="232"/>
      <c r="Y1" s="232"/>
      <c r="Z1" s="232"/>
      <c r="AA1" s="232"/>
      <c r="AB1" s="232"/>
      <c r="AC1" s="232"/>
      <c r="AD1" s="232"/>
      <c r="AE1" s="232"/>
      <c r="AF1" s="232"/>
      <c r="AG1" s="232"/>
      <c r="AH1" s="232"/>
      <c r="AI1" s="232"/>
      <c r="AJ1" s="232"/>
      <c r="AK1" s="232"/>
      <c r="AL1" s="232"/>
      <c r="AM1" s="232"/>
      <c r="AN1" s="232"/>
      <c r="AO1" s="232"/>
      <c r="AP1" s="232"/>
      <c r="AQ1" s="232"/>
      <c r="AR1" s="232"/>
      <c r="AS1" s="232"/>
      <c r="AT1" s="232"/>
      <c r="AU1" s="232"/>
      <c r="AV1" s="232"/>
      <c r="AW1" s="232"/>
      <c r="AX1" s="232"/>
      <c r="AY1" s="232"/>
      <c r="AZ1" s="232"/>
      <c r="BA1" s="232"/>
      <c r="BB1" s="232"/>
      <c r="BC1" s="232"/>
      <c r="BD1" s="232"/>
      <c r="BE1" s="232"/>
      <c r="BF1" s="232"/>
      <c r="BG1" s="232"/>
      <c r="BH1" s="232"/>
      <c r="BI1" s="232"/>
      <c r="BJ1" s="232"/>
      <c r="BK1" s="232"/>
      <c r="BL1" s="232"/>
      <c r="BM1" s="232"/>
      <c r="BN1" s="232"/>
      <c r="BO1" s="232"/>
      <c r="BP1" s="232"/>
      <c r="BQ1" s="232"/>
      <c r="BR1" s="232"/>
      <c r="BS1" s="232"/>
      <c r="BT1" s="232"/>
      <c r="BU1" s="232"/>
      <c r="BV1" s="232"/>
      <c r="BW1" s="232"/>
      <c r="BX1" s="232"/>
      <c r="BY1" s="232"/>
      <c r="BZ1" s="232"/>
      <c r="CA1" s="232"/>
      <c r="CB1" s="232"/>
      <c r="CC1" s="232"/>
      <c r="CD1" s="232"/>
      <c r="CE1" s="232"/>
      <c r="CF1" s="232"/>
      <c r="CG1" s="232"/>
      <c r="CH1" s="232"/>
      <c r="CI1" s="232"/>
      <c r="CJ1" s="232"/>
      <c r="CK1" s="232"/>
      <c r="CL1" s="232"/>
      <c r="CM1" s="232"/>
      <c r="CN1" s="232"/>
      <c r="CO1" s="232"/>
      <c r="CP1" s="232"/>
      <c r="CQ1" s="232"/>
      <c r="CR1" s="232"/>
      <c r="CS1" s="232"/>
      <c r="CT1" s="232"/>
      <c r="CU1" s="232"/>
      <c r="CV1" s="232"/>
      <c r="CW1" s="232"/>
      <c r="CX1" s="232"/>
      <c r="CY1" s="232"/>
      <c r="CZ1" s="232"/>
      <c r="DA1" s="232"/>
      <c r="DB1" s="232"/>
      <c r="DC1" s="232"/>
      <c r="DD1" s="232"/>
      <c r="DE1" s="232"/>
      <c r="DF1" s="232"/>
      <c r="DG1" s="232"/>
      <c r="DH1" s="232"/>
      <c r="DI1" s="232"/>
      <c r="DJ1" s="232"/>
      <c r="DK1" s="232"/>
      <c r="DL1" s="232"/>
      <c r="DM1" s="232"/>
      <c r="DN1" s="232"/>
      <c r="DO1" s="232"/>
      <c r="DP1" s="233"/>
      <c r="DQ1" s="234"/>
      <c r="DR1" s="234"/>
      <c r="DS1" s="234"/>
      <c r="DT1" s="234"/>
      <c r="DU1" s="234"/>
      <c r="DV1" s="234"/>
      <c r="DW1" s="234"/>
      <c r="DX1" s="234"/>
      <c r="DY1" s="234"/>
      <c r="DZ1" s="234"/>
      <c r="EA1" s="235"/>
    </row>
    <row r="2" spans="1:131" s="240" customFormat="1" ht="26.25" customHeight="1" thickBot="1">
      <c r="A2" s="237" t="s">
        <v>346</v>
      </c>
      <c r="B2" s="238"/>
      <c r="C2" s="238"/>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8"/>
      <c r="BB2" s="238"/>
      <c r="BC2" s="238"/>
      <c r="BD2" s="238"/>
      <c r="BE2" s="238"/>
      <c r="BF2" s="238"/>
      <c r="BG2" s="238"/>
      <c r="BH2" s="238"/>
      <c r="BI2" s="238"/>
      <c r="BJ2" s="238"/>
      <c r="BK2" s="238"/>
      <c r="BL2" s="238"/>
      <c r="BM2" s="238"/>
      <c r="BN2" s="238"/>
      <c r="BO2" s="238"/>
      <c r="BP2" s="238"/>
      <c r="BQ2" s="238"/>
      <c r="BR2" s="238"/>
      <c r="BS2" s="238"/>
      <c r="BT2" s="238"/>
      <c r="BU2" s="238"/>
      <c r="BV2" s="238"/>
      <c r="BW2" s="238"/>
      <c r="BX2" s="238"/>
      <c r="BY2" s="238"/>
      <c r="BZ2" s="238"/>
      <c r="CA2" s="238"/>
      <c r="CB2" s="238"/>
      <c r="CC2" s="238"/>
      <c r="CD2" s="238"/>
      <c r="CE2" s="238"/>
      <c r="CF2" s="238"/>
      <c r="CG2" s="238"/>
      <c r="CH2" s="238"/>
      <c r="CI2" s="238"/>
      <c r="CJ2" s="238"/>
      <c r="CK2" s="238"/>
      <c r="CL2" s="238"/>
      <c r="CM2" s="238"/>
      <c r="CN2" s="238"/>
      <c r="CO2" s="238"/>
      <c r="CP2" s="238"/>
      <c r="CQ2" s="238"/>
      <c r="CR2" s="238"/>
      <c r="CS2" s="238"/>
      <c r="CT2" s="238"/>
      <c r="CU2" s="238"/>
      <c r="CV2" s="238"/>
      <c r="CW2" s="238"/>
      <c r="CX2" s="238"/>
      <c r="CY2" s="238"/>
      <c r="CZ2" s="238"/>
      <c r="DA2" s="238"/>
      <c r="DB2" s="238"/>
      <c r="DC2" s="238"/>
      <c r="DD2" s="238"/>
      <c r="DE2" s="238"/>
      <c r="DF2" s="238"/>
      <c r="DG2" s="238"/>
      <c r="DH2" s="238"/>
      <c r="DI2" s="238"/>
      <c r="DJ2" s="1163" t="s">
        <v>347</v>
      </c>
      <c r="DK2" s="1164"/>
      <c r="DL2" s="1164"/>
      <c r="DM2" s="1164"/>
      <c r="DN2" s="1164"/>
      <c r="DO2" s="1165"/>
      <c r="DP2" s="238"/>
      <c r="DQ2" s="1163" t="s">
        <v>348</v>
      </c>
      <c r="DR2" s="1164"/>
      <c r="DS2" s="1164"/>
      <c r="DT2" s="1164"/>
      <c r="DU2" s="1164"/>
      <c r="DV2" s="1164"/>
      <c r="DW2" s="1164"/>
      <c r="DX2" s="1164"/>
      <c r="DY2" s="1164"/>
      <c r="DZ2" s="1165"/>
      <c r="EA2" s="239"/>
    </row>
    <row r="3" spans="1:131" s="236" customFormat="1" ht="11.25" customHeight="1">
      <c r="A3" s="232"/>
      <c r="B3" s="232"/>
      <c r="C3" s="232"/>
      <c r="D3" s="232"/>
      <c r="E3" s="232"/>
      <c r="F3" s="232"/>
      <c r="G3" s="232"/>
      <c r="H3" s="232"/>
      <c r="I3" s="232"/>
      <c r="J3" s="232"/>
      <c r="K3" s="232"/>
      <c r="L3" s="232"/>
      <c r="M3" s="232"/>
      <c r="N3" s="232"/>
      <c r="O3" s="232"/>
      <c r="P3" s="232"/>
      <c r="Q3" s="232"/>
      <c r="R3" s="232"/>
      <c r="S3" s="232"/>
      <c r="T3" s="23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5"/>
    </row>
    <row r="4" spans="1:131" s="244" customFormat="1" ht="26.25" customHeight="1" thickBot="1">
      <c r="A4" s="1126" t="s">
        <v>349</v>
      </c>
      <c r="B4" s="1126"/>
      <c r="C4" s="1126"/>
      <c r="D4" s="1126"/>
      <c r="E4" s="1126"/>
      <c r="F4" s="1126"/>
      <c r="G4" s="1126"/>
      <c r="H4" s="1126"/>
      <c r="I4" s="1126"/>
      <c r="J4" s="1126"/>
      <c r="K4" s="1126"/>
      <c r="L4" s="1126"/>
      <c r="M4" s="1126"/>
      <c r="N4" s="1126"/>
      <c r="O4" s="1126"/>
      <c r="P4" s="1126"/>
      <c r="Q4" s="1126"/>
      <c r="R4" s="1126"/>
      <c r="S4" s="1126"/>
      <c r="T4" s="1126"/>
      <c r="U4" s="1126"/>
      <c r="V4" s="1126"/>
      <c r="W4" s="1126"/>
      <c r="X4" s="1126"/>
      <c r="Y4" s="1126"/>
      <c r="Z4" s="1126"/>
      <c r="AA4" s="1126"/>
      <c r="AB4" s="1126"/>
      <c r="AC4" s="1126"/>
      <c r="AD4" s="1126"/>
      <c r="AE4" s="1126"/>
      <c r="AF4" s="1126"/>
      <c r="AG4" s="1126"/>
      <c r="AH4" s="1126"/>
      <c r="AI4" s="1126"/>
      <c r="AJ4" s="1126"/>
      <c r="AK4" s="1126"/>
      <c r="AL4" s="1126"/>
      <c r="AM4" s="1126"/>
      <c r="AN4" s="1126"/>
      <c r="AO4" s="1126"/>
      <c r="AP4" s="1126"/>
      <c r="AQ4" s="1126"/>
      <c r="AR4" s="1126"/>
      <c r="AS4" s="1126"/>
      <c r="AT4" s="1126"/>
      <c r="AU4" s="1126"/>
      <c r="AV4" s="1126"/>
      <c r="AW4" s="1126"/>
      <c r="AX4" s="1126"/>
      <c r="AY4" s="1126"/>
      <c r="AZ4" s="241"/>
      <c r="BA4" s="241"/>
      <c r="BB4" s="241"/>
      <c r="BC4" s="241"/>
      <c r="BD4" s="241"/>
      <c r="BE4" s="242"/>
      <c r="BF4" s="242"/>
      <c r="BG4" s="242"/>
      <c r="BH4" s="242"/>
      <c r="BI4" s="242"/>
      <c r="BJ4" s="242"/>
      <c r="BK4" s="242"/>
      <c r="BL4" s="242"/>
      <c r="BM4" s="242"/>
      <c r="BN4" s="242"/>
      <c r="BO4" s="242"/>
      <c r="BP4" s="242"/>
      <c r="BQ4" s="241" t="s">
        <v>350</v>
      </c>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c r="DM4" s="241"/>
      <c r="DN4" s="241"/>
      <c r="DO4" s="241"/>
      <c r="DP4" s="241"/>
      <c r="DQ4" s="241"/>
      <c r="DR4" s="241"/>
      <c r="DS4" s="241"/>
      <c r="DT4" s="241"/>
      <c r="DU4" s="241"/>
      <c r="DV4" s="241"/>
      <c r="DW4" s="241"/>
      <c r="DX4" s="241"/>
      <c r="DY4" s="241"/>
      <c r="DZ4" s="241"/>
      <c r="EA4" s="243"/>
    </row>
    <row r="5" spans="1:131" s="244" customFormat="1" ht="26.25" customHeight="1">
      <c r="A5" s="1031" t="s">
        <v>351</v>
      </c>
      <c r="B5" s="1032"/>
      <c r="C5" s="1032"/>
      <c r="D5" s="1032"/>
      <c r="E5" s="1032"/>
      <c r="F5" s="1032"/>
      <c r="G5" s="1032"/>
      <c r="H5" s="1032"/>
      <c r="I5" s="1032"/>
      <c r="J5" s="1032"/>
      <c r="K5" s="1032"/>
      <c r="L5" s="1032"/>
      <c r="M5" s="1032"/>
      <c r="N5" s="1032"/>
      <c r="O5" s="1032"/>
      <c r="P5" s="1033"/>
      <c r="Q5" s="1037" t="s">
        <v>352</v>
      </c>
      <c r="R5" s="1038"/>
      <c r="S5" s="1038"/>
      <c r="T5" s="1038"/>
      <c r="U5" s="1039"/>
      <c r="V5" s="1037" t="s">
        <v>353</v>
      </c>
      <c r="W5" s="1038"/>
      <c r="X5" s="1038"/>
      <c r="Y5" s="1038"/>
      <c r="Z5" s="1039"/>
      <c r="AA5" s="1037" t="s">
        <v>354</v>
      </c>
      <c r="AB5" s="1038"/>
      <c r="AC5" s="1038"/>
      <c r="AD5" s="1038"/>
      <c r="AE5" s="1038"/>
      <c r="AF5" s="1166" t="s">
        <v>355</v>
      </c>
      <c r="AG5" s="1038"/>
      <c r="AH5" s="1038"/>
      <c r="AI5" s="1038"/>
      <c r="AJ5" s="1053"/>
      <c r="AK5" s="1038" t="s">
        <v>356</v>
      </c>
      <c r="AL5" s="1038"/>
      <c r="AM5" s="1038"/>
      <c r="AN5" s="1038"/>
      <c r="AO5" s="1039"/>
      <c r="AP5" s="1037" t="s">
        <v>357</v>
      </c>
      <c r="AQ5" s="1038"/>
      <c r="AR5" s="1038"/>
      <c r="AS5" s="1038"/>
      <c r="AT5" s="1039"/>
      <c r="AU5" s="1037" t="s">
        <v>358</v>
      </c>
      <c r="AV5" s="1038"/>
      <c r="AW5" s="1038"/>
      <c r="AX5" s="1038"/>
      <c r="AY5" s="1053"/>
      <c r="AZ5" s="245"/>
      <c r="BA5" s="245"/>
      <c r="BB5" s="245"/>
      <c r="BC5" s="245"/>
      <c r="BD5" s="245"/>
      <c r="BE5" s="246"/>
      <c r="BF5" s="246"/>
      <c r="BG5" s="246"/>
      <c r="BH5" s="246"/>
      <c r="BI5" s="246"/>
      <c r="BJ5" s="246"/>
      <c r="BK5" s="246"/>
      <c r="BL5" s="246"/>
      <c r="BM5" s="246"/>
      <c r="BN5" s="246"/>
      <c r="BO5" s="246"/>
      <c r="BP5" s="246"/>
      <c r="BQ5" s="1031" t="s">
        <v>359</v>
      </c>
      <c r="BR5" s="1032"/>
      <c r="BS5" s="1032"/>
      <c r="BT5" s="1032"/>
      <c r="BU5" s="1032"/>
      <c r="BV5" s="1032"/>
      <c r="BW5" s="1032"/>
      <c r="BX5" s="1032"/>
      <c r="BY5" s="1032"/>
      <c r="BZ5" s="1032"/>
      <c r="CA5" s="1032"/>
      <c r="CB5" s="1032"/>
      <c r="CC5" s="1032"/>
      <c r="CD5" s="1032"/>
      <c r="CE5" s="1032"/>
      <c r="CF5" s="1032"/>
      <c r="CG5" s="1033"/>
      <c r="CH5" s="1037" t="s">
        <v>360</v>
      </c>
      <c r="CI5" s="1038"/>
      <c r="CJ5" s="1038"/>
      <c r="CK5" s="1038"/>
      <c r="CL5" s="1039"/>
      <c r="CM5" s="1037" t="s">
        <v>361</v>
      </c>
      <c r="CN5" s="1038"/>
      <c r="CO5" s="1038"/>
      <c r="CP5" s="1038"/>
      <c r="CQ5" s="1039"/>
      <c r="CR5" s="1037" t="s">
        <v>362</v>
      </c>
      <c r="CS5" s="1038"/>
      <c r="CT5" s="1038"/>
      <c r="CU5" s="1038"/>
      <c r="CV5" s="1039"/>
      <c r="CW5" s="1037" t="s">
        <v>363</v>
      </c>
      <c r="CX5" s="1038"/>
      <c r="CY5" s="1038"/>
      <c r="CZ5" s="1038"/>
      <c r="DA5" s="1039"/>
      <c r="DB5" s="1037" t="s">
        <v>364</v>
      </c>
      <c r="DC5" s="1038"/>
      <c r="DD5" s="1038"/>
      <c r="DE5" s="1038"/>
      <c r="DF5" s="1039"/>
      <c r="DG5" s="1179" t="s">
        <v>365</v>
      </c>
      <c r="DH5" s="1180"/>
      <c r="DI5" s="1180"/>
      <c r="DJ5" s="1180"/>
      <c r="DK5" s="1181"/>
      <c r="DL5" s="1179" t="s">
        <v>366</v>
      </c>
      <c r="DM5" s="1180"/>
      <c r="DN5" s="1180"/>
      <c r="DO5" s="1180"/>
      <c r="DP5" s="1181"/>
      <c r="DQ5" s="1037" t="s">
        <v>367</v>
      </c>
      <c r="DR5" s="1038"/>
      <c r="DS5" s="1038"/>
      <c r="DT5" s="1038"/>
      <c r="DU5" s="1039"/>
      <c r="DV5" s="1037" t="s">
        <v>358</v>
      </c>
      <c r="DW5" s="1038"/>
      <c r="DX5" s="1038"/>
      <c r="DY5" s="1038"/>
      <c r="DZ5" s="1053"/>
      <c r="EA5" s="243"/>
    </row>
    <row r="6" spans="1:131" s="244" customFormat="1" ht="26.25" customHeight="1" thickBot="1">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67"/>
      <c r="AG6" s="1041"/>
      <c r="AH6" s="1041"/>
      <c r="AI6" s="1041"/>
      <c r="AJ6" s="1054"/>
      <c r="AK6" s="1041"/>
      <c r="AL6" s="1041"/>
      <c r="AM6" s="1041"/>
      <c r="AN6" s="1041"/>
      <c r="AO6" s="1042"/>
      <c r="AP6" s="1040"/>
      <c r="AQ6" s="1041"/>
      <c r="AR6" s="1041"/>
      <c r="AS6" s="1041"/>
      <c r="AT6" s="1042"/>
      <c r="AU6" s="1040"/>
      <c r="AV6" s="1041"/>
      <c r="AW6" s="1041"/>
      <c r="AX6" s="1041"/>
      <c r="AY6" s="1054"/>
      <c r="AZ6" s="241"/>
      <c r="BA6" s="241"/>
      <c r="BB6" s="241"/>
      <c r="BC6" s="241"/>
      <c r="BD6" s="241"/>
      <c r="BE6" s="242"/>
      <c r="BF6" s="242"/>
      <c r="BG6" s="242"/>
      <c r="BH6" s="242"/>
      <c r="BI6" s="242"/>
      <c r="BJ6" s="242"/>
      <c r="BK6" s="242"/>
      <c r="BL6" s="242"/>
      <c r="BM6" s="242"/>
      <c r="BN6" s="242"/>
      <c r="BO6" s="242"/>
      <c r="BP6" s="242"/>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82"/>
      <c r="DH6" s="1183"/>
      <c r="DI6" s="1183"/>
      <c r="DJ6" s="1183"/>
      <c r="DK6" s="1184"/>
      <c r="DL6" s="1182"/>
      <c r="DM6" s="1183"/>
      <c r="DN6" s="1183"/>
      <c r="DO6" s="1183"/>
      <c r="DP6" s="1184"/>
      <c r="DQ6" s="1040"/>
      <c r="DR6" s="1041"/>
      <c r="DS6" s="1041"/>
      <c r="DT6" s="1041"/>
      <c r="DU6" s="1042"/>
      <c r="DV6" s="1040"/>
      <c r="DW6" s="1041"/>
      <c r="DX6" s="1041"/>
      <c r="DY6" s="1041"/>
      <c r="DZ6" s="1054"/>
      <c r="EA6" s="243"/>
    </row>
    <row r="7" spans="1:131" s="244" customFormat="1" ht="26.25" customHeight="1" thickTop="1">
      <c r="A7" s="247">
        <v>1</v>
      </c>
      <c r="B7" s="1185" t="s">
        <v>549</v>
      </c>
      <c r="C7" s="1186"/>
      <c r="D7" s="1186"/>
      <c r="E7" s="1186"/>
      <c r="F7" s="1186"/>
      <c r="G7" s="1186"/>
      <c r="H7" s="1186"/>
      <c r="I7" s="1186"/>
      <c r="J7" s="1186"/>
      <c r="K7" s="1186"/>
      <c r="L7" s="1186"/>
      <c r="M7" s="1186"/>
      <c r="N7" s="1186"/>
      <c r="O7" s="1186"/>
      <c r="P7" s="1187"/>
      <c r="Q7" s="1188">
        <v>604635</v>
      </c>
      <c r="R7" s="1189"/>
      <c r="S7" s="1189"/>
      <c r="T7" s="1189"/>
      <c r="U7" s="1190"/>
      <c r="V7" s="1191">
        <v>596852</v>
      </c>
      <c r="W7" s="1189"/>
      <c r="X7" s="1189"/>
      <c r="Y7" s="1189"/>
      <c r="Z7" s="1190"/>
      <c r="AA7" s="1191">
        <v>7784</v>
      </c>
      <c r="AB7" s="1189"/>
      <c r="AC7" s="1189"/>
      <c r="AD7" s="1189"/>
      <c r="AE7" s="1192"/>
      <c r="AF7" s="1193">
        <v>4975</v>
      </c>
      <c r="AG7" s="1189"/>
      <c r="AH7" s="1189"/>
      <c r="AI7" s="1189"/>
      <c r="AJ7" s="1192"/>
      <c r="AK7" s="1174">
        <v>12359</v>
      </c>
      <c r="AL7" s="1172"/>
      <c r="AM7" s="1172"/>
      <c r="AN7" s="1172"/>
      <c r="AO7" s="1175"/>
      <c r="AP7" s="1176">
        <v>1173157</v>
      </c>
      <c r="AQ7" s="1172"/>
      <c r="AR7" s="1172"/>
      <c r="AS7" s="1172"/>
      <c r="AT7" s="1175"/>
      <c r="AU7" s="1177"/>
      <c r="AV7" s="1169"/>
      <c r="AW7" s="1169"/>
      <c r="AX7" s="1169"/>
      <c r="AY7" s="1170"/>
      <c r="AZ7" s="241"/>
      <c r="BA7" s="241"/>
      <c r="BB7" s="241"/>
      <c r="BC7" s="241"/>
      <c r="BD7" s="241"/>
      <c r="BE7" s="242"/>
      <c r="BF7" s="242"/>
      <c r="BG7" s="242"/>
      <c r="BH7" s="242"/>
      <c r="BI7" s="242"/>
      <c r="BJ7" s="242"/>
      <c r="BK7" s="242"/>
      <c r="BL7" s="242"/>
      <c r="BM7" s="242"/>
      <c r="BN7" s="242"/>
      <c r="BO7" s="242"/>
      <c r="BP7" s="242"/>
      <c r="BQ7" s="248">
        <v>1</v>
      </c>
      <c r="BR7" s="249" t="s">
        <v>568</v>
      </c>
      <c r="BS7" s="1168" t="s">
        <v>569</v>
      </c>
      <c r="BT7" s="1169"/>
      <c r="BU7" s="1169"/>
      <c r="BV7" s="1169"/>
      <c r="BW7" s="1169"/>
      <c r="BX7" s="1169"/>
      <c r="BY7" s="1169"/>
      <c r="BZ7" s="1169"/>
      <c r="CA7" s="1169"/>
      <c r="CB7" s="1169"/>
      <c r="CC7" s="1169"/>
      <c r="CD7" s="1169"/>
      <c r="CE7" s="1169"/>
      <c r="CF7" s="1169"/>
      <c r="CG7" s="1178"/>
      <c r="CH7" s="1171">
        <v>-5</v>
      </c>
      <c r="CI7" s="1172"/>
      <c r="CJ7" s="1172"/>
      <c r="CK7" s="1172"/>
      <c r="CL7" s="1173"/>
      <c r="CM7" s="1171">
        <v>1691</v>
      </c>
      <c r="CN7" s="1172"/>
      <c r="CO7" s="1172"/>
      <c r="CP7" s="1172"/>
      <c r="CQ7" s="1173"/>
      <c r="CR7" s="1171">
        <v>2053</v>
      </c>
      <c r="CS7" s="1172"/>
      <c r="CT7" s="1172"/>
      <c r="CU7" s="1172"/>
      <c r="CV7" s="1173"/>
      <c r="CW7" s="1171">
        <v>500</v>
      </c>
      <c r="CX7" s="1172"/>
      <c r="CY7" s="1172"/>
      <c r="CZ7" s="1172"/>
      <c r="DA7" s="1173"/>
      <c r="DB7" s="1171" t="s">
        <v>552</v>
      </c>
      <c r="DC7" s="1172"/>
      <c r="DD7" s="1172"/>
      <c r="DE7" s="1172"/>
      <c r="DF7" s="1173"/>
      <c r="DG7" s="1171" t="s">
        <v>551</v>
      </c>
      <c r="DH7" s="1172"/>
      <c r="DI7" s="1172"/>
      <c r="DJ7" s="1172"/>
      <c r="DK7" s="1173"/>
      <c r="DL7" s="1171" t="s">
        <v>552</v>
      </c>
      <c r="DM7" s="1172"/>
      <c r="DN7" s="1172"/>
      <c r="DO7" s="1172"/>
      <c r="DP7" s="1173"/>
      <c r="DQ7" s="1171" t="s">
        <v>552</v>
      </c>
      <c r="DR7" s="1172"/>
      <c r="DS7" s="1172"/>
      <c r="DT7" s="1172"/>
      <c r="DU7" s="1173"/>
      <c r="DV7" s="1168"/>
      <c r="DW7" s="1169"/>
      <c r="DX7" s="1169"/>
      <c r="DY7" s="1169"/>
      <c r="DZ7" s="1170"/>
      <c r="EA7" s="243"/>
    </row>
    <row r="8" spans="1:131" s="244" customFormat="1" ht="26.25" customHeight="1">
      <c r="A8" s="250">
        <v>2</v>
      </c>
      <c r="B8" s="1096" t="s">
        <v>550</v>
      </c>
      <c r="C8" s="1097"/>
      <c r="D8" s="1097"/>
      <c r="E8" s="1097"/>
      <c r="F8" s="1097"/>
      <c r="G8" s="1097"/>
      <c r="H8" s="1097"/>
      <c r="I8" s="1097"/>
      <c r="J8" s="1097"/>
      <c r="K8" s="1097"/>
      <c r="L8" s="1097"/>
      <c r="M8" s="1097"/>
      <c r="N8" s="1097"/>
      <c r="O8" s="1097"/>
      <c r="P8" s="1098"/>
      <c r="Q8" s="1107">
        <v>148136</v>
      </c>
      <c r="R8" s="1102"/>
      <c r="S8" s="1102"/>
      <c r="T8" s="1102"/>
      <c r="U8" s="1108"/>
      <c r="V8" s="1109">
        <v>148136</v>
      </c>
      <c r="W8" s="1102"/>
      <c r="X8" s="1102"/>
      <c r="Y8" s="1102"/>
      <c r="Z8" s="1108"/>
      <c r="AA8" s="1109" t="s">
        <v>552</v>
      </c>
      <c r="AB8" s="1102"/>
      <c r="AC8" s="1102"/>
      <c r="AD8" s="1102"/>
      <c r="AE8" s="1103"/>
      <c r="AF8" s="1101" t="s">
        <v>552</v>
      </c>
      <c r="AG8" s="1102"/>
      <c r="AH8" s="1102"/>
      <c r="AI8" s="1102"/>
      <c r="AJ8" s="1103"/>
      <c r="AK8" s="1162">
        <v>88988</v>
      </c>
      <c r="AL8" s="1026"/>
      <c r="AM8" s="1026"/>
      <c r="AN8" s="1026"/>
      <c r="AO8" s="1158"/>
      <c r="AP8" s="1159" t="s">
        <v>552</v>
      </c>
      <c r="AQ8" s="1159"/>
      <c r="AR8" s="1159"/>
      <c r="AS8" s="1159"/>
      <c r="AT8" s="1159"/>
      <c r="AU8" s="1160"/>
      <c r="AV8" s="1051"/>
      <c r="AW8" s="1051"/>
      <c r="AX8" s="1051"/>
      <c r="AY8" s="1111"/>
      <c r="AZ8" s="241"/>
      <c r="BA8" s="241"/>
      <c r="BB8" s="241"/>
      <c r="BC8" s="241"/>
      <c r="BD8" s="241"/>
      <c r="BE8" s="242"/>
      <c r="BF8" s="242"/>
      <c r="BG8" s="242"/>
      <c r="BH8" s="242"/>
      <c r="BI8" s="242"/>
      <c r="BJ8" s="242"/>
      <c r="BK8" s="242"/>
      <c r="BL8" s="242"/>
      <c r="BM8" s="242"/>
      <c r="BN8" s="242"/>
      <c r="BO8" s="242"/>
      <c r="BP8" s="242"/>
      <c r="BQ8" s="251">
        <v>2</v>
      </c>
      <c r="BR8" s="252"/>
      <c r="BS8" s="1050" t="s">
        <v>570</v>
      </c>
      <c r="BT8" s="1051"/>
      <c r="BU8" s="1051"/>
      <c r="BV8" s="1051"/>
      <c r="BW8" s="1051"/>
      <c r="BX8" s="1051"/>
      <c r="BY8" s="1051"/>
      <c r="BZ8" s="1051"/>
      <c r="CA8" s="1051"/>
      <c r="CB8" s="1051"/>
      <c r="CC8" s="1051"/>
      <c r="CD8" s="1051"/>
      <c r="CE8" s="1051"/>
      <c r="CF8" s="1051"/>
      <c r="CG8" s="1052"/>
      <c r="CH8" s="1025">
        <v>-4</v>
      </c>
      <c r="CI8" s="1026"/>
      <c r="CJ8" s="1026"/>
      <c r="CK8" s="1026"/>
      <c r="CL8" s="1027"/>
      <c r="CM8" s="1025">
        <v>257</v>
      </c>
      <c r="CN8" s="1026"/>
      <c r="CO8" s="1026"/>
      <c r="CP8" s="1026"/>
      <c r="CQ8" s="1027"/>
      <c r="CR8" s="1025">
        <v>10</v>
      </c>
      <c r="CS8" s="1026"/>
      <c r="CT8" s="1026"/>
      <c r="CU8" s="1026"/>
      <c r="CV8" s="1027"/>
      <c r="CW8" s="1025" t="s">
        <v>552</v>
      </c>
      <c r="CX8" s="1026"/>
      <c r="CY8" s="1026"/>
      <c r="CZ8" s="1026"/>
      <c r="DA8" s="1027"/>
      <c r="DB8" s="1025" t="s">
        <v>552</v>
      </c>
      <c r="DC8" s="1026"/>
      <c r="DD8" s="1026"/>
      <c r="DE8" s="1026"/>
      <c r="DF8" s="1027"/>
      <c r="DG8" s="1025" t="s">
        <v>552</v>
      </c>
      <c r="DH8" s="1026"/>
      <c r="DI8" s="1026"/>
      <c r="DJ8" s="1026"/>
      <c r="DK8" s="1027"/>
      <c r="DL8" s="1025" t="s">
        <v>552</v>
      </c>
      <c r="DM8" s="1026"/>
      <c r="DN8" s="1026"/>
      <c r="DO8" s="1026"/>
      <c r="DP8" s="1027"/>
      <c r="DQ8" s="1025" t="s">
        <v>551</v>
      </c>
      <c r="DR8" s="1026"/>
      <c r="DS8" s="1026"/>
      <c r="DT8" s="1026"/>
      <c r="DU8" s="1027"/>
      <c r="DV8" s="1050"/>
      <c r="DW8" s="1051"/>
      <c r="DX8" s="1051"/>
      <c r="DY8" s="1051"/>
      <c r="DZ8" s="1111"/>
      <c r="EA8" s="243"/>
    </row>
    <row r="9" spans="1:131" s="244" customFormat="1" ht="26.25" customHeight="1">
      <c r="A9" s="250">
        <v>3</v>
      </c>
      <c r="B9" s="1096" t="s">
        <v>553</v>
      </c>
      <c r="C9" s="1097"/>
      <c r="D9" s="1097"/>
      <c r="E9" s="1097"/>
      <c r="F9" s="1097"/>
      <c r="G9" s="1097"/>
      <c r="H9" s="1097"/>
      <c r="I9" s="1097"/>
      <c r="J9" s="1097"/>
      <c r="K9" s="1097"/>
      <c r="L9" s="1097"/>
      <c r="M9" s="1097"/>
      <c r="N9" s="1097"/>
      <c r="O9" s="1097"/>
      <c r="P9" s="1098"/>
      <c r="Q9" s="1107">
        <v>1521</v>
      </c>
      <c r="R9" s="1102"/>
      <c r="S9" s="1102"/>
      <c r="T9" s="1102"/>
      <c r="U9" s="1108"/>
      <c r="V9" s="1109">
        <v>1492</v>
      </c>
      <c r="W9" s="1102"/>
      <c r="X9" s="1102"/>
      <c r="Y9" s="1102"/>
      <c r="Z9" s="1108"/>
      <c r="AA9" s="1109">
        <v>29</v>
      </c>
      <c r="AB9" s="1102"/>
      <c r="AC9" s="1102"/>
      <c r="AD9" s="1102"/>
      <c r="AE9" s="1103"/>
      <c r="AF9" s="1101" t="s">
        <v>552</v>
      </c>
      <c r="AG9" s="1102"/>
      <c r="AH9" s="1102"/>
      <c r="AI9" s="1102"/>
      <c r="AJ9" s="1103"/>
      <c r="AK9" s="1158" t="s">
        <v>552</v>
      </c>
      <c r="AL9" s="1159"/>
      <c r="AM9" s="1159"/>
      <c r="AN9" s="1159"/>
      <c r="AO9" s="1159"/>
      <c r="AP9" s="1159" t="s">
        <v>552</v>
      </c>
      <c r="AQ9" s="1159"/>
      <c r="AR9" s="1159"/>
      <c r="AS9" s="1159"/>
      <c r="AT9" s="1159"/>
      <c r="AU9" s="1160"/>
      <c r="AV9" s="1051"/>
      <c r="AW9" s="1051"/>
      <c r="AX9" s="1051"/>
      <c r="AY9" s="1111"/>
      <c r="AZ9" s="241"/>
      <c r="BA9" s="241"/>
      <c r="BB9" s="241"/>
      <c r="BC9" s="241"/>
      <c r="BD9" s="241"/>
      <c r="BE9" s="242"/>
      <c r="BF9" s="242"/>
      <c r="BG9" s="242"/>
      <c r="BH9" s="242"/>
      <c r="BI9" s="242"/>
      <c r="BJ9" s="242"/>
      <c r="BK9" s="242"/>
      <c r="BL9" s="242"/>
      <c r="BM9" s="242"/>
      <c r="BN9" s="242"/>
      <c r="BO9" s="242"/>
      <c r="BP9" s="242"/>
      <c r="BQ9" s="251">
        <v>3</v>
      </c>
      <c r="BR9" s="252"/>
      <c r="BS9" s="1050" t="s">
        <v>571</v>
      </c>
      <c r="BT9" s="1051"/>
      <c r="BU9" s="1051"/>
      <c r="BV9" s="1051"/>
      <c r="BW9" s="1051"/>
      <c r="BX9" s="1051"/>
      <c r="BY9" s="1051"/>
      <c r="BZ9" s="1051"/>
      <c r="CA9" s="1051"/>
      <c r="CB9" s="1051"/>
      <c r="CC9" s="1051"/>
      <c r="CD9" s="1051"/>
      <c r="CE9" s="1051"/>
      <c r="CF9" s="1051"/>
      <c r="CG9" s="1052"/>
      <c r="CH9" s="1025">
        <v>-1</v>
      </c>
      <c r="CI9" s="1026"/>
      <c r="CJ9" s="1026"/>
      <c r="CK9" s="1026"/>
      <c r="CL9" s="1027"/>
      <c r="CM9" s="1025">
        <v>38</v>
      </c>
      <c r="CN9" s="1026"/>
      <c r="CO9" s="1026"/>
      <c r="CP9" s="1026"/>
      <c r="CQ9" s="1027"/>
      <c r="CR9" s="1025">
        <v>100</v>
      </c>
      <c r="CS9" s="1026"/>
      <c r="CT9" s="1026"/>
      <c r="CU9" s="1026"/>
      <c r="CV9" s="1027"/>
      <c r="CW9" s="1025" t="s">
        <v>551</v>
      </c>
      <c r="CX9" s="1026"/>
      <c r="CY9" s="1026"/>
      <c r="CZ9" s="1026"/>
      <c r="DA9" s="1027"/>
      <c r="DB9" s="1025" t="s">
        <v>551</v>
      </c>
      <c r="DC9" s="1026"/>
      <c r="DD9" s="1026"/>
      <c r="DE9" s="1026"/>
      <c r="DF9" s="1027"/>
      <c r="DG9" s="1025" t="s">
        <v>552</v>
      </c>
      <c r="DH9" s="1026"/>
      <c r="DI9" s="1026"/>
      <c r="DJ9" s="1026"/>
      <c r="DK9" s="1027"/>
      <c r="DL9" s="1025" t="s">
        <v>552</v>
      </c>
      <c r="DM9" s="1026"/>
      <c r="DN9" s="1026"/>
      <c r="DO9" s="1026"/>
      <c r="DP9" s="1027"/>
      <c r="DQ9" s="1025" t="s">
        <v>551</v>
      </c>
      <c r="DR9" s="1026"/>
      <c r="DS9" s="1026"/>
      <c r="DT9" s="1026"/>
      <c r="DU9" s="1027"/>
      <c r="DV9" s="1050"/>
      <c r="DW9" s="1051"/>
      <c r="DX9" s="1051"/>
      <c r="DY9" s="1051"/>
      <c r="DZ9" s="1111"/>
      <c r="EA9" s="243"/>
    </row>
    <row r="10" spans="1:131" s="244" customFormat="1" ht="26.25" customHeight="1">
      <c r="A10" s="250">
        <v>4</v>
      </c>
      <c r="B10" s="1096" t="s">
        <v>554</v>
      </c>
      <c r="C10" s="1097"/>
      <c r="D10" s="1097"/>
      <c r="E10" s="1097"/>
      <c r="F10" s="1097"/>
      <c r="G10" s="1097"/>
      <c r="H10" s="1097"/>
      <c r="I10" s="1097"/>
      <c r="J10" s="1097"/>
      <c r="K10" s="1097"/>
      <c r="L10" s="1097"/>
      <c r="M10" s="1097"/>
      <c r="N10" s="1097"/>
      <c r="O10" s="1097"/>
      <c r="P10" s="1098"/>
      <c r="Q10" s="1107">
        <v>251</v>
      </c>
      <c r="R10" s="1102"/>
      <c r="S10" s="1102"/>
      <c r="T10" s="1102"/>
      <c r="U10" s="1108"/>
      <c r="V10" s="1109">
        <v>158</v>
      </c>
      <c r="W10" s="1102"/>
      <c r="X10" s="1102"/>
      <c r="Y10" s="1102"/>
      <c r="Z10" s="1108"/>
      <c r="AA10" s="1109">
        <v>93</v>
      </c>
      <c r="AB10" s="1102"/>
      <c r="AC10" s="1102"/>
      <c r="AD10" s="1102"/>
      <c r="AE10" s="1103"/>
      <c r="AF10" s="1101" t="s">
        <v>552</v>
      </c>
      <c r="AG10" s="1102"/>
      <c r="AH10" s="1102"/>
      <c r="AI10" s="1102"/>
      <c r="AJ10" s="1103"/>
      <c r="AK10" s="1162">
        <v>9</v>
      </c>
      <c r="AL10" s="1026"/>
      <c r="AM10" s="1026"/>
      <c r="AN10" s="1026"/>
      <c r="AO10" s="1158"/>
      <c r="AP10" s="1161">
        <v>419</v>
      </c>
      <c r="AQ10" s="1026"/>
      <c r="AR10" s="1026"/>
      <c r="AS10" s="1026"/>
      <c r="AT10" s="1158"/>
      <c r="AU10" s="1160"/>
      <c r="AV10" s="1051"/>
      <c r="AW10" s="1051"/>
      <c r="AX10" s="1051"/>
      <c r="AY10" s="1111"/>
      <c r="AZ10" s="241"/>
      <c r="BA10" s="241"/>
      <c r="BB10" s="241"/>
      <c r="BC10" s="241"/>
      <c r="BD10" s="241"/>
      <c r="BE10" s="242"/>
      <c r="BF10" s="242"/>
      <c r="BG10" s="242"/>
      <c r="BH10" s="242"/>
      <c r="BI10" s="242"/>
      <c r="BJ10" s="242"/>
      <c r="BK10" s="242"/>
      <c r="BL10" s="242"/>
      <c r="BM10" s="242"/>
      <c r="BN10" s="242"/>
      <c r="BO10" s="242"/>
      <c r="BP10" s="242"/>
      <c r="BQ10" s="251">
        <v>4</v>
      </c>
      <c r="BR10" s="252"/>
      <c r="BS10" s="1050" t="s">
        <v>572</v>
      </c>
      <c r="BT10" s="1051"/>
      <c r="BU10" s="1051"/>
      <c r="BV10" s="1051"/>
      <c r="BW10" s="1051"/>
      <c r="BX10" s="1051"/>
      <c r="BY10" s="1051"/>
      <c r="BZ10" s="1051"/>
      <c r="CA10" s="1051"/>
      <c r="CB10" s="1051"/>
      <c r="CC10" s="1051"/>
      <c r="CD10" s="1051"/>
      <c r="CE10" s="1051"/>
      <c r="CF10" s="1051"/>
      <c r="CG10" s="1052"/>
      <c r="CH10" s="1025">
        <v>1</v>
      </c>
      <c r="CI10" s="1026"/>
      <c r="CJ10" s="1026"/>
      <c r="CK10" s="1026"/>
      <c r="CL10" s="1027"/>
      <c r="CM10" s="1025">
        <v>3083</v>
      </c>
      <c r="CN10" s="1026"/>
      <c r="CO10" s="1026"/>
      <c r="CP10" s="1026"/>
      <c r="CQ10" s="1027"/>
      <c r="CR10" s="1025">
        <v>3001</v>
      </c>
      <c r="CS10" s="1026"/>
      <c r="CT10" s="1026"/>
      <c r="CU10" s="1026"/>
      <c r="CV10" s="1027"/>
      <c r="CW10" s="1025">
        <v>9</v>
      </c>
      <c r="CX10" s="1026"/>
      <c r="CY10" s="1026"/>
      <c r="CZ10" s="1026"/>
      <c r="DA10" s="1027"/>
      <c r="DB10" s="1025" t="s">
        <v>551</v>
      </c>
      <c r="DC10" s="1026"/>
      <c r="DD10" s="1026"/>
      <c r="DE10" s="1026"/>
      <c r="DF10" s="1027"/>
      <c r="DG10" s="1025" t="s">
        <v>551</v>
      </c>
      <c r="DH10" s="1026"/>
      <c r="DI10" s="1026"/>
      <c r="DJ10" s="1026"/>
      <c r="DK10" s="1027"/>
      <c r="DL10" s="1025" t="s">
        <v>551</v>
      </c>
      <c r="DM10" s="1026"/>
      <c r="DN10" s="1026"/>
      <c r="DO10" s="1026"/>
      <c r="DP10" s="1027"/>
      <c r="DQ10" s="1025" t="s">
        <v>551</v>
      </c>
      <c r="DR10" s="1026"/>
      <c r="DS10" s="1026"/>
      <c r="DT10" s="1026"/>
      <c r="DU10" s="1027"/>
      <c r="DV10" s="1050"/>
      <c r="DW10" s="1051"/>
      <c r="DX10" s="1051"/>
      <c r="DY10" s="1051"/>
      <c r="DZ10" s="1111"/>
      <c r="EA10" s="243"/>
    </row>
    <row r="11" spans="1:131" s="244" customFormat="1" ht="26.25" customHeight="1">
      <c r="A11" s="250">
        <v>5</v>
      </c>
      <c r="B11" s="1096" t="s">
        <v>555</v>
      </c>
      <c r="C11" s="1097"/>
      <c r="D11" s="1097"/>
      <c r="E11" s="1097"/>
      <c r="F11" s="1097"/>
      <c r="G11" s="1097"/>
      <c r="H11" s="1097"/>
      <c r="I11" s="1097"/>
      <c r="J11" s="1097"/>
      <c r="K11" s="1097"/>
      <c r="L11" s="1097"/>
      <c r="M11" s="1097"/>
      <c r="N11" s="1097"/>
      <c r="O11" s="1097"/>
      <c r="P11" s="1098"/>
      <c r="Q11" s="1107">
        <v>3137</v>
      </c>
      <c r="R11" s="1102"/>
      <c r="S11" s="1102"/>
      <c r="T11" s="1102"/>
      <c r="U11" s="1108"/>
      <c r="V11" s="1109">
        <v>2459</v>
      </c>
      <c r="W11" s="1102"/>
      <c r="X11" s="1102"/>
      <c r="Y11" s="1102"/>
      <c r="Z11" s="1108"/>
      <c r="AA11" s="1109">
        <v>678</v>
      </c>
      <c r="AB11" s="1102"/>
      <c r="AC11" s="1102"/>
      <c r="AD11" s="1102"/>
      <c r="AE11" s="1103"/>
      <c r="AF11" s="1101" t="s">
        <v>552</v>
      </c>
      <c r="AG11" s="1102"/>
      <c r="AH11" s="1102"/>
      <c r="AI11" s="1102"/>
      <c r="AJ11" s="1103"/>
      <c r="AK11" s="1158" t="s">
        <v>551</v>
      </c>
      <c r="AL11" s="1159"/>
      <c r="AM11" s="1159"/>
      <c r="AN11" s="1159"/>
      <c r="AO11" s="1159"/>
      <c r="AP11" s="1161">
        <v>2320</v>
      </c>
      <c r="AQ11" s="1026"/>
      <c r="AR11" s="1026"/>
      <c r="AS11" s="1026"/>
      <c r="AT11" s="1158"/>
      <c r="AU11" s="1160"/>
      <c r="AV11" s="1051"/>
      <c r="AW11" s="1051"/>
      <c r="AX11" s="1051"/>
      <c r="AY11" s="1111"/>
      <c r="AZ11" s="241"/>
      <c r="BA11" s="241"/>
      <c r="BB11" s="241"/>
      <c r="BC11" s="241"/>
      <c r="BD11" s="241"/>
      <c r="BE11" s="242"/>
      <c r="BF11" s="242"/>
      <c r="BG11" s="242"/>
      <c r="BH11" s="242"/>
      <c r="BI11" s="242"/>
      <c r="BJ11" s="242"/>
      <c r="BK11" s="242"/>
      <c r="BL11" s="242"/>
      <c r="BM11" s="242"/>
      <c r="BN11" s="242"/>
      <c r="BO11" s="242"/>
      <c r="BP11" s="242"/>
      <c r="BQ11" s="396">
        <v>5</v>
      </c>
      <c r="BR11" s="397"/>
      <c r="BS11" s="1050" t="s">
        <v>573</v>
      </c>
      <c r="BT11" s="1051"/>
      <c r="BU11" s="1051"/>
      <c r="BV11" s="1051"/>
      <c r="BW11" s="1051"/>
      <c r="BX11" s="1051"/>
      <c r="BY11" s="1051"/>
      <c r="BZ11" s="1051"/>
      <c r="CA11" s="1051"/>
      <c r="CB11" s="1051"/>
      <c r="CC11" s="1051"/>
      <c r="CD11" s="1051"/>
      <c r="CE11" s="1051"/>
      <c r="CF11" s="1051"/>
      <c r="CG11" s="1052"/>
      <c r="CH11" s="1025">
        <v>6</v>
      </c>
      <c r="CI11" s="1026"/>
      <c r="CJ11" s="1026"/>
      <c r="CK11" s="1026"/>
      <c r="CL11" s="1027"/>
      <c r="CM11" s="1025">
        <v>140</v>
      </c>
      <c r="CN11" s="1026"/>
      <c r="CO11" s="1026"/>
      <c r="CP11" s="1026"/>
      <c r="CQ11" s="1027"/>
      <c r="CR11" s="1025">
        <v>0</v>
      </c>
      <c r="CS11" s="1026"/>
      <c r="CT11" s="1026"/>
      <c r="CU11" s="1026"/>
      <c r="CV11" s="1027"/>
      <c r="CW11" s="1025">
        <v>40</v>
      </c>
      <c r="CX11" s="1026"/>
      <c r="CY11" s="1026"/>
      <c r="CZ11" s="1026"/>
      <c r="DA11" s="1027"/>
      <c r="DB11" s="1025" t="s">
        <v>483</v>
      </c>
      <c r="DC11" s="1026"/>
      <c r="DD11" s="1026"/>
      <c r="DE11" s="1026"/>
      <c r="DF11" s="1027"/>
      <c r="DG11" s="1025" t="s">
        <v>483</v>
      </c>
      <c r="DH11" s="1026"/>
      <c r="DI11" s="1026"/>
      <c r="DJ11" s="1026"/>
      <c r="DK11" s="1027"/>
      <c r="DL11" s="1025" t="s">
        <v>483</v>
      </c>
      <c r="DM11" s="1026"/>
      <c r="DN11" s="1026"/>
      <c r="DO11" s="1026"/>
      <c r="DP11" s="1027"/>
      <c r="DQ11" s="1025" t="s">
        <v>483</v>
      </c>
      <c r="DR11" s="1026"/>
      <c r="DS11" s="1026"/>
      <c r="DT11" s="1026"/>
      <c r="DU11" s="1027"/>
      <c r="DV11" s="1112" t="s">
        <v>574</v>
      </c>
      <c r="DW11" s="1113"/>
      <c r="DX11" s="1113"/>
      <c r="DY11" s="1113"/>
      <c r="DZ11" s="1114"/>
      <c r="EA11" s="243"/>
    </row>
    <row r="12" spans="1:131" s="244" customFormat="1" ht="26.25" customHeight="1">
      <c r="A12" s="250">
        <v>6</v>
      </c>
      <c r="B12" s="1096" t="s">
        <v>556</v>
      </c>
      <c r="C12" s="1097"/>
      <c r="D12" s="1097"/>
      <c r="E12" s="1097"/>
      <c r="F12" s="1097"/>
      <c r="G12" s="1097"/>
      <c r="H12" s="1097"/>
      <c r="I12" s="1097"/>
      <c r="J12" s="1097"/>
      <c r="K12" s="1097"/>
      <c r="L12" s="1097"/>
      <c r="M12" s="1097"/>
      <c r="N12" s="1097"/>
      <c r="O12" s="1097"/>
      <c r="P12" s="1098"/>
      <c r="Q12" s="1107">
        <v>477</v>
      </c>
      <c r="R12" s="1102"/>
      <c r="S12" s="1102"/>
      <c r="T12" s="1102"/>
      <c r="U12" s="1108"/>
      <c r="V12" s="1109">
        <v>67</v>
      </c>
      <c r="W12" s="1102"/>
      <c r="X12" s="1102"/>
      <c r="Y12" s="1102"/>
      <c r="Z12" s="1108"/>
      <c r="AA12" s="1109">
        <v>410</v>
      </c>
      <c r="AB12" s="1102"/>
      <c r="AC12" s="1102"/>
      <c r="AD12" s="1102"/>
      <c r="AE12" s="1103"/>
      <c r="AF12" s="1101" t="s">
        <v>552</v>
      </c>
      <c r="AG12" s="1102"/>
      <c r="AH12" s="1102"/>
      <c r="AI12" s="1102"/>
      <c r="AJ12" s="1103"/>
      <c r="AK12" s="1158">
        <v>21</v>
      </c>
      <c r="AL12" s="1159"/>
      <c r="AM12" s="1159"/>
      <c r="AN12" s="1159"/>
      <c r="AO12" s="1159"/>
      <c r="AP12" s="1161">
        <v>414</v>
      </c>
      <c r="AQ12" s="1026"/>
      <c r="AR12" s="1026"/>
      <c r="AS12" s="1026"/>
      <c r="AT12" s="1158"/>
      <c r="AU12" s="1160"/>
      <c r="AV12" s="1051"/>
      <c r="AW12" s="1051"/>
      <c r="AX12" s="1051"/>
      <c r="AY12" s="1111"/>
      <c r="AZ12" s="241"/>
      <c r="BA12" s="241"/>
      <c r="BB12" s="241"/>
      <c r="BC12" s="241"/>
      <c r="BD12" s="241"/>
      <c r="BE12" s="242"/>
      <c r="BF12" s="242"/>
      <c r="BG12" s="242"/>
      <c r="BH12" s="242"/>
      <c r="BI12" s="242"/>
      <c r="BJ12" s="242"/>
      <c r="BK12" s="242"/>
      <c r="BL12" s="242"/>
      <c r="BM12" s="242"/>
      <c r="BN12" s="242"/>
      <c r="BO12" s="242"/>
      <c r="BP12" s="242"/>
      <c r="BQ12" s="250">
        <v>6</v>
      </c>
      <c r="BR12" s="252"/>
      <c r="BS12" s="1050" t="s">
        <v>575</v>
      </c>
      <c r="BT12" s="1051"/>
      <c r="BU12" s="1051"/>
      <c r="BV12" s="1051"/>
      <c r="BW12" s="1051"/>
      <c r="BX12" s="1051"/>
      <c r="BY12" s="1051"/>
      <c r="BZ12" s="1051"/>
      <c r="CA12" s="1051"/>
      <c r="CB12" s="1051"/>
      <c r="CC12" s="1051"/>
      <c r="CD12" s="1051"/>
      <c r="CE12" s="1051"/>
      <c r="CF12" s="1051"/>
      <c r="CG12" s="1052"/>
      <c r="CH12" s="1025">
        <v>238</v>
      </c>
      <c r="CI12" s="1026"/>
      <c r="CJ12" s="1026"/>
      <c r="CK12" s="1026"/>
      <c r="CL12" s="1027"/>
      <c r="CM12" s="1025">
        <v>3943</v>
      </c>
      <c r="CN12" s="1026"/>
      <c r="CO12" s="1026"/>
      <c r="CP12" s="1026"/>
      <c r="CQ12" s="1027"/>
      <c r="CR12" s="1025">
        <v>13</v>
      </c>
      <c r="CS12" s="1026"/>
      <c r="CT12" s="1026"/>
      <c r="CU12" s="1026"/>
      <c r="CV12" s="1027"/>
      <c r="CW12" s="1025" t="s">
        <v>551</v>
      </c>
      <c r="CX12" s="1026"/>
      <c r="CY12" s="1026"/>
      <c r="CZ12" s="1026"/>
      <c r="DA12" s="1027"/>
      <c r="DB12" s="1025" t="s">
        <v>551</v>
      </c>
      <c r="DC12" s="1026"/>
      <c r="DD12" s="1026"/>
      <c r="DE12" s="1026"/>
      <c r="DF12" s="1027"/>
      <c r="DG12" s="1025" t="s">
        <v>551</v>
      </c>
      <c r="DH12" s="1026"/>
      <c r="DI12" s="1026"/>
      <c r="DJ12" s="1026"/>
      <c r="DK12" s="1027"/>
      <c r="DL12" s="1025" t="s">
        <v>551</v>
      </c>
      <c r="DM12" s="1026"/>
      <c r="DN12" s="1026"/>
      <c r="DO12" s="1026"/>
      <c r="DP12" s="1027"/>
      <c r="DQ12" s="1025" t="s">
        <v>551</v>
      </c>
      <c r="DR12" s="1026"/>
      <c r="DS12" s="1026"/>
      <c r="DT12" s="1026"/>
      <c r="DU12" s="1027"/>
      <c r="DV12" s="1050"/>
      <c r="DW12" s="1051"/>
      <c r="DX12" s="1051"/>
      <c r="DY12" s="1051"/>
      <c r="DZ12" s="1111"/>
      <c r="EA12" s="243"/>
    </row>
    <row r="13" spans="1:131" s="244" customFormat="1" ht="26.25" customHeight="1">
      <c r="A13" s="250">
        <v>7</v>
      </c>
      <c r="B13" s="1096" t="s">
        <v>557</v>
      </c>
      <c r="C13" s="1097"/>
      <c r="D13" s="1097"/>
      <c r="E13" s="1097"/>
      <c r="F13" s="1097"/>
      <c r="G13" s="1097"/>
      <c r="H13" s="1097"/>
      <c r="I13" s="1097"/>
      <c r="J13" s="1097"/>
      <c r="K13" s="1097"/>
      <c r="L13" s="1097"/>
      <c r="M13" s="1097"/>
      <c r="N13" s="1097"/>
      <c r="O13" s="1097"/>
      <c r="P13" s="1098"/>
      <c r="Q13" s="1107">
        <v>133</v>
      </c>
      <c r="R13" s="1102"/>
      <c r="S13" s="1102"/>
      <c r="T13" s="1102"/>
      <c r="U13" s="1108"/>
      <c r="V13" s="1109">
        <v>0</v>
      </c>
      <c r="W13" s="1102"/>
      <c r="X13" s="1102"/>
      <c r="Y13" s="1102"/>
      <c r="Z13" s="1108"/>
      <c r="AA13" s="1109">
        <v>132</v>
      </c>
      <c r="AB13" s="1102"/>
      <c r="AC13" s="1102"/>
      <c r="AD13" s="1102"/>
      <c r="AE13" s="1103"/>
      <c r="AF13" s="1101" t="s">
        <v>552</v>
      </c>
      <c r="AG13" s="1102"/>
      <c r="AH13" s="1102"/>
      <c r="AI13" s="1102"/>
      <c r="AJ13" s="1103"/>
      <c r="AK13" s="1158">
        <v>0</v>
      </c>
      <c r="AL13" s="1159"/>
      <c r="AM13" s="1159"/>
      <c r="AN13" s="1159"/>
      <c r="AO13" s="1159"/>
      <c r="AP13" s="1159" t="s">
        <v>552</v>
      </c>
      <c r="AQ13" s="1159"/>
      <c r="AR13" s="1159"/>
      <c r="AS13" s="1159"/>
      <c r="AT13" s="1159"/>
      <c r="AU13" s="1160"/>
      <c r="AV13" s="1051"/>
      <c r="AW13" s="1051"/>
      <c r="AX13" s="1051"/>
      <c r="AY13" s="1111"/>
      <c r="AZ13" s="241"/>
      <c r="BA13" s="241"/>
      <c r="BB13" s="241"/>
      <c r="BC13" s="241"/>
      <c r="BD13" s="241"/>
      <c r="BE13" s="242"/>
      <c r="BF13" s="242"/>
      <c r="BG13" s="242"/>
      <c r="BH13" s="242"/>
      <c r="BI13" s="242"/>
      <c r="BJ13" s="242"/>
      <c r="BK13" s="242"/>
      <c r="BL13" s="242"/>
      <c r="BM13" s="242"/>
      <c r="BN13" s="242"/>
      <c r="BO13" s="242"/>
      <c r="BP13" s="242"/>
      <c r="BQ13" s="251">
        <v>7</v>
      </c>
      <c r="BR13" s="252"/>
      <c r="BS13" s="1050" t="s">
        <v>576</v>
      </c>
      <c r="BT13" s="1051"/>
      <c r="BU13" s="1051"/>
      <c r="BV13" s="1051"/>
      <c r="BW13" s="1051"/>
      <c r="BX13" s="1051"/>
      <c r="BY13" s="1051"/>
      <c r="BZ13" s="1051"/>
      <c r="CA13" s="1051"/>
      <c r="CB13" s="1051"/>
      <c r="CC13" s="1051"/>
      <c r="CD13" s="1051"/>
      <c r="CE13" s="1051"/>
      <c r="CF13" s="1051"/>
      <c r="CG13" s="1052"/>
      <c r="CH13" s="1025">
        <v>112</v>
      </c>
      <c r="CI13" s="1026"/>
      <c r="CJ13" s="1026"/>
      <c r="CK13" s="1026"/>
      <c r="CL13" s="1027"/>
      <c r="CM13" s="1025">
        <v>2426</v>
      </c>
      <c r="CN13" s="1026"/>
      <c r="CO13" s="1026"/>
      <c r="CP13" s="1026"/>
      <c r="CQ13" s="1027"/>
      <c r="CR13" s="1025">
        <v>40</v>
      </c>
      <c r="CS13" s="1026"/>
      <c r="CT13" s="1026"/>
      <c r="CU13" s="1026"/>
      <c r="CV13" s="1027"/>
      <c r="CW13" s="1025" t="s">
        <v>552</v>
      </c>
      <c r="CX13" s="1026"/>
      <c r="CY13" s="1026"/>
      <c r="CZ13" s="1026"/>
      <c r="DA13" s="1027"/>
      <c r="DB13" s="1025">
        <v>61</v>
      </c>
      <c r="DC13" s="1026"/>
      <c r="DD13" s="1026"/>
      <c r="DE13" s="1026"/>
      <c r="DF13" s="1027"/>
      <c r="DG13" s="1025" t="s">
        <v>552</v>
      </c>
      <c r="DH13" s="1026"/>
      <c r="DI13" s="1026"/>
      <c r="DJ13" s="1026"/>
      <c r="DK13" s="1027"/>
      <c r="DL13" s="1025" t="s">
        <v>551</v>
      </c>
      <c r="DM13" s="1026"/>
      <c r="DN13" s="1026"/>
      <c r="DO13" s="1026"/>
      <c r="DP13" s="1027"/>
      <c r="DQ13" s="1025" t="s">
        <v>552</v>
      </c>
      <c r="DR13" s="1026"/>
      <c r="DS13" s="1026"/>
      <c r="DT13" s="1026"/>
      <c r="DU13" s="1027"/>
      <c r="DV13" s="1050"/>
      <c r="DW13" s="1051"/>
      <c r="DX13" s="1051"/>
      <c r="DY13" s="1051"/>
      <c r="DZ13" s="1111"/>
      <c r="EA13" s="243"/>
    </row>
    <row r="14" spans="1:131" s="244" customFormat="1" ht="26.25" customHeight="1">
      <c r="A14" s="250">
        <v>8</v>
      </c>
      <c r="B14" s="1096" t="s">
        <v>368</v>
      </c>
      <c r="C14" s="1097"/>
      <c r="D14" s="1097"/>
      <c r="E14" s="1097"/>
      <c r="F14" s="1097"/>
      <c r="G14" s="1097"/>
      <c r="H14" s="1097"/>
      <c r="I14" s="1097"/>
      <c r="J14" s="1097"/>
      <c r="K14" s="1097"/>
      <c r="L14" s="1097"/>
      <c r="M14" s="1097"/>
      <c r="N14" s="1097"/>
      <c r="O14" s="1097"/>
      <c r="P14" s="1098"/>
      <c r="Q14" s="1107">
        <v>253</v>
      </c>
      <c r="R14" s="1102"/>
      <c r="S14" s="1102"/>
      <c r="T14" s="1102"/>
      <c r="U14" s="1108"/>
      <c r="V14" s="1109">
        <v>58</v>
      </c>
      <c r="W14" s="1102"/>
      <c r="X14" s="1102"/>
      <c r="Y14" s="1102"/>
      <c r="Z14" s="1108"/>
      <c r="AA14" s="1109">
        <v>195</v>
      </c>
      <c r="AB14" s="1102"/>
      <c r="AC14" s="1102"/>
      <c r="AD14" s="1102"/>
      <c r="AE14" s="1103"/>
      <c r="AF14" s="1101" t="s">
        <v>552</v>
      </c>
      <c r="AG14" s="1102"/>
      <c r="AH14" s="1102"/>
      <c r="AI14" s="1102"/>
      <c r="AJ14" s="1103"/>
      <c r="AK14" s="1158">
        <v>1</v>
      </c>
      <c r="AL14" s="1159"/>
      <c r="AM14" s="1159"/>
      <c r="AN14" s="1159"/>
      <c r="AO14" s="1159"/>
      <c r="AP14" s="1159" t="s">
        <v>552</v>
      </c>
      <c r="AQ14" s="1159"/>
      <c r="AR14" s="1159"/>
      <c r="AS14" s="1159"/>
      <c r="AT14" s="1159"/>
      <c r="AU14" s="1160"/>
      <c r="AV14" s="1051"/>
      <c r="AW14" s="1051"/>
      <c r="AX14" s="1051"/>
      <c r="AY14" s="1111"/>
      <c r="AZ14" s="241"/>
      <c r="BA14" s="241"/>
      <c r="BB14" s="241"/>
      <c r="BC14" s="241"/>
      <c r="BD14" s="241"/>
      <c r="BE14" s="242"/>
      <c r="BF14" s="242"/>
      <c r="BG14" s="242"/>
      <c r="BH14" s="242"/>
      <c r="BI14" s="242"/>
      <c r="BJ14" s="242"/>
      <c r="BK14" s="242"/>
      <c r="BL14" s="242"/>
      <c r="BM14" s="242"/>
      <c r="BN14" s="242"/>
      <c r="BO14" s="242"/>
      <c r="BP14" s="242"/>
      <c r="BQ14" s="251">
        <v>8</v>
      </c>
      <c r="BR14" s="252"/>
      <c r="BS14" s="1050" t="s">
        <v>577</v>
      </c>
      <c r="BT14" s="1051"/>
      <c r="BU14" s="1051"/>
      <c r="BV14" s="1051"/>
      <c r="BW14" s="1051"/>
      <c r="BX14" s="1051"/>
      <c r="BY14" s="1051"/>
      <c r="BZ14" s="1051"/>
      <c r="CA14" s="1051"/>
      <c r="CB14" s="1051"/>
      <c r="CC14" s="1051"/>
      <c r="CD14" s="1051"/>
      <c r="CE14" s="1051"/>
      <c r="CF14" s="1051"/>
      <c r="CG14" s="1052"/>
      <c r="CH14" s="1025">
        <v>-66</v>
      </c>
      <c r="CI14" s="1026"/>
      <c r="CJ14" s="1026"/>
      <c r="CK14" s="1026"/>
      <c r="CL14" s="1027"/>
      <c r="CM14" s="1025">
        <v>141</v>
      </c>
      <c r="CN14" s="1026"/>
      <c r="CO14" s="1026"/>
      <c r="CP14" s="1026"/>
      <c r="CQ14" s="1027"/>
      <c r="CR14" s="1025">
        <v>150</v>
      </c>
      <c r="CS14" s="1026"/>
      <c r="CT14" s="1026"/>
      <c r="CU14" s="1026"/>
      <c r="CV14" s="1027"/>
      <c r="CW14" s="1025" t="s">
        <v>552</v>
      </c>
      <c r="CX14" s="1026"/>
      <c r="CY14" s="1026"/>
      <c r="CZ14" s="1026"/>
      <c r="DA14" s="1027"/>
      <c r="DB14" s="1025" t="s">
        <v>551</v>
      </c>
      <c r="DC14" s="1026"/>
      <c r="DD14" s="1026"/>
      <c r="DE14" s="1026"/>
      <c r="DF14" s="1027"/>
      <c r="DG14" s="1025" t="s">
        <v>552</v>
      </c>
      <c r="DH14" s="1026"/>
      <c r="DI14" s="1026"/>
      <c r="DJ14" s="1026"/>
      <c r="DK14" s="1027"/>
      <c r="DL14" s="1025" t="s">
        <v>552</v>
      </c>
      <c r="DM14" s="1026"/>
      <c r="DN14" s="1026"/>
      <c r="DO14" s="1026"/>
      <c r="DP14" s="1027"/>
      <c r="DQ14" s="1025" t="s">
        <v>552</v>
      </c>
      <c r="DR14" s="1026"/>
      <c r="DS14" s="1026"/>
      <c r="DT14" s="1026"/>
      <c r="DU14" s="1027"/>
      <c r="DV14" s="1050"/>
      <c r="DW14" s="1051"/>
      <c r="DX14" s="1051"/>
      <c r="DY14" s="1051"/>
      <c r="DZ14" s="1111"/>
      <c r="EA14" s="243"/>
    </row>
    <row r="15" spans="1:131" s="244" customFormat="1" ht="26.25" customHeight="1">
      <c r="A15" s="250">
        <v>9</v>
      </c>
      <c r="B15" s="1096"/>
      <c r="C15" s="1097"/>
      <c r="D15" s="1097"/>
      <c r="E15" s="1097"/>
      <c r="F15" s="1097"/>
      <c r="G15" s="1097"/>
      <c r="H15" s="1097"/>
      <c r="I15" s="1097"/>
      <c r="J15" s="1097"/>
      <c r="K15" s="1097"/>
      <c r="L15" s="1097"/>
      <c r="M15" s="1097"/>
      <c r="N15" s="1097"/>
      <c r="O15" s="1097"/>
      <c r="P15" s="1098"/>
      <c r="Q15" s="1115"/>
      <c r="R15" s="1116"/>
      <c r="S15" s="1116"/>
      <c r="T15" s="1116"/>
      <c r="U15" s="1116"/>
      <c r="V15" s="1116"/>
      <c r="W15" s="1116"/>
      <c r="X15" s="1116"/>
      <c r="Y15" s="1116"/>
      <c r="Z15" s="1116"/>
      <c r="AA15" s="1116"/>
      <c r="AB15" s="1116"/>
      <c r="AC15" s="1116"/>
      <c r="AD15" s="1116"/>
      <c r="AE15" s="1109"/>
      <c r="AF15" s="1101"/>
      <c r="AG15" s="1102"/>
      <c r="AH15" s="1102"/>
      <c r="AI15" s="1102"/>
      <c r="AJ15" s="1103"/>
      <c r="AK15" s="1158"/>
      <c r="AL15" s="1159"/>
      <c r="AM15" s="1159"/>
      <c r="AN15" s="1159"/>
      <c r="AO15" s="1159"/>
      <c r="AP15" s="1159"/>
      <c r="AQ15" s="1159"/>
      <c r="AR15" s="1159"/>
      <c r="AS15" s="1159"/>
      <c r="AT15" s="1159"/>
      <c r="AU15" s="1156"/>
      <c r="AV15" s="1156"/>
      <c r="AW15" s="1156"/>
      <c r="AX15" s="1156"/>
      <c r="AY15" s="1157"/>
      <c r="AZ15" s="241"/>
      <c r="BA15" s="241"/>
      <c r="BB15" s="241"/>
      <c r="BC15" s="241"/>
      <c r="BD15" s="241"/>
      <c r="BE15" s="242"/>
      <c r="BF15" s="242"/>
      <c r="BG15" s="242"/>
      <c r="BH15" s="242"/>
      <c r="BI15" s="242"/>
      <c r="BJ15" s="242"/>
      <c r="BK15" s="242"/>
      <c r="BL15" s="242"/>
      <c r="BM15" s="242"/>
      <c r="BN15" s="242"/>
      <c r="BO15" s="242"/>
      <c r="BP15" s="242"/>
      <c r="BQ15" s="251">
        <v>9</v>
      </c>
      <c r="BR15" s="252"/>
      <c r="BS15" s="1050" t="s">
        <v>578</v>
      </c>
      <c r="BT15" s="1051"/>
      <c r="BU15" s="1051"/>
      <c r="BV15" s="1051"/>
      <c r="BW15" s="1051"/>
      <c r="BX15" s="1051"/>
      <c r="BY15" s="1051"/>
      <c r="BZ15" s="1051"/>
      <c r="CA15" s="1051"/>
      <c r="CB15" s="1051"/>
      <c r="CC15" s="1051"/>
      <c r="CD15" s="1051"/>
      <c r="CE15" s="1051"/>
      <c r="CF15" s="1051"/>
      <c r="CG15" s="1052"/>
      <c r="CH15" s="1025">
        <v>5</v>
      </c>
      <c r="CI15" s="1026"/>
      <c r="CJ15" s="1026"/>
      <c r="CK15" s="1026"/>
      <c r="CL15" s="1027"/>
      <c r="CM15" s="1025">
        <v>1562</v>
      </c>
      <c r="CN15" s="1026"/>
      <c r="CO15" s="1026"/>
      <c r="CP15" s="1026"/>
      <c r="CQ15" s="1027"/>
      <c r="CR15" s="1025">
        <v>154</v>
      </c>
      <c r="CS15" s="1026"/>
      <c r="CT15" s="1026"/>
      <c r="CU15" s="1026"/>
      <c r="CV15" s="1027"/>
      <c r="CW15" s="1025">
        <v>5</v>
      </c>
      <c r="CX15" s="1026"/>
      <c r="CY15" s="1026"/>
      <c r="CZ15" s="1026"/>
      <c r="DA15" s="1027"/>
      <c r="DB15" s="1025" t="s">
        <v>552</v>
      </c>
      <c r="DC15" s="1026"/>
      <c r="DD15" s="1026"/>
      <c r="DE15" s="1026"/>
      <c r="DF15" s="1027"/>
      <c r="DG15" s="1025" t="s">
        <v>552</v>
      </c>
      <c r="DH15" s="1026"/>
      <c r="DI15" s="1026"/>
      <c r="DJ15" s="1026"/>
      <c r="DK15" s="1027"/>
      <c r="DL15" s="1025" t="s">
        <v>551</v>
      </c>
      <c r="DM15" s="1026"/>
      <c r="DN15" s="1026"/>
      <c r="DO15" s="1026"/>
      <c r="DP15" s="1027"/>
      <c r="DQ15" s="1025" t="s">
        <v>551</v>
      </c>
      <c r="DR15" s="1026"/>
      <c r="DS15" s="1026"/>
      <c r="DT15" s="1026"/>
      <c r="DU15" s="1027"/>
      <c r="DV15" s="1050"/>
      <c r="DW15" s="1051"/>
      <c r="DX15" s="1051"/>
      <c r="DY15" s="1051"/>
      <c r="DZ15" s="1111"/>
      <c r="EA15" s="243"/>
    </row>
    <row r="16" spans="1:131" s="244" customFormat="1" ht="26.25" customHeight="1">
      <c r="A16" s="250">
        <v>10</v>
      </c>
      <c r="B16" s="1096"/>
      <c r="C16" s="1097"/>
      <c r="D16" s="1097"/>
      <c r="E16" s="1097"/>
      <c r="F16" s="1097"/>
      <c r="G16" s="1097"/>
      <c r="H16" s="1097"/>
      <c r="I16" s="1097"/>
      <c r="J16" s="1097"/>
      <c r="K16" s="1097"/>
      <c r="L16" s="1097"/>
      <c r="M16" s="1097"/>
      <c r="N16" s="1097"/>
      <c r="O16" s="1097"/>
      <c r="P16" s="1098"/>
      <c r="Q16" s="1115"/>
      <c r="R16" s="1116"/>
      <c r="S16" s="1116"/>
      <c r="T16" s="1116"/>
      <c r="U16" s="1116"/>
      <c r="V16" s="1116"/>
      <c r="W16" s="1116"/>
      <c r="X16" s="1116"/>
      <c r="Y16" s="1116"/>
      <c r="Z16" s="1116"/>
      <c r="AA16" s="1116"/>
      <c r="AB16" s="1116"/>
      <c r="AC16" s="1116"/>
      <c r="AD16" s="1116"/>
      <c r="AE16" s="1109"/>
      <c r="AF16" s="1101"/>
      <c r="AG16" s="1102"/>
      <c r="AH16" s="1102"/>
      <c r="AI16" s="1102"/>
      <c r="AJ16" s="1103"/>
      <c r="AK16" s="1158"/>
      <c r="AL16" s="1159"/>
      <c r="AM16" s="1159"/>
      <c r="AN16" s="1159"/>
      <c r="AO16" s="1159"/>
      <c r="AP16" s="1159"/>
      <c r="AQ16" s="1159"/>
      <c r="AR16" s="1159"/>
      <c r="AS16" s="1159"/>
      <c r="AT16" s="1159"/>
      <c r="AU16" s="1156"/>
      <c r="AV16" s="1156"/>
      <c r="AW16" s="1156"/>
      <c r="AX16" s="1156"/>
      <c r="AY16" s="1157"/>
      <c r="AZ16" s="241"/>
      <c r="BA16" s="241"/>
      <c r="BB16" s="241"/>
      <c r="BC16" s="241"/>
      <c r="BD16" s="241"/>
      <c r="BE16" s="242"/>
      <c r="BF16" s="242"/>
      <c r="BG16" s="242"/>
      <c r="BH16" s="242"/>
      <c r="BI16" s="242"/>
      <c r="BJ16" s="242"/>
      <c r="BK16" s="242"/>
      <c r="BL16" s="242"/>
      <c r="BM16" s="242"/>
      <c r="BN16" s="242"/>
      <c r="BO16" s="242"/>
      <c r="BP16" s="242"/>
      <c r="BQ16" s="251">
        <v>10</v>
      </c>
      <c r="BR16" s="252"/>
      <c r="BS16" s="1050" t="s">
        <v>579</v>
      </c>
      <c r="BT16" s="1051"/>
      <c r="BU16" s="1051"/>
      <c r="BV16" s="1051"/>
      <c r="BW16" s="1051"/>
      <c r="BX16" s="1051"/>
      <c r="BY16" s="1051"/>
      <c r="BZ16" s="1051"/>
      <c r="CA16" s="1051"/>
      <c r="CB16" s="1051"/>
      <c r="CC16" s="1051"/>
      <c r="CD16" s="1051"/>
      <c r="CE16" s="1051"/>
      <c r="CF16" s="1051"/>
      <c r="CG16" s="1052"/>
      <c r="CH16" s="1025">
        <v>22</v>
      </c>
      <c r="CI16" s="1026"/>
      <c r="CJ16" s="1026"/>
      <c r="CK16" s="1026"/>
      <c r="CL16" s="1027"/>
      <c r="CM16" s="1025">
        <v>1425</v>
      </c>
      <c r="CN16" s="1026"/>
      <c r="CO16" s="1026"/>
      <c r="CP16" s="1026"/>
      <c r="CQ16" s="1027"/>
      <c r="CR16" s="1025">
        <v>144</v>
      </c>
      <c r="CS16" s="1026"/>
      <c r="CT16" s="1026"/>
      <c r="CU16" s="1026"/>
      <c r="CV16" s="1027"/>
      <c r="CW16" s="1025">
        <v>6</v>
      </c>
      <c r="CX16" s="1026"/>
      <c r="CY16" s="1026"/>
      <c r="CZ16" s="1026"/>
      <c r="DA16" s="1027"/>
      <c r="DB16" s="1025" t="s">
        <v>552</v>
      </c>
      <c r="DC16" s="1026"/>
      <c r="DD16" s="1026"/>
      <c r="DE16" s="1026"/>
      <c r="DF16" s="1027"/>
      <c r="DG16" s="1025" t="s">
        <v>552</v>
      </c>
      <c r="DH16" s="1026"/>
      <c r="DI16" s="1026"/>
      <c r="DJ16" s="1026"/>
      <c r="DK16" s="1027"/>
      <c r="DL16" s="1025" t="s">
        <v>552</v>
      </c>
      <c r="DM16" s="1026"/>
      <c r="DN16" s="1026"/>
      <c r="DO16" s="1026"/>
      <c r="DP16" s="1027"/>
      <c r="DQ16" s="1025" t="s">
        <v>552</v>
      </c>
      <c r="DR16" s="1026"/>
      <c r="DS16" s="1026"/>
      <c r="DT16" s="1026"/>
      <c r="DU16" s="1027"/>
      <c r="DV16" s="1050"/>
      <c r="DW16" s="1051"/>
      <c r="DX16" s="1051"/>
      <c r="DY16" s="1051"/>
      <c r="DZ16" s="1111"/>
      <c r="EA16" s="243"/>
    </row>
    <row r="17" spans="1:131" s="244" customFormat="1" ht="26.25" customHeight="1">
      <c r="A17" s="250">
        <v>11</v>
      </c>
      <c r="B17" s="1096"/>
      <c r="C17" s="1097"/>
      <c r="D17" s="1097"/>
      <c r="E17" s="1097"/>
      <c r="F17" s="1097"/>
      <c r="G17" s="1097"/>
      <c r="H17" s="1097"/>
      <c r="I17" s="1097"/>
      <c r="J17" s="1097"/>
      <c r="K17" s="1097"/>
      <c r="L17" s="1097"/>
      <c r="M17" s="1097"/>
      <c r="N17" s="1097"/>
      <c r="O17" s="1097"/>
      <c r="P17" s="1098"/>
      <c r="Q17" s="1115"/>
      <c r="R17" s="1116"/>
      <c r="S17" s="1116"/>
      <c r="T17" s="1116"/>
      <c r="U17" s="1116"/>
      <c r="V17" s="1116"/>
      <c r="W17" s="1116"/>
      <c r="X17" s="1116"/>
      <c r="Y17" s="1116"/>
      <c r="Z17" s="1116"/>
      <c r="AA17" s="1116"/>
      <c r="AB17" s="1116"/>
      <c r="AC17" s="1116"/>
      <c r="AD17" s="1116"/>
      <c r="AE17" s="1109"/>
      <c r="AF17" s="1101"/>
      <c r="AG17" s="1102"/>
      <c r="AH17" s="1102"/>
      <c r="AI17" s="1102"/>
      <c r="AJ17" s="1103"/>
      <c r="AK17" s="1158"/>
      <c r="AL17" s="1159"/>
      <c r="AM17" s="1159"/>
      <c r="AN17" s="1159"/>
      <c r="AO17" s="1159"/>
      <c r="AP17" s="1159"/>
      <c r="AQ17" s="1159"/>
      <c r="AR17" s="1159"/>
      <c r="AS17" s="1159"/>
      <c r="AT17" s="1159"/>
      <c r="AU17" s="1156"/>
      <c r="AV17" s="1156"/>
      <c r="AW17" s="1156"/>
      <c r="AX17" s="1156"/>
      <c r="AY17" s="1157"/>
      <c r="AZ17" s="241"/>
      <c r="BA17" s="241"/>
      <c r="BB17" s="241"/>
      <c r="BC17" s="241"/>
      <c r="BD17" s="241"/>
      <c r="BE17" s="242"/>
      <c r="BF17" s="242"/>
      <c r="BG17" s="242"/>
      <c r="BH17" s="242"/>
      <c r="BI17" s="242"/>
      <c r="BJ17" s="242"/>
      <c r="BK17" s="242"/>
      <c r="BL17" s="242"/>
      <c r="BM17" s="242"/>
      <c r="BN17" s="242"/>
      <c r="BO17" s="242"/>
      <c r="BP17" s="242"/>
      <c r="BQ17" s="251">
        <v>11</v>
      </c>
      <c r="BR17" s="252"/>
      <c r="BS17" s="1050" t="s">
        <v>580</v>
      </c>
      <c r="BT17" s="1051"/>
      <c r="BU17" s="1051"/>
      <c r="BV17" s="1051"/>
      <c r="BW17" s="1051"/>
      <c r="BX17" s="1051"/>
      <c r="BY17" s="1051"/>
      <c r="BZ17" s="1051"/>
      <c r="CA17" s="1051"/>
      <c r="CB17" s="1051"/>
      <c r="CC17" s="1051"/>
      <c r="CD17" s="1051"/>
      <c r="CE17" s="1051"/>
      <c r="CF17" s="1051"/>
      <c r="CG17" s="1052"/>
      <c r="CH17" s="1025">
        <v>0</v>
      </c>
      <c r="CI17" s="1026"/>
      <c r="CJ17" s="1026"/>
      <c r="CK17" s="1026"/>
      <c r="CL17" s="1027"/>
      <c r="CM17" s="1025">
        <v>12</v>
      </c>
      <c r="CN17" s="1026"/>
      <c r="CO17" s="1026"/>
      <c r="CP17" s="1026"/>
      <c r="CQ17" s="1027"/>
      <c r="CR17" s="1025">
        <v>2</v>
      </c>
      <c r="CS17" s="1026"/>
      <c r="CT17" s="1026"/>
      <c r="CU17" s="1026"/>
      <c r="CV17" s="1027"/>
      <c r="CW17" s="1025">
        <v>18</v>
      </c>
      <c r="CX17" s="1026"/>
      <c r="CY17" s="1026"/>
      <c r="CZ17" s="1026"/>
      <c r="DA17" s="1027"/>
      <c r="DB17" s="1025" t="s">
        <v>552</v>
      </c>
      <c r="DC17" s="1026"/>
      <c r="DD17" s="1026"/>
      <c r="DE17" s="1026"/>
      <c r="DF17" s="1027"/>
      <c r="DG17" s="1025" t="s">
        <v>552</v>
      </c>
      <c r="DH17" s="1026"/>
      <c r="DI17" s="1026"/>
      <c r="DJ17" s="1026"/>
      <c r="DK17" s="1027"/>
      <c r="DL17" s="1025" t="s">
        <v>552</v>
      </c>
      <c r="DM17" s="1026"/>
      <c r="DN17" s="1026"/>
      <c r="DO17" s="1026"/>
      <c r="DP17" s="1027"/>
      <c r="DQ17" s="1025" t="s">
        <v>551</v>
      </c>
      <c r="DR17" s="1026"/>
      <c r="DS17" s="1026"/>
      <c r="DT17" s="1026"/>
      <c r="DU17" s="1027"/>
      <c r="DV17" s="1050"/>
      <c r="DW17" s="1051"/>
      <c r="DX17" s="1051"/>
      <c r="DY17" s="1051"/>
      <c r="DZ17" s="1111"/>
      <c r="EA17" s="243"/>
    </row>
    <row r="18" spans="1:131" s="244" customFormat="1" ht="26.25" customHeight="1">
      <c r="A18" s="250">
        <v>12</v>
      </c>
      <c r="B18" s="1096"/>
      <c r="C18" s="1097"/>
      <c r="D18" s="1097"/>
      <c r="E18" s="1097"/>
      <c r="F18" s="1097"/>
      <c r="G18" s="1097"/>
      <c r="H18" s="1097"/>
      <c r="I18" s="1097"/>
      <c r="J18" s="1097"/>
      <c r="K18" s="1097"/>
      <c r="L18" s="1097"/>
      <c r="M18" s="1097"/>
      <c r="N18" s="1097"/>
      <c r="O18" s="1097"/>
      <c r="P18" s="1098"/>
      <c r="Q18" s="1115"/>
      <c r="R18" s="1116"/>
      <c r="S18" s="1116"/>
      <c r="T18" s="1116"/>
      <c r="U18" s="1116"/>
      <c r="V18" s="1116"/>
      <c r="W18" s="1116"/>
      <c r="X18" s="1116"/>
      <c r="Y18" s="1116"/>
      <c r="Z18" s="1116"/>
      <c r="AA18" s="1116"/>
      <c r="AB18" s="1116"/>
      <c r="AC18" s="1116"/>
      <c r="AD18" s="1116"/>
      <c r="AE18" s="1109"/>
      <c r="AF18" s="1101"/>
      <c r="AG18" s="1102"/>
      <c r="AH18" s="1102"/>
      <c r="AI18" s="1102"/>
      <c r="AJ18" s="1103"/>
      <c r="AK18" s="1158"/>
      <c r="AL18" s="1159"/>
      <c r="AM18" s="1159"/>
      <c r="AN18" s="1159"/>
      <c r="AO18" s="1159"/>
      <c r="AP18" s="1159"/>
      <c r="AQ18" s="1159"/>
      <c r="AR18" s="1159"/>
      <c r="AS18" s="1159"/>
      <c r="AT18" s="1159"/>
      <c r="AU18" s="1156"/>
      <c r="AV18" s="1156"/>
      <c r="AW18" s="1156"/>
      <c r="AX18" s="1156"/>
      <c r="AY18" s="1157"/>
      <c r="AZ18" s="241"/>
      <c r="BA18" s="241"/>
      <c r="BB18" s="241"/>
      <c r="BC18" s="241"/>
      <c r="BD18" s="241"/>
      <c r="BE18" s="242"/>
      <c r="BF18" s="242"/>
      <c r="BG18" s="242"/>
      <c r="BH18" s="242"/>
      <c r="BI18" s="242"/>
      <c r="BJ18" s="242"/>
      <c r="BK18" s="242"/>
      <c r="BL18" s="242"/>
      <c r="BM18" s="242"/>
      <c r="BN18" s="242"/>
      <c r="BO18" s="242"/>
      <c r="BP18" s="242"/>
      <c r="BQ18" s="251">
        <v>12</v>
      </c>
      <c r="BR18" s="252"/>
      <c r="BS18" s="1050" t="s">
        <v>581</v>
      </c>
      <c r="BT18" s="1051"/>
      <c r="BU18" s="1051"/>
      <c r="BV18" s="1051"/>
      <c r="BW18" s="1051"/>
      <c r="BX18" s="1051"/>
      <c r="BY18" s="1051"/>
      <c r="BZ18" s="1051"/>
      <c r="CA18" s="1051"/>
      <c r="CB18" s="1051"/>
      <c r="CC18" s="1051"/>
      <c r="CD18" s="1051"/>
      <c r="CE18" s="1051"/>
      <c r="CF18" s="1051"/>
      <c r="CG18" s="1052"/>
      <c r="CH18" s="1025">
        <v>166</v>
      </c>
      <c r="CI18" s="1026"/>
      <c r="CJ18" s="1026"/>
      <c r="CK18" s="1026"/>
      <c r="CL18" s="1027"/>
      <c r="CM18" s="1025">
        <v>319</v>
      </c>
      <c r="CN18" s="1026"/>
      <c r="CO18" s="1026"/>
      <c r="CP18" s="1026"/>
      <c r="CQ18" s="1027"/>
      <c r="CR18" s="1025">
        <v>23</v>
      </c>
      <c r="CS18" s="1026"/>
      <c r="CT18" s="1026"/>
      <c r="CU18" s="1026"/>
      <c r="CV18" s="1027"/>
      <c r="CW18" s="1025">
        <v>7</v>
      </c>
      <c r="CX18" s="1026"/>
      <c r="CY18" s="1026"/>
      <c r="CZ18" s="1026"/>
      <c r="DA18" s="1027"/>
      <c r="DB18" s="1025" t="s">
        <v>552</v>
      </c>
      <c r="DC18" s="1026"/>
      <c r="DD18" s="1026"/>
      <c r="DE18" s="1026"/>
      <c r="DF18" s="1027"/>
      <c r="DG18" s="1025" t="s">
        <v>552</v>
      </c>
      <c r="DH18" s="1026"/>
      <c r="DI18" s="1026"/>
      <c r="DJ18" s="1026"/>
      <c r="DK18" s="1027"/>
      <c r="DL18" s="1025" t="s">
        <v>552</v>
      </c>
      <c r="DM18" s="1026"/>
      <c r="DN18" s="1026"/>
      <c r="DO18" s="1026"/>
      <c r="DP18" s="1027"/>
      <c r="DQ18" s="1025" t="s">
        <v>551</v>
      </c>
      <c r="DR18" s="1026"/>
      <c r="DS18" s="1026"/>
      <c r="DT18" s="1026"/>
      <c r="DU18" s="1027"/>
      <c r="DV18" s="1050"/>
      <c r="DW18" s="1051"/>
      <c r="DX18" s="1051"/>
      <c r="DY18" s="1051"/>
      <c r="DZ18" s="1111"/>
      <c r="EA18" s="243"/>
    </row>
    <row r="19" spans="1:131" s="244" customFormat="1" ht="26.25" customHeight="1">
      <c r="A19" s="250">
        <v>13</v>
      </c>
      <c r="B19" s="1096"/>
      <c r="C19" s="1097"/>
      <c r="D19" s="1097"/>
      <c r="E19" s="1097"/>
      <c r="F19" s="1097"/>
      <c r="G19" s="1097"/>
      <c r="H19" s="1097"/>
      <c r="I19" s="1097"/>
      <c r="J19" s="1097"/>
      <c r="K19" s="1097"/>
      <c r="L19" s="1097"/>
      <c r="M19" s="1097"/>
      <c r="N19" s="1097"/>
      <c r="O19" s="1097"/>
      <c r="P19" s="1098"/>
      <c r="Q19" s="1115"/>
      <c r="R19" s="1116"/>
      <c r="S19" s="1116"/>
      <c r="T19" s="1116"/>
      <c r="U19" s="1116"/>
      <c r="V19" s="1116"/>
      <c r="W19" s="1116"/>
      <c r="X19" s="1116"/>
      <c r="Y19" s="1116"/>
      <c r="Z19" s="1116"/>
      <c r="AA19" s="1116"/>
      <c r="AB19" s="1116"/>
      <c r="AC19" s="1116"/>
      <c r="AD19" s="1116"/>
      <c r="AE19" s="1109"/>
      <c r="AF19" s="1101"/>
      <c r="AG19" s="1102"/>
      <c r="AH19" s="1102"/>
      <c r="AI19" s="1102"/>
      <c r="AJ19" s="1103"/>
      <c r="AK19" s="1158"/>
      <c r="AL19" s="1159"/>
      <c r="AM19" s="1159"/>
      <c r="AN19" s="1159"/>
      <c r="AO19" s="1159"/>
      <c r="AP19" s="1159"/>
      <c r="AQ19" s="1159"/>
      <c r="AR19" s="1159"/>
      <c r="AS19" s="1159"/>
      <c r="AT19" s="1159"/>
      <c r="AU19" s="1156"/>
      <c r="AV19" s="1156"/>
      <c r="AW19" s="1156"/>
      <c r="AX19" s="1156"/>
      <c r="AY19" s="1157"/>
      <c r="AZ19" s="241"/>
      <c r="BA19" s="241"/>
      <c r="BB19" s="241"/>
      <c r="BC19" s="241"/>
      <c r="BD19" s="241"/>
      <c r="BE19" s="242"/>
      <c r="BF19" s="242"/>
      <c r="BG19" s="242"/>
      <c r="BH19" s="242"/>
      <c r="BI19" s="242"/>
      <c r="BJ19" s="242"/>
      <c r="BK19" s="242"/>
      <c r="BL19" s="242"/>
      <c r="BM19" s="242"/>
      <c r="BN19" s="242"/>
      <c r="BO19" s="242"/>
      <c r="BP19" s="242"/>
      <c r="BQ19" s="251">
        <v>13</v>
      </c>
      <c r="BR19" s="252" t="s">
        <v>567</v>
      </c>
      <c r="BS19" s="1050" t="s">
        <v>582</v>
      </c>
      <c r="BT19" s="1051"/>
      <c r="BU19" s="1051"/>
      <c r="BV19" s="1051"/>
      <c r="BW19" s="1051"/>
      <c r="BX19" s="1051"/>
      <c r="BY19" s="1051"/>
      <c r="BZ19" s="1051"/>
      <c r="CA19" s="1051"/>
      <c r="CB19" s="1051"/>
      <c r="CC19" s="1051"/>
      <c r="CD19" s="1051"/>
      <c r="CE19" s="1051"/>
      <c r="CF19" s="1051"/>
      <c r="CG19" s="1052"/>
      <c r="CH19" s="1025">
        <v>16</v>
      </c>
      <c r="CI19" s="1026"/>
      <c r="CJ19" s="1026"/>
      <c r="CK19" s="1026"/>
      <c r="CL19" s="1027"/>
      <c r="CM19" s="1025">
        <v>2446</v>
      </c>
      <c r="CN19" s="1026"/>
      <c r="CO19" s="1026"/>
      <c r="CP19" s="1026"/>
      <c r="CQ19" s="1027"/>
      <c r="CR19" s="1025">
        <v>2942</v>
      </c>
      <c r="CS19" s="1026"/>
      <c r="CT19" s="1026"/>
      <c r="CU19" s="1026"/>
      <c r="CV19" s="1027"/>
      <c r="CW19" s="1025">
        <v>693</v>
      </c>
      <c r="CX19" s="1026"/>
      <c r="CY19" s="1026"/>
      <c r="CZ19" s="1026"/>
      <c r="DA19" s="1027"/>
      <c r="DB19" s="1025" t="s">
        <v>551</v>
      </c>
      <c r="DC19" s="1026"/>
      <c r="DD19" s="1026"/>
      <c r="DE19" s="1026"/>
      <c r="DF19" s="1027"/>
      <c r="DG19" s="1025" t="s">
        <v>551</v>
      </c>
      <c r="DH19" s="1026"/>
      <c r="DI19" s="1026"/>
      <c r="DJ19" s="1026"/>
      <c r="DK19" s="1027"/>
      <c r="DL19" s="1025" t="s">
        <v>552</v>
      </c>
      <c r="DM19" s="1026"/>
      <c r="DN19" s="1026"/>
      <c r="DO19" s="1026"/>
      <c r="DP19" s="1027"/>
      <c r="DQ19" s="1025" t="s">
        <v>551</v>
      </c>
      <c r="DR19" s="1026"/>
      <c r="DS19" s="1026"/>
      <c r="DT19" s="1026"/>
      <c r="DU19" s="1027"/>
      <c r="DV19" s="1050"/>
      <c r="DW19" s="1051"/>
      <c r="DX19" s="1051"/>
      <c r="DY19" s="1051"/>
      <c r="DZ19" s="1111"/>
      <c r="EA19" s="243"/>
    </row>
    <row r="20" spans="1:131" s="244" customFormat="1" ht="26.25" customHeight="1">
      <c r="A20" s="250">
        <v>14</v>
      </c>
      <c r="B20" s="1096"/>
      <c r="C20" s="1097"/>
      <c r="D20" s="1097"/>
      <c r="E20" s="1097"/>
      <c r="F20" s="1097"/>
      <c r="G20" s="1097"/>
      <c r="H20" s="1097"/>
      <c r="I20" s="1097"/>
      <c r="J20" s="1097"/>
      <c r="K20" s="1097"/>
      <c r="L20" s="1097"/>
      <c r="M20" s="1097"/>
      <c r="N20" s="1097"/>
      <c r="O20" s="1097"/>
      <c r="P20" s="1098"/>
      <c r="Q20" s="1115"/>
      <c r="R20" s="1116"/>
      <c r="S20" s="1116"/>
      <c r="T20" s="1116"/>
      <c r="U20" s="1116"/>
      <c r="V20" s="1116"/>
      <c r="W20" s="1116"/>
      <c r="X20" s="1116"/>
      <c r="Y20" s="1116"/>
      <c r="Z20" s="1116"/>
      <c r="AA20" s="1116"/>
      <c r="AB20" s="1116"/>
      <c r="AC20" s="1116"/>
      <c r="AD20" s="1116"/>
      <c r="AE20" s="1109"/>
      <c r="AF20" s="1101"/>
      <c r="AG20" s="1102"/>
      <c r="AH20" s="1102"/>
      <c r="AI20" s="1102"/>
      <c r="AJ20" s="1103"/>
      <c r="AK20" s="1158"/>
      <c r="AL20" s="1159"/>
      <c r="AM20" s="1159"/>
      <c r="AN20" s="1159"/>
      <c r="AO20" s="1159"/>
      <c r="AP20" s="1159"/>
      <c r="AQ20" s="1159"/>
      <c r="AR20" s="1159"/>
      <c r="AS20" s="1159"/>
      <c r="AT20" s="1159"/>
      <c r="AU20" s="1156"/>
      <c r="AV20" s="1156"/>
      <c r="AW20" s="1156"/>
      <c r="AX20" s="1156"/>
      <c r="AY20" s="1157"/>
      <c r="AZ20" s="241"/>
      <c r="BA20" s="241"/>
      <c r="BB20" s="241"/>
      <c r="BC20" s="241"/>
      <c r="BD20" s="241"/>
      <c r="BE20" s="242"/>
      <c r="BF20" s="242"/>
      <c r="BG20" s="242"/>
      <c r="BH20" s="242"/>
      <c r="BI20" s="242"/>
      <c r="BJ20" s="242"/>
      <c r="BK20" s="242"/>
      <c r="BL20" s="242"/>
      <c r="BM20" s="242"/>
      <c r="BN20" s="242"/>
      <c r="BO20" s="242"/>
      <c r="BP20" s="242"/>
      <c r="BQ20" s="251">
        <v>14</v>
      </c>
      <c r="BR20" s="252"/>
      <c r="BS20" s="1050" t="s">
        <v>583</v>
      </c>
      <c r="BT20" s="1051"/>
      <c r="BU20" s="1051"/>
      <c r="BV20" s="1051"/>
      <c r="BW20" s="1051"/>
      <c r="BX20" s="1051"/>
      <c r="BY20" s="1051"/>
      <c r="BZ20" s="1051"/>
      <c r="CA20" s="1051"/>
      <c r="CB20" s="1051"/>
      <c r="CC20" s="1051"/>
      <c r="CD20" s="1051"/>
      <c r="CE20" s="1051"/>
      <c r="CF20" s="1051"/>
      <c r="CG20" s="1052"/>
      <c r="CH20" s="1025">
        <v>-11</v>
      </c>
      <c r="CI20" s="1026"/>
      <c r="CJ20" s="1026"/>
      <c r="CK20" s="1026"/>
      <c r="CL20" s="1027"/>
      <c r="CM20" s="1025">
        <v>1407</v>
      </c>
      <c r="CN20" s="1026"/>
      <c r="CO20" s="1026"/>
      <c r="CP20" s="1026"/>
      <c r="CQ20" s="1027"/>
      <c r="CR20" s="1025">
        <v>1055</v>
      </c>
      <c r="CS20" s="1026"/>
      <c r="CT20" s="1026"/>
      <c r="CU20" s="1026"/>
      <c r="CV20" s="1027"/>
      <c r="CW20" s="1025" t="s">
        <v>552</v>
      </c>
      <c r="CX20" s="1026"/>
      <c r="CY20" s="1026"/>
      <c r="CZ20" s="1026"/>
      <c r="DA20" s="1027"/>
      <c r="DB20" s="1025" t="s">
        <v>552</v>
      </c>
      <c r="DC20" s="1026"/>
      <c r="DD20" s="1026"/>
      <c r="DE20" s="1026"/>
      <c r="DF20" s="1027"/>
      <c r="DG20" s="1025" t="s">
        <v>552</v>
      </c>
      <c r="DH20" s="1026"/>
      <c r="DI20" s="1026"/>
      <c r="DJ20" s="1026"/>
      <c r="DK20" s="1027"/>
      <c r="DL20" s="1025" t="s">
        <v>552</v>
      </c>
      <c r="DM20" s="1026"/>
      <c r="DN20" s="1026"/>
      <c r="DO20" s="1026"/>
      <c r="DP20" s="1027"/>
      <c r="DQ20" s="1025" t="s">
        <v>551</v>
      </c>
      <c r="DR20" s="1026"/>
      <c r="DS20" s="1026"/>
      <c r="DT20" s="1026"/>
      <c r="DU20" s="1027"/>
      <c r="DV20" s="1050"/>
      <c r="DW20" s="1051"/>
      <c r="DX20" s="1051"/>
      <c r="DY20" s="1051"/>
      <c r="DZ20" s="1111"/>
      <c r="EA20" s="243"/>
    </row>
    <row r="21" spans="1:131" s="244" customFormat="1" ht="26.25" customHeight="1" thickBot="1">
      <c r="A21" s="250">
        <v>15</v>
      </c>
      <c r="B21" s="1096"/>
      <c r="C21" s="1097"/>
      <c r="D21" s="1097"/>
      <c r="E21" s="1097"/>
      <c r="F21" s="1097"/>
      <c r="G21" s="1097"/>
      <c r="H21" s="1097"/>
      <c r="I21" s="1097"/>
      <c r="J21" s="1097"/>
      <c r="K21" s="1097"/>
      <c r="L21" s="1097"/>
      <c r="M21" s="1097"/>
      <c r="N21" s="1097"/>
      <c r="O21" s="1097"/>
      <c r="P21" s="1098"/>
      <c r="Q21" s="1115"/>
      <c r="R21" s="1116"/>
      <c r="S21" s="1116"/>
      <c r="T21" s="1116"/>
      <c r="U21" s="1116"/>
      <c r="V21" s="1116"/>
      <c r="W21" s="1116"/>
      <c r="X21" s="1116"/>
      <c r="Y21" s="1116"/>
      <c r="Z21" s="1116"/>
      <c r="AA21" s="1116"/>
      <c r="AB21" s="1116"/>
      <c r="AC21" s="1116"/>
      <c r="AD21" s="1116"/>
      <c r="AE21" s="1109"/>
      <c r="AF21" s="1101"/>
      <c r="AG21" s="1102"/>
      <c r="AH21" s="1102"/>
      <c r="AI21" s="1102"/>
      <c r="AJ21" s="1103"/>
      <c r="AK21" s="1158"/>
      <c r="AL21" s="1159"/>
      <c r="AM21" s="1159"/>
      <c r="AN21" s="1159"/>
      <c r="AO21" s="1159"/>
      <c r="AP21" s="1159"/>
      <c r="AQ21" s="1159"/>
      <c r="AR21" s="1159"/>
      <c r="AS21" s="1159"/>
      <c r="AT21" s="1159"/>
      <c r="AU21" s="1156"/>
      <c r="AV21" s="1156"/>
      <c r="AW21" s="1156"/>
      <c r="AX21" s="1156"/>
      <c r="AY21" s="1157"/>
      <c r="AZ21" s="241"/>
      <c r="BA21" s="241"/>
      <c r="BB21" s="241"/>
      <c r="BC21" s="241"/>
      <c r="BD21" s="241"/>
      <c r="BE21" s="242"/>
      <c r="BF21" s="242"/>
      <c r="BG21" s="242"/>
      <c r="BH21" s="242"/>
      <c r="BI21" s="242"/>
      <c r="BJ21" s="242"/>
      <c r="BK21" s="242"/>
      <c r="BL21" s="242"/>
      <c r="BM21" s="242"/>
      <c r="BN21" s="242"/>
      <c r="BO21" s="242"/>
      <c r="BP21" s="242"/>
      <c r="BQ21" s="396">
        <v>15</v>
      </c>
      <c r="BR21" s="397" t="s">
        <v>609</v>
      </c>
      <c r="BS21" s="1050" t="s">
        <v>584</v>
      </c>
      <c r="BT21" s="1051"/>
      <c r="BU21" s="1051"/>
      <c r="BV21" s="1051"/>
      <c r="BW21" s="1051"/>
      <c r="BX21" s="1051"/>
      <c r="BY21" s="1051"/>
      <c r="BZ21" s="1051"/>
      <c r="CA21" s="1051"/>
      <c r="CB21" s="1051"/>
      <c r="CC21" s="1051"/>
      <c r="CD21" s="1051"/>
      <c r="CE21" s="1051"/>
      <c r="CF21" s="1051"/>
      <c r="CG21" s="1052"/>
      <c r="CH21" s="1025">
        <v>490</v>
      </c>
      <c r="CI21" s="1026"/>
      <c r="CJ21" s="1026"/>
      <c r="CK21" s="1026"/>
      <c r="CL21" s="1027"/>
      <c r="CM21" s="1025">
        <v>25801</v>
      </c>
      <c r="CN21" s="1026"/>
      <c r="CO21" s="1026"/>
      <c r="CP21" s="1026"/>
      <c r="CQ21" s="1027"/>
      <c r="CR21" s="1025">
        <v>11527</v>
      </c>
      <c r="CS21" s="1026"/>
      <c r="CT21" s="1026"/>
      <c r="CU21" s="1026"/>
      <c r="CV21" s="1027"/>
      <c r="CW21" s="1025">
        <v>681</v>
      </c>
      <c r="CX21" s="1026"/>
      <c r="CY21" s="1026"/>
      <c r="CZ21" s="1026"/>
      <c r="DA21" s="1027"/>
      <c r="DB21" s="1025">
        <v>4986</v>
      </c>
      <c r="DC21" s="1026"/>
      <c r="DD21" s="1026"/>
      <c r="DE21" s="1026"/>
      <c r="DF21" s="1027"/>
      <c r="DG21" s="1025" t="s">
        <v>483</v>
      </c>
      <c r="DH21" s="1026"/>
      <c r="DI21" s="1026"/>
      <c r="DJ21" s="1026"/>
      <c r="DK21" s="1027"/>
      <c r="DL21" s="1025" t="s">
        <v>483</v>
      </c>
      <c r="DM21" s="1026"/>
      <c r="DN21" s="1026"/>
      <c r="DO21" s="1026"/>
      <c r="DP21" s="1027"/>
      <c r="DQ21" s="1025" t="s">
        <v>483</v>
      </c>
      <c r="DR21" s="1026"/>
      <c r="DS21" s="1026"/>
      <c r="DT21" s="1026"/>
      <c r="DU21" s="1027"/>
      <c r="DV21" s="1050"/>
      <c r="DW21" s="1051"/>
      <c r="DX21" s="1051"/>
      <c r="DY21" s="1051"/>
      <c r="DZ21" s="1111"/>
      <c r="EA21" s="243"/>
    </row>
    <row r="22" spans="1:131" s="244" customFormat="1" ht="26.25" customHeight="1">
      <c r="A22" s="250">
        <v>16</v>
      </c>
      <c r="B22" s="1147"/>
      <c r="C22" s="1148"/>
      <c r="D22" s="1148"/>
      <c r="E22" s="1148"/>
      <c r="F22" s="1148"/>
      <c r="G22" s="1148"/>
      <c r="H22" s="1148"/>
      <c r="I22" s="1148"/>
      <c r="J22" s="1148"/>
      <c r="K22" s="1148"/>
      <c r="L22" s="1148"/>
      <c r="M22" s="1148"/>
      <c r="N22" s="1148"/>
      <c r="O22" s="1148"/>
      <c r="P22" s="1149"/>
      <c r="Q22" s="1150"/>
      <c r="R22" s="1151"/>
      <c r="S22" s="1151"/>
      <c r="T22" s="1151"/>
      <c r="U22" s="1151"/>
      <c r="V22" s="1151"/>
      <c r="W22" s="1151"/>
      <c r="X22" s="1151"/>
      <c r="Y22" s="1151"/>
      <c r="Z22" s="1151"/>
      <c r="AA22" s="1151"/>
      <c r="AB22" s="1151"/>
      <c r="AC22" s="1151"/>
      <c r="AD22" s="1151"/>
      <c r="AE22" s="1152"/>
      <c r="AF22" s="1153"/>
      <c r="AG22" s="1154"/>
      <c r="AH22" s="1154"/>
      <c r="AI22" s="1154"/>
      <c r="AJ22" s="1155"/>
      <c r="AK22" s="1143"/>
      <c r="AL22" s="1144"/>
      <c r="AM22" s="1144"/>
      <c r="AN22" s="1144"/>
      <c r="AO22" s="1144"/>
      <c r="AP22" s="1144"/>
      <c r="AQ22" s="1144"/>
      <c r="AR22" s="1144"/>
      <c r="AS22" s="1144"/>
      <c r="AT22" s="1144"/>
      <c r="AU22" s="1145"/>
      <c r="AV22" s="1145"/>
      <c r="AW22" s="1145"/>
      <c r="AX22" s="1145"/>
      <c r="AY22" s="1146"/>
      <c r="AZ22" s="1088" t="s">
        <v>369</v>
      </c>
      <c r="BA22" s="1088"/>
      <c r="BB22" s="1088"/>
      <c r="BC22" s="1088"/>
      <c r="BD22" s="1089"/>
      <c r="BE22" s="242"/>
      <c r="BF22" s="242"/>
      <c r="BG22" s="242"/>
      <c r="BH22" s="242"/>
      <c r="BI22" s="242"/>
      <c r="BJ22" s="242"/>
      <c r="BK22" s="242"/>
      <c r="BL22" s="242"/>
      <c r="BM22" s="242"/>
      <c r="BN22" s="242"/>
      <c r="BO22" s="242"/>
      <c r="BP22" s="242"/>
      <c r="BQ22" s="251">
        <v>16</v>
      </c>
      <c r="BR22" s="252"/>
      <c r="BS22" s="1050" t="s">
        <v>585</v>
      </c>
      <c r="BT22" s="1051"/>
      <c r="BU22" s="1051"/>
      <c r="BV22" s="1051"/>
      <c r="BW22" s="1051"/>
      <c r="BX22" s="1051"/>
      <c r="BY22" s="1051"/>
      <c r="BZ22" s="1051"/>
      <c r="CA22" s="1051"/>
      <c r="CB22" s="1051"/>
      <c r="CC22" s="1051"/>
      <c r="CD22" s="1051"/>
      <c r="CE22" s="1051"/>
      <c r="CF22" s="1051"/>
      <c r="CG22" s="1052"/>
      <c r="CH22" s="1025">
        <v>-4</v>
      </c>
      <c r="CI22" s="1026"/>
      <c r="CJ22" s="1026"/>
      <c r="CK22" s="1026"/>
      <c r="CL22" s="1027"/>
      <c r="CM22" s="1025">
        <v>225</v>
      </c>
      <c r="CN22" s="1026"/>
      <c r="CO22" s="1026"/>
      <c r="CP22" s="1026"/>
      <c r="CQ22" s="1027"/>
      <c r="CR22" s="1025">
        <v>162</v>
      </c>
      <c r="CS22" s="1026"/>
      <c r="CT22" s="1026"/>
      <c r="CU22" s="1026"/>
      <c r="CV22" s="1027"/>
      <c r="CW22" s="1025" t="s">
        <v>551</v>
      </c>
      <c r="CX22" s="1026"/>
      <c r="CY22" s="1026"/>
      <c r="CZ22" s="1026"/>
      <c r="DA22" s="1027"/>
      <c r="DB22" s="1025" t="s">
        <v>551</v>
      </c>
      <c r="DC22" s="1026"/>
      <c r="DD22" s="1026"/>
      <c r="DE22" s="1026"/>
      <c r="DF22" s="1027"/>
      <c r="DG22" s="1025" t="s">
        <v>551</v>
      </c>
      <c r="DH22" s="1026"/>
      <c r="DI22" s="1026"/>
      <c r="DJ22" s="1026"/>
      <c r="DK22" s="1027"/>
      <c r="DL22" s="1025" t="s">
        <v>552</v>
      </c>
      <c r="DM22" s="1026"/>
      <c r="DN22" s="1026"/>
      <c r="DO22" s="1026"/>
      <c r="DP22" s="1027"/>
      <c r="DQ22" s="1025" t="s">
        <v>552</v>
      </c>
      <c r="DR22" s="1026"/>
      <c r="DS22" s="1026"/>
      <c r="DT22" s="1026"/>
      <c r="DU22" s="1027"/>
      <c r="DV22" s="1050"/>
      <c r="DW22" s="1051"/>
      <c r="DX22" s="1051"/>
      <c r="DY22" s="1051"/>
      <c r="DZ22" s="1111"/>
      <c r="EA22" s="243"/>
    </row>
    <row r="23" spans="1:131" s="244" customFormat="1" ht="26.25" customHeight="1" thickBot="1">
      <c r="A23" s="253" t="s">
        <v>370</v>
      </c>
      <c r="B23" s="971" t="s">
        <v>371</v>
      </c>
      <c r="C23" s="972"/>
      <c r="D23" s="972"/>
      <c r="E23" s="972"/>
      <c r="F23" s="972"/>
      <c r="G23" s="972"/>
      <c r="H23" s="972"/>
      <c r="I23" s="972"/>
      <c r="J23" s="972"/>
      <c r="K23" s="972"/>
      <c r="L23" s="972"/>
      <c r="M23" s="972"/>
      <c r="N23" s="972"/>
      <c r="O23" s="972"/>
      <c r="P23" s="982"/>
      <c r="Q23" s="1134">
        <v>589381</v>
      </c>
      <c r="R23" s="1135"/>
      <c r="S23" s="1135"/>
      <c r="T23" s="1135"/>
      <c r="U23" s="1135"/>
      <c r="V23" s="1135">
        <v>580059</v>
      </c>
      <c r="W23" s="1135"/>
      <c r="X23" s="1135"/>
      <c r="Y23" s="1135"/>
      <c r="Z23" s="1135"/>
      <c r="AA23" s="1135">
        <v>9322</v>
      </c>
      <c r="AB23" s="1135"/>
      <c r="AC23" s="1135"/>
      <c r="AD23" s="1135"/>
      <c r="AE23" s="1136"/>
      <c r="AF23" s="1137">
        <v>4975</v>
      </c>
      <c r="AG23" s="1135"/>
      <c r="AH23" s="1135"/>
      <c r="AI23" s="1135"/>
      <c r="AJ23" s="1138"/>
      <c r="AK23" s="1139"/>
      <c r="AL23" s="1140"/>
      <c r="AM23" s="1140"/>
      <c r="AN23" s="1140"/>
      <c r="AO23" s="1140"/>
      <c r="AP23" s="1135">
        <v>1172714</v>
      </c>
      <c r="AQ23" s="1135"/>
      <c r="AR23" s="1135"/>
      <c r="AS23" s="1135"/>
      <c r="AT23" s="1135"/>
      <c r="AU23" s="1141"/>
      <c r="AV23" s="1141"/>
      <c r="AW23" s="1141"/>
      <c r="AX23" s="1141"/>
      <c r="AY23" s="1142"/>
      <c r="AZ23" s="1131" t="s">
        <v>129</v>
      </c>
      <c r="BA23" s="1132"/>
      <c r="BB23" s="1132"/>
      <c r="BC23" s="1132"/>
      <c r="BD23" s="1133"/>
      <c r="BE23" s="242"/>
      <c r="BF23" s="242"/>
      <c r="BG23" s="242"/>
      <c r="BH23" s="242"/>
      <c r="BI23" s="242"/>
      <c r="BJ23" s="242"/>
      <c r="BK23" s="242"/>
      <c r="BL23" s="242"/>
      <c r="BM23" s="242"/>
      <c r="BN23" s="242"/>
      <c r="BO23" s="242"/>
      <c r="BP23" s="242"/>
      <c r="BQ23" s="396">
        <v>17</v>
      </c>
      <c r="BR23" s="397" t="s">
        <v>609</v>
      </c>
      <c r="BS23" s="1050" t="s">
        <v>586</v>
      </c>
      <c r="BT23" s="1051"/>
      <c r="BU23" s="1051"/>
      <c r="BV23" s="1051"/>
      <c r="BW23" s="1051"/>
      <c r="BX23" s="1051"/>
      <c r="BY23" s="1051"/>
      <c r="BZ23" s="1051"/>
      <c r="CA23" s="1051"/>
      <c r="CB23" s="1051"/>
      <c r="CC23" s="1051"/>
      <c r="CD23" s="1051"/>
      <c r="CE23" s="1051"/>
      <c r="CF23" s="1051"/>
      <c r="CG23" s="1052"/>
      <c r="CH23" s="1025">
        <v>-18</v>
      </c>
      <c r="CI23" s="1026"/>
      <c r="CJ23" s="1026"/>
      <c r="CK23" s="1026"/>
      <c r="CL23" s="1027"/>
      <c r="CM23" s="1025">
        <v>1591</v>
      </c>
      <c r="CN23" s="1026"/>
      <c r="CO23" s="1026"/>
      <c r="CP23" s="1026"/>
      <c r="CQ23" s="1027"/>
      <c r="CR23" s="1025">
        <v>158</v>
      </c>
      <c r="CS23" s="1026"/>
      <c r="CT23" s="1026"/>
      <c r="CU23" s="1026"/>
      <c r="CV23" s="1027"/>
      <c r="CW23" s="1025">
        <v>172</v>
      </c>
      <c r="CX23" s="1026"/>
      <c r="CY23" s="1026"/>
      <c r="CZ23" s="1026"/>
      <c r="DA23" s="1027"/>
      <c r="DB23" s="1025">
        <v>1845</v>
      </c>
      <c r="DC23" s="1026"/>
      <c r="DD23" s="1026"/>
      <c r="DE23" s="1026"/>
      <c r="DF23" s="1027"/>
      <c r="DG23" s="1025" t="s">
        <v>610</v>
      </c>
      <c r="DH23" s="1026"/>
      <c r="DI23" s="1026"/>
      <c r="DJ23" s="1026"/>
      <c r="DK23" s="1027"/>
      <c r="DL23" s="1025">
        <v>453</v>
      </c>
      <c r="DM23" s="1026"/>
      <c r="DN23" s="1026"/>
      <c r="DO23" s="1026"/>
      <c r="DP23" s="1027"/>
      <c r="DQ23" s="1025">
        <v>45</v>
      </c>
      <c r="DR23" s="1026"/>
      <c r="DS23" s="1026"/>
      <c r="DT23" s="1026"/>
      <c r="DU23" s="1027"/>
      <c r="DV23" s="1050"/>
      <c r="DW23" s="1051"/>
      <c r="DX23" s="1051"/>
      <c r="DY23" s="1051"/>
      <c r="DZ23" s="1111"/>
      <c r="EA23" s="243"/>
    </row>
    <row r="24" spans="1:131" s="244" customFormat="1" ht="26.25" customHeight="1">
      <c r="A24" s="1127" t="s">
        <v>372</v>
      </c>
      <c r="B24" s="1127"/>
      <c r="C24" s="1127"/>
      <c r="D24" s="1127"/>
      <c r="E24" s="1127"/>
      <c r="F24" s="1127"/>
      <c r="G24" s="1127"/>
      <c r="H24" s="1127"/>
      <c r="I24" s="1127"/>
      <c r="J24" s="1127"/>
      <c r="K24" s="1127"/>
      <c r="L24" s="1127"/>
      <c r="M24" s="1127"/>
      <c r="N24" s="1127"/>
      <c r="O24" s="1127"/>
      <c r="P24" s="1127"/>
      <c r="Q24" s="1127"/>
      <c r="R24" s="1127"/>
      <c r="S24" s="1127"/>
      <c r="T24" s="1127"/>
      <c r="U24" s="1127"/>
      <c r="V24" s="1127"/>
      <c r="W24" s="1127"/>
      <c r="X24" s="1127"/>
      <c r="Y24" s="1127"/>
      <c r="Z24" s="1127"/>
      <c r="AA24" s="1127"/>
      <c r="AB24" s="1127"/>
      <c r="AC24" s="1127"/>
      <c r="AD24" s="1127"/>
      <c r="AE24" s="1127"/>
      <c r="AF24" s="1127"/>
      <c r="AG24" s="1127"/>
      <c r="AH24" s="1127"/>
      <c r="AI24" s="1127"/>
      <c r="AJ24" s="1127"/>
      <c r="AK24" s="1127"/>
      <c r="AL24" s="1127"/>
      <c r="AM24" s="1127"/>
      <c r="AN24" s="1127"/>
      <c r="AO24" s="1127"/>
      <c r="AP24" s="1127"/>
      <c r="AQ24" s="1127"/>
      <c r="AR24" s="1127"/>
      <c r="AS24" s="1127"/>
      <c r="AT24" s="1127"/>
      <c r="AU24" s="1127"/>
      <c r="AV24" s="1127"/>
      <c r="AW24" s="1127"/>
      <c r="AX24" s="1127"/>
      <c r="AY24" s="1127"/>
      <c r="AZ24" s="241"/>
      <c r="BA24" s="241"/>
      <c r="BB24" s="241"/>
      <c r="BC24" s="241"/>
      <c r="BD24" s="241"/>
      <c r="BE24" s="242"/>
      <c r="BF24" s="242"/>
      <c r="BG24" s="242"/>
      <c r="BH24" s="242"/>
      <c r="BI24" s="242"/>
      <c r="BJ24" s="242"/>
      <c r="BK24" s="242"/>
      <c r="BL24" s="242"/>
      <c r="BM24" s="242"/>
      <c r="BN24" s="242"/>
      <c r="BO24" s="242"/>
      <c r="BP24" s="242"/>
      <c r="BQ24" s="251">
        <v>18</v>
      </c>
      <c r="BR24" s="252"/>
      <c r="BS24" s="1128" t="s">
        <v>587</v>
      </c>
      <c r="BT24" s="1129"/>
      <c r="BU24" s="1129"/>
      <c r="BV24" s="1129"/>
      <c r="BW24" s="1129"/>
      <c r="BX24" s="1129"/>
      <c r="BY24" s="1129"/>
      <c r="BZ24" s="1129"/>
      <c r="CA24" s="1129"/>
      <c r="CB24" s="1129"/>
      <c r="CC24" s="1129"/>
      <c r="CD24" s="1129"/>
      <c r="CE24" s="1129"/>
      <c r="CF24" s="1129"/>
      <c r="CG24" s="1130"/>
      <c r="CH24" s="1025">
        <v>-26.8</v>
      </c>
      <c r="CI24" s="1026"/>
      <c r="CJ24" s="1026"/>
      <c r="CK24" s="1026"/>
      <c r="CL24" s="1027"/>
      <c r="CM24" s="1025">
        <v>631.9</v>
      </c>
      <c r="CN24" s="1026"/>
      <c r="CO24" s="1026"/>
      <c r="CP24" s="1026"/>
      <c r="CQ24" s="1027"/>
      <c r="CR24" s="1025">
        <v>3.5</v>
      </c>
      <c r="CS24" s="1026"/>
      <c r="CT24" s="1026"/>
      <c r="CU24" s="1026"/>
      <c r="CV24" s="1027"/>
      <c r="CW24" s="1025">
        <v>0</v>
      </c>
      <c r="CX24" s="1026"/>
      <c r="CY24" s="1026"/>
      <c r="CZ24" s="1026"/>
      <c r="DA24" s="1027"/>
      <c r="DB24" s="1025" t="s">
        <v>551</v>
      </c>
      <c r="DC24" s="1026"/>
      <c r="DD24" s="1026"/>
      <c r="DE24" s="1026"/>
      <c r="DF24" s="1027"/>
      <c r="DG24" s="1025" t="s">
        <v>551</v>
      </c>
      <c r="DH24" s="1026"/>
      <c r="DI24" s="1026"/>
      <c r="DJ24" s="1026"/>
      <c r="DK24" s="1027"/>
      <c r="DL24" s="1025" t="s">
        <v>552</v>
      </c>
      <c r="DM24" s="1026"/>
      <c r="DN24" s="1026"/>
      <c r="DO24" s="1026"/>
      <c r="DP24" s="1027"/>
      <c r="DQ24" s="1025" t="s">
        <v>551</v>
      </c>
      <c r="DR24" s="1026"/>
      <c r="DS24" s="1026"/>
      <c r="DT24" s="1026"/>
      <c r="DU24" s="1027"/>
      <c r="DV24" s="1050"/>
      <c r="DW24" s="1051"/>
      <c r="DX24" s="1051"/>
      <c r="DY24" s="1051"/>
      <c r="DZ24" s="1111"/>
      <c r="EA24" s="243"/>
    </row>
    <row r="25" spans="1:131" s="236" customFormat="1" ht="26.25" customHeight="1" thickBot="1">
      <c r="A25" s="1126" t="s">
        <v>373</v>
      </c>
      <c r="B25" s="1126"/>
      <c r="C25" s="1126"/>
      <c r="D25" s="1126"/>
      <c r="E25" s="1126"/>
      <c r="F25" s="1126"/>
      <c r="G25" s="1126"/>
      <c r="H25" s="1126"/>
      <c r="I25" s="1126"/>
      <c r="J25" s="1126"/>
      <c r="K25" s="1126"/>
      <c r="L25" s="1126"/>
      <c r="M25" s="1126"/>
      <c r="N25" s="1126"/>
      <c r="O25" s="1126"/>
      <c r="P25" s="1126"/>
      <c r="Q25" s="1126"/>
      <c r="R25" s="1126"/>
      <c r="S25" s="1126"/>
      <c r="T25" s="1126"/>
      <c r="U25" s="1126"/>
      <c r="V25" s="1126"/>
      <c r="W25" s="1126"/>
      <c r="X25" s="1126"/>
      <c r="Y25" s="1126"/>
      <c r="Z25" s="1126"/>
      <c r="AA25" s="1126"/>
      <c r="AB25" s="1126"/>
      <c r="AC25" s="1126"/>
      <c r="AD25" s="1126"/>
      <c r="AE25" s="1126"/>
      <c r="AF25" s="1126"/>
      <c r="AG25" s="1126"/>
      <c r="AH25" s="1126"/>
      <c r="AI25" s="1126"/>
      <c r="AJ25" s="1126"/>
      <c r="AK25" s="1126"/>
      <c r="AL25" s="1126"/>
      <c r="AM25" s="1126"/>
      <c r="AN25" s="1126"/>
      <c r="AO25" s="1126"/>
      <c r="AP25" s="1126"/>
      <c r="AQ25" s="1126"/>
      <c r="AR25" s="1126"/>
      <c r="AS25" s="1126"/>
      <c r="AT25" s="1126"/>
      <c r="AU25" s="1126"/>
      <c r="AV25" s="1126"/>
      <c r="AW25" s="1126"/>
      <c r="AX25" s="1126"/>
      <c r="AY25" s="1126"/>
      <c r="AZ25" s="1126"/>
      <c r="BA25" s="1126"/>
      <c r="BB25" s="1126"/>
      <c r="BC25" s="1126"/>
      <c r="BD25" s="1126"/>
      <c r="BE25" s="1126"/>
      <c r="BF25" s="1126"/>
      <c r="BG25" s="1126"/>
      <c r="BH25" s="1126"/>
      <c r="BI25" s="1126"/>
      <c r="BJ25" s="241"/>
      <c r="BK25" s="241"/>
      <c r="BL25" s="241"/>
      <c r="BM25" s="241"/>
      <c r="BN25" s="241"/>
      <c r="BO25" s="254"/>
      <c r="BP25" s="254"/>
      <c r="BQ25" s="251">
        <v>19</v>
      </c>
      <c r="BR25" s="252"/>
      <c r="BS25" s="1050" t="s">
        <v>588</v>
      </c>
      <c r="BT25" s="1051"/>
      <c r="BU25" s="1051"/>
      <c r="BV25" s="1051"/>
      <c r="BW25" s="1051"/>
      <c r="BX25" s="1051"/>
      <c r="BY25" s="1051"/>
      <c r="BZ25" s="1051"/>
      <c r="CA25" s="1051"/>
      <c r="CB25" s="1051"/>
      <c r="CC25" s="1051"/>
      <c r="CD25" s="1051"/>
      <c r="CE25" s="1051"/>
      <c r="CF25" s="1051"/>
      <c r="CG25" s="1052"/>
      <c r="CH25" s="1025" t="s">
        <v>614</v>
      </c>
      <c r="CI25" s="1026"/>
      <c r="CJ25" s="1026"/>
      <c r="CK25" s="1026"/>
      <c r="CL25" s="1027"/>
      <c r="CM25" s="1025">
        <v>109</v>
      </c>
      <c r="CN25" s="1026"/>
      <c r="CO25" s="1026"/>
      <c r="CP25" s="1026"/>
      <c r="CQ25" s="1027"/>
      <c r="CR25" s="1025">
        <v>27</v>
      </c>
      <c r="CS25" s="1026"/>
      <c r="CT25" s="1026"/>
      <c r="CU25" s="1026"/>
      <c r="CV25" s="1027"/>
      <c r="CW25" s="1025" t="s">
        <v>551</v>
      </c>
      <c r="CX25" s="1026"/>
      <c r="CY25" s="1026"/>
      <c r="CZ25" s="1026"/>
      <c r="DA25" s="1027"/>
      <c r="DB25" s="1025" t="s">
        <v>551</v>
      </c>
      <c r="DC25" s="1026"/>
      <c r="DD25" s="1026"/>
      <c r="DE25" s="1026"/>
      <c r="DF25" s="1027"/>
      <c r="DG25" s="1025" t="s">
        <v>551</v>
      </c>
      <c r="DH25" s="1026"/>
      <c r="DI25" s="1026"/>
      <c r="DJ25" s="1026"/>
      <c r="DK25" s="1027"/>
      <c r="DL25" s="1025" t="s">
        <v>552</v>
      </c>
      <c r="DM25" s="1026"/>
      <c r="DN25" s="1026"/>
      <c r="DO25" s="1026"/>
      <c r="DP25" s="1027"/>
      <c r="DQ25" s="1025" t="s">
        <v>552</v>
      </c>
      <c r="DR25" s="1026"/>
      <c r="DS25" s="1026"/>
      <c r="DT25" s="1026"/>
      <c r="DU25" s="1027"/>
      <c r="DV25" s="1050"/>
      <c r="DW25" s="1051"/>
      <c r="DX25" s="1051"/>
      <c r="DY25" s="1051"/>
      <c r="DZ25" s="1111"/>
      <c r="EA25" s="235"/>
    </row>
    <row r="26" spans="1:131" s="236" customFormat="1" ht="26.25" customHeight="1">
      <c r="A26" s="1031" t="s">
        <v>351</v>
      </c>
      <c r="B26" s="1032"/>
      <c r="C26" s="1032"/>
      <c r="D26" s="1032"/>
      <c r="E26" s="1032"/>
      <c r="F26" s="1032"/>
      <c r="G26" s="1032"/>
      <c r="H26" s="1032"/>
      <c r="I26" s="1032"/>
      <c r="J26" s="1032"/>
      <c r="K26" s="1032"/>
      <c r="L26" s="1032"/>
      <c r="M26" s="1032"/>
      <c r="N26" s="1032"/>
      <c r="O26" s="1032"/>
      <c r="P26" s="1033"/>
      <c r="Q26" s="1037" t="s">
        <v>374</v>
      </c>
      <c r="R26" s="1038"/>
      <c r="S26" s="1038"/>
      <c r="T26" s="1038"/>
      <c r="U26" s="1039"/>
      <c r="V26" s="1037" t="s">
        <v>375</v>
      </c>
      <c r="W26" s="1038"/>
      <c r="X26" s="1038"/>
      <c r="Y26" s="1038"/>
      <c r="Z26" s="1039"/>
      <c r="AA26" s="1037" t="s">
        <v>376</v>
      </c>
      <c r="AB26" s="1038"/>
      <c r="AC26" s="1038"/>
      <c r="AD26" s="1038"/>
      <c r="AE26" s="1038"/>
      <c r="AF26" s="1122" t="s">
        <v>377</v>
      </c>
      <c r="AG26" s="1044"/>
      <c r="AH26" s="1044"/>
      <c r="AI26" s="1044"/>
      <c r="AJ26" s="1123"/>
      <c r="AK26" s="1038" t="s">
        <v>378</v>
      </c>
      <c r="AL26" s="1038"/>
      <c r="AM26" s="1038"/>
      <c r="AN26" s="1038"/>
      <c r="AO26" s="1039"/>
      <c r="AP26" s="1037" t="s">
        <v>379</v>
      </c>
      <c r="AQ26" s="1038"/>
      <c r="AR26" s="1038"/>
      <c r="AS26" s="1038"/>
      <c r="AT26" s="1039"/>
      <c r="AU26" s="1037" t="s">
        <v>380</v>
      </c>
      <c r="AV26" s="1038"/>
      <c r="AW26" s="1038"/>
      <c r="AX26" s="1038"/>
      <c r="AY26" s="1039"/>
      <c r="AZ26" s="1037" t="s">
        <v>381</v>
      </c>
      <c r="BA26" s="1038"/>
      <c r="BB26" s="1038"/>
      <c r="BC26" s="1038"/>
      <c r="BD26" s="1039"/>
      <c r="BE26" s="1037" t="s">
        <v>358</v>
      </c>
      <c r="BF26" s="1038"/>
      <c r="BG26" s="1038"/>
      <c r="BH26" s="1038"/>
      <c r="BI26" s="1053"/>
      <c r="BJ26" s="241"/>
      <c r="BK26" s="241"/>
      <c r="BL26" s="241"/>
      <c r="BM26" s="241"/>
      <c r="BN26" s="241"/>
      <c r="BO26" s="254"/>
      <c r="BP26" s="254"/>
      <c r="BQ26" s="251">
        <v>20</v>
      </c>
      <c r="BR26" s="252"/>
      <c r="BS26" s="1050" t="s">
        <v>589</v>
      </c>
      <c r="BT26" s="1051"/>
      <c r="BU26" s="1051"/>
      <c r="BV26" s="1051"/>
      <c r="BW26" s="1051"/>
      <c r="BX26" s="1051"/>
      <c r="BY26" s="1051"/>
      <c r="BZ26" s="1051"/>
      <c r="CA26" s="1051"/>
      <c r="CB26" s="1051"/>
      <c r="CC26" s="1051"/>
      <c r="CD26" s="1051"/>
      <c r="CE26" s="1051"/>
      <c r="CF26" s="1051"/>
      <c r="CG26" s="1052"/>
      <c r="CH26" s="1025">
        <v>-3</v>
      </c>
      <c r="CI26" s="1026"/>
      <c r="CJ26" s="1026"/>
      <c r="CK26" s="1026"/>
      <c r="CL26" s="1027"/>
      <c r="CM26" s="1025">
        <v>2130</v>
      </c>
      <c r="CN26" s="1026"/>
      <c r="CO26" s="1026"/>
      <c r="CP26" s="1026"/>
      <c r="CQ26" s="1027"/>
      <c r="CR26" s="1025">
        <v>370</v>
      </c>
      <c r="CS26" s="1026"/>
      <c r="CT26" s="1026"/>
      <c r="CU26" s="1026"/>
      <c r="CV26" s="1027"/>
      <c r="CW26" s="1025">
        <v>194</v>
      </c>
      <c r="CX26" s="1026"/>
      <c r="CY26" s="1026"/>
      <c r="CZ26" s="1026"/>
      <c r="DA26" s="1027"/>
      <c r="DB26" s="1025" t="s">
        <v>552</v>
      </c>
      <c r="DC26" s="1026"/>
      <c r="DD26" s="1026"/>
      <c r="DE26" s="1026"/>
      <c r="DF26" s="1027"/>
      <c r="DG26" s="1025" t="s">
        <v>551</v>
      </c>
      <c r="DH26" s="1026"/>
      <c r="DI26" s="1026"/>
      <c r="DJ26" s="1026"/>
      <c r="DK26" s="1027"/>
      <c r="DL26" s="1025" t="s">
        <v>551</v>
      </c>
      <c r="DM26" s="1026"/>
      <c r="DN26" s="1026"/>
      <c r="DO26" s="1026"/>
      <c r="DP26" s="1027"/>
      <c r="DQ26" s="1025" t="s">
        <v>551</v>
      </c>
      <c r="DR26" s="1026"/>
      <c r="DS26" s="1026"/>
      <c r="DT26" s="1026"/>
      <c r="DU26" s="1027"/>
      <c r="DV26" s="1050"/>
      <c r="DW26" s="1051"/>
      <c r="DX26" s="1051"/>
      <c r="DY26" s="1051"/>
      <c r="DZ26" s="1111"/>
      <c r="EA26" s="235"/>
    </row>
    <row r="27" spans="1:131" s="236" customFormat="1" ht="26.25" customHeight="1" thickBot="1">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124"/>
      <c r="AG27" s="1047"/>
      <c r="AH27" s="1047"/>
      <c r="AI27" s="1047"/>
      <c r="AJ27" s="1125"/>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4"/>
      <c r="BJ27" s="241"/>
      <c r="BK27" s="241"/>
      <c r="BL27" s="241"/>
      <c r="BM27" s="241"/>
      <c r="BN27" s="241"/>
      <c r="BO27" s="254"/>
      <c r="BP27" s="254"/>
      <c r="BQ27" s="251">
        <v>21</v>
      </c>
      <c r="BR27" s="252"/>
      <c r="BS27" s="1050" t="s">
        <v>590</v>
      </c>
      <c r="BT27" s="1051"/>
      <c r="BU27" s="1051"/>
      <c r="BV27" s="1051"/>
      <c r="BW27" s="1051"/>
      <c r="BX27" s="1051"/>
      <c r="BY27" s="1051"/>
      <c r="BZ27" s="1051"/>
      <c r="CA27" s="1051"/>
      <c r="CB27" s="1051"/>
      <c r="CC27" s="1051"/>
      <c r="CD27" s="1051"/>
      <c r="CE27" s="1051"/>
      <c r="CF27" s="1051"/>
      <c r="CG27" s="1052"/>
      <c r="CH27" s="1025">
        <v>8</v>
      </c>
      <c r="CI27" s="1026"/>
      <c r="CJ27" s="1026"/>
      <c r="CK27" s="1026"/>
      <c r="CL27" s="1027"/>
      <c r="CM27" s="1025">
        <v>590</v>
      </c>
      <c r="CN27" s="1026"/>
      <c r="CO27" s="1026"/>
      <c r="CP27" s="1026"/>
      <c r="CQ27" s="1027"/>
      <c r="CR27" s="1025">
        <v>30</v>
      </c>
      <c r="CS27" s="1026"/>
      <c r="CT27" s="1026"/>
      <c r="CU27" s="1026"/>
      <c r="CV27" s="1027"/>
      <c r="CW27" s="1025">
        <v>2</v>
      </c>
      <c r="CX27" s="1026"/>
      <c r="CY27" s="1026"/>
      <c r="CZ27" s="1026"/>
      <c r="DA27" s="1027"/>
      <c r="DB27" s="1025" t="s">
        <v>552</v>
      </c>
      <c r="DC27" s="1026"/>
      <c r="DD27" s="1026"/>
      <c r="DE27" s="1026"/>
      <c r="DF27" s="1027"/>
      <c r="DG27" s="1025" t="s">
        <v>552</v>
      </c>
      <c r="DH27" s="1026"/>
      <c r="DI27" s="1026"/>
      <c r="DJ27" s="1026"/>
      <c r="DK27" s="1027"/>
      <c r="DL27" s="1025" t="s">
        <v>552</v>
      </c>
      <c r="DM27" s="1026"/>
      <c r="DN27" s="1026"/>
      <c r="DO27" s="1026"/>
      <c r="DP27" s="1027"/>
      <c r="DQ27" s="1025" t="s">
        <v>551</v>
      </c>
      <c r="DR27" s="1026"/>
      <c r="DS27" s="1026"/>
      <c r="DT27" s="1026"/>
      <c r="DU27" s="1027"/>
      <c r="DV27" s="1050"/>
      <c r="DW27" s="1051"/>
      <c r="DX27" s="1051"/>
      <c r="DY27" s="1051"/>
      <c r="DZ27" s="1111"/>
      <c r="EA27" s="235"/>
    </row>
    <row r="28" spans="1:131" s="236" customFormat="1" ht="26.25" customHeight="1" thickTop="1">
      <c r="A28" s="255">
        <v>1</v>
      </c>
      <c r="B28" s="1096" t="s">
        <v>538</v>
      </c>
      <c r="C28" s="1097"/>
      <c r="D28" s="1097"/>
      <c r="E28" s="1097"/>
      <c r="F28" s="1097"/>
      <c r="G28" s="1097"/>
      <c r="H28" s="1097"/>
      <c r="I28" s="1097"/>
      <c r="J28" s="1097"/>
      <c r="K28" s="1097"/>
      <c r="L28" s="1097"/>
      <c r="M28" s="1097"/>
      <c r="N28" s="1097"/>
      <c r="O28" s="1097"/>
      <c r="P28" s="1098"/>
      <c r="Q28" s="1115">
        <v>97667</v>
      </c>
      <c r="R28" s="1116"/>
      <c r="S28" s="1116"/>
      <c r="T28" s="1116"/>
      <c r="U28" s="1116"/>
      <c r="V28" s="1116">
        <v>96218</v>
      </c>
      <c r="W28" s="1116"/>
      <c r="X28" s="1116"/>
      <c r="Y28" s="1116"/>
      <c r="Z28" s="1116"/>
      <c r="AA28" s="1116">
        <v>1449</v>
      </c>
      <c r="AB28" s="1116"/>
      <c r="AC28" s="1116"/>
      <c r="AD28" s="1116"/>
      <c r="AE28" s="1109"/>
      <c r="AF28" s="1117">
        <v>1449</v>
      </c>
      <c r="AG28" s="1116"/>
      <c r="AH28" s="1116"/>
      <c r="AI28" s="1116"/>
      <c r="AJ28" s="1118"/>
      <c r="AK28" s="1016">
        <v>6081</v>
      </c>
      <c r="AL28" s="1007"/>
      <c r="AM28" s="1007"/>
      <c r="AN28" s="1007"/>
      <c r="AO28" s="1007"/>
      <c r="AP28" s="1007" t="s">
        <v>483</v>
      </c>
      <c r="AQ28" s="1007"/>
      <c r="AR28" s="1007"/>
      <c r="AS28" s="1007"/>
      <c r="AT28" s="1007"/>
      <c r="AU28" s="1017" t="s">
        <v>483</v>
      </c>
      <c r="AV28" s="1015"/>
      <c r="AW28" s="1015"/>
      <c r="AX28" s="1015"/>
      <c r="AY28" s="1016"/>
      <c r="AZ28" s="1104" t="s">
        <v>483</v>
      </c>
      <c r="BA28" s="1105"/>
      <c r="BB28" s="1105"/>
      <c r="BC28" s="1105"/>
      <c r="BD28" s="1106"/>
      <c r="BE28" s="1094"/>
      <c r="BF28" s="1011"/>
      <c r="BG28" s="1011"/>
      <c r="BH28" s="1011"/>
      <c r="BI28" s="1095"/>
      <c r="BJ28" s="241"/>
      <c r="BK28" s="241"/>
      <c r="BL28" s="241"/>
      <c r="BM28" s="241"/>
      <c r="BN28" s="241"/>
      <c r="BO28" s="254"/>
      <c r="BP28" s="254"/>
      <c r="BQ28" s="250">
        <v>22</v>
      </c>
      <c r="BR28" s="252"/>
      <c r="BS28" s="1050" t="s">
        <v>591</v>
      </c>
      <c r="BT28" s="1051"/>
      <c r="BU28" s="1051"/>
      <c r="BV28" s="1051"/>
      <c r="BW28" s="1051"/>
      <c r="BX28" s="1051"/>
      <c r="BY28" s="1051"/>
      <c r="BZ28" s="1051"/>
      <c r="CA28" s="1051"/>
      <c r="CB28" s="1051"/>
      <c r="CC28" s="1051"/>
      <c r="CD28" s="1051"/>
      <c r="CE28" s="1051"/>
      <c r="CF28" s="1051"/>
      <c r="CG28" s="1052"/>
      <c r="CH28" s="1025" t="s">
        <v>614</v>
      </c>
      <c r="CI28" s="1026"/>
      <c r="CJ28" s="1026"/>
      <c r="CK28" s="1026"/>
      <c r="CL28" s="1027"/>
      <c r="CM28" s="1025">
        <v>358</v>
      </c>
      <c r="CN28" s="1026"/>
      <c r="CO28" s="1026"/>
      <c r="CP28" s="1026"/>
      <c r="CQ28" s="1027"/>
      <c r="CR28" s="1025">
        <v>252</v>
      </c>
      <c r="CS28" s="1026"/>
      <c r="CT28" s="1026"/>
      <c r="CU28" s="1026"/>
      <c r="CV28" s="1027"/>
      <c r="CW28" s="1025">
        <v>15</v>
      </c>
      <c r="CX28" s="1026"/>
      <c r="CY28" s="1026"/>
      <c r="CZ28" s="1026"/>
      <c r="DA28" s="1027"/>
      <c r="DB28" s="1025" t="s">
        <v>551</v>
      </c>
      <c r="DC28" s="1026"/>
      <c r="DD28" s="1026"/>
      <c r="DE28" s="1026"/>
      <c r="DF28" s="1027"/>
      <c r="DG28" s="1025" t="s">
        <v>551</v>
      </c>
      <c r="DH28" s="1026"/>
      <c r="DI28" s="1026"/>
      <c r="DJ28" s="1026"/>
      <c r="DK28" s="1027"/>
      <c r="DL28" s="1025" t="s">
        <v>551</v>
      </c>
      <c r="DM28" s="1026"/>
      <c r="DN28" s="1026"/>
      <c r="DO28" s="1026"/>
      <c r="DP28" s="1027"/>
      <c r="DQ28" s="1025" t="s">
        <v>551</v>
      </c>
      <c r="DR28" s="1026"/>
      <c r="DS28" s="1026"/>
      <c r="DT28" s="1026"/>
      <c r="DU28" s="1027"/>
      <c r="DV28" s="1050"/>
      <c r="DW28" s="1051"/>
      <c r="DX28" s="1051"/>
      <c r="DY28" s="1051"/>
      <c r="DZ28" s="1111"/>
      <c r="EA28" s="235"/>
    </row>
    <row r="29" spans="1:131" s="236" customFormat="1" ht="26.25" customHeight="1">
      <c r="A29" s="255">
        <v>2</v>
      </c>
      <c r="B29" s="1096" t="s">
        <v>529</v>
      </c>
      <c r="C29" s="1097"/>
      <c r="D29" s="1097"/>
      <c r="E29" s="1097"/>
      <c r="F29" s="1097"/>
      <c r="G29" s="1097"/>
      <c r="H29" s="1097"/>
      <c r="I29" s="1097"/>
      <c r="J29" s="1097"/>
      <c r="K29" s="1097"/>
      <c r="L29" s="1097"/>
      <c r="M29" s="1097"/>
      <c r="N29" s="1097"/>
      <c r="O29" s="1097"/>
      <c r="P29" s="1098"/>
      <c r="Q29" s="1107">
        <v>40203</v>
      </c>
      <c r="R29" s="1102"/>
      <c r="S29" s="1102"/>
      <c r="T29" s="1102"/>
      <c r="U29" s="1108"/>
      <c r="V29" s="1109">
        <v>40312</v>
      </c>
      <c r="W29" s="1102"/>
      <c r="X29" s="1102"/>
      <c r="Y29" s="1102"/>
      <c r="Z29" s="1108"/>
      <c r="AA29" s="1109">
        <v>-108</v>
      </c>
      <c r="AB29" s="1102"/>
      <c r="AC29" s="1102"/>
      <c r="AD29" s="1102"/>
      <c r="AE29" s="1103"/>
      <c r="AF29" s="1101">
        <v>-4883</v>
      </c>
      <c r="AG29" s="1102"/>
      <c r="AH29" s="1102"/>
      <c r="AI29" s="1102"/>
      <c r="AJ29" s="1103"/>
      <c r="AK29" s="1110">
        <v>8749</v>
      </c>
      <c r="AL29" s="1015"/>
      <c r="AM29" s="1015"/>
      <c r="AN29" s="1015"/>
      <c r="AO29" s="1016"/>
      <c r="AP29" s="1017">
        <v>31447</v>
      </c>
      <c r="AQ29" s="1015"/>
      <c r="AR29" s="1015"/>
      <c r="AS29" s="1015"/>
      <c r="AT29" s="1016"/>
      <c r="AU29" s="1017">
        <v>17301</v>
      </c>
      <c r="AV29" s="1015"/>
      <c r="AW29" s="1015"/>
      <c r="AX29" s="1015"/>
      <c r="AY29" s="1016"/>
      <c r="AZ29" s="1104">
        <v>14.5</v>
      </c>
      <c r="BA29" s="1105"/>
      <c r="BB29" s="1105"/>
      <c r="BC29" s="1105"/>
      <c r="BD29" s="1106"/>
      <c r="BE29" s="1094" t="s">
        <v>611</v>
      </c>
      <c r="BF29" s="1011"/>
      <c r="BG29" s="1011"/>
      <c r="BH29" s="1011"/>
      <c r="BI29" s="1095"/>
      <c r="BJ29" s="241"/>
      <c r="BK29" s="241"/>
      <c r="BL29" s="241"/>
      <c r="BM29" s="241"/>
      <c r="BN29" s="241"/>
      <c r="BO29" s="254"/>
      <c r="BP29" s="254"/>
      <c r="BQ29" s="251">
        <v>23</v>
      </c>
      <c r="BR29" s="252" t="s">
        <v>568</v>
      </c>
      <c r="BS29" s="1050" t="s">
        <v>592</v>
      </c>
      <c r="BT29" s="1051"/>
      <c r="BU29" s="1051"/>
      <c r="BV29" s="1051"/>
      <c r="BW29" s="1051"/>
      <c r="BX29" s="1051"/>
      <c r="BY29" s="1051"/>
      <c r="BZ29" s="1051"/>
      <c r="CA29" s="1051"/>
      <c r="CB29" s="1051"/>
      <c r="CC29" s="1051"/>
      <c r="CD29" s="1051"/>
      <c r="CE29" s="1051"/>
      <c r="CF29" s="1051"/>
      <c r="CG29" s="1052"/>
      <c r="CH29" s="1025">
        <v>7</v>
      </c>
      <c r="CI29" s="1026"/>
      <c r="CJ29" s="1026"/>
      <c r="CK29" s="1026"/>
      <c r="CL29" s="1027"/>
      <c r="CM29" s="1025">
        <v>2365</v>
      </c>
      <c r="CN29" s="1026"/>
      <c r="CO29" s="1026"/>
      <c r="CP29" s="1026"/>
      <c r="CQ29" s="1027"/>
      <c r="CR29" s="1025">
        <v>850</v>
      </c>
      <c r="CS29" s="1026"/>
      <c r="CT29" s="1026"/>
      <c r="CU29" s="1026"/>
      <c r="CV29" s="1027"/>
      <c r="CW29" s="1025">
        <v>256</v>
      </c>
      <c r="CX29" s="1026"/>
      <c r="CY29" s="1026"/>
      <c r="CZ29" s="1026"/>
      <c r="DA29" s="1027"/>
      <c r="DB29" s="1025">
        <v>3</v>
      </c>
      <c r="DC29" s="1026"/>
      <c r="DD29" s="1026"/>
      <c r="DE29" s="1026"/>
      <c r="DF29" s="1027"/>
      <c r="DG29" s="1025" t="s">
        <v>552</v>
      </c>
      <c r="DH29" s="1026"/>
      <c r="DI29" s="1026"/>
      <c r="DJ29" s="1026"/>
      <c r="DK29" s="1027"/>
      <c r="DL29" s="1025">
        <v>87</v>
      </c>
      <c r="DM29" s="1026"/>
      <c r="DN29" s="1026"/>
      <c r="DO29" s="1026"/>
      <c r="DP29" s="1027"/>
      <c r="DQ29" s="1025">
        <v>26</v>
      </c>
      <c r="DR29" s="1026"/>
      <c r="DS29" s="1026"/>
      <c r="DT29" s="1026"/>
      <c r="DU29" s="1027"/>
      <c r="DV29" s="1050"/>
      <c r="DW29" s="1051"/>
      <c r="DX29" s="1051"/>
      <c r="DY29" s="1051"/>
      <c r="DZ29" s="1111"/>
      <c r="EA29" s="235"/>
    </row>
    <row r="30" spans="1:131" s="236" customFormat="1" ht="26.25" customHeight="1">
      <c r="A30" s="255">
        <v>3</v>
      </c>
      <c r="B30" s="1119" t="s">
        <v>558</v>
      </c>
      <c r="C30" s="1120"/>
      <c r="D30" s="1120"/>
      <c r="E30" s="1120"/>
      <c r="F30" s="1120"/>
      <c r="G30" s="1120"/>
      <c r="H30" s="1120"/>
      <c r="I30" s="1120"/>
      <c r="J30" s="1120"/>
      <c r="K30" s="1120"/>
      <c r="L30" s="1120"/>
      <c r="M30" s="1120"/>
      <c r="N30" s="1120"/>
      <c r="O30" s="1120"/>
      <c r="P30" s="1121"/>
      <c r="Q30" s="1107">
        <v>6204</v>
      </c>
      <c r="R30" s="1102"/>
      <c r="S30" s="1102"/>
      <c r="T30" s="1102"/>
      <c r="U30" s="1108"/>
      <c r="V30" s="1109">
        <v>3035</v>
      </c>
      <c r="W30" s="1102"/>
      <c r="X30" s="1102"/>
      <c r="Y30" s="1102"/>
      <c r="Z30" s="1108"/>
      <c r="AA30" s="1109">
        <v>3169</v>
      </c>
      <c r="AB30" s="1102"/>
      <c r="AC30" s="1102"/>
      <c r="AD30" s="1102"/>
      <c r="AE30" s="1103"/>
      <c r="AF30" s="1101">
        <v>18770</v>
      </c>
      <c r="AG30" s="1102"/>
      <c r="AH30" s="1102"/>
      <c r="AI30" s="1102"/>
      <c r="AJ30" s="1103"/>
      <c r="AK30" s="1110" t="s">
        <v>551</v>
      </c>
      <c r="AL30" s="1015"/>
      <c r="AM30" s="1015"/>
      <c r="AN30" s="1015"/>
      <c r="AO30" s="1016"/>
      <c r="AP30" s="1017">
        <v>1836</v>
      </c>
      <c r="AQ30" s="1015"/>
      <c r="AR30" s="1015"/>
      <c r="AS30" s="1015"/>
      <c r="AT30" s="1016"/>
      <c r="AU30" s="1017" t="s">
        <v>551</v>
      </c>
      <c r="AV30" s="1015"/>
      <c r="AW30" s="1015"/>
      <c r="AX30" s="1015"/>
      <c r="AY30" s="1016"/>
      <c r="AZ30" s="1104" t="s">
        <v>483</v>
      </c>
      <c r="BA30" s="1105"/>
      <c r="BB30" s="1105"/>
      <c r="BC30" s="1105"/>
      <c r="BD30" s="1106"/>
      <c r="BE30" s="1094" t="s">
        <v>382</v>
      </c>
      <c r="BF30" s="1011"/>
      <c r="BG30" s="1011"/>
      <c r="BH30" s="1011"/>
      <c r="BI30" s="1095"/>
      <c r="BJ30" s="241"/>
      <c r="BK30" s="241"/>
      <c r="BL30" s="241"/>
      <c r="BM30" s="241"/>
      <c r="BN30" s="241"/>
      <c r="BO30" s="254"/>
      <c r="BP30" s="254"/>
      <c r="BQ30" s="251">
        <v>24</v>
      </c>
      <c r="BR30" s="252"/>
      <c r="BS30" s="1050" t="s">
        <v>593</v>
      </c>
      <c r="BT30" s="1051"/>
      <c r="BU30" s="1051"/>
      <c r="BV30" s="1051"/>
      <c r="BW30" s="1051"/>
      <c r="BX30" s="1051"/>
      <c r="BY30" s="1051"/>
      <c r="BZ30" s="1051"/>
      <c r="CA30" s="1051"/>
      <c r="CB30" s="1051"/>
      <c r="CC30" s="1051"/>
      <c r="CD30" s="1051"/>
      <c r="CE30" s="1051"/>
      <c r="CF30" s="1051"/>
      <c r="CG30" s="1052"/>
      <c r="CH30" s="1025">
        <v>1</v>
      </c>
      <c r="CI30" s="1026"/>
      <c r="CJ30" s="1026"/>
      <c r="CK30" s="1026"/>
      <c r="CL30" s="1027"/>
      <c r="CM30" s="1025">
        <v>380</v>
      </c>
      <c r="CN30" s="1026"/>
      <c r="CO30" s="1026"/>
      <c r="CP30" s="1026"/>
      <c r="CQ30" s="1027"/>
      <c r="CR30" s="1025">
        <v>100</v>
      </c>
      <c r="CS30" s="1026"/>
      <c r="CT30" s="1026"/>
      <c r="CU30" s="1026"/>
      <c r="CV30" s="1027"/>
      <c r="CW30" s="1025">
        <v>6</v>
      </c>
      <c r="CX30" s="1026"/>
      <c r="CY30" s="1026"/>
      <c r="CZ30" s="1026"/>
      <c r="DA30" s="1027"/>
      <c r="DB30" s="1025" t="s">
        <v>551</v>
      </c>
      <c r="DC30" s="1026"/>
      <c r="DD30" s="1026"/>
      <c r="DE30" s="1026"/>
      <c r="DF30" s="1027"/>
      <c r="DG30" s="1025" t="s">
        <v>552</v>
      </c>
      <c r="DH30" s="1026"/>
      <c r="DI30" s="1026"/>
      <c r="DJ30" s="1026"/>
      <c r="DK30" s="1027"/>
      <c r="DL30" s="1025" t="s">
        <v>552</v>
      </c>
      <c r="DM30" s="1026"/>
      <c r="DN30" s="1026"/>
      <c r="DO30" s="1026"/>
      <c r="DP30" s="1027"/>
      <c r="DQ30" s="1025" t="s">
        <v>552</v>
      </c>
      <c r="DR30" s="1026"/>
      <c r="DS30" s="1026"/>
      <c r="DT30" s="1026"/>
      <c r="DU30" s="1027"/>
      <c r="DV30" s="1050"/>
      <c r="DW30" s="1051"/>
      <c r="DX30" s="1051"/>
      <c r="DY30" s="1051"/>
      <c r="DZ30" s="1111"/>
      <c r="EA30" s="235"/>
    </row>
    <row r="31" spans="1:131" s="236" customFormat="1" ht="26.25" customHeight="1">
      <c r="A31" s="255">
        <v>4</v>
      </c>
      <c r="B31" s="1119" t="s">
        <v>559</v>
      </c>
      <c r="C31" s="1120"/>
      <c r="D31" s="1120"/>
      <c r="E31" s="1120"/>
      <c r="F31" s="1120"/>
      <c r="G31" s="1120"/>
      <c r="H31" s="1120"/>
      <c r="I31" s="1120"/>
      <c r="J31" s="1120"/>
      <c r="K31" s="1120"/>
      <c r="L31" s="1120"/>
      <c r="M31" s="1120"/>
      <c r="N31" s="1120"/>
      <c r="O31" s="1120"/>
      <c r="P31" s="1121"/>
      <c r="Q31" s="1107">
        <v>569</v>
      </c>
      <c r="R31" s="1102"/>
      <c r="S31" s="1102"/>
      <c r="T31" s="1102"/>
      <c r="U31" s="1108"/>
      <c r="V31" s="1109">
        <v>433</v>
      </c>
      <c r="W31" s="1102"/>
      <c r="X31" s="1102"/>
      <c r="Y31" s="1102"/>
      <c r="Z31" s="1108"/>
      <c r="AA31" s="1109">
        <v>136</v>
      </c>
      <c r="AB31" s="1102"/>
      <c r="AC31" s="1102"/>
      <c r="AD31" s="1102"/>
      <c r="AE31" s="1103"/>
      <c r="AF31" s="1101">
        <v>921</v>
      </c>
      <c r="AG31" s="1102"/>
      <c r="AH31" s="1102"/>
      <c r="AI31" s="1102"/>
      <c r="AJ31" s="1103"/>
      <c r="AK31" s="1110" t="s">
        <v>551</v>
      </c>
      <c r="AL31" s="1015"/>
      <c r="AM31" s="1015"/>
      <c r="AN31" s="1015"/>
      <c r="AO31" s="1016"/>
      <c r="AP31" s="1017" t="s">
        <v>551</v>
      </c>
      <c r="AQ31" s="1015"/>
      <c r="AR31" s="1015"/>
      <c r="AS31" s="1015"/>
      <c r="AT31" s="1016"/>
      <c r="AU31" s="1017" t="s">
        <v>551</v>
      </c>
      <c r="AV31" s="1015"/>
      <c r="AW31" s="1015"/>
      <c r="AX31" s="1015"/>
      <c r="AY31" s="1016"/>
      <c r="AZ31" s="1104" t="s">
        <v>483</v>
      </c>
      <c r="BA31" s="1105"/>
      <c r="BB31" s="1105"/>
      <c r="BC31" s="1105"/>
      <c r="BD31" s="1106"/>
      <c r="BE31" s="1094" t="s">
        <v>382</v>
      </c>
      <c r="BF31" s="1011"/>
      <c r="BG31" s="1011"/>
      <c r="BH31" s="1011"/>
      <c r="BI31" s="1095"/>
      <c r="BJ31" s="241"/>
      <c r="BK31" s="241"/>
      <c r="BL31" s="241"/>
      <c r="BM31" s="241"/>
      <c r="BN31" s="241"/>
      <c r="BO31" s="254"/>
      <c r="BP31" s="254"/>
      <c r="BQ31" s="251">
        <v>25</v>
      </c>
      <c r="BR31" s="252"/>
      <c r="BS31" s="1050" t="s">
        <v>594</v>
      </c>
      <c r="BT31" s="1051"/>
      <c r="BU31" s="1051"/>
      <c r="BV31" s="1051"/>
      <c r="BW31" s="1051"/>
      <c r="BX31" s="1051"/>
      <c r="BY31" s="1051"/>
      <c r="BZ31" s="1051"/>
      <c r="CA31" s="1051"/>
      <c r="CB31" s="1051"/>
      <c r="CC31" s="1051"/>
      <c r="CD31" s="1051"/>
      <c r="CE31" s="1051"/>
      <c r="CF31" s="1051"/>
      <c r="CG31" s="1052"/>
      <c r="CH31" s="1025">
        <v>0</v>
      </c>
      <c r="CI31" s="1026"/>
      <c r="CJ31" s="1026"/>
      <c r="CK31" s="1026"/>
      <c r="CL31" s="1027"/>
      <c r="CM31" s="1025">
        <v>205</v>
      </c>
      <c r="CN31" s="1026"/>
      <c r="CO31" s="1026"/>
      <c r="CP31" s="1026"/>
      <c r="CQ31" s="1027"/>
      <c r="CR31" s="1025">
        <v>108</v>
      </c>
      <c r="CS31" s="1026"/>
      <c r="CT31" s="1026"/>
      <c r="CU31" s="1026"/>
      <c r="CV31" s="1027"/>
      <c r="CW31" s="1025" t="s">
        <v>552</v>
      </c>
      <c r="CX31" s="1026"/>
      <c r="CY31" s="1026"/>
      <c r="CZ31" s="1026"/>
      <c r="DA31" s="1027"/>
      <c r="DB31" s="1025" t="s">
        <v>551</v>
      </c>
      <c r="DC31" s="1026"/>
      <c r="DD31" s="1026"/>
      <c r="DE31" s="1026"/>
      <c r="DF31" s="1027"/>
      <c r="DG31" s="1025" t="s">
        <v>551</v>
      </c>
      <c r="DH31" s="1026"/>
      <c r="DI31" s="1026"/>
      <c r="DJ31" s="1026"/>
      <c r="DK31" s="1027"/>
      <c r="DL31" s="1025" t="s">
        <v>551</v>
      </c>
      <c r="DM31" s="1026"/>
      <c r="DN31" s="1026"/>
      <c r="DO31" s="1026"/>
      <c r="DP31" s="1027"/>
      <c r="DQ31" s="1025" t="s">
        <v>552</v>
      </c>
      <c r="DR31" s="1026"/>
      <c r="DS31" s="1026"/>
      <c r="DT31" s="1026"/>
      <c r="DU31" s="1027"/>
      <c r="DV31" s="1050"/>
      <c r="DW31" s="1051"/>
      <c r="DX31" s="1051"/>
      <c r="DY31" s="1051"/>
      <c r="DZ31" s="1111"/>
      <c r="EA31" s="235"/>
    </row>
    <row r="32" spans="1:131" s="236" customFormat="1" ht="26.25" customHeight="1">
      <c r="A32" s="255">
        <v>5</v>
      </c>
      <c r="B32" s="1119" t="s">
        <v>560</v>
      </c>
      <c r="C32" s="1120"/>
      <c r="D32" s="1120"/>
      <c r="E32" s="1120"/>
      <c r="F32" s="1120"/>
      <c r="G32" s="1120"/>
      <c r="H32" s="1120"/>
      <c r="I32" s="1120"/>
      <c r="J32" s="1120"/>
      <c r="K32" s="1120"/>
      <c r="L32" s="1120"/>
      <c r="M32" s="1120"/>
      <c r="N32" s="1120"/>
      <c r="O32" s="1120"/>
      <c r="P32" s="1121"/>
      <c r="Q32" s="1107">
        <v>147</v>
      </c>
      <c r="R32" s="1102"/>
      <c r="S32" s="1102"/>
      <c r="T32" s="1102"/>
      <c r="U32" s="1108"/>
      <c r="V32" s="1109">
        <v>115</v>
      </c>
      <c r="W32" s="1102"/>
      <c r="X32" s="1102"/>
      <c r="Y32" s="1102"/>
      <c r="Z32" s="1108"/>
      <c r="AA32" s="1109">
        <v>31</v>
      </c>
      <c r="AB32" s="1102"/>
      <c r="AC32" s="1102"/>
      <c r="AD32" s="1102"/>
      <c r="AE32" s="1103"/>
      <c r="AF32" s="1101">
        <v>3237</v>
      </c>
      <c r="AG32" s="1102"/>
      <c r="AH32" s="1102"/>
      <c r="AI32" s="1102"/>
      <c r="AJ32" s="1103"/>
      <c r="AK32" s="1110" t="s">
        <v>551</v>
      </c>
      <c r="AL32" s="1015"/>
      <c r="AM32" s="1015"/>
      <c r="AN32" s="1015"/>
      <c r="AO32" s="1016"/>
      <c r="AP32" s="1017" t="s">
        <v>551</v>
      </c>
      <c r="AQ32" s="1015"/>
      <c r="AR32" s="1015"/>
      <c r="AS32" s="1015"/>
      <c r="AT32" s="1016"/>
      <c r="AU32" s="1017" t="s">
        <v>551</v>
      </c>
      <c r="AV32" s="1015"/>
      <c r="AW32" s="1015"/>
      <c r="AX32" s="1015"/>
      <c r="AY32" s="1016"/>
      <c r="AZ32" s="1104" t="s">
        <v>483</v>
      </c>
      <c r="BA32" s="1105"/>
      <c r="BB32" s="1105"/>
      <c r="BC32" s="1105"/>
      <c r="BD32" s="1106"/>
      <c r="BE32" s="1094" t="s">
        <v>382</v>
      </c>
      <c r="BF32" s="1011"/>
      <c r="BG32" s="1011"/>
      <c r="BH32" s="1011"/>
      <c r="BI32" s="1095"/>
      <c r="BJ32" s="241"/>
      <c r="BK32" s="241"/>
      <c r="BL32" s="241"/>
      <c r="BM32" s="241"/>
      <c r="BN32" s="241"/>
      <c r="BO32" s="254"/>
      <c r="BP32" s="254"/>
      <c r="BQ32" s="251">
        <v>26</v>
      </c>
      <c r="BR32" s="252"/>
      <c r="BS32" s="1050" t="s">
        <v>595</v>
      </c>
      <c r="BT32" s="1051"/>
      <c r="BU32" s="1051"/>
      <c r="BV32" s="1051"/>
      <c r="BW32" s="1051"/>
      <c r="BX32" s="1051"/>
      <c r="BY32" s="1051"/>
      <c r="BZ32" s="1051"/>
      <c r="CA32" s="1051"/>
      <c r="CB32" s="1051"/>
      <c r="CC32" s="1051"/>
      <c r="CD32" s="1051"/>
      <c r="CE32" s="1051"/>
      <c r="CF32" s="1051"/>
      <c r="CG32" s="1052"/>
      <c r="CH32" s="1025">
        <v>9</v>
      </c>
      <c r="CI32" s="1026"/>
      <c r="CJ32" s="1026"/>
      <c r="CK32" s="1026"/>
      <c r="CL32" s="1027"/>
      <c r="CM32" s="1025">
        <v>170</v>
      </c>
      <c r="CN32" s="1026"/>
      <c r="CO32" s="1026"/>
      <c r="CP32" s="1026"/>
      <c r="CQ32" s="1027"/>
      <c r="CR32" s="1025">
        <v>15</v>
      </c>
      <c r="CS32" s="1026"/>
      <c r="CT32" s="1026"/>
      <c r="CU32" s="1026"/>
      <c r="CV32" s="1027"/>
      <c r="CW32" s="1025" t="s">
        <v>552</v>
      </c>
      <c r="CX32" s="1026"/>
      <c r="CY32" s="1026"/>
      <c r="CZ32" s="1026"/>
      <c r="DA32" s="1027"/>
      <c r="DB32" s="1025" t="s">
        <v>551</v>
      </c>
      <c r="DC32" s="1026"/>
      <c r="DD32" s="1026"/>
      <c r="DE32" s="1026"/>
      <c r="DF32" s="1027"/>
      <c r="DG32" s="1025" t="s">
        <v>552</v>
      </c>
      <c r="DH32" s="1026"/>
      <c r="DI32" s="1026"/>
      <c r="DJ32" s="1026"/>
      <c r="DK32" s="1027"/>
      <c r="DL32" s="1025" t="s">
        <v>552</v>
      </c>
      <c r="DM32" s="1026"/>
      <c r="DN32" s="1026"/>
      <c r="DO32" s="1026"/>
      <c r="DP32" s="1027"/>
      <c r="DQ32" s="1025" t="s">
        <v>551</v>
      </c>
      <c r="DR32" s="1026"/>
      <c r="DS32" s="1026"/>
      <c r="DT32" s="1026"/>
      <c r="DU32" s="1027"/>
      <c r="DV32" s="1050"/>
      <c r="DW32" s="1051"/>
      <c r="DX32" s="1051"/>
      <c r="DY32" s="1051"/>
      <c r="DZ32" s="1111"/>
      <c r="EA32" s="235"/>
    </row>
    <row r="33" spans="1:131" s="236" customFormat="1" ht="26.25" customHeight="1">
      <c r="A33" s="255">
        <v>6</v>
      </c>
      <c r="B33" s="1119" t="s">
        <v>561</v>
      </c>
      <c r="C33" s="1120"/>
      <c r="D33" s="1120"/>
      <c r="E33" s="1120"/>
      <c r="F33" s="1120"/>
      <c r="G33" s="1120"/>
      <c r="H33" s="1120"/>
      <c r="I33" s="1120"/>
      <c r="J33" s="1120"/>
      <c r="K33" s="1120"/>
      <c r="L33" s="1120"/>
      <c r="M33" s="1120"/>
      <c r="N33" s="1120"/>
      <c r="O33" s="1120"/>
      <c r="P33" s="1121"/>
      <c r="Q33" s="1107">
        <v>6484</v>
      </c>
      <c r="R33" s="1102"/>
      <c r="S33" s="1102"/>
      <c r="T33" s="1102"/>
      <c r="U33" s="1108"/>
      <c r="V33" s="1109">
        <v>5762</v>
      </c>
      <c r="W33" s="1102"/>
      <c r="X33" s="1102"/>
      <c r="Y33" s="1102"/>
      <c r="Z33" s="1108"/>
      <c r="AA33" s="1109">
        <v>722</v>
      </c>
      <c r="AB33" s="1102"/>
      <c r="AC33" s="1102"/>
      <c r="AD33" s="1102"/>
      <c r="AE33" s="1103"/>
      <c r="AF33" s="1101">
        <v>19502</v>
      </c>
      <c r="AG33" s="1102"/>
      <c r="AH33" s="1102"/>
      <c r="AI33" s="1102"/>
      <c r="AJ33" s="1103"/>
      <c r="AK33" s="1110">
        <v>29</v>
      </c>
      <c r="AL33" s="1015"/>
      <c r="AM33" s="1015"/>
      <c r="AN33" s="1015"/>
      <c r="AO33" s="1016"/>
      <c r="AP33" s="1017">
        <v>8103</v>
      </c>
      <c r="AQ33" s="1015"/>
      <c r="AR33" s="1015"/>
      <c r="AS33" s="1015"/>
      <c r="AT33" s="1016"/>
      <c r="AU33" s="1017">
        <v>340</v>
      </c>
      <c r="AV33" s="1015"/>
      <c r="AW33" s="1015"/>
      <c r="AX33" s="1015"/>
      <c r="AY33" s="1016"/>
      <c r="AZ33" s="1104" t="s">
        <v>483</v>
      </c>
      <c r="BA33" s="1105"/>
      <c r="BB33" s="1105"/>
      <c r="BC33" s="1105"/>
      <c r="BD33" s="1106"/>
      <c r="BE33" s="1094" t="s">
        <v>382</v>
      </c>
      <c r="BF33" s="1011"/>
      <c r="BG33" s="1011"/>
      <c r="BH33" s="1011"/>
      <c r="BI33" s="1095"/>
      <c r="BJ33" s="241"/>
      <c r="BK33" s="241"/>
      <c r="BL33" s="241"/>
      <c r="BM33" s="241"/>
      <c r="BN33" s="241"/>
      <c r="BO33" s="254"/>
      <c r="BP33" s="254"/>
      <c r="BQ33" s="251">
        <v>27</v>
      </c>
      <c r="BR33" s="252"/>
      <c r="BS33" s="1050" t="s">
        <v>596</v>
      </c>
      <c r="BT33" s="1051"/>
      <c r="BU33" s="1051"/>
      <c r="BV33" s="1051"/>
      <c r="BW33" s="1051"/>
      <c r="BX33" s="1051"/>
      <c r="BY33" s="1051"/>
      <c r="BZ33" s="1051"/>
      <c r="CA33" s="1051"/>
      <c r="CB33" s="1051"/>
      <c r="CC33" s="1051"/>
      <c r="CD33" s="1051"/>
      <c r="CE33" s="1051"/>
      <c r="CF33" s="1051"/>
      <c r="CG33" s="1052"/>
      <c r="CH33" s="1025">
        <v>5</v>
      </c>
      <c r="CI33" s="1026"/>
      <c r="CJ33" s="1026"/>
      <c r="CK33" s="1026"/>
      <c r="CL33" s="1027"/>
      <c r="CM33" s="1025">
        <v>575</v>
      </c>
      <c r="CN33" s="1026"/>
      <c r="CO33" s="1026"/>
      <c r="CP33" s="1026"/>
      <c r="CQ33" s="1027"/>
      <c r="CR33" s="1025">
        <v>147</v>
      </c>
      <c r="CS33" s="1026"/>
      <c r="CT33" s="1026"/>
      <c r="CU33" s="1026"/>
      <c r="CV33" s="1027"/>
      <c r="CW33" s="1025">
        <v>13</v>
      </c>
      <c r="CX33" s="1026"/>
      <c r="CY33" s="1026"/>
      <c r="CZ33" s="1026"/>
      <c r="DA33" s="1027"/>
      <c r="DB33" s="1025" t="s">
        <v>552</v>
      </c>
      <c r="DC33" s="1026"/>
      <c r="DD33" s="1026"/>
      <c r="DE33" s="1026"/>
      <c r="DF33" s="1027"/>
      <c r="DG33" s="1025" t="s">
        <v>551</v>
      </c>
      <c r="DH33" s="1026"/>
      <c r="DI33" s="1026"/>
      <c r="DJ33" s="1026"/>
      <c r="DK33" s="1027"/>
      <c r="DL33" s="1025" t="s">
        <v>552</v>
      </c>
      <c r="DM33" s="1026"/>
      <c r="DN33" s="1026"/>
      <c r="DO33" s="1026"/>
      <c r="DP33" s="1027"/>
      <c r="DQ33" s="1025" t="s">
        <v>551</v>
      </c>
      <c r="DR33" s="1026"/>
      <c r="DS33" s="1026"/>
      <c r="DT33" s="1026"/>
      <c r="DU33" s="1027"/>
      <c r="DV33" s="1050"/>
      <c r="DW33" s="1051"/>
      <c r="DX33" s="1051"/>
      <c r="DY33" s="1051"/>
      <c r="DZ33" s="1111"/>
      <c r="EA33" s="235"/>
    </row>
    <row r="34" spans="1:131" s="236" customFormat="1" ht="26.25" customHeight="1">
      <c r="A34" s="255">
        <v>7</v>
      </c>
      <c r="B34" s="1119" t="s">
        <v>562</v>
      </c>
      <c r="C34" s="1120"/>
      <c r="D34" s="1120"/>
      <c r="E34" s="1120"/>
      <c r="F34" s="1120"/>
      <c r="G34" s="1120"/>
      <c r="H34" s="1120"/>
      <c r="I34" s="1120"/>
      <c r="J34" s="1120"/>
      <c r="K34" s="1120"/>
      <c r="L34" s="1120"/>
      <c r="M34" s="1120"/>
      <c r="N34" s="1120"/>
      <c r="O34" s="1120"/>
      <c r="P34" s="1121"/>
      <c r="Q34" s="1107">
        <v>1347</v>
      </c>
      <c r="R34" s="1102"/>
      <c r="S34" s="1102"/>
      <c r="T34" s="1102"/>
      <c r="U34" s="1108"/>
      <c r="V34" s="1109">
        <v>1345</v>
      </c>
      <c r="W34" s="1102"/>
      <c r="X34" s="1102"/>
      <c r="Y34" s="1102"/>
      <c r="Z34" s="1108"/>
      <c r="AA34" s="1109">
        <v>3</v>
      </c>
      <c r="AB34" s="1102"/>
      <c r="AC34" s="1102"/>
      <c r="AD34" s="1102"/>
      <c r="AE34" s="1103"/>
      <c r="AF34" s="1101">
        <v>3</v>
      </c>
      <c r="AG34" s="1102"/>
      <c r="AH34" s="1102"/>
      <c r="AI34" s="1102"/>
      <c r="AJ34" s="1103"/>
      <c r="AK34" s="1110">
        <v>275</v>
      </c>
      <c r="AL34" s="1015"/>
      <c r="AM34" s="1015"/>
      <c r="AN34" s="1015"/>
      <c r="AO34" s="1016"/>
      <c r="AP34" s="1017">
        <v>4668</v>
      </c>
      <c r="AQ34" s="1015"/>
      <c r="AR34" s="1015"/>
      <c r="AS34" s="1015"/>
      <c r="AT34" s="1016"/>
      <c r="AU34" s="1017">
        <v>4019</v>
      </c>
      <c r="AV34" s="1015"/>
      <c r="AW34" s="1015"/>
      <c r="AX34" s="1015"/>
      <c r="AY34" s="1016"/>
      <c r="AZ34" s="1104" t="s">
        <v>483</v>
      </c>
      <c r="BA34" s="1105"/>
      <c r="BB34" s="1105"/>
      <c r="BC34" s="1105"/>
      <c r="BD34" s="1106"/>
      <c r="BE34" s="1094" t="s">
        <v>612</v>
      </c>
      <c r="BF34" s="1011"/>
      <c r="BG34" s="1011"/>
      <c r="BH34" s="1011"/>
      <c r="BI34" s="1095"/>
      <c r="BJ34" s="241"/>
      <c r="BK34" s="241"/>
      <c r="BL34" s="241"/>
      <c r="BM34" s="241"/>
      <c r="BN34" s="241"/>
      <c r="BO34" s="254"/>
      <c r="BP34" s="254"/>
      <c r="BQ34" s="251">
        <v>28</v>
      </c>
      <c r="BR34" s="252"/>
      <c r="BS34" s="1050" t="s">
        <v>597</v>
      </c>
      <c r="BT34" s="1051"/>
      <c r="BU34" s="1051"/>
      <c r="BV34" s="1051"/>
      <c r="BW34" s="1051"/>
      <c r="BX34" s="1051"/>
      <c r="BY34" s="1051"/>
      <c r="BZ34" s="1051"/>
      <c r="CA34" s="1051"/>
      <c r="CB34" s="1051"/>
      <c r="CC34" s="1051"/>
      <c r="CD34" s="1051"/>
      <c r="CE34" s="1051"/>
      <c r="CF34" s="1051"/>
      <c r="CG34" s="1052"/>
      <c r="CH34" s="1025">
        <v>49</v>
      </c>
      <c r="CI34" s="1026"/>
      <c r="CJ34" s="1026"/>
      <c r="CK34" s="1026"/>
      <c r="CL34" s="1027"/>
      <c r="CM34" s="1025">
        <v>2827</v>
      </c>
      <c r="CN34" s="1026"/>
      <c r="CO34" s="1026"/>
      <c r="CP34" s="1026"/>
      <c r="CQ34" s="1027"/>
      <c r="CR34" s="1025">
        <v>299</v>
      </c>
      <c r="CS34" s="1026"/>
      <c r="CT34" s="1026"/>
      <c r="CU34" s="1026"/>
      <c r="CV34" s="1027"/>
      <c r="CW34" s="1025">
        <v>0</v>
      </c>
      <c r="CX34" s="1026"/>
      <c r="CY34" s="1026"/>
      <c r="CZ34" s="1026"/>
      <c r="DA34" s="1027"/>
      <c r="DB34" s="1025" t="s">
        <v>551</v>
      </c>
      <c r="DC34" s="1026"/>
      <c r="DD34" s="1026"/>
      <c r="DE34" s="1026"/>
      <c r="DF34" s="1027"/>
      <c r="DG34" s="1025" t="s">
        <v>551</v>
      </c>
      <c r="DH34" s="1026"/>
      <c r="DI34" s="1026"/>
      <c r="DJ34" s="1026"/>
      <c r="DK34" s="1027"/>
      <c r="DL34" s="1025" t="s">
        <v>551</v>
      </c>
      <c r="DM34" s="1026"/>
      <c r="DN34" s="1026"/>
      <c r="DO34" s="1026"/>
      <c r="DP34" s="1027"/>
      <c r="DQ34" s="1025" t="s">
        <v>552</v>
      </c>
      <c r="DR34" s="1026"/>
      <c r="DS34" s="1026"/>
      <c r="DT34" s="1026"/>
      <c r="DU34" s="1027"/>
      <c r="DV34" s="1050"/>
      <c r="DW34" s="1051"/>
      <c r="DX34" s="1051"/>
      <c r="DY34" s="1051"/>
      <c r="DZ34" s="1111"/>
      <c r="EA34" s="235"/>
    </row>
    <row r="35" spans="1:131" s="236" customFormat="1" ht="26.25" customHeight="1">
      <c r="A35" s="255">
        <v>8</v>
      </c>
      <c r="B35" s="1119" t="s">
        <v>563</v>
      </c>
      <c r="C35" s="1120"/>
      <c r="D35" s="1120"/>
      <c r="E35" s="1120"/>
      <c r="F35" s="1120"/>
      <c r="G35" s="1120"/>
      <c r="H35" s="1120"/>
      <c r="I35" s="1120"/>
      <c r="J35" s="1120"/>
      <c r="K35" s="1120"/>
      <c r="L35" s="1120"/>
      <c r="M35" s="1120"/>
      <c r="N35" s="1120"/>
      <c r="O35" s="1120"/>
      <c r="P35" s="1121"/>
      <c r="Q35" s="1107">
        <v>271</v>
      </c>
      <c r="R35" s="1102"/>
      <c r="S35" s="1102"/>
      <c r="T35" s="1102"/>
      <c r="U35" s="1108"/>
      <c r="V35" s="1109">
        <v>136</v>
      </c>
      <c r="W35" s="1102"/>
      <c r="X35" s="1102"/>
      <c r="Y35" s="1102"/>
      <c r="Z35" s="1108"/>
      <c r="AA35" s="1109">
        <v>135</v>
      </c>
      <c r="AB35" s="1102"/>
      <c r="AC35" s="1102"/>
      <c r="AD35" s="1102"/>
      <c r="AE35" s="1103"/>
      <c r="AF35" s="1101" t="s">
        <v>551</v>
      </c>
      <c r="AG35" s="1102"/>
      <c r="AH35" s="1102"/>
      <c r="AI35" s="1102"/>
      <c r="AJ35" s="1103"/>
      <c r="AK35" s="1110">
        <v>45</v>
      </c>
      <c r="AL35" s="1015"/>
      <c r="AM35" s="1015"/>
      <c r="AN35" s="1015"/>
      <c r="AO35" s="1016"/>
      <c r="AP35" s="1017">
        <v>439</v>
      </c>
      <c r="AQ35" s="1015"/>
      <c r="AR35" s="1015"/>
      <c r="AS35" s="1015"/>
      <c r="AT35" s="1016"/>
      <c r="AU35" s="1017" t="s">
        <v>551</v>
      </c>
      <c r="AV35" s="1015"/>
      <c r="AW35" s="1015"/>
      <c r="AX35" s="1015"/>
      <c r="AY35" s="1016"/>
      <c r="AZ35" s="1104" t="s">
        <v>483</v>
      </c>
      <c r="BA35" s="1105"/>
      <c r="BB35" s="1105"/>
      <c r="BC35" s="1105"/>
      <c r="BD35" s="1106"/>
      <c r="BE35" s="1094" t="s">
        <v>612</v>
      </c>
      <c r="BF35" s="1011"/>
      <c r="BG35" s="1011"/>
      <c r="BH35" s="1011"/>
      <c r="BI35" s="1095"/>
      <c r="BJ35" s="241"/>
      <c r="BK35" s="241"/>
      <c r="BL35" s="241"/>
      <c r="BM35" s="241"/>
      <c r="BN35" s="241"/>
      <c r="BO35" s="254"/>
      <c r="BP35" s="254"/>
      <c r="BQ35" s="251">
        <v>29</v>
      </c>
      <c r="BR35" s="252"/>
      <c r="BS35" s="1050" t="s">
        <v>598</v>
      </c>
      <c r="BT35" s="1051"/>
      <c r="BU35" s="1051"/>
      <c r="BV35" s="1051"/>
      <c r="BW35" s="1051"/>
      <c r="BX35" s="1051"/>
      <c r="BY35" s="1051"/>
      <c r="BZ35" s="1051"/>
      <c r="CA35" s="1051"/>
      <c r="CB35" s="1051"/>
      <c r="CC35" s="1051"/>
      <c r="CD35" s="1051"/>
      <c r="CE35" s="1051"/>
      <c r="CF35" s="1051"/>
      <c r="CG35" s="1052"/>
      <c r="CH35" s="1025">
        <v>15</v>
      </c>
      <c r="CI35" s="1026"/>
      <c r="CJ35" s="1026"/>
      <c r="CK35" s="1026"/>
      <c r="CL35" s="1027"/>
      <c r="CM35" s="1025">
        <v>124</v>
      </c>
      <c r="CN35" s="1026"/>
      <c r="CO35" s="1026"/>
      <c r="CP35" s="1026"/>
      <c r="CQ35" s="1027"/>
      <c r="CR35" s="1025">
        <v>17</v>
      </c>
      <c r="CS35" s="1026"/>
      <c r="CT35" s="1026"/>
      <c r="CU35" s="1026"/>
      <c r="CV35" s="1027"/>
      <c r="CW35" s="1025" t="s">
        <v>551</v>
      </c>
      <c r="CX35" s="1026"/>
      <c r="CY35" s="1026"/>
      <c r="CZ35" s="1026"/>
      <c r="DA35" s="1027"/>
      <c r="DB35" s="1025" t="s">
        <v>551</v>
      </c>
      <c r="DC35" s="1026"/>
      <c r="DD35" s="1026"/>
      <c r="DE35" s="1026"/>
      <c r="DF35" s="1027"/>
      <c r="DG35" s="1025" t="s">
        <v>552</v>
      </c>
      <c r="DH35" s="1026"/>
      <c r="DI35" s="1026"/>
      <c r="DJ35" s="1026"/>
      <c r="DK35" s="1027"/>
      <c r="DL35" s="1025" t="s">
        <v>552</v>
      </c>
      <c r="DM35" s="1026"/>
      <c r="DN35" s="1026"/>
      <c r="DO35" s="1026"/>
      <c r="DP35" s="1027"/>
      <c r="DQ35" s="1025" t="s">
        <v>551</v>
      </c>
      <c r="DR35" s="1026"/>
      <c r="DS35" s="1026"/>
      <c r="DT35" s="1026"/>
      <c r="DU35" s="1027"/>
      <c r="DV35" s="1050"/>
      <c r="DW35" s="1051"/>
      <c r="DX35" s="1051"/>
      <c r="DY35" s="1051"/>
      <c r="DZ35" s="1111"/>
      <c r="EA35" s="235"/>
    </row>
    <row r="36" spans="1:131" s="236" customFormat="1" ht="26.25" customHeight="1">
      <c r="A36" s="255">
        <v>9</v>
      </c>
      <c r="B36" s="1119" t="s">
        <v>564</v>
      </c>
      <c r="C36" s="1120"/>
      <c r="D36" s="1120"/>
      <c r="E36" s="1120"/>
      <c r="F36" s="1120"/>
      <c r="G36" s="1120"/>
      <c r="H36" s="1120"/>
      <c r="I36" s="1120"/>
      <c r="J36" s="1120"/>
      <c r="K36" s="1120"/>
      <c r="L36" s="1120"/>
      <c r="M36" s="1120"/>
      <c r="N36" s="1120"/>
      <c r="O36" s="1120"/>
      <c r="P36" s="1121"/>
      <c r="Q36" s="1107">
        <v>5165</v>
      </c>
      <c r="R36" s="1102"/>
      <c r="S36" s="1102"/>
      <c r="T36" s="1102"/>
      <c r="U36" s="1108"/>
      <c r="V36" s="1109">
        <v>4565</v>
      </c>
      <c r="W36" s="1102"/>
      <c r="X36" s="1102"/>
      <c r="Y36" s="1102"/>
      <c r="Z36" s="1108"/>
      <c r="AA36" s="1109">
        <v>600</v>
      </c>
      <c r="AB36" s="1102"/>
      <c r="AC36" s="1102"/>
      <c r="AD36" s="1102"/>
      <c r="AE36" s="1103"/>
      <c r="AF36" s="1101">
        <v>378</v>
      </c>
      <c r="AG36" s="1102"/>
      <c r="AH36" s="1102"/>
      <c r="AI36" s="1102"/>
      <c r="AJ36" s="1103"/>
      <c r="AK36" s="1110">
        <v>583</v>
      </c>
      <c r="AL36" s="1015"/>
      <c r="AM36" s="1015"/>
      <c r="AN36" s="1015"/>
      <c r="AO36" s="1016"/>
      <c r="AP36" s="1017">
        <v>9169</v>
      </c>
      <c r="AQ36" s="1015"/>
      <c r="AR36" s="1015"/>
      <c r="AS36" s="1015"/>
      <c r="AT36" s="1016"/>
      <c r="AU36" s="1017">
        <v>5336</v>
      </c>
      <c r="AV36" s="1015"/>
      <c r="AW36" s="1015"/>
      <c r="AX36" s="1015"/>
      <c r="AY36" s="1016"/>
      <c r="AZ36" s="1104" t="s">
        <v>483</v>
      </c>
      <c r="BA36" s="1105"/>
      <c r="BB36" s="1105"/>
      <c r="BC36" s="1105"/>
      <c r="BD36" s="1106"/>
      <c r="BE36" s="1094" t="s">
        <v>386</v>
      </c>
      <c r="BF36" s="1011"/>
      <c r="BG36" s="1011"/>
      <c r="BH36" s="1011"/>
      <c r="BI36" s="1095"/>
      <c r="BJ36" s="241"/>
      <c r="BK36" s="241"/>
      <c r="BL36" s="241"/>
      <c r="BM36" s="241"/>
      <c r="BN36" s="241"/>
      <c r="BO36" s="254"/>
      <c r="BP36" s="254"/>
      <c r="BQ36" s="251">
        <v>30</v>
      </c>
      <c r="BR36" s="252" t="s">
        <v>568</v>
      </c>
      <c r="BS36" s="1050" t="s">
        <v>599</v>
      </c>
      <c r="BT36" s="1051"/>
      <c r="BU36" s="1051"/>
      <c r="BV36" s="1051"/>
      <c r="BW36" s="1051"/>
      <c r="BX36" s="1051"/>
      <c r="BY36" s="1051"/>
      <c r="BZ36" s="1051"/>
      <c r="CA36" s="1051"/>
      <c r="CB36" s="1051"/>
      <c r="CC36" s="1051"/>
      <c r="CD36" s="1051"/>
      <c r="CE36" s="1051"/>
      <c r="CF36" s="1051"/>
      <c r="CG36" s="1052"/>
      <c r="CH36" s="1025">
        <v>0</v>
      </c>
      <c r="CI36" s="1026"/>
      <c r="CJ36" s="1026"/>
      <c r="CK36" s="1026"/>
      <c r="CL36" s="1027"/>
      <c r="CM36" s="1025">
        <v>15988</v>
      </c>
      <c r="CN36" s="1026"/>
      <c r="CO36" s="1026"/>
      <c r="CP36" s="1026"/>
      <c r="CQ36" s="1027"/>
      <c r="CR36" s="1025">
        <v>10</v>
      </c>
      <c r="CS36" s="1026"/>
      <c r="CT36" s="1026"/>
      <c r="CU36" s="1026"/>
      <c r="CV36" s="1027"/>
      <c r="CW36" s="1025">
        <v>180</v>
      </c>
      <c r="CX36" s="1026"/>
      <c r="CY36" s="1026"/>
      <c r="CZ36" s="1026"/>
      <c r="DA36" s="1027"/>
      <c r="DB36" s="1025">
        <v>22021</v>
      </c>
      <c r="DC36" s="1026"/>
      <c r="DD36" s="1026"/>
      <c r="DE36" s="1026"/>
      <c r="DF36" s="1027"/>
      <c r="DG36" s="1025" t="s">
        <v>551</v>
      </c>
      <c r="DH36" s="1026"/>
      <c r="DI36" s="1026"/>
      <c r="DJ36" s="1026"/>
      <c r="DK36" s="1027"/>
      <c r="DL36" s="1025">
        <v>9008</v>
      </c>
      <c r="DM36" s="1026"/>
      <c r="DN36" s="1026"/>
      <c r="DO36" s="1026"/>
      <c r="DP36" s="1027"/>
      <c r="DQ36" s="1025">
        <v>8108</v>
      </c>
      <c r="DR36" s="1026"/>
      <c r="DS36" s="1026"/>
      <c r="DT36" s="1026"/>
      <c r="DU36" s="1027"/>
      <c r="DV36" s="1050"/>
      <c r="DW36" s="1051"/>
      <c r="DX36" s="1051"/>
      <c r="DY36" s="1051"/>
      <c r="DZ36" s="1111"/>
      <c r="EA36" s="235"/>
    </row>
    <row r="37" spans="1:131" s="236" customFormat="1" ht="26.25" customHeight="1">
      <c r="A37" s="255">
        <v>10</v>
      </c>
      <c r="B37" s="1096"/>
      <c r="C37" s="1097"/>
      <c r="D37" s="1097"/>
      <c r="E37" s="1097"/>
      <c r="F37" s="1097"/>
      <c r="G37" s="1097"/>
      <c r="H37" s="1097"/>
      <c r="I37" s="1097"/>
      <c r="J37" s="1097"/>
      <c r="K37" s="1097"/>
      <c r="L37" s="1097"/>
      <c r="M37" s="1097"/>
      <c r="N37" s="1097"/>
      <c r="O37" s="1097"/>
      <c r="P37" s="1098"/>
      <c r="Q37" s="1107"/>
      <c r="R37" s="1102"/>
      <c r="S37" s="1102"/>
      <c r="T37" s="1102"/>
      <c r="U37" s="1108"/>
      <c r="V37" s="1109"/>
      <c r="W37" s="1102"/>
      <c r="X37" s="1102"/>
      <c r="Y37" s="1102"/>
      <c r="Z37" s="1108"/>
      <c r="AA37" s="1109"/>
      <c r="AB37" s="1102"/>
      <c r="AC37" s="1102"/>
      <c r="AD37" s="1102"/>
      <c r="AE37" s="1103"/>
      <c r="AF37" s="1101"/>
      <c r="AG37" s="1102"/>
      <c r="AH37" s="1102"/>
      <c r="AI37" s="1102"/>
      <c r="AJ37" s="1103"/>
      <c r="AK37" s="1110"/>
      <c r="AL37" s="1015"/>
      <c r="AM37" s="1015"/>
      <c r="AN37" s="1015"/>
      <c r="AO37" s="1016"/>
      <c r="AP37" s="1017"/>
      <c r="AQ37" s="1015"/>
      <c r="AR37" s="1015"/>
      <c r="AS37" s="1015"/>
      <c r="AT37" s="1016"/>
      <c r="AU37" s="1017"/>
      <c r="AV37" s="1015"/>
      <c r="AW37" s="1015"/>
      <c r="AX37" s="1015"/>
      <c r="AY37" s="1016"/>
      <c r="AZ37" s="1104"/>
      <c r="BA37" s="1105"/>
      <c r="BB37" s="1105"/>
      <c r="BC37" s="1105"/>
      <c r="BD37" s="1106"/>
      <c r="BE37" s="1094"/>
      <c r="BF37" s="1011"/>
      <c r="BG37" s="1011"/>
      <c r="BH37" s="1011"/>
      <c r="BI37" s="1095"/>
      <c r="BJ37" s="241"/>
      <c r="BK37" s="241"/>
      <c r="BL37" s="241"/>
      <c r="BM37" s="241"/>
      <c r="BN37" s="241"/>
      <c r="BO37" s="254"/>
      <c r="BP37" s="254"/>
      <c r="BQ37" s="251">
        <v>31</v>
      </c>
      <c r="BR37" s="252"/>
      <c r="BS37" s="1050" t="s">
        <v>600</v>
      </c>
      <c r="BT37" s="1051"/>
      <c r="BU37" s="1051"/>
      <c r="BV37" s="1051"/>
      <c r="BW37" s="1051"/>
      <c r="BX37" s="1051"/>
      <c r="BY37" s="1051"/>
      <c r="BZ37" s="1051"/>
      <c r="CA37" s="1051"/>
      <c r="CB37" s="1051"/>
      <c r="CC37" s="1051"/>
      <c r="CD37" s="1051"/>
      <c r="CE37" s="1051"/>
      <c r="CF37" s="1051"/>
      <c r="CG37" s="1052"/>
      <c r="CH37" s="1025">
        <v>-19</v>
      </c>
      <c r="CI37" s="1026"/>
      <c r="CJ37" s="1026"/>
      <c r="CK37" s="1026"/>
      <c r="CL37" s="1027"/>
      <c r="CM37" s="1025">
        <v>2862</v>
      </c>
      <c r="CN37" s="1026"/>
      <c r="CO37" s="1026"/>
      <c r="CP37" s="1026"/>
      <c r="CQ37" s="1027"/>
      <c r="CR37" s="1025">
        <v>1748</v>
      </c>
      <c r="CS37" s="1026"/>
      <c r="CT37" s="1026"/>
      <c r="CU37" s="1026"/>
      <c r="CV37" s="1027"/>
      <c r="CW37" s="1025">
        <v>62</v>
      </c>
      <c r="CX37" s="1026"/>
      <c r="CY37" s="1026"/>
      <c r="CZ37" s="1026"/>
      <c r="DA37" s="1027"/>
      <c r="DB37" s="1025" t="s">
        <v>551</v>
      </c>
      <c r="DC37" s="1026"/>
      <c r="DD37" s="1026"/>
      <c r="DE37" s="1026"/>
      <c r="DF37" s="1027"/>
      <c r="DG37" s="1025" t="s">
        <v>552</v>
      </c>
      <c r="DH37" s="1026"/>
      <c r="DI37" s="1026"/>
      <c r="DJ37" s="1026"/>
      <c r="DK37" s="1027"/>
      <c r="DL37" s="1025" t="s">
        <v>552</v>
      </c>
      <c r="DM37" s="1026"/>
      <c r="DN37" s="1026"/>
      <c r="DO37" s="1026"/>
      <c r="DP37" s="1027"/>
      <c r="DQ37" s="1025" t="s">
        <v>552</v>
      </c>
      <c r="DR37" s="1026"/>
      <c r="DS37" s="1026"/>
      <c r="DT37" s="1026"/>
      <c r="DU37" s="1027"/>
      <c r="DV37" s="1050"/>
      <c r="DW37" s="1051"/>
      <c r="DX37" s="1051"/>
      <c r="DY37" s="1051"/>
      <c r="DZ37" s="1111"/>
      <c r="EA37" s="235"/>
    </row>
    <row r="38" spans="1:131" s="236" customFormat="1" ht="26.25" customHeight="1">
      <c r="A38" s="255">
        <v>11</v>
      </c>
      <c r="B38" s="1096"/>
      <c r="C38" s="1097"/>
      <c r="D38" s="1097"/>
      <c r="E38" s="1097"/>
      <c r="F38" s="1097"/>
      <c r="G38" s="1097"/>
      <c r="H38" s="1097"/>
      <c r="I38" s="1097"/>
      <c r="J38" s="1097"/>
      <c r="K38" s="1097"/>
      <c r="L38" s="1097"/>
      <c r="M38" s="1097"/>
      <c r="N38" s="1097"/>
      <c r="O38" s="1097"/>
      <c r="P38" s="1098"/>
      <c r="Q38" s="1115"/>
      <c r="R38" s="1116"/>
      <c r="S38" s="1116"/>
      <c r="T38" s="1116"/>
      <c r="U38" s="1116"/>
      <c r="V38" s="1116"/>
      <c r="W38" s="1116"/>
      <c r="X38" s="1116"/>
      <c r="Y38" s="1116"/>
      <c r="Z38" s="1116"/>
      <c r="AA38" s="1116"/>
      <c r="AB38" s="1116"/>
      <c r="AC38" s="1116"/>
      <c r="AD38" s="1116"/>
      <c r="AE38" s="1109"/>
      <c r="AF38" s="1117"/>
      <c r="AG38" s="1116"/>
      <c r="AH38" s="1116"/>
      <c r="AI38" s="1116"/>
      <c r="AJ38" s="1118"/>
      <c r="AK38" s="1016"/>
      <c r="AL38" s="1007"/>
      <c r="AM38" s="1007"/>
      <c r="AN38" s="1007"/>
      <c r="AO38" s="1007"/>
      <c r="AP38" s="1007"/>
      <c r="AQ38" s="1007"/>
      <c r="AR38" s="1007"/>
      <c r="AS38" s="1007"/>
      <c r="AT38" s="1007"/>
      <c r="AU38" s="1017"/>
      <c r="AV38" s="1015"/>
      <c r="AW38" s="1015"/>
      <c r="AX38" s="1015"/>
      <c r="AY38" s="1016"/>
      <c r="AZ38" s="1104"/>
      <c r="BA38" s="1105"/>
      <c r="BB38" s="1105"/>
      <c r="BC38" s="1105"/>
      <c r="BD38" s="1106"/>
      <c r="BE38" s="1094"/>
      <c r="BF38" s="1011"/>
      <c r="BG38" s="1011"/>
      <c r="BH38" s="1011"/>
      <c r="BI38" s="1095"/>
      <c r="BJ38" s="241"/>
      <c r="BK38" s="241"/>
      <c r="BL38" s="241"/>
      <c r="BM38" s="241"/>
      <c r="BN38" s="241"/>
      <c r="BO38" s="254"/>
      <c r="BP38" s="254"/>
      <c r="BQ38" s="251">
        <v>32</v>
      </c>
      <c r="BR38" s="252"/>
      <c r="BS38" s="1050" t="s">
        <v>601</v>
      </c>
      <c r="BT38" s="1051"/>
      <c r="BU38" s="1051"/>
      <c r="BV38" s="1051"/>
      <c r="BW38" s="1051"/>
      <c r="BX38" s="1051"/>
      <c r="BY38" s="1051"/>
      <c r="BZ38" s="1051"/>
      <c r="CA38" s="1051"/>
      <c r="CB38" s="1051"/>
      <c r="CC38" s="1051"/>
      <c r="CD38" s="1051"/>
      <c r="CE38" s="1051"/>
      <c r="CF38" s="1051"/>
      <c r="CG38" s="1052"/>
      <c r="CH38" s="1025">
        <v>131</v>
      </c>
      <c r="CI38" s="1026"/>
      <c r="CJ38" s="1026"/>
      <c r="CK38" s="1026"/>
      <c r="CL38" s="1027"/>
      <c r="CM38" s="1025">
        <v>2066</v>
      </c>
      <c r="CN38" s="1026"/>
      <c r="CO38" s="1026"/>
      <c r="CP38" s="1026"/>
      <c r="CQ38" s="1027"/>
      <c r="CR38" s="1025">
        <v>41</v>
      </c>
      <c r="CS38" s="1026"/>
      <c r="CT38" s="1026"/>
      <c r="CU38" s="1026"/>
      <c r="CV38" s="1027"/>
      <c r="CW38" s="1025" t="s">
        <v>551</v>
      </c>
      <c r="CX38" s="1026"/>
      <c r="CY38" s="1026"/>
      <c r="CZ38" s="1026"/>
      <c r="DA38" s="1027"/>
      <c r="DB38" s="1025" t="s">
        <v>551</v>
      </c>
      <c r="DC38" s="1026"/>
      <c r="DD38" s="1026"/>
      <c r="DE38" s="1026"/>
      <c r="DF38" s="1027"/>
      <c r="DG38" s="1025" t="s">
        <v>551</v>
      </c>
      <c r="DH38" s="1026"/>
      <c r="DI38" s="1026"/>
      <c r="DJ38" s="1026"/>
      <c r="DK38" s="1027"/>
      <c r="DL38" s="1025" t="s">
        <v>551</v>
      </c>
      <c r="DM38" s="1026"/>
      <c r="DN38" s="1026"/>
      <c r="DO38" s="1026"/>
      <c r="DP38" s="1027"/>
      <c r="DQ38" s="1025" t="s">
        <v>552</v>
      </c>
      <c r="DR38" s="1026"/>
      <c r="DS38" s="1026"/>
      <c r="DT38" s="1026"/>
      <c r="DU38" s="1027"/>
      <c r="DV38" s="1050"/>
      <c r="DW38" s="1051"/>
      <c r="DX38" s="1051"/>
      <c r="DY38" s="1051"/>
      <c r="DZ38" s="1111"/>
      <c r="EA38" s="235"/>
    </row>
    <row r="39" spans="1:131" s="236" customFormat="1" ht="26.25" customHeight="1">
      <c r="A39" s="255">
        <v>12</v>
      </c>
      <c r="B39" s="1096"/>
      <c r="C39" s="1097"/>
      <c r="D39" s="1097"/>
      <c r="E39" s="1097"/>
      <c r="F39" s="1097"/>
      <c r="G39" s="1097"/>
      <c r="H39" s="1097"/>
      <c r="I39" s="1097"/>
      <c r="J39" s="1097"/>
      <c r="K39" s="1097"/>
      <c r="L39" s="1097"/>
      <c r="M39" s="1097"/>
      <c r="N39" s="1097"/>
      <c r="O39" s="1097"/>
      <c r="P39" s="1098"/>
      <c r="Q39" s="1115"/>
      <c r="R39" s="1116"/>
      <c r="S39" s="1116"/>
      <c r="T39" s="1116"/>
      <c r="U39" s="1116"/>
      <c r="V39" s="1116"/>
      <c r="W39" s="1116"/>
      <c r="X39" s="1116"/>
      <c r="Y39" s="1116"/>
      <c r="Z39" s="1116"/>
      <c r="AA39" s="1116"/>
      <c r="AB39" s="1116"/>
      <c r="AC39" s="1116"/>
      <c r="AD39" s="1116"/>
      <c r="AE39" s="1109"/>
      <c r="AF39" s="1117"/>
      <c r="AG39" s="1116"/>
      <c r="AH39" s="1116"/>
      <c r="AI39" s="1116"/>
      <c r="AJ39" s="1118"/>
      <c r="AK39" s="1016"/>
      <c r="AL39" s="1007"/>
      <c r="AM39" s="1007"/>
      <c r="AN39" s="1007"/>
      <c r="AO39" s="1007"/>
      <c r="AP39" s="1007"/>
      <c r="AQ39" s="1007"/>
      <c r="AR39" s="1007"/>
      <c r="AS39" s="1007"/>
      <c r="AT39" s="1007"/>
      <c r="AU39" s="1017"/>
      <c r="AV39" s="1015"/>
      <c r="AW39" s="1015"/>
      <c r="AX39" s="1015"/>
      <c r="AY39" s="1016"/>
      <c r="AZ39" s="1104"/>
      <c r="BA39" s="1105"/>
      <c r="BB39" s="1105"/>
      <c r="BC39" s="1105"/>
      <c r="BD39" s="1106"/>
      <c r="BE39" s="1094"/>
      <c r="BF39" s="1011"/>
      <c r="BG39" s="1011"/>
      <c r="BH39" s="1011"/>
      <c r="BI39" s="1095"/>
      <c r="BJ39" s="241"/>
      <c r="BK39" s="241"/>
      <c r="BL39" s="241"/>
      <c r="BM39" s="241"/>
      <c r="BN39" s="241"/>
      <c r="BO39" s="254"/>
      <c r="BP39" s="254"/>
      <c r="BQ39" s="396">
        <v>33</v>
      </c>
      <c r="BR39" s="397" t="s">
        <v>568</v>
      </c>
      <c r="BS39" s="1050" t="s">
        <v>602</v>
      </c>
      <c r="BT39" s="1051"/>
      <c r="BU39" s="1051"/>
      <c r="BV39" s="1051"/>
      <c r="BW39" s="1051"/>
      <c r="BX39" s="1051"/>
      <c r="BY39" s="1051"/>
      <c r="BZ39" s="1051"/>
      <c r="CA39" s="1051"/>
      <c r="CB39" s="1051"/>
      <c r="CC39" s="1051"/>
      <c r="CD39" s="1051"/>
      <c r="CE39" s="1051"/>
      <c r="CF39" s="1051"/>
      <c r="CG39" s="1052"/>
      <c r="CH39" s="1025">
        <v>-14</v>
      </c>
      <c r="CI39" s="1026"/>
      <c r="CJ39" s="1026"/>
      <c r="CK39" s="1026"/>
      <c r="CL39" s="1027"/>
      <c r="CM39" s="1025">
        <v>635</v>
      </c>
      <c r="CN39" s="1026"/>
      <c r="CO39" s="1026"/>
      <c r="CP39" s="1026"/>
      <c r="CQ39" s="1027"/>
      <c r="CR39" s="1025">
        <v>30</v>
      </c>
      <c r="CS39" s="1026"/>
      <c r="CT39" s="1026"/>
      <c r="CU39" s="1026"/>
      <c r="CV39" s="1027"/>
      <c r="CW39" s="1025">
        <v>4</v>
      </c>
      <c r="CX39" s="1026"/>
      <c r="CY39" s="1026"/>
      <c r="CZ39" s="1026"/>
      <c r="DA39" s="1027"/>
      <c r="DB39" s="1025" t="s">
        <v>551</v>
      </c>
      <c r="DC39" s="1026"/>
      <c r="DD39" s="1026"/>
      <c r="DE39" s="1026"/>
      <c r="DF39" s="1027"/>
      <c r="DG39" s="1025" t="s">
        <v>552</v>
      </c>
      <c r="DH39" s="1026"/>
      <c r="DI39" s="1026"/>
      <c r="DJ39" s="1026"/>
      <c r="DK39" s="1027"/>
      <c r="DL39" s="1025" t="s">
        <v>551</v>
      </c>
      <c r="DM39" s="1026"/>
      <c r="DN39" s="1026"/>
      <c r="DO39" s="1026"/>
      <c r="DP39" s="1027"/>
      <c r="DQ39" s="1025" t="s">
        <v>551</v>
      </c>
      <c r="DR39" s="1026"/>
      <c r="DS39" s="1026"/>
      <c r="DT39" s="1026"/>
      <c r="DU39" s="1027"/>
      <c r="DV39" s="1050"/>
      <c r="DW39" s="1051"/>
      <c r="DX39" s="1051"/>
      <c r="DY39" s="1051"/>
      <c r="DZ39" s="1111"/>
      <c r="EA39" s="235"/>
    </row>
    <row r="40" spans="1:131" s="236" customFormat="1" ht="26.25" customHeight="1">
      <c r="A40" s="250">
        <v>13</v>
      </c>
      <c r="B40" s="1096"/>
      <c r="C40" s="1097"/>
      <c r="D40" s="1097"/>
      <c r="E40" s="1097"/>
      <c r="F40" s="1097"/>
      <c r="G40" s="1097"/>
      <c r="H40" s="1097"/>
      <c r="I40" s="1097"/>
      <c r="J40" s="1097"/>
      <c r="K40" s="1097"/>
      <c r="L40" s="1097"/>
      <c r="M40" s="1097"/>
      <c r="N40" s="1097"/>
      <c r="O40" s="1097"/>
      <c r="P40" s="1098"/>
      <c r="Q40" s="1107"/>
      <c r="R40" s="1102"/>
      <c r="S40" s="1102"/>
      <c r="T40" s="1102"/>
      <c r="U40" s="1108"/>
      <c r="V40" s="1109"/>
      <c r="W40" s="1102"/>
      <c r="X40" s="1102"/>
      <c r="Y40" s="1102"/>
      <c r="Z40" s="1108"/>
      <c r="AA40" s="1109"/>
      <c r="AB40" s="1102"/>
      <c r="AC40" s="1102"/>
      <c r="AD40" s="1102"/>
      <c r="AE40" s="1103"/>
      <c r="AF40" s="1101"/>
      <c r="AG40" s="1102"/>
      <c r="AH40" s="1102"/>
      <c r="AI40" s="1102"/>
      <c r="AJ40" s="1103"/>
      <c r="AK40" s="1110"/>
      <c r="AL40" s="1015"/>
      <c r="AM40" s="1015"/>
      <c r="AN40" s="1015"/>
      <c r="AO40" s="1016"/>
      <c r="AP40" s="1017"/>
      <c r="AQ40" s="1015"/>
      <c r="AR40" s="1015"/>
      <c r="AS40" s="1015"/>
      <c r="AT40" s="1016"/>
      <c r="AU40" s="1017"/>
      <c r="AV40" s="1015"/>
      <c r="AW40" s="1015"/>
      <c r="AX40" s="1015"/>
      <c r="AY40" s="1016"/>
      <c r="AZ40" s="1104"/>
      <c r="BA40" s="1105"/>
      <c r="BB40" s="1105"/>
      <c r="BC40" s="1105"/>
      <c r="BD40" s="1106"/>
      <c r="BE40" s="1094"/>
      <c r="BF40" s="1011"/>
      <c r="BG40" s="1011"/>
      <c r="BH40" s="1011"/>
      <c r="BI40" s="1095"/>
      <c r="BJ40" s="241"/>
      <c r="BK40" s="241"/>
      <c r="BL40" s="241"/>
      <c r="BM40" s="241"/>
      <c r="BN40" s="241"/>
      <c r="BO40" s="254"/>
      <c r="BP40" s="254"/>
      <c r="BQ40" s="251">
        <v>34</v>
      </c>
      <c r="BR40" s="252" t="s">
        <v>567</v>
      </c>
      <c r="BS40" s="1050" t="s">
        <v>603</v>
      </c>
      <c r="BT40" s="1051"/>
      <c r="BU40" s="1051"/>
      <c r="BV40" s="1051"/>
      <c r="BW40" s="1051"/>
      <c r="BX40" s="1051"/>
      <c r="BY40" s="1051"/>
      <c r="BZ40" s="1051"/>
      <c r="CA40" s="1051"/>
      <c r="CB40" s="1051"/>
      <c r="CC40" s="1051"/>
      <c r="CD40" s="1051"/>
      <c r="CE40" s="1051"/>
      <c r="CF40" s="1051"/>
      <c r="CG40" s="1052"/>
      <c r="CH40" s="1025">
        <v>0</v>
      </c>
      <c r="CI40" s="1026"/>
      <c r="CJ40" s="1026"/>
      <c r="CK40" s="1026"/>
      <c r="CL40" s="1027"/>
      <c r="CM40" s="1025">
        <v>366</v>
      </c>
      <c r="CN40" s="1026"/>
      <c r="CO40" s="1026"/>
      <c r="CP40" s="1026"/>
      <c r="CQ40" s="1027"/>
      <c r="CR40" s="1025">
        <v>366</v>
      </c>
      <c r="CS40" s="1026"/>
      <c r="CT40" s="1026"/>
      <c r="CU40" s="1026"/>
      <c r="CV40" s="1027"/>
      <c r="CW40" s="1025" t="s">
        <v>552</v>
      </c>
      <c r="CX40" s="1026"/>
      <c r="CY40" s="1026"/>
      <c r="CZ40" s="1026"/>
      <c r="DA40" s="1027"/>
      <c r="DB40" s="1025" t="s">
        <v>552</v>
      </c>
      <c r="DC40" s="1026"/>
      <c r="DD40" s="1026"/>
      <c r="DE40" s="1026"/>
      <c r="DF40" s="1027"/>
      <c r="DG40" s="1025" t="s">
        <v>551</v>
      </c>
      <c r="DH40" s="1026"/>
      <c r="DI40" s="1026"/>
      <c r="DJ40" s="1026"/>
      <c r="DK40" s="1027"/>
      <c r="DL40" s="1025" t="s">
        <v>552</v>
      </c>
      <c r="DM40" s="1026"/>
      <c r="DN40" s="1026"/>
      <c r="DO40" s="1026"/>
      <c r="DP40" s="1027"/>
      <c r="DQ40" s="1025" t="s">
        <v>551</v>
      </c>
      <c r="DR40" s="1026"/>
      <c r="DS40" s="1026"/>
      <c r="DT40" s="1026"/>
      <c r="DU40" s="1027"/>
      <c r="DV40" s="1050"/>
      <c r="DW40" s="1051"/>
      <c r="DX40" s="1051"/>
      <c r="DY40" s="1051"/>
      <c r="DZ40" s="1111"/>
      <c r="EA40" s="235"/>
    </row>
    <row r="41" spans="1:131" s="236" customFormat="1" ht="26.25" customHeight="1">
      <c r="A41" s="250">
        <v>14</v>
      </c>
      <c r="B41" s="1096"/>
      <c r="C41" s="1097"/>
      <c r="D41" s="1097"/>
      <c r="E41" s="1097"/>
      <c r="F41" s="1097"/>
      <c r="G41" s="1097"/>
      <c r="H41" s="1097"/>
      <c r="I41" s="1097"/>
      <c r="J41" s="1097"/>
      <c r="K41" s="1097"/>
      <c r="L41" s="1097"/>
      <c r="M41" s="1097"/>
      <c r="N41" s="1097"/>
      <c r="O41" s="1097"/>
      <c r="P41" s="1098"/>
      <c r="Q41" s="1107"/>
      <c r="R41" s="1102"/>
      <c r="S41" s="1102"/>
      <c r="T41" s="1102"/>
      <c r="U41" s="1108"/>
      <c r="V41" s="1109"/>
      <c r="W41" s="1102"/>
      <c r="X41" s="1102"/>
      <c r="Y41" s="1102"/>
      <c r="Z41" s="1108"/>
      <c r="AA41" s="1109"/>
      <c r="AB41" s="1102"/>
      <c r="AC41" s="1102"/>
      <c r="AD41" s="1102"/>
      <c r="AE41" s="1103"/>
      <c r="AF41" s="1101"/>
      <c r="AG41" s="1102"/>
      <c r="AH41" s="1102"/>
      <c r="AI41" s="1102"/>
      <c r="AJ41" s="1103"/>
      <c r="AK41" s="1110"/>
      <c r="AL41" s="1015"/>
      <c r="AM41" s="1015"/>
      <c r="AN41" s="1015"/>
      <c r="AO41" s="1016"/>
      <c r="AP41" s="1017"/>
      <c r="AQ41" s="1015"/>
      <c r="AR41" s="1015"/>
      <c r="AS41" s="1015"/>
      <c r="AT41" s="1016"/>
      <c r="AU41" s="1017"/>
      <c r="AV41" s="1015"/>
      <c r="AW41" s="1015"/>
      <c r="AX41" s="1015"/>
      <c r="AY41" s="1016"/>
      <c r="AZ41" s="1104"/>
      <c r="BA41" s="1105"/>
      <c r="BB41" s="1105"/>
      <c r="BC41" s="1105"/>
      <c r="BD41" s="1106"/>
      <c r="BE41" s="1094"/>
      <c r="BF41" s="1011"/>
      <c r="BG41" s="1011"/>
      <c r="BH41" s="1011"/>
      <c r="BI41" s="1095"/>
      <c r="BJ41" s="241"/>
      <c r="BK41" s="241"/>
      <c r="BL41" s="241"/>
      <c r="BM41" s="241"/>
      <c r="BN41" s="241"/>
      <c r="BO41" s="254"/>
      <c r="BP41" s="254"/>
      <c r="BQ41" s="396">
        <v>35</v>
      </c>
      <c r="BR41" s="397"/>
      <c r="BS41" s="1050" t="s">
        <v>604</v>
      </c>
      <c r="BT41" s="1051"/>
      <c r="BU41" s="1051"/>
      <c r="BV41" s="1051"/>
      <c r="BW41" s="1051"/>
      <c r="BX41" s="1051"/>
      <c r="BY41" s="1051"/>
      <c r="BZ41" s="1051"/>
      <c r="CA41" s="1051"/>
      <c r="CB41" s="1051"/>
      <c r="CC41" s="1051"/>
      <c r="CD41" s="1051"/>
      <c r="CE41" s="1051"/>
      <c r="CF41" s="1051"/>
      <c r="CG41" s="1052"/>
      <c r="CH41" s="1025">
        <v>90</v>
      </c>
      <c r="CI41" s="1026"/>
      <c r="CJ41" s="1026"/>
      <c r="CK41" s="1026"/>
      <c r="CL41" s="1027"/>
      <c r="CM41" s="1025">
        <v>7411</v>
      </c>
      <c r="CN41" s="1026"/>
      <c r="CO41" s="1026"/>
      <c r="CP41" s="1026"/>
      <c r="CQ41" s="1027"/>
      <c r="CR41" s="1025">
        <v>13</v>
      </c>
      <c r="CS41" s="1026"/>
      <c r="CT41" s="1026"/>
      <c r="CU41" s="1026"/>
      <c r="CV41" s="1027"/>
      <c r="CW41" s="1025" t="s">
        <v>552</v>
      </c>
      <c r="CX41" s="1026"/>
      <c r="CY41" s="1026"/>
      <c r="CZ41" s="1026"/>
      <c r="DA41" s="1027"/>
      <c r="DB41" s="1025" t="s">
        <v>552</v>
      </c>
      <c r="DC41" s="1026"/>
      <c r="DD41" s="1026"/>
      <c r="DE41" s="1026"/>
      <c r="DF41" s="1027"/>
      <c r="DG41" s="1025" t="s">
        <v>552</v>
      </c>
      <c r="DH41" s="1026"/>
      <c r="DI41" s="1026"/>
      <c r="DJ41" s="1026"/>
      <c r="DK41" s="1027"/>
      <c r="DL41" s="1025" t="s">
        <v>552</v>
      </c>
      <c r="DM41" s="1026"/>
      <c r="DN41" s="1026"/>
      <c r="DO41" s="1026"/>
      <c r="DP41" s="1027"/>
      <c r="DQ41" s="1025" t="s">
        <v>552</v>
      </c>
      <c r="DR41" s="1026"/>
      <c r="DS41" s="1026"/>
      <c r="DT41" s="1026"/>
      <c r="DU41" s="1027"/>
      <c r="DV41" s="1050"/>
      <c r="DW41" s="1051"/>
      <c r="DX41" s="1051"/>
      <c r="DY41" s="1051"/>
      <c r="DZ41" s="1111"/>
      <c r="EA41" s="235"/>
    </row>
    <row r="42" spans="1:131" s="236" customFormat="1" ht="26.25" customHeight="1">
      <c r="A42" s="250">
        <v>15</v>
      </c>
      <c r="B42" s="1096"/>
      <c r="C42" s="1097"/>
      <c r="D42" s="1097"/>
      <c r="E42" s="1097"/>
      <c r="F42" s="1097"/>
      <c r="G42" s="1097"/>
      <c r="H42" s="1097"/>
      <c r="I42" s="1097"/>
      <c r="J42" s="1097"/>
      <c r="K42" s="1097"/>
      <c r="L42" s="1097"/>
      <c r="M42" s="1097"/>
      <c r="N42" s="1097"/>
      <c r="O42" s="1097"/>
      <c r="P42" s="1098"/>
      <c r="Q42" s="1107"/>
      <c r="R42" s="1102"/>
      <c r="S42" s="1102"/>
      <c r="T42" s="1102"/>
      <c r="U42" s="1108"/>
      <c r="V42" s="1109"/>
      <c r="W42" s="1102"/>
      <c r="X42" s="1102"/>
      <c r="Y42" s="1102"/>
      <c r="Z42" s="1108"/>
      <c r="AA42" s="1109"/>
      <c r="AB42" s="1102"/>
      <c r="AC42" s="1102"/>
      <c r="AD42" s="1102"/>
      <c r="AE42" s="1103"/>
      <c r="AF42" s="1101"/>
      <c r="AG42" s="1102"/>
      <c r="AH42" s="1102"/>
      <c r="AI42" s="1102"/>
      <c r="AJ42" s="1103"/>
      <c r="AK42" s="1110"/>
      <c r="AL42" s="1015"/>
      <c r="AM42" s="1015"/>
      <c r="AN42" s="1015"/>
      <c r="AO42" s="1016"/>
      <c r="AP42" s="1017"/>
      <c r="AQ42" s="1015"/>
      <c r="AR42" s="1015"/>
      <c r="AS42" s="1015"/>
      <c r="AT42" s="1016"/>
      <c r="AU42" s="1017"/>
      <c r="AV42" s="1015"/>
      <c r="AW42" s="1015"/>
      <c r="AX42" s="1015"/>
      <c r="AY42" s="1016"/>
      <c r="AZ42" s="1104"/>
      <c r="BA42" s="1105"/>
      <c r="BB42" s="1105"/>
      <c r="BC42" s="1105"/>
      <c r="BD42" s="1106"/>
      <c r="BE42" s="1094"/>
      <c r="BF42" s="1011"/>
      <c r="BG42" s="1011"/>
      <c r="BH42" s="1011"/>
      <c r="BI42" s="1095"/>
      <c r="BJ42" s="241"/>
      <c r="BK42" s="241"/>
      <c r="BL42" s="241"/>
      <c r="BM42" s="241"/>
      <c r="BN42" s="241"/>
      <c r="BO42" s="254"/>
      <c r="BP42" s="254"/>
      <c r="BQ42" s="251">
        <v>36</v>
      </c>
      <c r="BR42" s="252"/>
      <c r="BS42" s="1050" t="s">
        <v>605</v>
      </c>
      <c r="BT42" s="1051"/>
      <c r="BU42" s="1051"/>
      <c r="BV42" s="1051"/>
      <c r="BW42" s="1051"/>
      <c r="BX42" s="1051"/>
      <c r="BY42" s="1051"/>
      <c r="BZ42" s="1051"/>
      <c r="CA42" s="1051"/>
      <c r="CB42" s="1051"/>
      <c r="CC42" s="1051"/>
      <c r="CD42" s="1051"/>
      <c r="CE42" s="1051"/>
      <c r="CF42" s="1051"/>
      <c r="CG42" s="1052"/>
      <c r="CH42" s="1025">
        <v>2</v>
      </c>
      <c r="CI42" s="1026"/>
      <c r="CJ42" s="1026"/>
      <c r="CK42" s="1026"/>
      <c r="CL42" s="1027"/>
      <c r="CM42" s="1025">
        <v>51</v>
      </c>
      <c r="CN42" s="1026"/>
      <c r="CO42" s="1026"/>
      <c r="CP42" s="1026"/>
      <c r="CQ42" s="1027"/>
      <c r="CR42" s="1025">
        <v>50</v>
      </c>
      <c r="CS42" s="1026"/>
      <c r="CT42" s="1026"/>
      <c r="CU42" s="1026"/>
      <c r="CV42" s="1027"/>
      <c r="CW42" s="1025" t="s">
        <v>552</v>
      </c>
      <c r="CX42" s="1026"/>
      <c r="CY42" s="1026"/>
      <c r="CZ42" s="1026"/>
      <c r="DA42" s="1027"/>
      <c r="DB42" s="1025" t="s">
        <v>551</v>
      </c>
      <c r="DC42" s="1026"/>
      <c r="DD42" s="1026"/>
      <c r="DE42" s="1026"/>
      <c r="DF42" s="1027"/>
      <c r="DG42" s="1025" t="s">
        <v>552</v>
      </c>
      <c r="DH42" s="1026"/>
      <c r="DI42" s="1026"/>
      <c r="DJ42" s="1026"/>
      <c r="DK42" s="1027"/>
      <c r="DL42" s="1025" t="s">
        <v>551</v>
      </c>
      <c r="DM42" s="1026"/>
      <c r="DN42" s="1026"/>
      <c r="DO42" s="1026"/>
      <c r="DP42" s="1027"/>
      <c r="DQ42" s="1025" t="s">
        <v>552</v>
      </c>
      <c r="DR42" s="1026"/>
      <c r="DS42" s="1026"/>
      <c r="DT42" s="1026"/>
      <c r="DU42" s="1027"/>
      <c r="DV42" s="1050"/>
      <c r="DW42" s="1051"/>
      <c r="DX42" s="1051"/>
      <c r="DY42" s="1051"/>
      <c r="DZ42" s="1111"/>
      <c r="EA42" s="235"/>
    </row>
    <row r="43" spans="1:131" s="236" customFormat="1" ht="26.25" customHeight="1">
      <c r="A43" s="250">
        <v>16</v>
      </c>
      <c r="B43" s="1096"/>
      <c r="C43" s="1097"/>
      <c r="D43" s="1097"/>
      <c r="E43" s="1097"/>
      <c r="F43" s="1097"/>
      <c r="G43" s="1097"/>
      <c r="H43" s="1097"/>
      <c r="I43" s="1097"/>
      <c r="J43" s="1097"/>
      <c r="K43" s="1097"/>
      <c r="L43" s="1097"/>
      <c r="M43" s="1097"/>
      <c r="N43" s="1097"/>
      <c r="O43" s="1097"/>
      <c r="P43" s="1098"/>
      <c r="Q43" s="1107"/>
      <c r="R43" s="1102"/>
      <c r="S43" s="1102"/>
      <c r="T43" s="1102"/>
      <c r="U43" s="1108"/>
      <c r="V43" s="1109"/>
      <c r="W43" s="1102"/>
      <c r="X43" s="1102"/>
      <c r="Y43" s="1102"/>
      <c r="Z43" s="1108"/>
      <c r="AA43" s="1109"/>
      <c r="AB43" s="1102"/>
      <c r="AC43" s="1102"/>
      <c r="AD43" s="1102"/>
      <c r="AE43" s="1103"/>
      <c r="AF43" s="1101"/>
      <c r="AG43" s="1102"/>
      <c r="AH43" s="1102"/>
      <c r="AI43" s="1102"/>
      <c r="AJ43" s="1103"/>
      <c r="AK43" s="1110"/>
      <c r="AL43" s="1015"/>
      <c r="AM43" s="1015"/>
      <c r="AN43" s="1015"/>
      <c r="AO43" s="1016"/>
      <c r="AP43" s="1017"/>
      <c r="AQ43" s="1015"/>
      <c r="AR43" s="1015"/>
      <c r="AS43" s="1015"/>
      <c r="AT43" s="1016"/>
      <c r="AU43" s="1017"/>
      <c r="AV43" s="1015"/>
      <c r="AW43" s="1015"/>
      <c r="AX43" s="1015"/>
      <c r="AY43" s="1016"/>
      <c r="AZ43" s="1104"/>
      <c r="BA43" s="1105"/>
      <c r="BB43" s="1105"/>
      <c r="BC43" s="1105"/>
      <c r="BD43" s="1106"/>
      <c r="BE43" s="1094"/>
      <c r="BF43" s="1011"/>
      <c r="BG43" s="1011"/>
      <c r="BH43" s="1011"/>
      <c r="BI43" s="1095"/>
      <c r="BJ43" s="241"/>
      <c r="BK43" s="241"/>
      <c r="BL43" s="241"/>
      <c r="BM43" s="241"/>
      <c r="BN43" s="241"/>
      <c r="BO43" s="254"/>
      <c r="BP43" s="254"/>
      <c r="BQ43" s="251">
        <v>37</v>
      </c>
      <c r="BR43" s="252"/>
      <c r="BS43" s="1050" t="s">
        <v>606</v>
      </c>
      <c r="BT43" s="1051"/>
      <c r="BU43" s="1051"/>
      <c r="BV43" s="1051"/>
      <c r="BW43" s="1051"/>
      <c r="BX43" s="1051"/>
      <c r="BY43" s="1051"/>
      <c r="BZ43" s="1051"/>
      <c r="CA43" s="1051"/>
      <c r="CB43" s="1051"/>
      <c r="CC43" s="1051"/>
      <c r="CD43" s="1051"/>
      <c r="CE43" s="1051"/>
      <c r="CF43" s="1051"/>
      <c r="CG43" s="1052"/>
      <c r="CH43" s="1025">
        <v>-17</v>
      </c>
      <c r="CI43" s="1026"/>
      <c r="CJ43" s="1026"/>
      <c r="CK43" s="1026"/>
      <c r="CL43" s="1027"/>
      <c r="CM43" s="1025">
        <v>1943</v>
      </c>
      <c r="CN43" s="1026"/>
      <c r="CO43" s="1026"/>
      <c r="CP43" s="1026"/>
      <c r="CQ43" s="1027"/>
      <c r="CR43" s="1025">
        <v>40</v>
      </c>
      <c r="CS43" s="1026"/>
      <c r="CT43" s="1026"/>
      <c r="CU43" s="1026"/>
      <c r="CV43" s="1027"/>
      <c r="CW43" s="1025">
        <v>24</v>
      </c>
      <c r="CX43" s="1026"/>
      <c r="CY43" s="1026"/>
      <c r="CZ43" s="1026"/>
      <c r="DA43" s="1027"/>
      <c r="DB43" s="1025" t="s">
        <v>551</v>
      </c>
      <c r="DC43" s="1026"/>
      <c r="DD43" s="1026"/>
      <c r="DE43" s="1026"/>
      <c r="DF43" s="1027"/>
      <c r="DG43" s="1025" t="s">
        <v>552</v>
      </c>
      <c r="DH43" s="1026"/>
      <c r="DI43" s="1026"/>
      <c r="DJ43" s="1026"/>
      <c r="DK43" s="1027"/>
      <c r="DL43" s="1025" t="s">
        <v>551</v>
      </c>
      <c r="DM43" s="1026"/>
      <c r="DN43" s="1026"/>
      <c r="DO43" s="1026"/>
      <c r="DP43" s="1027"/>
      <c r="DQ43" s="1025" t="s">
        <v>551</v>
      </c>
      <c r="DR43" s="1026"/>
      <c r="DS43" s="1026"/>
      <c r="DT43" s="1026"/>
      <c r="DU43" s="1027"/>
      <c r="DV43" s="1112" t="s">
        <v>574</v>
      </c>
      <c r="DW43" s="1113"/>
      <c r="DX43" s="1113"/>
      <c r="DY43" s="1113"/>
      <c r="DZ43" s="1114"/>
      <c r="EA43" s="235"/>
    </row>
    <row r="44" spans="1:131" s="236" customFormat="1" ht="26.25" customHeight="1">
      <c r="A44" s="250">
        <v>17</v>
      </c>
      <c r="B44" s="1096"/>
      <c r="C44" s="1097"/>
      <c r="D44" s="1097"/>
      <c r="E44" s="1097"/>
      <c r="F44" s="1097"/>
      <c r="G44" s="1097"/>
      <c r="H44" s="1097"/>
      <c r="I44" s="1097"/>
      <c r="J44" s="1097"/>
      <c r="K44" s="1097"/>
      <c r="L44" s="1097"/>
      <c r="M44" s="1097"/>
      <c r="N44" s="1097"/>
      <c r="O44" s="1097"/>
      <c r="P44" s="1098"/>
      <c r="Q44" s="1107"/>
      <c r="R44" s="1102"/>
      <c r="S44" s="1102"/>
      <c r="T44" s="1102"/>
      <c r="U44" s="1108"/>
      <c r="V44" s="1109"/>
      <c r="W44" s="1102"/>
      <c r="X44" s="1102"/>
      <c r="Y44" s="1102"/>
      <c r="Z44" s="1108"/>
      <c r="AA44" s="1109"/>
      <c r="AB44" s="1102"/>
      <c r="AC44" s="1102"/>
      <c r="AD44" s="1102"/>
      <c r="AE44" s="1103"/>
      <c r="AF44" s="1101"/>
      <c r="AG44" s="1102"/>
      <c r="AH44" s="1102"/>
      <c r="AI44" s="1102"/>
      <c r="AJ44" s="1103"/>
      <c r="AK44" s="1110"/>
      <c r="AL44" s="1015"/>
      <c r="AM44" s="1015"/>
      <c r="AN44" s="1015"/>
      <c r="AO44" s="1016"/>
      <c r="AP44" s="1017"/>
      <c r="AQ44" s="1015"/>
      <c r="AR44" s="1015"/>
      <c r="AS44" s="1015"/>
      <c r="AT44" s="1016"/>
      <c r="AU44" s="1017"/>
      <c r="AV44" s="1015"/>
      <c r="AW44" s="1015"/>
      <c r="AX44" s="1015"/>
      <c r="AY44" s="1016"/>
      <c r="AZ44" s="1104"/>
      <c r="BA44" s="1105"/>
      <c r="BB44" s="1105"/>
      <c r="BC44" s="1105"/>
      <c r="BD44" s="1106"/>
      <c r="BE44" s="1094"/>
      <c r="BF44" s="1011"/>
      <c r="BG44" s="1011"/>
      <c r="BH44" s="1011"/>
      <c r="BI44" s="1095"/>
      <c r="BJ44" s="241"/>
      <c r="BK44" s="241"/>
      <c r="BL44" s="241"/>
      <c r="BM44" s="241"/>
      <c r="BN44" s="241"/>
      <c r="BO44" s="254"/>
      <c r="BP44" s="254"/>
      <c r="BQ44" s="251">
        <v>38</v>
      </c>
      <c r="BR44" s="252"/>
      <c r="BS44" s="1050" t="s">
        <v>607</v>
      </c>
      <c r="BT44" s="1051"/>
      <c r="BU44" s="1051"/>
      <c r="BV44" s="1051"/>
      <c r="BW44" s="1051"/>
      <c r="BX44" s="1051"/>
      <c r="BY44" s="1051"/>
      <c r="BZ44" s="1051"/>
      <c r="CA44" s="1051"/>
      <c r="CB44" s="1051"/>
      <c r="CC44" s="1051"/>
      <c r="CD44" s="1051"/>
      <c r="CE44" s="1051"/>
      <c r="CF44" s="1051"/>
      <c r="CG44" s="1052"/>
      <c r="CH44" s="1025">
        <v>2</v>
      </c>
      <c r="CI44" s="1026"/>
      <c r="CJ44" s="1026"/>
      <c r="CK44" s="1026"/>
      <c r="CL44" s="1027"/>
      <c r="CM44" s="1025">
        <v>390</v>
      </c>
      <c r="CN44" s="1026"/>
      <c r="CO44" s="1026"/>
      <c r="CP44" s="1026"/>
      <c r="CQ44" s="1027"/>
      <c r="CR44" s="1025">
        <v>186</v>
      </c>
      <c r="CS44" s="1026"/>
      <c r="CT44" s="1026"/>
      <c r="CU44" s="1026"/>
      <c r="CV44" s="1027"/>
      <c r="CW44" s="1025">
        <v>48</v>
      </c>
      <c r="CX44" s="1026"/>
      <c r="CY44" s="1026"/>
      <c r="CZ44" s="1026"/>
      <c r="DA44" s="1027"/>
      <c r="DB44" s="1025" t="s">
        <v>551</v>
      </c>
      <c r="DC44" s="1026"/>
      <c r="DD44" s="1026"/>
      <c r="DE44" s="1026"/>
      <c r="DF44" s="1027"/>
      <c r="DG44" s="1025" t="s">
        <v>551</v>
      </c>
      <c r="DH44" s="1026"/>
      <c r="DI44" s="1026"/>
      <c r="DJ44" s="1026"/>
      <c r="DK44" s="1027"/>
      <c r="DL44" s="1025" t="s">
        <v>551</v>
      </c>
      <c r="DM44" s="1026"/>
      <c r="DN44" s="1026"/>
      <c r="DO44" s="1026"/>
      <c r="DP44" s="1027"/>
      <c r="DQ44" s="1025" t="s">
        <v>552</v>
      </c>
      <c r="DR44" s="1026"/>
      <c r="DS44" s="1026"/>
      <c r="DT44" s="1026"/>
      <c r="DU44" s="1027"/>
      <c r="DV44" s="1112"/>
      <c r="DW44" s="1113"/>
      <c r="DX44" s="1113"/>
      <c r="DY44" s="1113"/>
      <c r="DZ44" s="1114"/>
      <c r="EA44" s="235"/>
    </row>
    <row r="45" spans="1:131" s="236" customFormat="1" ht="26.25" customHeight="1">
      <c r="A45" s="250">
        <v>18</v>
      </c>
      <c r="B45" s="1096"/>
      <c r="C45" s="1097"/>
      <c r="D45" s="1097"/>
      <c r="E45" s="1097"/>
      <c r="F45" s="1097"/>
      <c r="G45" s="1097"/>
      <c r="H45" s="1097"/>
      <c r="I45" s="1097"/>
      <c r="J45" s="1097"/>
      <c r="K45" s="1097"/>
      <c r="L45" s="1097"/>
      <c r="M45" s="1097"/>
      <c r="N45" s="1097"/>
      <c r="O45" s="1097"/>
      <c r="P45" s="1098"/>
      <c r="Q45" s="1107"/>
      <c r="R45" s="1102"/>
      <c r="S45" s="1102"/>
      <c r="T45" s="1102"/>
      <c r="U45" s="1108"/>
      <c r="V45" s="1109"/>
      <c r="W45" s="1102"/>
      <c r="X45" s="1102"/>
      <c r="Y45" s="1102"/>
      <c r="Z45" s="1108"/>
      <c r="AA45" s="1109"/>
      <c r="AB45" s="1102"/>
      <c r="AC45" s="1102"/>
      <c r="AD45" s="1102"/>
      <c r="AE45" s="1103"/>
      <c r="AF45" s="1101"/>
      <c r="AG45" s="1102"/>
      <c r="AH45" s="1102"/>
      <c r="AI45" s="1102"/>
      <c r="AJ45" s="1103"/>
      <c r="AK45" s="1110"/>
      <c r="AL45" s="1015"/>
      <c r="AM45" s="1015"/>
      <c r="AN45" s="1015"/>
      <c r="AO45" s="1016"/>
      <c r="AP45" s="1017"/>
      <c r="AQ45" s="1015"/>
      <c r="AR45" s="1015"/>
      <c r="AS45" s="1015"/>
      <c r="AT45" s="1016"/>
      <c r="AU45" s="1017"/>
      <c r="AV45" s="1015"/>
      <c r="AW45" s="1015"/>
      <c r="AX45" s="1015"/>
      <c r="AY45" s="1016"/>
      <c r="AZ45" s="1104"/>
      <c r="BA45" s="1105"/>
      <c r="BB45" s="1105"/>
      <c r="BC45" s="1105"/>
      <c r="BD45" s="1106"/>
      <c r="BE45" s="1094"/>
      <c r="BF45" s="1011"/>
      <c r="BG45" s="1011"/>
      <c r="BH45" s="1011"/>
      <c r="BI45" s="1095"/>
      <c r="BJ45" s="241"/>
      <c r="BK45" s="241"/>
      <c r="BL45" s="241"/>
      <c r="BM45" s="241"/>
      <c r="BN45" s="241"/>
      <c r="BO45" s="254"/>
      <c r="BP45" s="254"/>
      <c r="BQ45" s="251">
        <v>39</v>
      </c>
      <c r="BR45" s="252"/>
      <c r="BS45" s="1050" t="s">
        <v>608</v>
      </c>
      <c r="BT45" s="1051"/>
      <c r="BU45" s="1051"/>
      <c r="BV45" s="1051"/>
      <c r="BW45" s="1051"/>
      <c r="BX45" s="1051"/>
      <c r="BY45" s="1051"/>
      <c r="BZ45" s="1051"/>
      <c r="CA45" s="1051"/>
      <c r="CB45" s="1051"/>
      <c r="CC45" s="1051"/>
      <c r="CD45" s="1051"/>
      <c r="CE45" s="1051"/>
      <c r="CF45" s="1051"/>
      <c r="CG45" s="1052"/>
      <c r="CH45" s="1025">
        <v>0</v>
      </c>
      <c r="CI45" s="1026"/>
      <c r="CJ45" s="1026"/>
      <c r="CK45" s="1026"/>
      <c r="CL45" s="1027"/>
      <c r="CM45" s="1025">
        <v>861</v>
      </c>
      <c r="CN45" s="1026"/>
      <c r="CO45" s="1026"/>
      <c r="CP45" s="1026"/>
      <c r="CQ45" s="1027"/>
      <c r="CR45" s="1025">
        <v>450</v>
      </c>
      <c r="CS45" s="1026"/>
      <c r="CT45" s="1026"/>
      <c r="CU45" s="1026"/>
      <c r="CV45" s="1027"/>
      <c r="CW45" s="1025" t="s">
        <v>551</v>
      </c>
      <c r="CX45" s="1026"/>
      <c r="CY45" s="1026"/>
      <c r="CZ45" s="1026"/>
      <c r="DA45" s="1027"/>
      <c r="DB45" s="1025" t="s">
        <v>551</v>
      </c>
      <c r="DC45" s="1026"/>
      <c r="DD45" s="1026"/>
      <c r="DE45" s="1026"/>
      <c r="DF45" s="1027"/>
      <c r="DG45" s="1025" t="s">
        <v>551</v>
      </c>
      <c r="DH45" s="1026"/>
      <c r="DI45" s="1026"/>
      <c r="DJ45" s="1026"/>
      <c r="DK45" s="1027"/>
      <c r="DL45" s="1025" t="s">
        <v>552</v>
      </c>
      <c r="DM45" s="1026"/>
      <c r="DN45" s="1026"/>
      <c r="DO45" s="1026"/>
      <c r="DP45" s="1027"/>
      <c r="DQ45" s="1025" t="s">
        <v>552</v>
      </c>
      <c r="DR45" s="1026"/>
      <c r="DS45" s="1026"/>
      <c r="DT45" s="1026"/>
      <c r="DU45" s="1027"/>
      <c r="DV45" s="1050"/>
      <c r="DW45" s="1051"/>
      <c r="DX45" s="1051"/>
      <c r="DY45" s="1051"/>
      <c r="DZ45" s="1111"/>
      <c r="EA45" s="235"/>
    </row>
    <row r="46" spans="1:131" s="236" customFormat="1" ht="26.25" customHeight="1">
      <c r="A46" s="250">
        <v>19</v>
      </c>
      <c r="B46" s="1096"/>
      <c r="C46" s="1097"/>
      <c r="D46" s="1097"/>
      <c r="E46" s="1097"/>
      <c r="F46" s="1097"/>
      <c r="G46" s="1097"/>
      <c r="H46" s="1097"/>
      <c r="I46" s="1097"/>
      <c r="J46" s="1097"/>
      <c r="K46" s="1097"/>
      <c r="L46" s="1097"/>
      <c r="M46" s="1097"/>
      <c r="N46" s="1097"/>
      <c r="O46" s="1097"/>
      <c r="P46" s="1098"/>
      <c r="Q46" s="1107"/>
      <c r="R46" s="1102"/>
      <c r="S46" s="1102"/>
      <c r="T46" s="1102"/>
      <c r="U46" s="1108"/>
      <c r="V46" s="1109"/>
      <c r="W46" s="1102"/>
      <c r="X46" s="1102"/>
      <c r="Y46" s="1102"/>
      <c r="Z46" s="1108"/>
      <c r="AA46" s="1109"/>
      <c r="AB46" s="1102"/>
      <c r="AC46" s="1102"/>
      <c r="AD46" s="1102"/>
      <c r="AE46" s="1103"/>
      <c r="AF46" s="1101"/>
      <c r="AG46" s="1102"/>
      <c r="AH46" s="1102"/>
      <c r="AI46" s="1102"/>
      <c r="AJ46" s="1103"/>
      <c r="AK46" s="1110"/>
      <c r="AL46" s="1015"/>
      <c r="AM46" s="1015"/>
      <c r="AN46" s="1015"/>
      <c r="AO46" s="1016"/>
      <c r="AP46" s="1017"/>
      <c r="AQ46" s="1015"/>
      <c r="AR46" s="1015"/>
      <c r="AS46" s="1015"/>
      <c r="AT46" s="1016"/>
      <c r="AU46" s="1017"/>
      <c r="AV46" s="1015"/>
      <c r="AW46" s="1015"/>
      <c r="AX46" s="1015"/>
      <c r="AY46" s="1016"/>
      <c r="AZ46" s="1104"/>
      <c r="BA46" s="1105"/>
      <c r="BB46" s="1105"/>
      <c r="BC46" s="1105"/>
      <c r="BD46" s="1106"/>
      <c r="BE46" s="1094"/>
      <c r="BF46" s="1011"/>
      <c r="BG46" s="1011"/>
      <c r="BH46" s="1011"/>
      <c r="BI46" s="1095"/>
      <c r="BJ46" s="241"/>
      <c r="BK46" s="241"/>
      <c r="BL46" s="241"/>
      <c r="BM46" s="241"/>
      <c r="BN46" s="241"/>
      <c r="BO46" s="254"/>
      <c r="BP46" s="254"/>
      <c r="BQ46" s="251">
        <v>40</v>
      </c>
      <c r="BR46" s="252"/>
      <c r="BS46" s="1050"/>
      <c r="BT46" s="1051"/>
      <c r="BU46" s="1051"/>
      <c r="BV46" s="1051"/>
      <c r="BW46" s="1051"/>
      <c r="BX46" s="1051"/>
      <c r="BY46" s="1051"/>
      <c r="BZ46" s="1051"/>
      <c r="CA46" s="1051"/>
      <c r="CB46" s="1051"/>
      <c r="CC46" s="1051"/>
      <c r="CD46" s="1051"/>
      <c r="CE46" s="1051"/>
      <c r="CF46" s="1051"/>
      <c r="CG46" s="1052"/>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35"/>
    </row>
    <row r="47" spans="1:131" s="236" customFormat="1" ht="26.25" customHeight="1">
      <c r="A47" s="250">
        <v>20</v>
      </c>
      <c r="B47" s="1096"/>
      <c r="C47" s="1097"/>
      <c r="D47" s="1097"/>
      <c r="E47" s="1097"/>
      <c r="F47" s="1097"/>
      <c r="G47" s="1097"/>
      <c r="H47" s="1097"/>
      <c r="I47" s="1097"/>
      <c r="J47" s="1097"/>
      <c r="K47" s="1097"/>
      <c r="L47" s="1097"/>
      <c r="M47" s="1097"/>
      <c r="N47" s="1097"/>
      <c r="O47" s="1097"/>
      <c r="P47" s="1098"/>
      <c r="Q47" s="1107"/>
      <c r="R47" s="1102"/>
      <c r="S47" s="1102"/>
      <c r="T47" s="1102"/>
      <c r="U47" s="1108"/>
      <c r="V47" s="1109"/>
      <c r="W47" s="1102"/>
      <c r="X47" s="1102"/>
      <c r="Y47" s="1102"/>
      <c r="Z47" s="1108"/>
      <c r="AA47" s="1109"/>
      <c r="AB47" s="1102"/>
      <c r="AC47" s="1102"/>
      <c r="AD47" s="1102"/>
      <c r="AE47" s="1103"/>
      <c r="AF47" s="1101"/>
      <c r="AG47" s="1102"/>
      <c r="AH47" s="1102"/>
      <c r="AI47" s="1102"/>
      <c r="AJ47" s="1103"/>
      <c r="AK47" s="1110"/>
      <c r="AL47" s="1015"/>
      <c r="AM47" s="1015"/>
      <c r="AN47" s="1015"/>
      <c r="AO47" s="1016"/>
      <c r="AP47" s="1017"/>
      <c r="AQ47" s="1015"/>
      <c r="AR47" s="1015"/>
      <c r="AS47" s="1015"/>
      <c r="AT47" s="1016"/>
      <c r="AU47" s="1017"/>
      <c r="AV47" s="1015"/>
      <c r="AW47" s="1015"/>
      <c r="AX47" s="1015"/>
      <c r="AY47" s="1016"/>
      <c r="AZ47" s="1104"/>
      <c r="BA47" s="1105"/>
      <c r="BB47" s="1105"/>
      <c r="BC47" s="1105"/>
      <c r="BD47" s="1106"/>
      <c r="BE47" s="1094"/>
      <c r="BF47" s="1011"/>
      <c r="BG47" s="1011"/>
      <c r="BH47" s="1011"/>
      <c r="BI47" s="1095"/>
      <c r="BJ47" s="241"/>
      <c r="BK47" s="241"/>
      <c r="BL47" s="241"/>
      <c r="BM47" s="241"/>
      <c r="BN47" s="241"/>
      <c r="BO47" s="254"/>
      <c r="BP47" s="254"/>
      <c r="BQ47" s="251">
        <v>41</v>
      </c>
      <c r="BR47" s="252"/>
      <c r="BS47" s="1050"/>
      <c r="BT47" s="1051"/>
      <c r="BU47" s="1051"/>
      <c r="BV47" s="1051"/>
      <c r="BW47" s="1051"/>
      <c r="BX47" s="1051"/>
      <c r="BY47" s="1051"/>
      <c r="BZ47" s="1051"/>
      <c r="CA47" s="1051"/>
      <c r="CB47" s="1051"/>
      <c r="CC47" s="1051"/>
      <c r="CD47" s="1051"/>
      <c r="CE47" s="1051"/>
      <c r="CF47" s="1051"/>
      <c r="CG47" s="1052"/>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35"/>
    </row>
    <row r="48" spans="1:131" s="236" customFormat="1" ht="26.25" customHeight="1">
      <c r="A48" s="250">
        <v>21</v>
      </c>
      <c r="B48" s="1096"/>
      <c r="C48" s="1097"/>
      <c r="D48" s="1097"/>
      <c r="E48" s="1097"/>
      <c r="F48" s="1097"/>
      <c r="G48" s="1097"/>
      <c r="H48" s="1097"/>
      <c r="I48" s="1097"/>
      <c r="J48" s="1097"/>
      <c r="K48" s="1097"/>
      <c r="L48" s="1097"/>
      <c r="M48" s="1097"/>
      <c r="N48" s="1097"/>
      <c r="O48" s="1097"/>
      <c r="P48" s="1098"/>
      <c r="Q48" s="1107"/>
      <c r="R48" s="1102"/>
      <c r="S48" s="1102"/>
      <c r="T48" s="1102"/>
      <c r="U48" s="1108"/>
      <c r="V48" s="1109"/>
      <c r="W48" s="1102"/>
      <c r="X48" s="1102"/>
      <c r="Y48" s="1102"/>
      <c r="Z48" s="1108"/>
      <c r="AA48" s="1109"/>
      <c r="AB48" s="1102"/>
      <c r="AC48" s="1102"/>
      <c r="AD48" s="1102"/>
      <c r="AE48" s="1103"/>
      <c r="AF48" s="1101"/>
      <c r="AG48" s="1102"/>
      <c r="AH48" s="1102"/>
      <c r="AI48" s="1102"/>
      <c r="AJ48" s="1103"/>
      <c r="AK48" s="1110"/>
      <c r="AL48" s="1015"/>
      <c r="AM48" s="1015"/>
      <c r="AN48" s="1015"/>
      <c r="AO48" s="1016"/>
      <c r="AP48" s="1017"/>
      <c r="AQ48" s="1015"/>
      <c r="AR48" s="1015"/>
      <c r="AS48" s="1015"/>
      <c r="AT48" s="1016"/>
      <c r="AU48" s="1017"/>
      <c r="AV48" s="1015"/>
      <c r="AW48" s="1015"/>
      <c r="AX48" s="1015"/>
      <c r="AY48" s="1016"/>
      <c r="AZ48" s="1104"/>
      <c r="BA48" s="1105"/>
      <c r="BB48" s="1105"/>
      <c r="BC48" s="1105"/>
      <c r="BD48" s="1106"/>
      <c r="BE48" s="1094"/>
      <c r="BF48" s="1011"/>
      <c r="BG48" s="1011"/>
      <c r="BH48" s="1011"/>
      <c r="BI48" s="1095"/>
      <c r="BJ48" s="241"/>
      <c r="BK48" s="241"/>
      <c r="BL48" s="241"/>
      <c r="BM48" s="241"/>
      <c r="BN48" s="241"/>
      <c r="BO48" s="254"/>
      <c r="BP48" s="254"/>
      <c r="BQ48" s="251">
        <v>42</v>
      </c>
      <c r="BR48" s="252"/>
      <c r="BS48" s="1050"/>
      <c r="BT48" s="1051"/>
      <c r="BU48" s="1051"/>
      <c r="BV48" s="1051"/>
      <c r="BW48" s="1051"/>
      <c r="BX48" s="1051"/>
      <c r="BY48" s="1051"/>
      <c r="BZ48" s="1051"/>
      <c r="CA48" s="1051"/>
      <c r="CB48" s="1051"/>
      <c r="CC48" s="1051"/>
      <c r="CD48" s="1051"/>
      <c r="CE48" s="1051"/>
      <c r="CF48" s="1051"/>
      <c r="CG48" s="1052"/>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35"/>
    </row>
    <row r="49" spans="1:131" s="236" customFormat="1" ht="26.25" customHeight="1">
      <c r="A49" s="250">
        <v>22</v>
      </c>
      <c r="B49" s="1096"/>
      <c r="C49" s="1097"/>
      <c r="D49" s="1097"/>
      <c r="E49" s="1097"/>
      <c r="F49" s="1097"/>
      <c r="G49" s="1097"/>
      <c r="H49" s="1097"/>
      <c r="I49" s="1097"/>
      <c r="J49" s="1097"/>
      <c r="K49" s="1097"/>
      <c r="L49" s="1097"/>
      <c r="M49" s="1097"/>
      <c r="N49" s="1097"/>
      <c r="O49" s="1097"/>
      <c r="P49" s="1098"/>
      <c r="Q49" s="1107"/>
      <c r="R49" s="1102"/>
      <c r="S49" s="1102"/>
      <c r="T49" s="1102"/>
      <c r="U49" s="1108"/>
      <c r="V49" s="1109"/>
      <c r="W49" s="1102"/>
      <c r="X49" s="1102"/>
      <c r="Y49" s="1102"/>
      <c r="Z49" s="1108"/>
      <c r="AA49" s="1109"/>
      <c r="AB49" s="1102"/>
      <c r="AC49" s="1102"/>
      <c r="AD49" s="1102"/>
      <c r="AE49" s="1103"/>
      <c r="AF49" s="1101"/>
      <c r="AG49" s="1102"/>
      <c r="AH49" s="1102"/>
      <c r="AI49" s="1102"/>
      <c r="AJ49" s="1103"/>
      <c r="AK49" s="1110"/>
      <c r="AL49" s="1015"/>
      <c r="AM49" s="1015"/>
      <c r="AN49" s="1015"/>
      <c r="AO49" s="1016"/>
      <c r="AP49" s="1017"/>
      <c r="AQ49" s="1015"/>
      <c r="AR49" s="1015"/>
      <c r="AS49" s="1015"/>
      <c r="AT49" s="1016"/>
      <c r="AU49" s="1017"/>
      <c r="AV49" s="1015"/>
      <c r="AW49" s="1015"/>
      <c r="AX49" s="1015"/>
      <c r="AY49" s="1016"/>
      <c r="AZ49" s="1104"/>
      <c r="BA49" s="1105"/>
      <c r="BB49" s="1105"/>
      <c r="BC49" s="1105"/>
      <c r="BD49" s="1106"/>
      <c r="BE49" s="1094"/>
      <c r="BF49" s="1011"/>
      <c r="BG49" s="1011"/>
      <c r="BH49" s="1011"/>
      <c r="BI49" s="1095"/>
      <c r="BJ49" s="241"/>
      <c r="BK49" s="241"/>
      <c r="BL49" s="241"/>
      <c r="BM49" s="241"/>
      <c r="BN49" s="241"/>
      <c r="BO49" s="254"/>
      <c r="BP49" s="254"/>
      <c r="BQ49" s="251">
        <v>43</v>
      </c>
      <c r="BR49" s="252"/>
      <c r="BS49" s="1050"/>
      <c r="BT49" s="1051"/>
      <c r="BU49" s="1051"/>
      <c r="BV49" s="1051"/>
      <c r="BW49" s="1051"/>
      <c r="BX49" s="1051"/>
      <c r="BY49" s="1051"/>
      <c r="BZ49" s="1051"/>
      <c r="CA49" s="1051"/>
      <c r="CB49" s="1051"/>
      <c r="CC49" s="1051"/>
      <c r="CD49" s="1051"/>
      <c r="CE49" s="1051"/>
      <c r="CF49" s="1051"/>
      <c r="CG49" s="1052"/>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35"/>
    </row>
    <row r="50" spans="1:131" s="236" customFormat="1" ht="26.25" customHeight="1">
      <c r="A50" s="250">
        <v>23</v>
      </c>
      <c r="B50" s="1096"/>
      <c r="C50" s="1097"/>
      <c r="D50" s="1097"/>
      <c r="E50" s="1097"/>
      <c r="F50" s="1097"/>
      <c r="G50" s="1097"/>
      <c r="H50" s="1097"/>
      <c r="I50" s="1097"/>
      <c r="J50" s="1097"/>
      <c r="K50" s="1097"/>
      <c r="L50" s="1097"/>
      <c r="M50" s="1097"/>
      <c r="N50" s="1097"/>
      <c r="O50" s="1097"/>
      <c r="P50" s="1098"/>
      <c r="Q50" s="1099"/>
      <c r="R50" s="1064"/>
      <c r="S50" s="1064"/>
      <c r="T50" s="1064"/>
      <c r="U50" s="1065"/>
      <c r="V50" s="1063"/>
      <c r="W50" s="1064"/>
      <c r="X50" s="1064"/>
      <c r="Y50" s="1064"/>
      <c r="Z50" s="1065"/>
      <c r="AA50" s="1063"/>
      <c r="AB50" s="1064"/>
      <c r="AC50" s="1064"/>
      <c r="AD50" s="1064"/>
      <c r="AE50" s="1100"/>
      <c r="AF50" s="1101"/>
      <c r="AG50" s="1102"/>
      <c r="AH50" s="1102"/>
      <c r="AI50" s="1102"/>
      <c r="AJ50" s="1103"/>
      <c r="AK50" s="1076"/>
      <c r="AL50" s="1064"/>
      <c r="AM50" s="1064"/>
      <c r="AN50" s="1064"/>
      <c r="AO50" s="1065"/>
      <c r="AP50" s="1063"/>
      <c r="AQ50" s="1064"/>
      <c r="AR50" s="1064"/>
      <c r="AS50" s="1064"/>
      <c r="AT50" s="1065"/>
      <c r="AU50" s="1063"/>
      <c r="AV50" s="1064"/>
      <c r="AW50" s="1064"/>
      <c r="AX50" s="1064"/>
      <c r="AY50" s="1065"/>
      <c r="AZ50" s="1077"/>
      <c r="BA50" s="1078"/>
      <c r="BB50" s="1078"/>
      <c r="BC50" s="1078"/>
      <c r="BD50" s="1079"/>
      <c r="BE50" s="1094"/>
      <c r="BF50" s="1011"/>
      <c r="BG50" s="1011"/>
      <c r="BH50" s="1011"/>
      <c r="BI50" s="1095"/>
      <c r="BJ50" s="241"/>
      <c r="BK50" s="241"/>
      <c r="BL50" s="241"/>
      <c r="BM50" s="241"/>
      <c r="BN50" s="241"/>
      <c r="BO50" s="254"/>
      <c r="BP50" s="254"/>
      <c r="BQ50" s="251">
        <v>44</v>
      </c>
      <c r="BR50" s="252"/>
      <c r="BS50" s="1050"/>
      <c r="BT50" s="1051"/>
      <c r="BU50" s="1051"/>
      <c r="BV50" s="1051"/>
      <c r="BW50" s="1051"/>
      <c r="BX50" s="1051"/>
      <c r="BY50" s="1051"/>
      <c r="BZ50" s="1051"/>
      <c r="CA50" s="1051"/>
      <c r="CB50" s="1051"/>
      <c r="CC50" s="1051"/>
      <c r="CD50" s="1051"/>
      <c r="CE50" s="1051"/>
      <c r="CF50" s="1051"/>
      <c r="CG50" s="1052"/>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35"/>
    </row>
    <row r="51" spans="1:131" s="236" customFormat="1" ht="26.25" customHeight="1">
      <c r="A51" s="250">
        <v>24</v>
      </c>
      <c r="B51" s="1096"/>
      <c r="C51" s="1097"/>
      <c r="D51" s="1097"/>
      <c r="E51" s="1097"/>
      <c r="F51" s="1097"/>
      <c r="G51" s="1097"/>
      <c r="H51" s="1097"/>
      <c r="I51" s="1097"/>
      <c r="J51" s="1097"/>
      <c r="K51" s="1097"/>
      <c r="L51" s="1097"/>
      <c r="M51" s="1097"/>
      <c r="N51" s="1097"/>
      <c r="O51" s="1097"/>
      <c r="P51" s="1098"/>
      <c r="Q51" s="1099"/>
      <c r="R51" s="1064"/>
      <c r="S51" s="1064"/>
      <c r="T51" s="1064"/>
      <c r="U51" s="1065"/>
      <c r="V51" s="1063"/>
      <c r="W51" s="1064"/>
      <c r="X51" s="1064"/>
      <c r="Y51" s="1064"/>
      <c r="Z51" s="1065"/>
      <c r="AA51" s="1063"/>
      <c r="AB51" s="1064"/>
      <c r="AC51" s="1064"/>
      <c r="AD51" s="1064"/>
      <c r="AE51" s="1100"/>
      <c r="AF51" s="1101"/>
      <c r="AG51" s="1102"/>
      <c r="AH51" s="1102"/>
      <c r="AI51" s="1102"/>
      <c r="AJ51" s="1103"/>
      <c r="AK51" s="1076"/>
      <c r="AL51" s="1064"/>
      <c r="AM51" s="1064"/>
      <c r="AN51" s="1064"/>
      <c r="AO51" s="1065"/>
      <c r="AP51" s="1063"/>
      <c r="AQ51" s="1064"/>
      <c r="AR51" s="1064"/>
      <c r="AS51" s="1064"/>
      <c r="AT51" s="1065"/>
      <c r="AU51" s="1063"/>
      <c r="AV51" s="1064"/>
      <c r="AW51" s="1064"/>
      <c r="AX51" s="1064"/>
      <c r="AY51" s="1065"/>
      <c r="AZ51" s="1077"/>
      <c r="BA51" s="1078"/>
      <c r="BB51" s="1078"/>
      <c r="BC51" s="1078"/>
      <c r="BD51" s="1079"/>
      <c r="BE51" s="1094"/>
      <c r="BF51" s="1011"/>
      <c r="BG51" s="1011"/>
      <c r="BH51" s="1011"/>
      <c r="BI51" s="1095"/>
      <c r="BJ51" s="241"/>
      <c r="BK51" s="241"/>
      <c r="BL51" s="241"/>
      <c r="BM51" s="241"/>
      <c r="BN51" s="241"/>
      <c r="BO51" s="254"/>
      <c r="BP51" s="254"/>
      <c r="BQ51" s="251">
        <v>45</v>
      </c>
      <c r="BR51" s="252"/>
      <c r="BS51" s="1050"/>
      <c r="BT51" s="1051"/>
      <c r="BU51" s="1051"/>
      <c r="BV51" s="1051"/>
      <c r="BW51" s="1051"/>
      <c r="BX51" s="1051"/>
      <c r="BY51" s="1051"/>
      <c r="BZ51" s="1051"/>
      <c r="CA51" s="1051"/>
      <c r="CB51" s="1051"/>
      <c r="CC51" s="1051"/>
      <c r="CD51" s="1051"/>
      <c r="CE51" s="1051"/>
      <c r="CF51" s="1051"/>
      <c r="CG51" s="1052"/>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35"/>
    </row>
    <row r="52" spans="1:131" s="236" customFormat="1" ht="26.25" customHeight="1">
      <c r="A52" s="250">
        <v>25</v>
      </c>
      <c r="B52" s="1096"/>
      <c r="C52" s="1097"/>
      <c r="D52" s="1097"/>
      <c r="E52" s="1097"/>
      <c r="F52" s="1097"/>
      <c r="G52" s="1097"/>
      <c r="H52" s="1097"/>
      <c r="I52" s="1097"/>
      <c r="J52" s="1097"/>
      <c r="K52" s="1097"/>
      <c r="L52" s="1097"/>
      <c r="M52" s="1097"/>
      <c r="N52" s="1097"/>
      <c r="O52" s="1097"/>
      <c r="P52" s="1098"/>
      <c r="Q52" s="1099"/>
      <c r="R52" s="1064"/>
      <c r="S52" s="1064"/>
      <c r="T52" s="1064"/>
      <c r="U52" s="1065"/>
      <c r="V52" s="1063"/>
      <c r="W52" s="1064"/>
      <c r="X52" s="1064"/>
      <c r="Y52" s="1064"/>
      <c r="Z52" s="1065"/>
      <c r="AA52" s="1063"/>
      <c r="AB52" s="1064"/>
      <c r="AC52" s="1064"/>
      <c r="AD52" s="1064"/>
      <c r="AE52" s="1100"/>
      <c r="AF52" s="1101"/>
      <c r="AG52" s="1102"/>
      <c r="AH52" s="1102"/>
      <c r="AI52" s="1102"/>
      <c r="AJ52" s="1103"/>
      <c r="AK52" s="1076"/>
      <c r="AL52" s="1064"/>
      <c r="AM52" s="1064"/>
      <c r="AN52" s="1064"/>
      <c r="AO52" s="1065"/>
      <c r="AP52" s="1063"/>
      <c r="AQ52" s="1064"/>
      <c r="AR52" s="1064"/>
      <c r="AS52" s="1064"/>
      <c r="AT52" s="1065"/>
      <c r="AU52" s="1063"/>
      <c r="AV52" s="1064"/>
      <c r="AW52" s="1064"/>
      <c r="AX52" s="1064"/>
      <c r="AY52" s="1065"/>
      <c r="AZ52" s="1077"/>
      <c r="BA52" s="1078"/>
      <c r="BB52" s="1078"/>
      <c r="BC52" s="1078"/>
      <c r="BD52" s="1079"/>
      <c r="BE52" s="1094"/>
      <c r="BF52" s="1011"/>
      <c r="BG52" s="1011"/>
      <c r="BH52" s="1011"/>
      <c r="BI52" s="1095"/>
      <c r="BJ52" s="241"/>
      <c r="BK52" s="241"/>
      <c r="BL52" s="241"/>
      <c r="BM52" s="241"/>
      <c r="BN52" s="241"/>
      <c r="BO52" s="254"/>
      <c r="BP52" s="254"/>
      <c r="BQ52" s="251">
        <v>46</v>
      </c>
      <c r="BR52" s="252"/>
      <c r="BS52" s="1050"/>
      <c r="BT52" s="1051"/>
      <c r="BU52" s="1051"/>
      <c r="BV52" s="1051"/>
      <c r="BW52" s="1051"/>
      <c r="BX52" s="1051"/>
      <c r="BY52" s="1051"/>
      <c r="BZ52" s="1051"/>
      <c r="CA52" s="1051"/>
      <c r="CB52" s="1051"/>
      <c r="CC52" s="1051"/>
      <c r="CD52" s="1051"/>
      <c r="CE52" s="1051"/>
      <c r="CF52" s="1051"/>
      <c r="CG52" s="1052"/>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35"/>
    </row>
    <row r="53" spans="1:131" s="236" customFormat="1" ht="26.25" customHeight="1">
      <c r="A53" s="250">
        <v>26</v>
      </c>
      <c r="B53" s="1096"/>
      <c r="C53" s="1097"/>
      <c r="D53" s="1097"/>
      <c r="E53" s="1097"/>
      <c r="F53" s="1097"/>
      <c r="G53" s="1097"/>
      <c r="H53" s="1097"/>
      <c r="I53" s="1097"/>
      <c r="J53" s="1097"/>
      <c r="K53" s="1097"/>
      <c r="L53" s="1097"/>
      <c r="M53" s="1097"/>
      <c r="N53" s="1097"/>
      <c r="O53" s="1097"/>
      <c r="P53" s="1098"/>
      <c r="Q53" s="1099"/>
      <c r="R53" s="1064"/>
      <c r="S53" s="1064"/>
      <c r="T53" s="1064"/>
      <c r="U53" s="1065"/>
      <c r="V53" s="1063"/>
      <c r="W53" s="1064"/>
      <c r="X53" s="1064"/>
      <c r="Y53" s="1064"/>
      <c r="Z53" s="1065"/>
      <c r="AA53" s="1063"/>
      <c r="AB53" s="1064"/>
      <c r="AC53" s="1064"/>
      <c r="AD53" s="1064"/>
      <c r="AE53" s="1100"/>
      <c r="AF53" s="1101"/>
      <c r="AG53" s="1102"/>
      <c r="AH53" s="1102"/>
      <c r="AI53" s="1102"/>
      <c r="AJ53" s="1103"/>
      <c r="AK53" s="1076"/>
      <c r="AL53" s="1064"/>
      <c r="AM53" s="1064"/>
      <c r="AN53" s="1064"/>
      <c r="AO53" s="1065"/>
      <c r="AP53" s="1063"/>
      <c r="AQ53" s="1064"/>
      <c r="AR53" s="1064"/>
      <c r="AS53" s="1064"/>
      <c r="AT53" s="1065"/>
      <c r="AU53" s="1063"/>
      <c r="AV53" s="1064"/>
      <c r="AW53" s="1064"/>
      <c r="AX53" s="1064"/>
      <c r="AY53" s="1065"/>
      <c r="AZ53" s="1077"/>
      <c r="BA53" s="1078"/>
      <c r="BB53" s="1078"/>
      <c r="BC53" s="1078"/>
      <c r="BD53" s="1079"/>
      <c r="BE53" s="1094"/>
      <c r="BF53" s="1011"/>
      <c r="BG53" s="1011"/>
      <c r="BH53" s="1011"/>
      <c r="BI53" s="1095"/>
      <c r="BJ53" s="241"/>
      <c r="BK53" s="241"/>
      <c r="BL53" s="241"/>
      <c r="BM53" s="241"/>
      <c r="BN53" s="241"/>
      <c r="BO53" s="254"/>
      <c r="BP53" s="254"/>
      <c r="BQ53" s="251">
        <v>47</v>
      </c>
      <c r="BR53" s="252"/>
      <c r="BS53" s="1050"/>
      <c r="BT53" s="1051"/>
      <c r="BU53" s="1051"/>
      <c r="BV53" s="1051"/>
      <c r="BW53" s="1051"/>
      <c r="BX53" s="1051"/>
      <c r="BY53" s="1051"/>
      <c r="BZ53" s="1051"/>
      <c r="CA53" s="1051"/>
      <c r="CB53" s="1051"/>
      <c r="CC53" s="1051"/>
      <c r="CD53" s="1051"/>
      <c r="CE53" s="1051"/>
      <c r="CF53" s="1051"/>
      <c r="CG53" s="1052"/>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35"/>
    </row>
    <row r="54" spans="1:131" s="236" customFormat="1" ht="26.25" customHeight="1">
      <c r="A54" s="250">
        <v>27</v>
      </c>
      <c r="B54" s="1096"/>
      <c r="C54" s="1097"/>
      <c r="D54" s="1097"/>
      <c r="E54" s="1097"/>
      <c r="F54" s="1097"/>
      <c r="G54" s="1097"/>
      <c r="H54" s="1097"/>
      <c r="I54" s="1097"/>
      <c r="J54" s="1097"/>
      <c r="K54" s="1097"/>
      <c r="L54" s="1097"/>
      <c r="M54" s="1097"/>
      <c r="N54" s="1097"/>
      <c r="O54" s="1097"/>
      <c r="P54" s="1098"/>
      <c r="Q54" s="1099"/>
      <c r="R54" s="1064"/>
      <c r="S54" s="1064"/>
      <c r="T54" s="1064"/>
      <c r="U54" s="1065"/>
      <c r="V54" s="1063"/>
      <c r="W54" s="1064"/>
      <c r="X54" s="1064"/>
      <c r="Y54" s="1064"/>
      <c r="Z54" s="1065"/>
      <c r="AA54" s="1063"/>
      <c r="AB54" s="1064"/>
      <c r="AC54" s="1064"/>
      <c r="AD54" s="1064"/>
      <c r="AE54" s="1100"/>
      <c r="AF54" s="1101"/>
      <c r="AG54" s="1102"/>
      <c r="AH54" s="1102"/>
      <c r="AI54" s="1102"/>
      <c r="AJ54" s="1103"/>
      <c r="AK54" s="1076"/>
      <c r="AL54" s="1064"/>
      <c r="AM54" s="1064"/>
      <c r="AN54" s="1064"/>
      <c r="AO54" s="1065"/>
      <c r="AP54" s="1063"/>
      <c r="AQ54" s="1064"/>
      <c r="AR54" s="1064"/>
      <c r="AS54" s="1064"/>
      <c r="AT54" s="1065"/>
      <c r="AU54" s="1063"/>
      <c r="AV54" s="1064"/>
      <c r="AW54" s="1064"/>
      <c r="AX54" s="1064"/>
      <c r="AY54" s="1065"/>
      <c r="AZ54" s="1077"/>
      <c r="BA54" s="1078"/>
      <c r="BB54" s="1078"/>
      <c r="BC54" s="1078"/>
      <c r="BD54" s="1079"/>
      <c r="BE54" s="1094"/>
      <c r="BF54" s="1011"/>
      <c r="BG54" s="1011"/>
      <c r="BH54" s="1011"/>
      <c r="BI54" s="1095"/>
      <c r="BJ54" s="241"/>
      <c r="BK54" s="241"/>
      <c r="BL54" s="241"/>
      <c r="BM54" s="241"/>
      <c r="BN54" s="241"/>
      <c r="BO54" s="254"/>
      <c r="BP54" s="254"/>
      <c r="BQ54" s="251">
        <v>48</v>
      </c>
      <c r="BR54" s="252"/>
      <c r="BS54" s="1050"/>
      <c r="BT54" s="1051"/>
      <c r="BU54" s="1051"/>
      <c r="BV54" s="1051"/>
      <c r="BW54" s="1051"/>
      <c r="BX54" s="1051"/>
      <c r="BY54" s="1051"/>
      <c r="BZ54" s="1051"/>
      <c r="CA54" s="1051"/>
      <c r="CB54" s="1051"/>
      <c r="CC54" s="1051"/>
      <c r="CD54" s="1051"/>
      <c r="CE54" s="1051"/>
      <c r="CF54" s="1051"/>
      <c r="CG54" s="1052"/>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35"/>
    </row>
    <row r="55" spans="1:131" s="236" customFormat="1" ht="26.25" customHeight="1">
      <c r="A55" s="250">
        <v>28</v>
      </c>
      <c r="B55" s="1096"/>
      <c r="C55" s="1097"/>
      <c r="D55" s="1097"/>
      <c r="E55" s="1097"/>
      <c r="F55" s="1097"/>
      <c r="G55" s="1097"/>
      <c r="H55" s="1097"/>
      <c r="I55" s="1097"/>
      <c r="J55" s="1097"/>
      <c r="K55" s="1097"/>
      <c r="L55" s="1097"/>
      <c r="M55" s="1097"/>
      <c r="N55" s="1097"/>
      <c r="O55" s="1097"/>
      <c r="P55" s="1098"/>
      <c r="Q55" s="1099"/>
      <c r="R55" s="1064"/>
      <c r="S55" s="1064"/>
      <c r="T55" s="1064"/>
      <c r="U55" s="1065"/>
      <c r="V55" s="1063"/>
      <c r="W55" s="1064"/>
      <c r="X55" s="1064"/>
      <c r="Y55" s="1064"/>
      <c r="Z55" s="1065"/>
      <c r="AA55" s="1063"/>
      <c r="AB55" s="1064"/>
      <c r="AC55" s="1064"/>
      <c r="AD55" s="1064"/>
      <c r="AE55" s="1100"/>
      <c r="AF55" s="1101"/>
      <c r="AG55" s="1102"/>
      <c r="AH55" s="1102"/>
      <c r="AI55" s="1102"/>
      <c r="AJ55" s="1103"/>
      <c r="AK55" s="1076"/>
      <c r="AL55" s="1064"/>
      <c r="AM55" s="1064"/>
      <c r="AN55" s="1064"/>
      <c r="AO55" s="1065"/>
      <c r="AP55" s="1063"/>
      <c r="AQ55" s="1064"/>
      <c r="AR55" s="1064"/>
      <c r="AS55" s="1064"/>
      <c r="AT55" s="1065"/>
      <c r="AU55" s="1063"/>
      <c r="AV55" s="1064"/>
      <c r="AW55" s="1064"/>
      <c r="AX55" s="1064"/>
      <c r="AY55" s="1065"/>
      <c r="AZ55" s="1077"/>
      <c r="BA55" s="1078"/>
      <c r="BB55" s="1078"/>
      <c r="BC55" s="1078"/>
      <c r="BD55" s="1079"/>
      <c r="BE55" s="1094"/>
      <c r="BF55" s="1011"/>
      <c r="BG55" s="1011"/>
      <c r="BH55" s="1011"/>
      <c r="BI55" s="1095"/>
      <c r="BJ55" s="241"/>
      <c r="BK55" s="241"/>
      <c r="BL55" s="241"/>
      <c r="BM55" s="241"/>
      <c r="BN55" s="241"/>
      <c r="BO55" s="254"/>
      <c r="BP55" s="254"/>
      <c r="BQ55" s="251">
        <v>49</v>
      </c>
      <c r="BR55" s="252"/>
      <c r="BS55" s="1050"/>
      <c r="BT55" s="1051"/>
      <c r="BU55" s="1051"/>
      <c r="BV55" s="1051"/>
      <c r="BW55" s="1051"/>
      <c r="BX55" s="1051"/>
      <c r="BY55" s="1051"/>
      <c r="BZ55" s="1051"/>
      <c r="CA55" s="1051"/>
      <c r="CB55" s="1051"/>
      <c r="CC55" s="1051"/>
      <c r="CD55" s="1051"/>
      <c r="CE55" s="1051"/>
      <c r="CF55" s="1051"/>
      <c r="CG55" s="1052"/>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35"/>
    </row>
    <row r="56" spans="1:131" s="236" customFormat="1" ht="26.25" customHeight="1">
      <c r="A56" s="250">
        <v>29</v>
      </c>
      <c r="B56" s="1096"/>
      <c r="C56" s="1097"/>
      <c r="D56" s="1097"/>
      <c r="E56" s="1097"/>
      <c r="F56" s="1097"/>
      <c r="G56" s="1097"/>
      <c r="H56" s="1097"/>
      <c r="I56" s="1097"/>
      <c r="J56" s="1097"/>
      <c r="K56" s="1097"/>
      <c r="L56" s="1097"/>
      <c r="M56" s="1097"/>
      <c r="N56" s="1097"/>
      <c r="O56" s="1097"/>
      <c r="P56" s="1098"/>
      <c r="Q56" s="1099"/>
      <c r="R56" s="1064"/>
      <c r="S56" s="1064"/>
      <c r="T56" s="1064"/>
      <c r="U56" s="1065"/>
      <c r="V56" s="1063"/>
      <c r="W56" s="1064"/>
      <c r="X56" s="1064"/>
      <c r="Y56" s="1064"/>
      <c r="Z56" s="1065"/>
      <c r="AA56" s="1063"/>
      <c r="AB56" s="1064"/>
      <c r="AC56" s="1064"/>
      <c r="AD56" s="1064"/>
      <c r="AE56" s="1100"/>
      <c r="AF56" s="1101"/>
      <c r="AG56" s="1102"/>
      <c r="AH56" s="1102"/>
      <c r="AI56" s="1102"/>
      <c r="AJ56" s="1103"/>
      <c r="AK56" s="1076"/>
      <c r="AL56" s="1064"/>
      <c r="AM56" s="1064"/>
      <c r="AN56" s="1064"/>
      <c r="AO56" s="1065"/>
      <c r="AP56" s="1063"/>
      <c r="AQ56" s="1064"/>
      <c r="AR56" s="1064"/>
      <c r="AS56" s="1064"/>
      <c r="AT56" s="1065"/>
      <c r="AU56" s="1063"/>
      <c r="AV56" s="1064"/>
      <c r="AW56" s="1064"/>
      <c r="AX56" s="1064"/>
      <c r="AY56" s="1065"/>
      <c r="AZ56" s="1077"/>
      <c r="BA56" s="1078"/>
      <c r="BB56" s="1078"/>
      <c r="BC56" s="1078"/>
      <c r="BD56" s="1079"/>
      <c r="BE56" s="1094"/>
      <c r="BF56" s="1011"/>
      <c r="BG56" s="1011"/>
      <c r="BH56" s="1011"/>
      <c r="BI56" s="1095"/>
      <c r="BJ56" s="241"/>
      <c r="BK56" s="241"/>
      <c r="BL56" s="241"/>
      <c r="BM56" s="241"/>
      <c r="BN56" s="241"/>
      <c r="BO56" s="254"/>
      <c r="BP56" s="254"/>
      <c r="BQ56" s="251">
        <v>50</v>
      </c>
      <c r="BR56" s="252"/>
      <c r="BS56" s="1050"/>
      <c r="BT56" s="1051"/>
      <c r="BU56" s="1051"/>
      <c r="BV56" s="1051"/>
      <c r="BW56" s="1051"/>
      <c r="BX56" s="1051"/>
      <c r="BY56" s="1051"/>
      <c r="BZ56" s="1051"/>
      <c r="CA56" s="1051"/>
      <c r="CB56" s="1051"/>
      <c r="CC56" s="1051"/>
      <c r="CD56" s="1051"/>
      <c r="CE56" s="1051"/>
      <c r="CF56" s="1051"/>
      <c r="CG56" s="1052"/>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35"/>
    </row>
    <row r="57" spans="1:131" s="236" customFormat="1" ht="26.25" customHeight="1">
      <c r="A57" s="250">
        <v>30</v>
      </c>
      <c r="B57" s="1096"/>
      <c r="C57" s="1097"/>
      <c r="D57" s="1097"/>
      <c r="E57" s="1097"/>
      <c r="F57" s="1097"/>
      <c r="G57" s="1097"/>
      <c r="H57" s="1097"/>
      <c r="I57" s="1097"/>
      <c r="J57" s="1097"/>
      <c r="K57" s="1097"/>
      <c r="L57" s="1097"/>
      <c r="M57" s="1097"/>
      <c r="N57" s="1097"/>
      <c r="O57" s="1097"/>
      <c r="P57" s="1098"/>
      <c r="Q57" s="1099"/>
      <c r="R57" s="1064"/>
      <c r="S57" s="1064"/>
      <c r="T57" s="1064"/>
      <c r="U57" s="1065"/>
      <c r="V57" s="1063"/>
      <c r="W57" s="1064"/>
      <c r="X57" s="1064"/>
      <c r="Y57" s="1064"/>
      <c r="Z57" s="1065"/>
      <c r="AA57" s="1063"/>
      <c r="AB57" s="1064"/>
      <c r="AC57" s="1064"/>
      <c r="AD57" s="1064"/>
      <c r="AE57" s="1100"/>
      <c r="AF57" s="1101"/>
      <c r="AG57" s="1102"/>
      <c r="AH57" s="1102"/>
      <c r="AI57" s="1102"/>
      <c r="AJ57" s="1103"/>
      <c r="AK57" s="1076"/>
      <c r="AL57" s="1064"/>
      <c r="AM57" s="1064"/>
      <c r="AN57" s="1064"/>
      <c r="AO57" s="1065"/>
      <c r="AP57" s="1063"/>
      <c r="AQ57" s="1064"/>
      <c r="AR57" s="1064"/>
      <c r="AS57" s="1064"/>
      <c r="AT57" s="1065"/>
      <c r="AU57" s="1063"/>
      <c r="AV57" s="1064"/>
      <c r="AW57" s="1064"/>
      <c r="AX57" s="1064"/>
      <c r="AY57" s="1065"/>
      <c r="AZ57" s="1077"/>
      <c r="BA57" s="1078"/>
      <c r="BB57" s="1078"/>
      <c r="BC57" s="1078"/>
      <c r="BD57" s="1079"/>
      <c r="BE57" s="1094"/>
      <c r="BF57" s="1011"/>
      <c r="BG57" s="1011"/>
      <c r="BH57" s="1011"/>
      <c r="BI57" s="1095"/>
      <c r="BJ57" s="241"/>
      <c r="BK57" s="241"/>
      <c r="BL57" s="241"/>
      <c r="BM57" s="241"/>
      <c r="BN57" s="241"/>
      <c r="BO57" s="254"/>
      <c r="BP57" s="254"/>
      <c r="BQ57" s="251">
        <v>51</v>
      </c>
      <c r="BR57" s="252"/>
      <c r="BS57" s="1050"/>
      <c r="BT57" s="1051"/>
      <c r="BU57" s="1051"/>
      <c r="BV57" s="1051"/>
      <c r="BW57" s="1051"/>
      <c r="BX57" s="1051"/>
      <c r="BY57" s="1051"/>
      <c r="BZ57" s="1051"/>
      <c r="CA57" s="1051"/>
      <c r="CB57" s="1051"/>
      <c r="CC57" s="1051"/>
      <c r="CD57" s="1051"/>
      <c r="CE57" s="1051"/>
      <c r="CF57" s="1051"/>
      <c r="CG57" s="1052"/>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35"/>
    </row>
    <row r="58" spans="1:131" s="236" customFormat="1" ht="26.25" customHeight="1">
      <c r="A58" s="250">
        <v>31</v>
      </c>
      <c r="B58" s="1096"/>
      <c r="C58" s="1097"/>
      <c r="D58" s="1097"/>
      <c r="E58" s="1097"/>
      <c r="F58" s="1097"/>
      <c r="G58" s="1097"/>
      <c r="H58" s="1097"/>
      <c r="I58" s="1097"/>
      <c r="J58" s="1097"/>
      <c r="K58" s="1097"/>
      <c r="L58" s="1097"/>
      <c r="M58" s="1097"/>
      <c r="N58" s="1097"/>
      <c r="O58" s="1097"/>
      <c r="P58" s="1098"/>
      <c r="Q58" s="1099"/>
      <c r="R58" s="1064"/>
      <c r="S58" s="1064"/>
      <c r="T58" s="1064"/>
      <c r="U58" s="1065"/>
      <c r="V58" s="1063"/>
      <c r="W58" s="1064"/>
      <c r="X58" s="1064"/>
      <c r="Y58" s="1064"/>
      <c r="Z58" s="1065"/>
      <c r="AA58" s="1063"/>
      <c r="AB58" s="1064"/>
      <c r="AC58" s="1064"/>
      <c r="AD58" s="1064"/>
      <c r="AE58" s="1100"/>
      <c r="AF58" s="1101"/>
      <c r="AG58" s="1102"/>
      <c r="AH58" s="1102"/>
      <c r="AI58" s="1102"/>
      <c r="AJ58" s="1103"/>
      <c r="AK58" s="1076"/>
      <c r="AL58" s="1064"/>
      <c r="AM58" s="1064"/>
      <c r="AN58" s="1064"/>
      <c r="AO58" s="1065"/>
      <c r="AP58" s="1063"/>
      <c r="AQ58" s="1064"/>
      <c r="AR58" s="1064"/>
      <c r="AS58" s="1064"/>
      <c r="AT58" s="1065"/>
      <c r="AU58" s="1063"/>
      <c r="AV58" s="1064"/>
      <c r="AW58" s="1064"/>
      <c r="AX58" s="1064"/>
      <c r="AY58" s="1065"/>
      <c r="AZ58" s="1077"/>
      <c r="BA58" s="1078"/>
      <c r="BB58" s="1078"/>
      <c r="BC58" s="1078"/>
      <c r="BD58" s="1079"/>
      <c r="BE58" s="1094"/>
      <c r="BF58" s="1011"/>
      <c r="BG58" s="1011"/>
      <c r="BH58" s="1011"/>
      <c r="BI58" s="1095"/>
      <c r="BJ58" s="241"/>
      <c r="BK58" s="241"/>
      <c r="BL58" s="241"/>
      <c r="BM58" s="241"/>
      <c r="BN58" s="241"/>
      <c r="BO58" s="254"/>
      <c r="BP58" s="254"/>
      <c r="BQ58" s="251">
        <v>52</v>
      </c>
      <c r="BR58" s="252"/>
      <c r="BS58" s="1050"/>
      <c r="BT58" s="1051"/>
      <c r="BU58" s="1051"/>
      <c r="BV58" s="1051"/>
      <c r="BW58" s="1051"/>
      <c r="BX58" s="1051"/>
      <c r="BY58" s="1051"/>
      <c r="BZ58" s="1051"/>
      <c r="CA58" s="1051"/>
      <c r="CB58" s="1051"/>
      <c r="CC58" s="1051"/>
      <c r="CD58" s="1051"/>
      <c r="CE58" s="1051"/>
      <c r="CF58" s="1051"/>
      <c r="CG58" s="1052"/>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35"/>
    </row>
    <row r="59" spans="1:131" s="236" customFormat="1" ht="26.25" customHeight="1">
      <c r="A59" s="250">
        <v>32</v>
      </c>
      <c r="B59" s="1096"/>
      <c r="C59" s="1097"/>
      <c r="D59" s="1097"/>
      <c r="E59" s="1097"/>
      <c r="F59" s="1097"/>
      <c r="G59" s="1097"/>
      <c r="H59" s="1097"/>
      <c r="I59" s="1097"/>
      <c r="J59" s="1097"/>
      <c r="K59" s="1097"/>
      <c r="L59" s="1097"/>
      <c r="M59" s="1097"/>
      <c r="N59" s="1097"/>
      <c r="O59" s="1097"/>
      <c r="P59" s="1098"/>
      <c r="Q59" s="1099"/>
      <c r="R59" s="1064"/>
      <c r="S59" s="1064"/>
      <c r="T59" s="1064"/>
      <c r="U59" s="1065"/>
      <c r="V59" s="1063"/>
      <c r="W59" s="1064"/>
      <c r="X59" s="1064"/>
      <c r="Y59" s="1064"/>
      <c r="Z59" s="1065"/>
      <c r="AA59" s="1063"/>
      <c r="AB59" s="1064"/>
      <c r="AC59" s="1064"/>
      <c r="AD59" s="1064"/>
      <c r="AE59" s="1100"/>
      <c r="AF59" s="1101"/>
      <c r="AG59" s="1102"/>
      <c r="AH59" s="1102"/>
      <c r="AI59" s="1102"/>
      <c r="AJ59" s="1103"/>
      <c r="AK59" s="1076"/>
      <c r="AL59" s="1064"/>
      <c r="AM59" s="1064"/>
      <c r="AN59" s="1064"/>
      <c r="AO59" s="1065"/>
      <c r="AP59" s="1063"/>
      <c r="AQ59" s="1064"/>
      <c r="AR59" s="1064"/>
      <c r="AS59" s="1064"/>
      <c r="AT59" s="1065"/>
      <c r="AU59" s="1063"/>
      <c r="AV59" s="1064"/>
      <c r="AW59" s="1064"/>
      <c r="AX59" s="1064"/>
      <c r="AY59" s="1065"/>
      <c r="AZ59" s="1077"/>
      <c r="BA59" s="1078"/>
      <c r="BB59" s="1078"/>
      <c r="BC59" s="1078"/>
      <c r="BD59" s="1079"/>
      <c r="BE59" s="1094"/>
      <c r="BF59" s="1011"/>
      <c r="BG59" s="1011"/>
      <c r="BH59" s="1011"/>
      <c r="BI59" s="1095"/>
      <c r="BJ59" s="241"/>
      <c r="BK59" s="241"/>
      <c r="BL59" s="241"/>
      <c r="BM59" s="241"/>
      <c r="BN59" s="241"/>
      <c r="BO59" s="254"/>
      <c r="BP59" s="254"/>
      <c r="BQ59" s="251">
        <v>53</v>
      </c>
      <c r="BR59" s="252"/>
      <c r="BS59" s="1050"/>
      <c r="BT59" s="1051"/>
      <c r="BU59" s="1051"/>
      <c r="BV59" s="1051"/>
      <c r="BW59" s="1051"/>
      <c r="BX59" s="1051"/>
      <c r="BY59" s="1051"/>
      <c r="BZ59" s="1051"/>
      <c r="CA59" s="1051"/>
      <c r="CB59" s="1051"/>
      <c r="CC59" s="1051"/>
      <c r="CD59" s="1051"/>
      <c r="CE59" s="1051"/>
      <c r="CF59" s="1051"/>
      <c r="CG59" s="1052"/>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35"/>
    </row>
    <row r="60" spans="1:131" s="236" customFormat="1" ht="26.25" customHeight="1">
      <c r="A60" s="250">
        <v>33</v>
      </c>
      <c r="B60" s="1096"/>
      <c r="C60" s="1097"/>
      <c r="D60" s="1097"/>
      <c r="E60" s="1097"/>
      <c r="F60" s="1097"/>
      <c r="G60" s="1097"/>
      <c r="H60" s="1097"/>
      <c r="I60" s="1097"/>
      <c r="J60" s="1097"/>
      <c r="K60" s="1097"/>
      <c r="L60" s="1097"/>
      <c r="M60" s="1097"/>
      <c r="N60" s="1097"/>
      <c r="O60" s="1097"/>
      <c r="P60" s="1098"/>
      <c r="Q60" s="1099"/>
      <c r="R60" s="1064"/>
      <c r="S60" s="1064"/>
      <c r="T60" s="1064"/>
      <c r="U60" s="1065"/>
      <c r="V60" s="1063"/>
      <c r="W60" s="1064"/>
      <c r="X60" s="1064"/>
      <c r="Y60" s="1064"/>
      <c r="Z60" s="1065"/>
      <c r="AA60" s="1063"/>
      <c r="AB60" s="1064"/>
      <c r="AC60" s="1064"/>
      <c r="AD60" s="1064"/>
      <c r="AE60" s="1100"/>
      <c r="AF60" s="1101"/>
      <c r="AG60" s="1102"/>
      <c r="AH60" s="1102"/>
      <c r="AI60" s="1102"/>
      <c r="AJ60" s="1103"/>
      <c r="AK60" s="1076"/>
      <c r="AL60" s="1064"/>
      <c r="AM60" s="1064"/>
      <c r="AN60" s="1064"/>
      <c r="AO60" s="1065"/>
      <c r="AP60" s="1063"/>
      <c r="AQ60" s="1064"/>
      <c r="AR60" s="1064"/>
      <c r="AS60" s="1064"/>
      <c r="AT60" s="1065"/>
      <c r="AU60" s="1063"/>
      <c r="AV60" s="1064"/>
      <c r="AW60" s="1064"/>
      <c r="AX60" s="1064"/>
      <c r="AY60" s="1065"/>
      <c r="AZ60" s="1077"/>
      <c r="BA60" s="1078"/>
      <c r="BB60" s="1078"/>
      <c r="BC60" s="1078"/>
      <c r="BD60" s="1079"/>
      <c r="BE60" s="1094"/>
      <c r="BF60" s="1011"/>
      <c r="BG60" s="1011"/>
      <c r="BH60" s="1011"/>
      <c r="BI60" s="1095"/>
      <c r="BJ60" s="241"/>
      <c r="BK60" s="241"/>
      <c r="BL60" s="241"/>
      <c r="BM60" s="241"/>
      <c r="BN60" s="241"/>
      <c r="BO60" s="254"/>
      <c r="BP60" s="254"/>
      <c r="BQ60" s="251">
        <v>54</v>
      </c>
      <c r="BR60" s="252"/>
      <c r="BS60" s="1050"/>
      <c r="BT60" s="1051"/>
      <c r="BU60" s="1051"/>
      <c r="BV60" s="1051"/>
      <c r="BW60" s="1051"/>
      <c r="BX60" s="1051"/>
      <c r="BY60" s="1051"/>
      <c r="BZ60" s="1051"/>
      <c r="CA60" s="1051"/>
      <c r="CB60" s="1051"/>
      <c r="CC60" s="1051"/>
      <c r="CD60" s="1051"/>
      <c r="CE60" s="1051"/>
      <c r="CF60" s="1051"/>
      <c r="CG60" s="1052"/>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35"/>
    </row>
    <row r="61" spans="1:131" s="236" customFormat="1" ht="26.25" customHeight="1" thickBot="1">
      <c r="A61" s="250">
        <v>34</v>
      </c>
      <c r="B61" s="1096"/>
      <c r="C61" s="1097"/>
      <c r="D61" s="1097"/>
      <c r="E61" s="1097"/>
      <c r="F61" s="1097"/>
      <c r="G61" s="1097"/>
      <c r="H61" s="1097"/>
      <c r="I61" s="1097"/>
      <c r="J61" s="1097"/>
      <c r="K61" s="1097"/>
      <c r="L61" s="1097"/>
      <c r="M61" s="1097"/>
      <c r="N61" s="1097"/>
      <c r="O61" s="1097"/>
      <c r="P61" s="1098"/>
      <c r="Q61" s="1099"/>
      <c r="R61" s="1064"/>
      <c r="S61" s="1064"/>
      <c r="T61" s="1064"/>
      <c r="U61" s="1065"/>
      <c r="V61" s="1063"/>
      <c r="W61" s="1064"/>
      <c r="X61" s="1064"/>
      <c r="Y61" s="1064"/>
      <c r="Z61" s="1065"/>
      <c r="AA61" s="1063"/>
      <c r="AB61" s="1064"/>
      <c r="AC61" s="1064"/>
      <c r="AD61" s="1064"/>
      <c r="AE61" s="1100"/>
      <c r="AF61" s="1101"/>
      <c r="AG61" s="1102"/>
      <c r="AH61" s="1102"/>
      <c r="AI61" s="1102"/>
      <c r="AJ61" s="1103"/>
      <c r="AK61" s="1076"/>
      <c r="AL61" s="1064"/>
      <c r="AM61" s="1064"/>
      <c r="AN61" s="1064"/>
      <c r="AO61" s="1065"/>
      <c r="AP61" s="1063"/>
      <c r="AQ61" s="1064"/>
      <c r="AR61" s="1064"/>
      <c r="AS61" s="1064"/>
      <c r="AT61" s="1065"/>
      <c r="AU61" s="1063"/>
      <c r="AV61" s="1064"/>
      <c r="AW61" s="1064"/>
      <c r="AX61" s="1064"/>
      <c r="AY61" s="1065"/>
      <c r="AZ61" s="1077"/>
      <c r="BA61" s="1078"/>
      <c r="BB61" s="1078"/>
      <c r="BC61" s="1078"/>
      <c r="BD61" s="1079"/>
      <c r="BE61" s="1094"/>
      <c r="BF61" s="1011"/>
      <c r="BG61" s="1011"/>
      <c r="BH61" s="1011"/>
      <c r="BI61" s="1095"/>
      <c r="BJ61" s="241"/>
      <c r="BK61" s="241"/>
      <c r="BL61" s="241"/>
      <c r="BM61" s="241"/>
      <c r="BN61" s="241"/>
      <c r="BO61" s="254"/>
      <c r="BP61" s="254"/>
      <c r="BQ61" s="251">
        <v>55</v>
      </c>
      <c r="BR61" s="252"/>
      <c r="BS61" s="1050"/>
      <c r="BT61" s="1051"/>
      <c r="BU61" s="1051"/>
      <c r="BV61" s="1051"/>
      <c r="BW61" s="1051"/>
      <c r="BX61" s="1051"/>
      <c r="BY61" s="1051"/>
      <c r="BZ61" s="1051"/>
      <c r="CA61" s="1051"/>
      <c r="CB61" s="1051"/>
      <c r="CC61" s="1051"/>
      <c r="CD61" s="1051"/>
      <c r="CE61" s="1051"/>
      <c r="CF61" s="1051"/>
      <c r="CG61" s="1052"/>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35"/>
    </row>
    <row r="62" spans="1:131" s="236" customFormat="1" ht="26.25" customHeight="1">
      <c r="A62" s="250">
        <v>35</v>
      </c>
      <c r="B62" s="1090"/>
      <c r="C62" s="1091"/>
      <c r="D62" s="1091"/>
      <c r="E62" s="1091"/>
      <c r="F62" s="1091"/>
      <c r="G62" s="1091"/>
      <c r="H62" s="1091"/>
      <c r="I62" s="1091"/>
      <c r="J62" s="1091"/>
      <c r="K62" s="1091"/>
      <c r="L62" s="1091"/>
      <c r="M62" s="1091"/>
      <c r="N62" s="1091"/>
      <c r="O62" s="1091"/>
      <c r="P62" s="1092"/>
      <c r="Q62" s="1093"/>
      <c r="R62" s="1056"/>
      <c r="S62" s="1056"/>
      <c r="T62" s="1056"/>
      <c r="U62" s="1058"/>
      <c r="V62" s="1059"/>
      <c r="W62" s="1056"/>
      <c r="X62" s="1056"/>
      <c r="Y62" s="1056"/>
      <c r="Z62" s="1058"/>
      <c r="AA62" s="1059"/>
      <c r="AB62" s="1056"/>
      <c r="AC62" s="1056"/>
      <c r="AD62" s="1056"/>
      <c r="AE62" s="1057"/>
      <c r="AF62" s="1055"/>
      <c r="AG62" s="1056"/>
      <c r="AH62" s="1056"/>
      <c r="AI62" s="1056"/>
      <c r="AJ62" s="1057"/>
      <c r="AK62" s="1055"/>
      <c r="AL62" s="1056"/>
      <c r="AM62" s="1056"/>
      <c r="AN62" s="1056"/>
      <c r="AO62" s="1058"/>
      <c r="AP62" s="1059"/>
      <c r="AQ62" s="1056"/>
      <c r="AR62" s="1056"/>
      <c r="AS62" s="1056"/>
      <c r="AT62" s="1058"/>
      <c r="AU62" s="1059"/>
      <c r="AV62" s="1056"/>
      <c r="AW62" s="1056"/>
      <c r="AX62" s="1056"/>
      <c r="AY62" s="1058"/>
      <c r="AZ62" s="1060"/>
      <c r="BA62" s="1061"/>
      <c r="BB62" s="1061"/>
      <c r="BC62" s="1061"/>
      <c r="BD62" s="1062"/>
      <c r="BE62" s="1084"/>
      <c r="BF62" s="1085"/>
      <c r="BG62" s="1085"/>
      <c r="BH62" s="1085"/>
      <c r="BI62" s="1086"/>
      <c r="BJ62" s="1087" t="s">
        <v>388</v>
      </c>
      <c r="BK62" s="1088"/>
      <c r="BL62" s="1088"/>
      <c r="BM62" s="1088"/>
      <c r="BN62" s="1089"/>
      <c r="BO62" s="254"/>
      <c r="BP62" s="254"/>
      <c r="BQ62" s="251">
        <v>56</v>
      </c>
      <c r="BR62" s="252"/>
      <c r="BS62" s="1050"/>
      <c r="BT62" s="1051"/>
      <c r="BU62" s="1051"/>
      <c r="BV62" s="1051"/>
      <c r="BW62" s="1051"/>
      <c r="BX62" s="1051"/>
      <c r="BY62" s="1051"/>
      <c r="BZ62" s="1051"/>
      <c r="CA62" s="1051"/>
      <c r="CB62" s="1051"/>
      <c r="CC62" s="1051"/>
      <c r="CD62" s="1051"/>
      <c r="CE62" s="1051"/>
      <c r="CF62" s="1051"/>
      <c r="CG62" s="1052"/>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35"/>
    </row>
    <row r="63" spans="1:131" s="236" customFormat="1" ht="26.25" customHeight="1" thickBot="1">
      <c r="A63" s="253" t="s">
        <v>370</v>
      </c>
      <c r="B63" s="971" t="s">
        <v>389</v>
      </c>
      <c r="C63" s="972"/>
      <c r="D63" s="972"/>
      <c r="E63" s="972"/>
      <c r="F63" s="972"/>
      <c r="G63" s="972"/>
      <c r="H63" s="972"/>
      <c r="I63" s="972"/>
      <c r="J63" s="972"/>
      <c r="K63" s="972"/>
      <c r="L63" s="972"/>
      <c r="M63" s="972"/>
      <c r="N63" s="972"/>
      <c r="O63" s="972"/>
      <c r="P63" s="982"/>
      <c r="Q63" s="983"/>
      <c r="R63" s="984"/>
      <c r="S63" s="984"/>
      <c r="T63" s="984"/>
      <c r="U63" s="1080"/>
      <c r="V63" s="1081"/>
      <c r="W63" s="984"/>
      <c r="X63" s="984"/>
      <c r="Y63" s="984"/>
      <c r="Z63" s="1080"/>
      <c r="AA63" s="1081"/>
      <c r="AB63" s="984"/>
      <c r="AC63" s="984"/>
      <c r="AD63" s="984"/>
      <c r="AE63" s="1082"/>
      <c r="AF63" s="1074">
        <v>39377</v>
      </c>
      <c r="AG63" s="987"/>
      <c r="AH63" s="987"/>
      <c r="AI63" s="987"/>
      <c r="AJ63" s="1075"/>
      <c r="AK63" s="1083"/>
      <c r="AL63" s="984"/>
      <c r="AM63" s="984"/>
      <c r="AN63" s="984"/>
      <c r="AO63" s="1080"/>
      <c r="AP63" s="1066">
        <v>55662</v>
      </c>
      <c r="AQ63" s="987"/>
      <c r="AR63" s="987"/>
      <c r="AS63" s="987"/>
      <c r="AT63" s="1067"/>
      <c r="AU63" s="1066">
        <v>26996</v>
      </c>
      <c r="AV63" s="987"/>
      <c r="AW63" s="987"/>
      <c r="AX63" s="987"/>
      <c r="AY63" s="1067"/>
      <c r="AZ63" s="1068"/>
      <c r="BA63" s="1069"/>
      <c r="BB63" s="1069"/>
      <c r="BC63" s="1069"/>
      <c r="BD63" s="1070"/>
      <c r="BE63" s="1071"/>
      <c r="BF63" s="1072"/>
      <c r="BG63" s="1072"/>
      <c r="BH63" s="1072"/>
      <c r="BI63" s="1073"/>
      <c r="BJ63" s="1074" t="s">
        <v>129</v>
      </c>
      <c r="BK63" s="987"/>
      <c r="BL63" s="987"/>
      <c r="BM63" s="987"/>
      <c r="BN63" s="1075"/>
      <c r="BO63" s="254"/>
      <c r="BP63" s="254"/>
      <c r="BQ63" s="251">
        <v>57</v>
      </c>
      <c r="BR63" s="252"/>
      <c r="BS63" s="1050"/>
      <c r="BT63" s="1051"/>
      <c r="BU63" s="1051"/>
      <c r="BV63" s="1051"/>
      <c r="BW63" s="1051"/>
      <c r="BX63" s="1051"/>
      <c r="BY63" s="1051"/>
      <c r="BZ63" s="1051"/>
      <c r="CA63" s="1051"/>
      <c r="CB63" s="1051"/>
      <c r="CC63" s="1051"/>
      <c r="CD63" s="1051"/>
      <c r="CE63" s="1051"/>
      <c r="CF63" s="1051"/>
      <c r="CG63" s="1052"/>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35"/>
    </row>
    <row r="64" spans="1:131" s="236" customFormat="1" ht="26.25" customHeight="1">
      <c r="A64" s="254"/>
      <c r="B64" s="254"/>
      <c r="C64" s="254"/>
      <c r="D64" s="254"/>
      <c r="E64" s="254"/>
      <c r="F64" s="254"/>
      <c r="G64" s="254"/>
      <c r="H64" s="254"/>
      <c r="I64" s="254"/>
      <c r="J64" s="254"/>
      <c r="K64" s="254"/>
      <c r="L64" s="254"/>
      <c r="M64" s="254"/>
      <c r="N64" s="254"/>
      <c r="O64" s="254"/>
      <c r="P64" s="254"/>
      <c r="Q64" s="254"/>
      <c r="R64" s="254"/>
      <c r="S64" s="254"/>
      <c r="T64" s="254"/>
      <c r="U64" s="254"/>
      <c r="V64" s="254"/>
      <c r="W64" s="254"/>
      <c r="X64" s="254"/>
      <c r="Y64" s="254"/>
      <c r="Z64" s="254"/>
      <c r="AA64" s="254"/>
      <c r="AB64" s="254"/>
      <c r="AC64" s="254"/>
      <c r="AD64" s="254"/>
      <c r="AE64" s="254"/>
      <c r="AF64" s="254"/>
      <c r="AG64" s="254"/>
      <c r="AH64" s="254"/>
      <c r="AI64" s="254"/>
      <c r="AJ64" s="254"/>
      <c r="AK64" s="254"/>
      <c r="AL64" s="254"/>
      <c r="AM64" s="254"/>
      <c r="AN64" s="254"/>
      <c r="AO64" s="254"/>
      <c r="AP64" s="254"/>
      <c r="AQ64" s="254"/>
      <c r="AR64" s="254"/>
      <c r="AS64" s="254"/>
      <c r="AT64" s="254"/>
      <c r="AU64" s="254"/>
      <c r="AV64" s="254"/>
      <c r="AW64" s="254"/>
      <c r="AX64" s="254"/>
      <c r="AY64" s="254"/>
      <c r="AZ64" s="254"/>
      <c r="BA64" s="254"/>
      <c r="BB64" s="254"/>
      <c r="BC64" s="254"/>
      <c r="BD64" s="254"/>
      <c r="BE64" s="254"/>
      <c r="BF64" s="254"/>
      <c r="BG64" s="254"/>
      <c r="BH64" s="254"/>
      <c r="BI64" s="254"/>
      <c r="BJ64" s="254"/>
      <c r="BK64" s="254"/>
      <c r="BL64" s="254"/>
      <c r="BM64" s="254"/>
      <c r="BN64" s="254"/>
      <c r="BO64" s="254"/>
      <c r="BP64" s="254"/>
      <c r="BQ64" s="251">
        <v>58</v>
      </c>
      <c r="BR64" s="252"/>
      <c r="BS64" s="1050"/>
      <c r="BT64" s="1051"/>
      <c r="BU64" s="1051"/>
      <c r="BV64" s="1051"/>
      <c r="BW64" s="1051"/>
      <c r="BX64" s="1051"/>
      <c r="BY64" s="1051"/>
      <c r="BZ64" s="1051"/>
      <c r="CA64" s="1051"/>
      <c r="CB64" s="1051"/>
      <c r="CC64" s="1051"/>
      <c r="CD64" s="1051"/>
      <c r="CE64" s="1051"/>
      <c r="CF64" s="1051"/>
      <c r="CG64" s="1052"/>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35"/>
    </row>
    <row r="65" spans="1:131" s="236" customFormat="1" ht="26.25" customHeight="1" thickBot="1">
      <c r="A65" s="241" t="s">
        <v>390</v>
      </c>
      <c r="B65" s="241"/>
      <c r="C65" s="241"/>
      <c r="D65" s="241"/>
      <c r="E65" s="241"/>
      <c r="F65" s="241"/>
      <c r="G65" s="241"/>
      <c r="H65" s="241"/>
      <c r="I65" s="241"/>
      <c r="J65" s="241"/>
      <c r="K65" s="241"/>
      <c r="L65" s="241"/>
      <c r="M65" s="241"/>
      <c r="N65" s="241"/>
      <c r="O65" s="241"/>
      <c r="P65" s="241"/>
      <c r="Q65" s="241"/>
      <c r="R65" s="241"/>
      <c r="S65" s="241"/>
      <c r="T65" s="241"/>
      <c r="U65" s="241"/>
      <c r="V65" s="241"/>
      <c r="W65" s="241"/>
      <c r="X65" s="241"/>
      <c r="Y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54"/>
      <c r="BF65" s="254"/>
      <c r="BG65" s="254"/>
      <c r="BH65" s="254"/>
      <c r="BI65" s="254"/>
      <c r="BJ65" s="254"/>
      <c r="BK65" s="254"/>
      <c r="BL65" s="254"/>
      <c r="BM65" s="254"/>
      <c r="BN65" s="254"/>
      <c r="BO65" s="254"/>
      <c r="BP65" s="254"/>
      <c r="BQ65" s="251">
        <v>59</v>
      </c>
      <c r="BR65" s="252"/>
      <c r="BS65" s="1050"/>
      <c r="BT65" s="1051"/>
      <c r="BU65" s="1051"/>
      <c r="BV65" s="1051"/>
      <c r="BW65" s="1051"/>
      <c r="BX65" s="1051"/>
      <c r="BY65" s="1051"/>
      <c r="BZ65" s="1051"/>
      <c r="CA65" s="1051"/>
      <c r="CB65" s="1051"/>
      <c r="CC65" s="1051"/>
      <c r="CD65" s="1051"/>
      <c r="CE65" s="1051"/>
      <c r="CF65" s="1051"/>
      <c r="CG65" s="1052"/>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35"/>
    </row>
    <row r="66" spans="1:131" s="236" customFormat="1" ht="26.25" customHeight="1">
      <c r="A66" s="1031" t="s">
        <v>391</v>
      </c>
      <c r="B66" s="1032"/>
      <c r="C66" s="1032"/>
      <c r="D66" s="1032"/>
      <c r="E66" s="1032"/>
      <c r="F66" s="1032"/>
      <c r="G66" s="1032"/>
      <c r="H66" s="1032"/>
      <c r="I66" s="1032"/>
      <c r="J66" s="1032"/>
      <c r="K66" s="1032"/>
      <c r="L66" s="1032"/>
      <c r="M66" s="1032"/>
      <c r="N66" s="1032"/>
      <c r="O66" s="1032"/>
      <c r="P66" s="1033"/>
      <c r="Q66" s="1037" t="s">
        <v>392</v>
      </c>
      <c r="R66" s="1038"/>
      <c r="S66" s="1038"/>
      <c r="T66" s="1038"/>
      <c r="U66" s="1039"/>
      <c r="V66" s="1037" t="s">
        <v>393</v>
      </c>
      <c r="W66" s="1038"/>
      <c r="X66" s="1038"/>
      <c r="Y66" s="1038"/>
      <c r="Z66" s="1039"/>
      <c r="AA66" s="1037" t="s">
        <v>376</v>
      </c>
      <c r="AB66" s="1038"/>
      <c r="AC66" s="1038"/>
      <c r="AD66" s="1038"/>
      <c r="AE66" s="1039"/>
      <c r="AF66" s="1043" t="s">
        <v>377</v>
      </c>
      <c r="AG66" s="1044"/>
      <c r="AH66" s="1044"/>
      <c r="AI66" s="1044"/>
      <c r="AJ66" s="1045"/>
      <c r="AK66" s="1037" t="s">
        <v>394</v>
      </c>
      <c r="AL66" s="1032"/>
      <c r="AM66" s="1032"/>
      <c r="AN66" s="1032"/>
      <c r="AO66" s="1033"/>
      <c r="AP66" s="1037" t="s">
        <v>379</v>
      </c>
      <c r="AQ66" s="1038"/>
      <c r="AR66" s="1038"/>
      <c r="AS66" s="1038"/>
      <c r="AT66" s="1039"/>
      <c r="AU66" s="1037" t="s">
        <v>395</v>
      </c>
      <c r="AV66" s="1038"/>
      <c r="AW66" s="1038"/>
      <c r="AX66" s="1038"/>
      <c r="AY66" s="1039"/>
      <c r="AZ66" s="1037" t="s">
        <v>358</v>
      </c>
      <c r="BA66" s="1038"/>
      <c r="BB66" s="1038"/>
      <c r="BC66" s="1038"/>
      <c r="BD66" s="1053"/>
      <c r="BE66" s="254"/>
      <c r="BF66" s="254"/>
      <c r="BG66" s="254"/>
      <c r="BH66" s="254"/>
      <c r="BI66" s="254"/>
      <c r="BJ66" s="254"/>
      <c r="BK66" s="254"/>
      <c r="BL66" s="254"/>
      <c r="BM66" s="254"/>
      <c r="BN66" s="254"/>
      <c r="BO66" s="254"/>
      <c r="BP66" s="254"/>
      <c r="BQ66" s="251">
        <v>60</v>
      </c>
      <c r="BR66" s="256"/>
      <c r="BS66" s="989"/>
      <c r="BT66" s="990"/>
      <c r="BU66" s="990"/>
      <c r="BV66" s="990"/>
      <c r="BW66" s="990"/>
      <c r="BX66" s="990"/>
      <c r="BY66" s="990"/>
      <c r="BZ66" s="990"/>
      <c r="CA66" s="990"/>
      <c r="CB66" s="990"/>
      <c r="CC66" s="990"/>
      <c r="CD66" s="990"/>
      <c r="CE66" s="990"/>
      <c r="CF66" s="990"/>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79"/>
      <c r="DW66" s="980"/>
      <c r="DX66" s="980"/>
      <c r="DY66" s="980"/>
      <c r="DZ66" s="981"/>
      <c r="EA66" s="235"/>
    </row>
    <row r="67" spans="1:131" s="236" customFormat="1" ht="26.25" customHeight="1" thickBot="1">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4"/>
      <c r="BE67" s="254"/>
      <c r="BF67" s="254"/>
      <c r="BG67" s="254"/>
      <c r="BH67" s="254"/>
      <c r="BI67" s="254"/>
      <c r="BJ67" s="254"/>
      <c r="BK67" s="254"/>
      <c r="BL67" s="254"/>
      <c r="BM67" s="254"/>
      <c r="BN67" s="254"/>
      <c r="BO67" s="254"/>
      <c r="BP67" s="254"/>
      <c r="BQ67" s="251">
        <v>61</v>
      </c>
      <c r="BR67" s="256"/>
      <c r="BS67" s="989"/>
      <c r="BT67" s="990"/>
      <c r="BU67" s="990"/>
      <c r="BV67" s="990"/>
      <c r="BW67" s="990"/>
      <c r="BX67" s="990"/>
      <c r="BY67" s="990"/>
      <c r="BZ67" s="990"/>
      <c r="CA67" s="990"/>
      <c r="CB67" s="990"/>
      <c r="CC67" s="990"/>
      <c r="CD67" s="990"/>
      <c r="CE67" s="990"/>
      <c r="CF67" s="990"/>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79"/>
      <c r="DW67" s="980"/>
      <c r="DX67" s="980"/>
      <c r="DY67" s="980"/>
      <c r="DZ67" s="981"/>
      <c r="EA67" s="235"/>
    </row>
    <row r="68" spans="1:131" s="236" customFormat="1" ht="26.25" customHeight="1" thickTop="1">
      <c r="A68" s="247">
        <v>1</v>
      </c>
      <c r="B68" s="1021" t="s">
        <v>565</v>
      </c>
      <c r="C68" s="1022"/>
      <c r="D68" s="1022"/>
      <c r="E68" s="1022"/>
      <c r="F68" s="1022"/>
      <c r="G68" s="1022"/>
      <c r="H68" s="1022"/>
      <c r="I68" s="1022"/>
      <c r="J68" s="1022"/>
      <c r="K68" s="1022"/>
      <c r="L68" s="1022"/>
      <c r="M68" s="1022"/>
      <c r="N68" s="1022"/>
      <c r="O68" s="1022"/>
      <c r="P68" s="1023"/>
      <c r="Q68" s="1024">
        <v>16893</v>
      </c>
      <c r="R68" s="1018"/>
      <c r="S68" s="1018"/>
      <c r="T68" s="1018"/>
      <c r="U68" s="1018"/>
      <c r="V68" s="1018">
        <v>16136</v>
      </c>
      <c r="W68" s="1018"/>
      <c r="X68" s="1018"/>
      <c r="Y68" s="1018"/>
      <c r="Z68" s="1018"/>
      <c r="AA68" s="1018">
        <v>757</v>
      </c>
      <c r="AB68" s="1018"/>
      <c r="AC68" s="1018"/>
      <c r="AD68" s="1018"/>
      <c r="AE68" s="1018"/>
      <c r="AF68" s="1018">
        <v>153</v>
      </c>
      <c r="AG68" s="1018"/>
      <c r="AH68" s="1018"/>
      <c r="AI68" s="1018"/>
      <c r="AJ68" s="1018"/>
      <c r="AK68" s="1018" t="s">
        <v>566</v>
      </c>
      <c r="AL68" s="1018"/>
      <c r="AM68" s="1018"/>
      <c r="AN68" s="1018"/>
      <c r="AO68" s="1018"/>
      <c r="AP68" s="1018">
        <v>15031</v>
      </c>
      <c r="AQ68" s="1018"/>
      <c r="AR68" s="1018"/>
      <c r="AS68" s="1018"/>
      <c r="AT68" s="1018"/>
      <c r="AU68" s="1018">
        <v>6158</v>
      </c>
      <c r="AV68" s="1018"/>
      <c r="AW68" s="1018"/>
      <c r="AX68" s="1018"/>
      <c r="AY68" s="1018"/>
      <c r="AZ68" s="1019"/>
      <c r="BA68" s="1019"/>
      <c r="BB68" s="1019"/>
      <c r="BC68" s="1019"/>
      <c r="BD68" s="1020"/>
      <c r="BE68" s="254"/>
      <c r="BF68" s="254"/>
      <c r="BG68" s="254"/>
      <c r="BH68" s="254"/>
      <c r="BI68" s="254"/>
      <c r="BJ68" s="254"/>
      <c r="BK68" s="254"/>
      <c r="BL68" s="254"/>
      <c r="BM68" s="254"/>
      <c r="BN68" s="254"/>
      <c r="BO68" s="254"/>
      <c r="BP68" s="254"/>
      <c r="BQ68" s="251">
        <v>62</v>
      </c>
      <c r="BR68" s="256"/>
      <c r="BS68" s="989"/>
      <c r="BT68" s="990"/>
      <c r="BU68" s="990"/>
      <c r="BV68" s="990"/>
      <c r="BW68" s="990"/>
      <c r="BX68" s="990"/>
      <c r="BY68" s="990"/>
      <c r="BZ68" s="990"/>
      <c r="CA68" s="990"/>
      <c r="CB68" s="990"/>
      <c r="CC68" s="990"/>
      <c r="CD68" s="990"/>
      <c r="CE68" s="990"/>
      <c r="CF68" s="990"/>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79"/>
      <c r="DW68" s="980"/>
      <c r="DX68" s="980"/>
      <c r="DY68" s="980"/>
      <c r="DZ68" s="981"/>
      <c r="EA68" s="235"/>
    </row>
    <row r="69" spans="1:131" s="236" customFormat="1" ht="26.25" customHeight="1">
      <c r="A69" s="250">
        <v>2</v>
      </c>
      <c r="B69" s="1010"/>
      <c r="C69" s="1011"/>
      <c r="D69" s="1011"/>
      <c r="E69" s="1011"/>
      <c r="F69" s="1011"/>
      <c r="G69" s="1011"/>
      <c r="H69" s="1011"/>
      <c r="I69" s="1011"/>
      <c r="J69" s="1011"/>
      <c r="K69" s="1011"/>
      <c r="L69" s="1011"/>
      <c r="M69" s="1011"/>
      <c r="N69" s="1011"/>
      <c r="O69" s="1011"/>
      <c r="P69" s="1012"/>
      <c r="Q69" s="1013"/>
      <c r="R69" s="1007"/>
      <c r="S69" s="1007"/>
      <c r="T69" s="1007"/>
      <c r="U69" s="1007"/>
      <c r="V69" s="1007"/>
      <c r="W69" s="1007"/>
      <c r="X69" s="1007"/>
      <c r="Y69" s="1007"/>
      <c r="Z69" s="1007"/>
      <c r="AA69" s="1007"/>
      <c r="AB69" s="1007"/>
      <c r="AC69" s="1007"/>
      <c r="AD69" s="1007"/>
      <c r="AE69" s="1007"/>
      <c r="AF69" s="1007"/>
      <c r="AG69" s="1007"/>
      <c r="AH69" s="1007"/>
      <c r="AI69" s="1007"/>
      <c r="AJ69" s="1007"/>
      <c r="AK69" s="1007"/>
      <c r="AL69" s="1007"/>
      <c r="AM69" s="1007"/>
      <c r="AN69" s="1007"/>
      <c r="AO69" s="1007"/>
      <c r="AP69" s="1007"/>
      <c r="AQ69" s="1007"/>
      <c r="AR69" s="1007"/>
      <c r="AS69" s="1007"/>
      <c r="AT69" s="1007"/>
      <c r="AU69" s="1007"/>
      <c r="AV69" s="1007"/>
      <c r="AW69" s="1007"/>
      <c r="AX69" s="1007"/>
      <c r="AY69" s="1007"/>
      <c r="AZ69" s="1008"/>
      <c r="BA69" s="1008"/>
      <c r="BB69" s="1008"/>
      <c r="BC69" s="1008"/>
      <c r="BD69" s="1009"/>
      <c r="BE69" s="254"/>
      <c r="BF69" s="254"/>
      <c r="BG69" s="254"/>
      <c r="BH69" s="254"/>
      <c r="BI69" s="254"/>
      <c r="BJ69" s="254"/>
      <c r="BK69" s="254"/>
      <c r="BL69" s="254"/>
      <c r="BM69" s="254"/>
      <c r="BN69" s="254"/>
      <c r="BO69" s="254"/>
      <c r="BP69" s="254"/>
      <c r="BQ69" s="251">
        <v>63</v>
      </c>
      <c r="BR69" s="256"/>
      <c r="BS69" s="989"/>
      <c r="BT69" s="990"/>
      <c r="BU69" s="990"/>
      <c r="BV69" s="990"/>
      <c r="BW69" s="990"/>
      <c r="BX69" s="990"/>
      <c r="BY69" s="990"/>
      <c r="BZ69" s="990"/>
      <c r="CA69" s="990"/>
      <c r="CB69" s="990"/>
      <c r="CC69" s="990"/>
      <c r="CD69" s="990"/>
      <c r="CE69" s="990"/>
      <c r="CF69" s="990"/>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79"/>
      <c r="DW69" s="980"/>
      <c r="DX69" s="980"/>
      <c r="DY69" s="980"/>
      <c r="DZ69" s="981"/>
      <c r="EA69" s="235"/>
    </row>
    <row r="70" spans="1:131" s="236" customFormat="1" ht="26.25" customHeight="1">
      <c r="A70" s="250">
        <v>3</v>
      </c>
      <c r="B70" s="1010"/>
      <c r="C70" s="1011"/>
      <c r="D70" s="1011"/>
      <c r="E70" s="1011"/>
      <c r="F70" s="1011"/>
      <c r="G70" s="1011"/>
      <c r="H70" s="1011"/>
      <c r="I70" s="1011"/>
      <c r="J70" s="1011"/>
      <c r="K70" s="1011"/>
      <c r="L70" s="1011"/>
      <c r="M70" s="1011"/>
      <c r="N70" s="1011"/>
      <c r="O70" s="1011"/>
      <c r="P70" s="1012"/>
      <c r="Q70" s="1013"/>
      <c r="R70" s="1007"/>
      <c r="S70" s="1007"/>
      <c r="T70" s="1007"/>
      <c r="U70" s="1007"/>
      <c r="V70" s="1007"/>
      <c r="W70" s="1007"/>
      <c r="X70" s="1007"/>
      <c r="Y70" s="1007"/>
      <c r="Z70" s="1007"/>
      <c r="AA70" s="1007"/>
      <c r="AB70" s="1007"/>
      <c r="AC70" s="1007"/>
      <c r="AD70" s="1007"/>
      <c r="AE70" s="1007"/>
      <c r="AF70" s="1007"/>
      <c r="AG70" s="1007"/>
      <c r="AH70" s="1007"/>
      <c r="AI70" s="1007"/>
      <c r="AJ70" s="1007"/>
      <c r="AK70" s="1007"/>
      <c r="AL70" s="1007"/>
      <c r="AM70" s="1007"/>
      <c r="AN70" s="1007"/>
      <c r="AO70" s="1007"/>
      <c r="AP70" s="1007"/>
      <c r="AQ70" s="1007"/>
      <c r="AR70" s="1007"/>
      <c r="AS70" s="1007"/>
      <c r="AT70" s="1007"/>
      <c r="AU70" s="1007"/>
      <c r="AV70" s="1007"/>
      <c r="AW70" s="1007"/>
      <c r="AX70" s="1007"/>
      <c r="AY70" s="1007"/>
      <c r="AZ70" s="1008"/>
      <c r="BA70" s="1008"/>
      <c r="BB70" s="1008"/>
      <c r="BC70" s="1008"/>
      <c r="BD70" s="1009"/>
      <c r="BE70" s="254"/>
      <c r="BF70" s="254"/>
      <c r="BG70" s="254"/>
      <c r="BH70" s="254"/>
      <c r="BI70" s="254"/>
      <c r="BJ70" s="254"/>
      <c r="BK70" s="254"/>
      <c r="BL70" s="254"/>
      <c r="BM70" s="254"/>
      <c r="BN70" s="254"/>
      <c r="BO70" s="254"/>
      <c r="BP70" s="254"/>
      <c r="BQ70" s="251">
        <v>64</v>
      </c>
      <c r="BR70" s="256"/>
      <c r="BS70" s="989"/>
      <c r="BT70" s="990"/>
      <c r="BU70" s="990"/>
      <c r="BV70" s="990"/>
      <c r="BW70" s="990"/>
      <c r="BX70" s="990"/>
      <c r="BY70" s="990"/>
      <c r="BZ70" s="990"/>
      <c r="CA70" s="990"/>
      <c r="CB70" s="990"/>
      <c r="CC70" s="990"/>
      <c r="CD70" s="990"/>
      <c r="CE70" s="990"/>
      <c r="CF70" s="990"/>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79"/>
      <c r="DW70" s="980"/>
      <c r="DX70" s="980"/>
      <c r="DY70" s="980"/>
      <c r="DZ70" s="981"/>
      <c r="EA70" s="235"/>
    </row>
    <row r="71" spans="1:131" s="236" customFormat="1" ht="26.25" customHeight="1">
      <c r="A71" s="250">
        <v>4</v>
      </c>
      <c r="B71" s="1010"/>
      <c r="C71" s="1011"/>
      <c r="D71" s="1011"/>
      <c r="E71" s="1011"/>
      <c r="F71" s="1011"/>
      <c r="G71" s="1011"/>
      <c r="H71" s="1011"/>
      <c r="I71" s="1011"/>
      <c r="J71" s="1011"/>
      <c r="K71" s="1011"/>
      <c r="L71" s="1011"/>
      <c r="M71" s="1011"/>
      <c r="N71" s="1011"/>
      <c r="O71" s="1011"/>
      <c r="P71" s="1012"/>
      <c r="Q71" s="1013"/>
      <c r="R71" s="1007"/>
      <c r="S71" s="1007"/>
      <c r="T71" s="1007"/>
      <c r="U71" s="1007"/>
      <c r="V71" s="1007"/>
      <c r="W71" s="1007"/>
      <c r="X71" s="1007"/>
      <c r="Y71" s="1007"/>
      <c r="Z71" s="1007"/>
      <c r="AA71" s="1007"/>
      <c r="AB71" s="1007"/>
      <c r="AC71" s="1007"/>
      <c r="AD71" s="1007"/>
      <c r="AE71" s="1007"/>
      <c r="AF71" s="1007"/>
      <c r="AG71" s="1007"/>
      <c r="AH71" s="1007"/>
      <c r="AI71" s="1007"/>
      <c r="AJ71" s="1007"/>
      <c r="AK71" s="1007"/>
      <c r="AL71" s="1007"/>
      <c r="AM71" s="1007"/>
      <c r="AN71" s="1007"/>
      <c r="AO71" s="1007"/>
      <c r="AP71" s="1007"/>
      <c r="AQ71" s="1007"/>
      <c r="AR71" s="1007"/>
      <c r="AS71" s="1007"/>
      <c r="AT71" s="1007"/>
      <c r="AU71" s="1007"/>
      <c r="AV71" s="1007"/>
      <c r="AW71" s="1007"/>
      <c r="AX71" s="1007"/>
      <c r="AY71" s="1007"/>
      <c r="AZ71" s="1008"/>
      <c r="BA71" s="1008"/>
      <c r="BB71" s="1008"/>
      <c r="BC71" s="1008"/>
      <c r="BD71" s="1009"/>
      <c r="BE71" s="254"/>
      <c r="BF71" s="254"/>
      <c r="BG71" s="254"/>
      <c r="BH71" s="254"/>
      <c r="BI71" s="254"/>
      <c r="BJ71" s="254"/>
      <c r="BK71" s="254"/>
      <c r="BL71" s="254"/>
      <c r="BM71" s="254"/>
      <c r="BN71" s="254"/>
      <c r="BO71" s="254"/>
      <c r="BP71" s="254"/>
      <c r="BQ71" s="251">
        <v>65</v>
      </c>
      <c r="BR71" s="256"/>
      <c r="BS71" s="989"/>
      <c r="BT71" s="990"/>
      <c r="BU71" s="990"/>
      <c r="BV71" s="990"/>
      <c r="BW71" s="990"/>
      <c r="BX71" s="990"/>
      <c r="BY71" s="990"/>
      <c r="BZ71" s="990"/>
      <c r="CA71" s="990"/>
      <c r="CB71" s="990"/>
      <c r="CC71" s="990"/>
      <c r="CD71" s="990"/>
      <c r="CE71" s="990"/>
      <c r="CF71" s="990"/>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79"/>
      <c r="DW71" s="980"/>
      <c r="DX71" s="980"/>
      <c r="DY71" s="980"/>
      <c r="DZ71" s="981"/>
      <c r="EA71" s="235"/>
    </row>
    <row r="72" spans="1:131" s="236" customFormat="1" ht="26.25" customHeight="1">
      <c r="A72" s="250">
        <v>5</v>
      </c>
      <c r="B72" s="1010"/>
      <c r="C72" s="1011"/>
      <c r="D72" s="1011"/>
      <c r="E72" s="1011"/>
      <c r="F72" s="1011"/>
      <c r="G72" s="1011"/>
      <c r="H72" s="1011"/>
      <c r="I72" s="1011"/>
      <c r="J72" s="1011"/>
      <c r="K72" s="1011"/>
      <c r="L72" s="1011"/>
      <c r="M72" s="1011"/>
      <c r="N72" s="1011"/>
      <c r="O72" s="1011"/>
      <c r="P72" s="1012"/>
      <c r="Q72" s="1013"/>
      <c r="R72" s="1007"/>
      <c r="S72" s="1007"/>
      <c r="T72" s="1007"/>
      <c r="U72" s="1007"/>
      <c r="V72" s="1007"/>
      <c r="W72" s="1007"/>
      <c r="X72" s="1007"/>
      <c r="Y72" s="1007"/>
      <c r="Z72" s="1007"/>
      <c r="AA72" s="1007"/>
      <c r="AB72" s="1007"/>
      <c r="AC72" s="1007"/>
      <c r="AD72" s="1007"/>
      <c r="AE72" s="1007"/>
      <c r="AF72" s="1007"/>
      <c r="AG72" s="1007"/>
      <c r="AH72" s="1007"/>
      <c r="AI72" s="1007"/>
      <c r="AJ72" s="1007"/>
      <c r="AK72" s="1007"/>
      <c r="AL72" s="1007"/>
      <c r="AM72" s="1007"/>
      <c r="AN72" s="1007"/>
      <c r="AO72" s="1007"/>
      <c r="AP72" s="1007"/>
      <c r="AQ72" s="1007"/>
      <c r="AR72" s="1007"/>
      <c r="AS72" s="1007"/>
      <c r="AT72" s="1007"/>
      <c r="AU72" s="1007"/>
      <c r="AV72" s="1007"/>
      <c r="AW72" s="1007"/>
      <c r="AX72" s="1007"/>
      <c r="AY72" s="1007"/>
      <c r="AZ72" s="1008"/>
      <c r="BA72" s="1008"/>
      <c r="BB72" s="1008"/>
      <c r="BC72" s="1008"/>
      <c r="BD72" s="1009"/>
      <c r="BE72" s="254"/>
      <c r="BF72" s="254"/>
      <c r="BG72" s="254"/>
      <c r="BH72" s="254"/>
      <c r="BI72" s="254"/>
      <c r="BJ72" s="254"/>
      <c r="BK72" s="254"/>
      <c r="BL72" s="254"/>
      <c r="BM72" s="254"/>
      <c r="BN72" s="254"/>
      <c r="BO72" s="254"/>
      <c r="BP72" s="254"/>
      <c r="BQ72" s="251">
        <v>66</v>
      </c>
      <c r="BR72" s="256"/>
      <c r="BS72" s="989"/>
      <c r="BT72" s="990"/>
      <c r="BU72" s="990"/>
      <c r="BV72" s="990"/>
      <c r="BW72" s="990"/>
      <c r="BX72" s="990"/>
      <c r="BY72" s="990"/>
      <c r="BZ72" s="990"/>
      <c r="CA72" s="990"/>
      <c r="CB72" s="990"/>
      <c r="CC72" s="990"/>
      <c r="CD72" s="990"/>
      <c r="CE72" s="990"/>
      <c r="CF72" s="990"/>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79"/>
      <c r="DW72" s="980"/>
      <c r="DX72" s="980"/>
      <c r="DY72" s="980"/>
      <c r="DZ72" s="981"/>
      <c r="EA72" s="235"/>
    </row>
    <row r="73" spans="1:131" s="236" customFormat="1" ht="26.25" customHeight="1">
      <c r="A73" s="250">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54"/>
      <c r="BF73" s="254"/>
      <c r="BG73" s="254"/>
      <c r="BH73" s="254"/>
      <c r="BI73" s="254"/>
      <c r="BJ73" s="254"/>
      <c r="BK73" s="254"/>
      <c r="BL73" s="254"/>
      <c r="BM73" s="254"/>
      <c r="BN73" s="254"/>
      <c r="BO73" s="254"/>
      <c r="BP73" s="254"/>
      <c r="BQ73" s="251">
        <v>67</v>
      </c>
      <c r="BR73" s="256"/>
      <c r="BS73" s="989"/>
      <c r="BT73" s="990"/>
      <c r="BU73" s="990"/>
      <c r="BV73" s="990"/>
      <c r="BW73" s="990"/>
      <c r="BX73" s="990"/>
      <c r="BY73" s="990"/>
      <c r="BZ73" s="990"/>
      <c r="CA73" s="990"/>
      <c r="CB73" s="990"/>
      <c r="CC73" s="990"/>
      <c r="CD73" s="990"/>
      <c r="CE73" s="990"/>
      <c r="CF73" s="990"/>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79"/>
      <c r="DW73" s="980"/>
      <c r="DX73" s="980"/>
      <c r="DY73" s="980"/>
      <c r="DZ73" s="981"/>
      <c r="EA73" s="235"/>
    </row>
    <row r="74" spans="1:131" s="236" customFormat="1" ht="26.25" customHeight="1">
      <c r="A74" s="250">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54"/>
      <c r="BF74" s="254"/>
      <c r="BG74" s="254"/>
      <c r="BH74" s="254"/>
      <c r="BI74" s="254"/>
      <c r="BJ74" s="254"/>
      <c r="BK74" s="254"/>
      <c r="BL74" s="254"/>
      <c r="BM74" s="254"/>
      <c r="BN74" s="254"/>
      <c r="BO74" s="254"/>
      <c r="BP74" s="254"/>
      <c r="BQ74" s="251">
        <v>68</v>
      </c>
      <c r="BR74" s="256"/>
      <c r="BS74" s="989"/>
      <c r="BT74" s="990"/>
      <c r="BU74" s="990"/>
      <c r="BV74" s="990"/>
      <c r="BW74" s="990"/>
      <c r="BX74" s="990"/>
      <c r="BY74" s="990"/>
      <c r="BZ74" s="990"/>
      <c r="CA74" s="990"/>
      <c r="CB74" s="990"/>
      <c r="CC74" s="990"/>
      <c r="CD74" s="990"/>
      <c r="CE74" s="990"/>
      <c r="CF74" s="990"/>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79"/>
      <c r="DW74" s="980"/>
      <c r="DX74" s="980"/>
      <c r="DY74" s="980"/>
      <c r="DZ74" s="981"/>
      <c r="EA74" s="235"/>
    </row>
    <row r="75" spans="1:131" s="236" customFormat="1" ht="26.25" customHeight="1">
      <c r="A75" s="250">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54"/>
      <c r="BF75" s="254"/>
      <c r="BG75" s="254"/>
      <c r="BH75" s="254"/>
      <c r="BI75" s="254"/>
      <c r="BJ75" s="254"/>
      <c r="BK75" s="254"/>
      <c r="BL75" s="254"/>
      <c r="BM75" s="254"/>
      <c r="BN75" s="254"/>
      <c r="BO75" s="254"/>
      <c r="BP75" s="254"/>
      <c r="BQ75" s="251">
        <v>69</v>
      </c>
      <c r="BR75" s="256"/>
      <c r="BS75" s="989"/>
      <c r="BT75" s="990"/>
      <c r="BU75" s="990"/>
      <c r="BV75" s="990"/>
      <c r="BW75" s="990"/>
      <c r="BX75" s="990"/>
      <c r="BY75" s="990"/>
      <c r="BZ75" s="990"/>
      <c r="CA75" s="990"/>
      <c r="CB75" s="990"/>
      <c r="CC75" s="990"/>
      <c r="CD75" s="990"/>
      <c r="CE75" s="990"/>
      <c r="CF75" s="990"/>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79"/>
      <c r="DW75" s="980"/>
      <c r="DX75" s="980"/>
      <c r="DY75" s="980"/>
      <c r="DZ75" s="981"/>
      <c r="EA75" s="235"/>
    </row>
    <row r="76" spans="1:131" s="236" customFormat="1" ht="26.25" customHeight="1">
      <c r="A76" s="250">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54"/>
      <c r="BF76" s="254"/>
      <c r="BG76" s="254"/>
      <c r="BH76" s="254"/>
      <c r="BI76" s="254"/>
      <c r="BJ76" s="254"/>
      <c r="BK76" s="254"/>
      <c r="BL76" s="254"/>
      <c r="BM76" s="254"/>
      <c r="BN76" s="254"/>
      <c r="BO76" s="254"/>
      <c r="BP76" s="254"/>
      <c r="BQ76" s="251">
        <v>70</v>
      </c>
      <c r="BR76" s="256"/>
      <c r="BS76" s="989"/>
      <c r="BT76" s="990"/>
      <c r="BU76" s="990"/>
      <c r="BV76" s="990"/>
      <c r="BW76" s="990"/>
      <c r="BX76" s="990"/>
      <c r="BY76" s="990"/>
      <c r="BZ76" s="990"/>
      <c r="CA76" s="990"/>
      <c r="CB76" s="990"/>
      <c r="CC76" s="990"/>
      <c r="CD76" s="990"/>
      <c r="CE76" s="990"/>
      <c r="CF76" s="990"/>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79"/>
      <c r="DW76" s="980"/>
      <c r="DX76" s="980"/>
      <c r="DY76" s="980"/>
      <c r="DZ76" s="981"/>
      <c r="EA76" s="235"/>
    </row>
    <row r="77" spans="1:131" s="236" customFormat="1" ht="26.25" customHeight="1">
      <c r="A77" s="250">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54"/>
      <c r="BF77" s="254"/>
      <c r="BG77" s="254"/>
      <c r="BH77" s="254"/>
      <c r="BI77" s="254"/>
      <c r="BJ77" s="254"/>
      <c r="BK77" s="254"/>
      <c r="BL77" s="254"/>
      <c r="BM77" s="254"/>
      <c r="BN77" s="254"/>
      <c r="BO77" s="254"/>
      <c r="BP77" s="254"/>
      <c r="BQ77" s="251">
        <v>71</v>
      </c>
      <c r="BR77" s="256"/>
      <c r="BS77" s="989"/>
      <c r="BT77" s="990"/>
      <c r="BU77" s="990"/>
      <c r="BV77" s="990"/>
      <c r="BW77" s="990"/>
      <c r="BX77" s="990"/>
      <c r="BY77" s="990"/>
      <c r="BZ77" s="990"/>
      <c r="CA77" s="990"/>
      <c r="CB77" s="990"/>
      <c r="CC77" s="990"/>
      <c r="CD77" s="990"/>
      <c r="CE77" s="990"/>
      <c r="CF77" s="990"/>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79"/>
      <c r="DW77" s="980"/>
      <c r="DX77" s="980"/>
      <c r="DY77" s="980"/>
      <c r="DZ77" s="981"/>
      <c r="EA77" s="235"/>
    </row>
    <row r="78" spans="1:131" s="236" customFormat="1" ht="26.25" customHeight="1">
      <c r="A78" s="250">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54"/>
      <c r="BF78" s="254"/>
      <c r="BG78" s="254"/>
      <c r="BH78" s="254"/>
      <c r="BI78" s="254"/>
      <c r="BJ78" s="257"/>
      <c r="BK78" s="257"/>
      <c r="BL78" s="257"/>
      <c r="BM78" s="257"/>
      <c r="BN78" s="257"/>
      <c r="BO78" s="254"/>
      <c r="BP78" s="254"/>
      <c r="BQ78" s="251">
        <v>72</v>
      </c>
      <c r="BR78" s="256"/>
      <c r="BS78" s="989"/>
      <c r="BT78" s="990"/>
      <c r="BU78" s="990"/>
      <c r="BV78" s="990"/>
      <c r="BW78" s="990"/>
      <c r="BX78" s="990"/>
      <c r="BY78" s="990"/>
      <c r="BZ78" s="990"/>
      <c r="CA78" s="990"/>
      <c r="CB78" s="990"/>
      <c r="CC78" s="990"/>
      <c r="CD78" s="990"/>
      <c r="CE78" s="990"/>
      <c r="CF78" s="990"/>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79"/>
      <c r="DW78" s="980"/>
      <c r="DX78" s="980"/>
      <c r="DY78" s="980"/>
      <c r="DZ78" s="981"/>
      <c r="EA78" s="235"/>
    </row>
    <row r="79" spans="1:131" s="236" customFormat="1" ht="26.25" customHeight="1">
      <c r="A79" s="250">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54"/>
      <c r="BF79" s="254"/>
      <c r="BG79" s="254"/>
      <c r="BH79" s="254"/>
      <c r="BI79" s="254"/>
      <c r="BJ79" s="257"/>
      <c r="BK79" s="257"/>
      <c r="BL79" s="257"/>
      <c r="BM79" s="257"/>
      <c r="BN79" s="257"/>
      <c r="BO79" s="254"/>
      <c r="BP79" s="254"/>
      <c r="BQ79" s="251">
        <v>73</v>
      </c>
      <c r="BR79" s="256"/>
      <c r="BS79" s="989"/>
      <c r="BT79" s="990"/>
      <c r="BU79" s="990"/>
      <c r="BV79" s="990"/>
      <c r="BW79" s="990"/>
      <c r="BX79" s="990"/>
      <c r="BY79" s="990"/>
      <c r="BZ79" s="990"/>
      <c r="CA79" s="990"/>
      <c r="CB79" s="990"/>
      <c r="CC79" s="990"/>
      <c r="CD79" s="990"/>
      <c r="CE79" s="990"/>
      <c r="CF79" s="990"/>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79"/>
      <c r="DW79" s="980"/>
      <c r="DX79" s="980"/>
      <c r="DY79" s="980"/>
      <c r="DZ79" s="981"/>
      <c r="EA79" s="235"/>
    </row>
    <row r="80" spans="1:131" s="236" customFormat="1" ht="26.25" customHeight="1">
      <c r="A80" s="250">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54"/>
      <c r="BF80" s="254"/>
      <c r="BG80" s="254"/>
      <c r="BH80" s="254"/>
      <c r="BI80" s="254"/>
      <c r="BJ80" s="254"/>
      <c r="BK80" s="254"/>
      <c r="BL80" s="254"/>
      <c r="BM80" s="254"/>
      <c r="BN80" s="254"/>
      <c r="BO80" s="254"/>
      <c r="BP80" s="254"/>
      <c r="BQ80" s="251">
        <v>74</v>
      </c>
      <c r="BR80" s="256"/>
      <c r="BS80" s="989"/>
      <c r="BT80" s="990"/>
      <c r="BU80" s="990"/>
      <c r="BV80" s="990"/>
      <c r="BW80" s="990"/>
      <c r="BX80" s="990"/>
      <c r="BY80" s="990"/>
      <c r="BZ80" s="990"/>
      <c r="CA80" s="990"/>
      <c r="CB80" s="990"/>
      <c r="CC80" s="990"/>
      <c r="CD80" s="990"/>
      <c r="CE80" s="990"/>
      <c r="CF80" s="990"/>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79"/>
      <c r="DW80" s="980"/>
      <c r="DX80" s="980"/>
      <c r="DY80" s="980"/>
      <c r="DZ80" s="981"/>
      <c r="EA80" s="235"/>
    </row>
    <row r="81" spans="1:131" s="236" customFormat="1" ht="26.25" customHeight="1">
      <c r="A81" s="250">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54"/>
      <c r="BF81" s="254"/>
      <c r="BG81" s="254"/>
      <c r="BH81" s="254"/>
      <c r="BI81" s="254"/>
      <c r="BJ81" s="254"/>
      <c r="BK81" s="254"/>
      <c r="BL81" s="254"/>
      <c r="BM81" s="254"/>
      <c r="BN81" s="254"/>
      <c r="BO81" s="254"/>
      <c r="BP81" s="254"/>
      <c r="BQ81" s="251">
        <v>75</v>
      </c>
      <c r="BR81" s="256"/>
      <c r="BS81" s="989"/>
      <c r="BT81" s="990"/>
      <c r="BU81" s="990"/>
      <c r="BV81" s="990"/>
      <c r="BW81" s="990"/>
      <c r="BX81" s="990"/>
      <c r="BY81" s="990"/>
      <c r="BZ81" s="990"/>
      <c r="CA81" s="990"/>
      <c r="CB81" s="990"/>
      <c r="CC81" s="990"/>
      <c r="CD81" s="990"/>
      <c r="CE81" s="990"/>
      <c r="CF81" s="990"/>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79"/>
      <c r="DW81" s="980"/>
      <c r="DX81" s="980"/>
      <c r="DY81" s="980"/>
      <c r="DZ81" s="981"/>
      <c r="EA81" s="235"/>
    </row>
    <row r="82" spans="1:131" s="236" customFormat="1" ht="26.25" customHeight="1">
      <c r="A82" s="250">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54"/>
      <c r="BF82" s="254"/>
      <c r="BG82" s="254"/>
      <c r="BH82" s="254"/>
      <c r="BI82" s="254"/>
      <c r="BJ82" s="254"/>
      <c r="BK82" s="254"/>
      <c r="BL82" s="254"/>
      <c r="BM82" s="254"/>
      <c r="BN82" s="254"/>
      <c r="BO82" s="254"/>
      <c r="BP82" s="254"/>
      <c r="BQ82" s="251">
        <v>76</v>
      </c>
      <c r="BR82" s="256"/>
      <c r="BS82" s="989"/>
      <c r="BT82" s="990"/>
      <c r="BU82" s="990"/>
      <c r="BV82" s="990"/>
      <c r="BW82" s="990"/>
      <c r="BX82" s="990"/>
      <c r="BY82" s="990"/>
      <c r="BZ82" s="990"/>
      <c r="CA82" s="990"/>
      <c r="CB82" s="990"/>
      <c r="CC82" s="990"/>
      <c r="CD82" s="990"/>
      <c r="CE82" s="990"/>
      <c r="CF82" s="990"/>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79"/>
      <c r="DW82" s="980"/>
      <c r="DX82" s="980"/>
      <c r="DY82" s="980"/>
      <c r="DZ82" s="981"/>
      <c r="EA82" s="235"/>
    </row>
    <row r="83" spans="1:131" s="236" customFormat="1" ht="26.25" customHeight="1">
      <c r="A83" s="250">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54"/>
      <c r="BF83" s="254"/>
      <c r="BG83" s="254"/>
      <c r="BH83" s="254"/>
      <c r="BI83" s="254"/>
      <c r="BJ83" s="254"/>
      <c r="BK83" s="254"/>
      <c r="BL83" s="254"/>
      <c r="BM83" s="254"/>
      <c r="BN83" s="254"/>
      <c r="BO83" s="254"/>
      <c r="BP83" s="254"/>
      <c r="BQ83" s="251">
        <v>77</v>
      </c>
      <c r="BR83" s="256"/>
      <c r="BS83" s="989"/>
      <c r="BT83" s="990"/>
      <c r="BU83" s="990"/>
      <c r="BV83" s="990"/>
      <c r="BW83" s="990"/>
      <c r="BX83" s="990"/>
      <c r="BY83" s="990"/>
      <c r="BZ83" s="990"/>
      <c r="CA83" s="990"/>
      <c r="CB83" s="990"/>
      <c r="CC83" s="990"/>
      <c r="CD83" s="990"/>
      <c r="CE83" s="990"/>
      <c r="CF83" s="990"/>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79"/>
      <c r="DW83" s="980"/>
      <c r="DX83" s="980"/>
      <c r="DY83" s="980"/>
      <c r="DZ83" s="981"/>
      <c r="EA83" s="235"/>
    </row>
    <row r="84" spans="1:131" s="236" customFormat="1" ht="26.25" customHeight="1">
      <c r="A84" s="250">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54"/>
      <c r="BF84" s="254"/>
      <c r="BG84" s="254"/>
      <c r="BH84" s="254"/>
      <c r="BI84" s="254"/>
      <c r="BJ84" s="254"/>
      <c r="BK84" s="254"/>
      <c r="BL84" s="254"/>
      <c r="BM84" s="254"/>
      <c r="BN84" s="254"/>
      <c r="BO84" s="254"/>
      <c r="BP84" s="254"/>
      <c r="BQ84" s="251">
        <v>78</v>
      </c>
      <c r="BR84" s="256"/>
      <c r="BS84" s="989"/>
      <c r="BT84" s="990"/>
      <c r="BU84" s="990"/>
      <c r="BV84" s="990"/>
      <c r="BW84" s="990"/>
      <c r="BX84" s="990"/>
      <c r="BY84" s="990"/>
      <c r="BZ84" s="990"/>
      <c r="CA84" s="990"/>
      <c r="CB84" s="990"/>
      <c r="CC84" s="990"/>
      <c r="CD84" s="990"/>
      <c r="CE84" s="990"/>
      <c r="CF84" s="990"/>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79"/>
      <c r="DW84" s="980"/>
      <c r="DX84" s="980"/>
      <c r="DY84" s="980"/>
      <c r="DZ84" s="981"/>
      <c r="EA84" s="235"/>
    </row>
    <row r="85" spans="1:131" s="236" customFormat="1" ht="26.25" customHeight="1">
      <c r="A85" s="250">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54"/>
      <c r="BF85" s="254"/>
      <c r="BG85" s="254"/>
      <c r="BH85" s="254"/>
      <c r="BI85" s="254"/>
      <c r="BJ85" s="254"/>
      <c r="BK85" s="254"/>
      <c r="BL85" s="254"/>
      <c r="BM85" s="254"/>
      <c r="BN85" s="254"/>
      <c r="BO85" s="254"/>
      <c r="BP85" s="254"/>
      <c r="BQ85" s="251">
        <v>79</v>
      </c>
      <c r="BR85" s="256"/>
      <c r="BS85" s="989"/>
      <c r="BT85" s="990"/>
      <c r="BU85" s="990"/>
      <c r="BV85" s="990"/>
      <c r="BW85" s="990"/>
      <c r="BX85" s="990"/>
      <c r="BY85" s="990"/>
      <c r="BZ85" s="990"/>
      <c r="CA85" s="990"/>
      <c r="CB85" s="990"/>
      <c r="CC85" s="990"/>
      <c r="CD85" s="990"/>
      <c r="CE85" s="990"/>
      <c r="CF85" s="990"/>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79"/>
      <c r="DW85" s="980"/>
      <c r="DX85" s="980"/>
      <c r="DY85" s="980"/>
      <c r="DZ85" s="981"/>
      <c r="EA85" s="235"/>
    </row>
    <row r="86" spans="1:131" s="236" customFormat="1" ht="26.25" customHeight="1">
      <c r="A86" s="250">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54"/>
      <c r="BF86" s="254"/>
      <c r="BG86" s="254"/>
      <c r="BH86" s="254"/>
      <c r="BI86" s="254"/>
      <c r="BJ86" s="254"/>
      <c r="BK86" s="254"/>
      <c r="BL86" s="254"/>
      <c r="BM86" s="254"/>
      <c r="BN86" s="254"/>
      <c r="BO86" s="254"/>
      <c r="BP86" s="254"/>
      <c r="BQ86" s="251">
        <v>80</v>
      </c>
      <c r="BR86" s="256"/>
      <c r="BS86" s="989"/>
      <c r="BT86" s="990"/>
      <c r="BU86" s="990"/>
      <c r="BV86" s="990"/>
      <c r="BW86" s="990"/>
      <c r="BX86" s="990"/>
      <c r="BY86" s="990"/>
      <c r="BZ86" s="990"/>
      <c r="CA86" s="990"/>
      <c r="CB86" s="990"/>
      <c r="CC86" s="990"/>
      <c r="CD86" s="990"/>
      <c r="CE86" s="990"/>
      <c r="CF86" s="990"/>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79"/>
      <c r="DW86" s="980"/>
      <c r="DX86" s="980"/>
      <c r="DY86" s="980"/>
      <c r="DZ86" s="981"/>
      <c r="EA86" s="235"/>
    </row>
    <row r="87" spans="1:131" s="236" customFormat="1" ht="26.25" customHeight="1">
      <c r="A87" s="258">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54"/>
      <c r="BF87" s="254"/>
      <c r="BG87" s="254"/>
      <c r="BH87" s="254"/>
      <c r="BI87" s="254"/>
      <c r="BJ87" s="254"/>
      <c r="BK87" s="254"/>
      <c r="BL87" s="254"/>
      <c r="BM87" s="254"/>
      <c r="BN87" s="254"/>
      <c r="BO87" s="254"/>
      <c r="BP87" s="254"/>
      <c r="BQ87" s="251">
        <v>81</v>
      </c>
      <c r="BR87" s="256"/>
      <c r="BS87" s="989"/>
      <c r="BT87" s="990"/>
      <c r="BU87" s="990"/>
      <c r="BV87" s="990"/>
      <c r="BW87" s="990"/>
      <c r="BX87" s="990"/>
      <c r="BY87" s="990"/>
      <c r="BZ87" s="990"/>
      <c r="CA87" s="990"/>
      <c r="CB87" s="990"/>
      <c r="CC87" s="990"/>
      <c r="CD87" s="990"/>
      <c r="CE87" s="990"/>
      <c r="CF87" s="990"/>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79"/>
      <c r="DW87" s="980"/>
      <c r="DX87" s="980"/>
      <c r="DY87" s="980"/>
      <c r="DZ87" s="981"/>
      <c r="EA87" s="235"/>
    </row>
    <row r="88" spans="1:131" s="236" customFormat="1" ht="26.25" customHeight="1" thickBot="1">
      <c r="A88" s="253" t="s">
        <v>370</v>
      </c>
      <c r="B88" s="971" t="s">
        <v>396</v>
      </c>
      <c r="C88" s="972"/>
      <c r="D88" s="972"/>
      <c r="E88" s="972"/>
      <c r="F88" s="972"/>
      <c r="G88" s="972"/>
      <c r="H88" s="972"/>
      <c r="I88" s="972"/>
      <c r="J88" s="972"/>
      <c r="K88" s="972"/>
      <c r="L88" s="972"/>
      <c r="M88" s="972"/>
      <c r="N88" s="972"/>
      <c r="O88" s="972"/>
      <c r="P88" s="982"/>
      <c r="Q88" s="998"/>
      <c r="R88" s="999"/>
      <c r="S88" s="999"/>
      <c r="T88" s="999"/>
      <c r="U88" s="999"/>
      <c r="V88" s="999"/>
      <c r="W88" s="999"/>
      <c r="X88" s="999"/>
      <c r="Y88" s="999"/>
      <c r="Z88" s="999"/>
      <c r="AA88" s="999"/>
      <c r="AB88" s="999"/>
      <c r="AC88" s="999"/>
      <c r="AD88" s="999"/>
      <c r="AE88" s="999"/>
      <c r="AF88" s="995">
        <v>153</v>
      </c>
      <c r="AG88" s="995"/>
      <c r="AH88" s="995"/>
      <c r="AI88" s="995"/>
      <c r="AJ88" s="995"/>
      <c r="AK88" s="999"/>
      <c r="AL88" s="999"/>
      <c r="AM88" s="999"/>
      <c r="AN88" s="999"/>
      <c r="AO88" s="999"/>
      <c r="AP88" s="995">
        <v>15031</v>
      </c>
      <c r="AQ88" s="995"/>
      <c r="AR88" s="995"/>
      <c r="AS88" s="995"/>
      <c r="AT88" s="995"/>
      <c r="AU88" s="995">
        <v>6158</v>
      </c>
      <c r="AV88" s="995"/>
      <c r="AW88" s="995"/>
      <c r="AX88" s="995"/>
      <c r="AY88" s="995"/>
      <c r="AZ88" s="996"/>
      <c r="BA88" s="996"/>
      <c r="BB88" s="996"/>
      <c r="BC88" s="996"/>
      <c r="BD88" s="997"/>
      <c r="BE88" s="254"/>
      <c r="BF88" s="254"/>
      <c r="BG88" s="254"/>
      <c r="BH88" s="254"/>
      <c r="BI88" s="254"/>
      <c r="BJ88" s="254"/>
      <c r="BK88" s="254"/>
      <c r="BL88" s="254"/>
      <c r="BM88" s="254"/>
      <c r="BN88" s="254"/>
      <c r="BO88" s="254"/>
      <c r="BP88" s="254"/>
      <c r="BQ88" s="251">
        <v>82</v>
      </c>
      <c r="BR88" s="256"/>
      <c r="BS88" s="989"/>
      <c r="BT88" s="990"/>
      <c r="BU88" s="990"/>
      <c r="BV88" s="990"/>
      <c r="BW88" s="990"/>
      <c r="BX88" s="990"/>
      <c r="BY88" s="990"/>
      <c r="BZ88" s="990"/>
      <c r="CA88" s="990"/>
      <c r="CB88" s="990"/>
      <c r="CC88" s="990"/>
      <c r="CD88" s="990"/>
      <c r="CE88" s="990"/>
      <c r="CF88" s="990"/>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79"/>
      <c r="DW88" s="980"/>
      <c r="DX88" s="980"/>
      <c r="DY88" s="980"/>
      <c r="DZ88" s="981"/>
      <c r="EA88" s="235"/>
    </row>
    <row r="89" spans="1:131" s="236" customFormat="1" ht="26.25" hidden="1" customHeight="1">
      <c r="A89" s="259"/>
      <c r="B89" s="260"/>
      <c r="C89" s="260"/>
      <c r="D89" s="260"/>
      <c r="E89" s="260"/>
      <c r="F89" s="260"/>
      <c r="G89" s="260"/>
      <c r="H89" s="260"/>
      <c r="I89" s="260"/>
      <c r="J89" s="260"/>
      <c r="K89" s="260"/>
      <c r="L89" s="260"/>
      <c r="M89" s="260"/>
      <c r="N89" s="260"/>
      <c r="O89" s="260"/>
      <c r="P89" s="260"/>
      <c r="Q89" s="261"/>
      <c r="R89" s="261"/>
      <c r="S89" s="261"/>
      <c r="T89" s="261"/>
      <c r="U89" s="261"/>
      <c r="V89" s="261"/>
      <c r="W89" s="261"/>
      <c r="X89" s="261"/>
      <c r="Y89" s="261"/>
      <c r="Z89" s="261"/>
      <c r="AA89" s="261"/>
      <c r="AB89" s="261"/>
      <c r="AC89" s="261"/>
      <c r="AD89" s="261"/>
      <c r="AE89" s="261"/>
      <c r="AF89" s="261"/>
      <c r="AG89" s="261"/>
      <c r="AH89" s="261"/>
      <c r="AI89" s="261"/>
      <c r="AJ89" s="261"/>
      <c r="AK89" s="261"/>
      <c r="AL89" s="261"/>
      <c r="AM89" s="261"/>
      <c r="AN89" s="261"/>
      <c r="AO89" s="261"/>
      <c r="AP89" s="261"/>
      <c r="AQ89" s="261"/>
      <c r="AR89" s="261"/>
      <c r="AS89" s="261"/>
      <c r="AT89" s="261"/>
      <c r="AU89" s="261"/>
      <c r="AV89" s="261"/>
      <c r="AW89" s="261"/>
      <c r="AX89" s="261"/>
      <c r="AY89" s="261"/>
      <c r="AZ89" s="262"/>
      <c r="BA89" s="262"/>
      <c r="BB89" s="262"/>
      <c r="BC89" s="262"/>
      <c r="BD89" s="262"/>
      <c r="BE89" s="254"/>
      <c r="BF89" s="254"/>
      <c r="BG89" s="254"/>
      <c r="BH89" s="254"/>
      <c r="BI89" s="254"/>
      <c r="BJ89" s="254"/>
      <c r="BK89" s="254"/>
      <c r="BL89" s="254"/>
      <c r="BM89" s="254"/>
      <c r="BN89" s="254"/>
      <c r="BO89" s="254"/>
      <c r="BP89" s="254"/>
      <c r="BQ89" s="251">
        <v>83</v>
      </c>
      <c r="BR89" s="256"/>
      <c r="BS89" s="989"/>
      <c r="BT89" s="990"/>
      <c r="BU89" s="990"/>
      <c r="BV89" s="990"/>
      <c r="BW89" s="990"/>
      <c r="BX89" s="990"/>
      <c r="BY89" s="990"/>
      <c r="BZ89" s="990"/>
      <c r="CA89" s="990"/>
      <c r="CB89" s="990"/>
      <c r="CC89" s="990"/>
      <c r="CD89" s="990"/>
      <c r="CE89" s="990"/>
      <c r="CF89" s="990"/>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79"/>
      <c r="DW89" s="980"/>
      <c r="DX89" s="980"/>
      <c r="DY89" s="980"/>
      <c r="DZ89" s="981"/>
      <c r="EA89" s="235"/>
    </row>
    <row r="90" spans="1:131" s="236" customFormat="1" ht="26.25" hidden="1" customHeight="1">
      <c r="A90" s="259"/>
      <c r="B90" s="260"/>
      <c r="C90" s="260"/>
      <c r="D90" s="260"/>
      <c r="E90" s="260"/>
      <c r="F90" s="260"/>
      <c r="G90" s="260"/>
      <c r="H90" s="260"/>
      <c r="I90" s="260"/>
      <c r="J90" s="260"/>
      <c r="K90" s="260"/>
      <c r="L90" s="260"/>
      <c r="M90" s="260"/>
      <c r="N90" s="260"/>
      <c r="O90" s="260"/>
      <c r="P90" s="260"/>
      <c r="Q90" s="261"/>
      <c r="R90" s="261"/>
      <c r="S90" s="261"/>
      <c r="T90" s="261"/>
      <c r="U90" s="261"/>
      <c r="V90" s="261"/>
      <c r="W90" s="261"/>
      <c r="X90" s="261"/>
      <c r="Y90" s="261"/>
      <c r="Z90" s="261"/>
      <c r="AA90" s="261"/>
      <c r="AB90" s="261"/>
      <c r="AC90" s="261"/>
      <c r="AD90" s="261"/>
      <c r="AE90" s="261"/>
      <c r="AF90" s="261"/>
      <c r="AG90" s="261"/>
      <c r="AH90" s="261"/>
      <c r="AI90" s="261"/>
      <c r="AJ90" s="261"/>
      <c r="AK90" s="261"/>
      <c r="AL90" s="261"/>
      <c r="AM90" s="261"/>
      <c r="AN90" s="261"/>
      <c r="AO90" s="261"/>
      <c r="AP90" s="261"/>
      <c r="AQ90" s="261"/>
      <c r="AR90" s="261"/>
      <c r="AS90" s="261"/>
      <c r="AT90" s="261"/>
      <c r="AU90" s="261"/>
      <c r="AV90" s="261"/>
      <c r="AW90" s="261"/>
      <c r="AX90" s="261"/>
      <c r="AY90" s="261"/>
      <c r="AZ90" s="262"/>
      <c r="BA90" s="262"/>
      <c r="BB90" s="262"/>
      <c r="BC90" s="262"/>
      <c r="BD90" s="262"/>
      <c r="BE90" s="254"/>
      <c r="BF90" s="254"/>
      <c r="BG90" s="254"/>
      <c r="BH90" s="254"/>
      <c r="BI90" s="254"/>
      <c r="BJ90" s="254"/>
      <c r="BK90" s="254"/>
      <c r="BL90" s="254"/>
      <c r="BM90" s="254"/>
      <c r="BN90" s="254"/>
      <c r="BO90" s="254"/>
      <c r="BP90" s="254"/>
      <c r="BQ90" s="251">
        <v>84</v>
      </c>
      <c r="BR90" s="256"/>
      <c r="BS90" s="989"/>
      <c r="BT90" s="990"/>
      <c r="BU90" s="990"/>
      <c r="BV90" s="990"/>
      <c r="BW90" s="990"/>
      <c r="BX90" s="990"/>
      <c r="BY90" s="990"/>
      <c r="BZ90" s="990"/>
      <c r="CA90" s="990"/>
      <c r="CB90" s="990"/>
      <c r="CC90" s="990"/>
      <c r="CD90" s="990"/>
      <c r="CE90" s="990"/>
      <c r="CF90" s="990"/>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79"/>
      <c r="DW90" s="980"/>
      <c r="DX90" s="980"/>
      <c r="DY90" s="980"/>
      <c r="DZ90" s="981"/>
      <c r="EA90" s="235"/>
    </row>
    <row r="91" spans="1:131" s="236" customFormat="1" ht="26.25" hidden="1" customHeight="1">
      <c r="A91" s="259"/>
      <c r="B91" s="260"/>
      <c r="C91" s="260"/>
      <c r="D91" s="260"/>
      <c r="E91" s="260"/>
      <c r="F91" s="260"/>
      <c r="G91" s="260"/>
      <c r="H91" s="260"/>
      <c r="I91" s="260"/>
      <c r="J91" s="260"/>
      <c r="K91" s="260"/>
      <c r="L91" s="260"/>
      <c r="M91" s="260"/>
      <c r="N91" s="260"/>
      <c r="O91" s="260"/>
      <c r="P91" s="260"/>
      <c r="Q91" s="261"/>
      <c r="R91" s="261"/>
      <c r="S91" s="261"/>
      <c r="T91" s="261"/>
      <c r="U91" s="261"/>
      <c r="V91" s="261"/>
      <c r="W91" s="261"/>
      <c r="X91" s="261"/>
      <c r="Y91" s="261"/>
      <c r="Z91" s="261"/>
      <c r="AA91" s="261"/>
      <c r="AB91" s="261"/>
      <c r="AC91" s="261"/>
      <c r="AD91" s="261"/>
      <c r="AE91" s="261"/>
      <c r="AF91" s="261"/>
      <c r="AG91" s="261"/>
      <c r="AH91" s="261"/>
      <c r="AI91" s="261"/>
      <c r="AJ91" s="261"/>
      <c r="AK91" s="261"/>
      <c r="AL91" s="261"/>
      <c r="AM91" s="261"/>
      <c r="AN91" s="261"/>
      <c r="AO91" s="261"/>
      <c r="AP91" s="261"/>
      <c r="AQ91" s="261"/>
      <c r="AR91" s="261"/>
      <c r="AS91" s="261"/>
      <c r="AT91" s="261"/>
      <c r="AU91" s="261"/>
      <c r="AV91" s="261"/>
      <c r="AW91" s="261"/>
      <c r="AX91" s="261"/>
      <c r="AY91" s="261"/>
      <c r="AZ91" s="262"/>
      <c r="BA91" s="262"/>
      <c r="BB91" s="262"/>
      <c r="BC91" s="262"/>
      <c r="BD91" s="262"/>
      <c r="BE91" s="254"/>
      <c r="BF91" s="254"/>
      <c r="BG91" s="254"/>
      <c r="BH91" s="254"/>
      <c r="BI91" s="254"/>
      <c r="BJ91" s="254"/>
      <c r="BK91" s="254"/>
      <c r="BL91" s="254"/>
      <c r="BM91" s="254"/>
      <c r="BN91" s="254"/>
      <c r="BO91" s="254"/>
      <c r="BP91" s="254"/>
      <c r="BQ91" s="251">
        <v>85</v>
      </c>
      <c r="BR91" s="256"/>
      <c r="BS91" s="989"/>
      <c r="BT91" s="990"/>
      <c r="BU91" s="990"/>
      <c r="BV91" s="990"/>
      <c r="BW91" s="990"/>
      <c r="BX91" s="990"/>
      <c r="BY91" s="990"/>
      <c r="BZ91" s="990"/>
      <c r="CA91" s="990"/>
      <c r="CB91" s="990"/>
      <c r="CC91" s="990"/>
      <c r="CD91" s="990"/>
      <c r="CE91" s="990"/>
      <c r="CF91" s="990"/>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79"/>
      <c r="DW91" s="980"/>
      <c r="DX91" s="980"/>
      <c r="DY91" s="980"/>
      <c r="DZ91" s="981"/>
      <c r="EA91" s="235"/>
    </row>
    <row r="92" spans="1:131" s="236" customFormat="1" ht="26.25" hidden="1" customHeight="1">
      <c r="A92" s="259"/>
      <c r="B92" s="260"/>
      <c r="C92" s="260"/>
      <c r="D92" s="260"/>
      <c r="E92" s="260"/>
      <c r="F92" s="260"/>
      <c r="G92" s="260"/>
      <c r="H92" s="260"/>
      <c r="I92" s="260"/>
      <c r="J92" s="260"/>
      <c r="K92" s="260"/>
      <c r="L92" s="260"/>
      <c r="M92" s="260"/>
      <c r="N92" s="260"/>
      <c r="O92" s="260"/>
      <c r="P92" s="260"/>
      <c r="Q92" s="261"/>
      <c r="R92" s="261"/>
      <c r="S92" s="261"/>
      <c r="T92" s="261"/>
      <c r="U92" s="261"/>
      <c r="V92" s="261"/>
      <c r="W92" s="261"/>
      <c r="X92" s="261"/>
      <c r="Y92" s="261"/>
      <c r="Z92" s="261"/>
      <c r="AA92" s="261"/>
      <c r="AB92" s="261"/>
      <c r="AC92" s="261"/>
      <c r="AD92" s="261"/>
      <c r="AE92" s="261"/>
      <c r="AF92" s="261"/>
      <c r="AG92" s="261"/>
      <c r="AH92" s="261"/>
      <c r="AI92" s="261"/>
      <c r="AJ92" s="261"/>
      <c r="AK92" s="261"/>
      <c r="AL92" s="261"/>
      <c r="AM92" s="261"/>
      <c r="AN92" s="261"/>
      <c r="AO92" s="261"/>
      <c r="AP92" s="261"/>
      <c r="AQ92" s="261"/>
      <c r="AR92" s="261"/>
      <c r="AS92" s="261"/>
      <c r="AT92" s="261"/>
      <c r="AU92" s="261"/>
      <c r="AV92" s="261"/>
      <c r="AW92" s="261"/>
      <c r="AX92" s="261"/>
      <c r="AY92" s="261"/>
      <c r="AZ92" s="262"/>
      <c r="BA92" s="262"/>
      <c r="BB92" s="262"/>
      <c r="BC92" s="262"/>
      <c r="BD92" s="262"/>
      <c r="BE92" s="254"/>
      <c r="BF92" s="254"/>
      <c r="BG92" s="254"/>
      <c r="BH92" s="254"/>
      <c r="BI92" s="254"/>
      <c r="BJ92" s="254"/>
      <c r="BK92" s="254"/>
      <c r="BL92" s="254"/>
      <c r="BM92" s="254"/>
      <c r="BN92" s="254"/>
      <c r="BO92" s="254"/>
      <c r="BP92" s="254"/>
      <c r="BQ92" s="251">
        <v>86</v>
      </c>
      <c r="BR92" s="256"/>
      <c r="BS92" s="989"/>
      <c r="BT92" s="990"/>
      <c r="BU92" s="990"/>
      <c r="BV92" s="990"/>
      <c r="BW92" s="990"/>
      <c r="BX92" s="990"/>
      <c r="BY92" s="990"/>
      <c r="BZ92" s="990"/>
      <c r="CA92" s="990"/>
      <c r="CB92" s="990"/>
      <c r="CC92" s="990"/>
      <c r="CD92" s="990"/>
      <c r="CE92" s="990"/>
      <c r="CF92" s="990"/>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79"/>
      <c r="DW92" s="980"/>
      <c r="DX92" s="980"/>
      <c r="DY92" s="980"/>
      <c r="DZ92" s="981"/>
      <c r="EA92" s="235"/>
    </row>
    <row r="93" spans="1:131" s="236" customFormat="1" ht="26.25" hidden="1" customHeight="1">
      <c r="A93" s="259"/>
      <c r="B93" s="260"/>
      <c r="C93" s="260"/>
      <c r="D93" s="260"/>
      <c r="E93" s="260"/>
      <c r="F93" s="260"/>
      <c r="G93" s="260"/>
      <c r="H93" s="260"/>
      <c r="I93" s="260"/>
      <c r="J93" s="260"/>
      <c r="K93" s="260"/>
      <c r="L93" s="260"/>
      <c r="M93" s="260"/>
      <c r="N93" s="260"/>
      <c r="O93" s="260"/>
      <c r="P93" s="260"/>
      <c r="Q93" s="261"/>
      <c r="R93" s="261"/>
      <c r="S93" s="261"/>
      <c r="T93" s="261"/>
      <c r="U93" s="261"/>
      <c r="V93" s="261"/>
      <c r="W93" s="261"/>
      <c r="X93" s="261"/>
      <c r="Y93" s="261"/>
      <c r="Z93" s="261"/>
      <c r="AA93" s="261"/>
      <c r="AB93" s="261"/>
      <c r="AC93" s="261"/>
      <c r="AD93" s="261"/>
      <c r="AE93" s="261"/>
      <c r="AF93" s="261"/>
      <c r="AG93" s="261"/>
      <c r="AH93" s="261"/>
      <c r="AI93" s="261"/>
      <c r="AJ93" s="261"/>
      <c r="AK93" s="261"/>
      <c r="AL93" s="261"/>
      <c r="AM93" s="261"/>
      <c r="AN93" s="261"/>
      <c r="AO93" s="261"/>
      <c r="AP93" s="261"/>
      <c r="AQ93" s="261"/>
      <c r="AR93" s="261"/>
      <c r="AS93" s="261"/>
      <c r="AT93" s="261"/>
      <c r="AU93" s="261"/>
      <c r="AV93" s="261"/>
      <c r="AW93" s="261"/>
      <c r="AX93" s="261"/>
      <c r="AY93" s="261"/>
      <c r="AZ93" s="262"/>
      <c r="BA93" s="262"/>
      <c r="BB93" s="262"/>
      <c r="BC93" s="262"/>
      <c r="BD93" s="262"/>
      <c r="BE93" s="254"/>
      <c r="BF93" s="254"/>
      <c r="BG93" s="254"/>
      <c r="BH93" s="254"/>
      <c r="BI93" s="254"/>
      <c r="BJ93" s="254"/>
      <c r="BK93" s="254"/>
      <c r="BL93" s="254"/>
      <c r="BM93" s="254"/>
      <c r="BN93" s="254"/>
      <c r="BO93" s="254"/>
      <c r="BP93" s="254"/>
      <c r="BQ93" s="251">
        <v>87</v>
      </c>
      <c r="BR93" s="256"/>
      <c r="BS93" s="989"/>
      <c r="BT93" s="990"/>
      <c r="BU93" s="990"/>
      <c r="BV93" s="990"/>
      <c r="BW93" s="990"/>
      <c r="BX93" s="990"/>
      <c r="BY93" s="990"/>
      <c r="BZ93" s="990"/>
      <c r="CA93" s="990"/>
      <c r="CB93" s="990"/>
      <c r="CC93" s="990"/>
      <c r="CD93" s="990"/>
      <c r="CE93" s="990"/>
      <c r="CF93" s="990"/>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79"/>
      <c r="DW93" s="980"/>
      <c r="DX93" s="980"/>
      <c r="DY93" s="980"/>
      <c r="DZ93" s="981"/>
      <c r="EA93" s="235"/>
    </row>
    <row r="94" spans="1:131" s="236" customFormat="1" ht="26.25" hidden="1" customHeight="1">
      <c r="A94" s="259"/>
      <c r="B94" s="260"/>
      <c r="C94" s="260"/>
      <c r="D94" s="260"/>
      <c r="E94" s="260"/>
      <c r="F94" s="260"/>
      <c r="G94" s="260"/>
      <c r="H94" s="260"/>
      <c r="I94" s="260"/>
      <c r="J94" s="260"/>
      <c r="K94" s="260"/>
      <c r="L94" s="260"/>
      <c r="M94" s="260"/>
      <c r="N94" s="260"/>
      <c r="O94" s="260"/>
      <c r="P94" s="260"/>
      <c r="Q94" s="261"/>
      <c r="R94" s="261"/>
      <c r="S94" s="261"/>
      <c r="T94" s="261"/>
      <c r="U94" s="261"/>
      <c r="V94" s="261"/>
      <c r="W94" s="261"/>
      <c r="X94" s="261"/>
      <c r="Y94" s="261"/>
      <c r="Z94" s="261"/>
      <c r="AA94" s="261"/>
      <c r="AB94" s="261"/>
      <c r="AC94" s="261"/>
      <c r="AD94" s="261"/>
      <c r="AE94" s="261"/>
      <c r="AF94" s="261"/>
      <c r="AG94" s="261"/>
      <c r="AH94" s="261"/>
      <c r="AI94" s="261"/>
      <c r="AJ94" s="261"/>
      <c r="AK94" s="261"/>
      <c r="AL94" s="261"/>
      <c r="AM94" s="261"/>
      <c r="AN94" s="261"/>
      <c r="AO94" s="261"/>
      <c r="AP94" s="261"/>
      <c r="AQ94" s="261"/>
      <c r="AR94" s="261"/>
      <c r="AS94" s="261"/>
      <c r="AT94" s="261"/>
      <c r="AU94" s="261"/>
      <c r="AV94" s="261"/>
      <c r="AW94" s="261"/>
      <c r="AX94" s="261"/>
      <c r="AY94" s="261"/>
      <c r="AZ94" s="262"/>
      <c r="BA94" s="262"/>
      <c r="BB94" s="262"/>
      <c r="BC94" s="262"/>
      <c r="BD94" s="262"/>
      <c r="BE94" s="254"/>
      <c r="BF94" s="254"/>
      <c r="BG94" s="254"/>
      <c r="BH94" s="254"/>
      <c r="BI94" s="254"/>
      <c r="BJ94" s="254"/>
      <c r="BK94" s="254"/>
      <c r="BL94" s="254"/>
      <c r="BM94" s="254"/>
      <c r="BN94" s="254"/>
      <c r="BO94" s="254"/>
      <c r="BP94" s="254"/>
      <c r="BQ94" s="251">
        <v>88</v>
      </c>
      <c r="BR94" s="256"/>
      <c r="BS94" s="989"/>
      <c r="BT94" s="990"/>
      <c r="BU94" s="990"/>
      <c r="BV94" s="990"/>
      <c r="BW94" s="990"/>
      <c r="BX94" s="990"/>
      <c r="BY94" s="990"/>
      <c r="BZ94" s="990"/>
      <c r="CA94" s="990"/>
      <c r="CB94" s="990"/>
      <c r="CC94" s="990"/>
      <c r="CD94" s="990"/>
      <c r="CE94" s="990"/>
      <c r="CF94" s="990"/>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79"/>
      <c r="DW94" s="980"/>
      <c r="DX94" s="980"/>
      <c r="DY94" s="980"/>
      <c r="DZ94" s="981"/>
      <c r="EA94" s="235"/>
    </row>
    <row r="95" spans="1:131" s="236" customFormat="1" ht="26.25" hidden="1" customHeight="1">
      <c r="A95" s="259"/>
      <c r="B95" s="260"/>
      <c r="C95" s="260"/>
      <c r="D95" s="260"/>
      <c r="E95" s="260"/>
      <c r="F95" s="260"/>
      <c r="G95" s="260"/>
      <c r="H95" s="260"/>
      <c r="I95" s="260"/>
      <c r="J95" s="260"/>
      <c r="K95" s="260"/>
      <c r="L95" s="260"/>
      <c r="M95" s="260"/>
      <c r="N95" s="260"/>
      <c r="O95" s="260"/>
      <c r="P95" s="260"/>
      <c r="Q95" s="261"/>
      <c r="R95" s="261"/>
      <c r="S95" s="261"/>
      <c r="T95" s="261"/>
      <c r="U95" s="261"/>
      <c r="V95" s="261"/>
      <c r="W95" s="261"/>
      <c r="X95" s="261"/>
      <c r="Y95" s="261"/>
      <c r="Z95" s="261"/>
      <c r="AA95" s="261"/>
      <c r="AB95" s="261"/>
      <c r="AC95" s="261"/>
      <c r="AD95" s="261"/>
      <c r="AE95" s="261"/>
      <c r="AF95" s="261"/>
      <c r="AG95" s="261"/>
      <c r="AH95" s="261"/>
      <c r="AI95" s="261"/>
      <c r="AJ95" s="261"/>
      <c r="AK95" s="261"/>
      <c r="AL95" s="261"/>
      <c r="AM95" s="261"/>
      <c r="AN95" s="261"/>
      <c r="AO95" s="261"/>
      <c r="AP95" s="261"/>
      <c r="AQ95" s="261"/>
      <c r="AR95" s="261"/>
      <c r="AS95" s="261"/>
      <c r="AT95" s="261"/>
      <c r="AU95" s="261"/>
      <c r="AV95" s="261"/>
      <c r="AW95" s="261"/>
      <c r="AX95" s="261"/>
      <c r="AY95" s="261"/>
      <c r="AZ95" s="262"/>
      <c r="BA95" s="262"/>
      <c r="BB95" s="262"/>
      <c r="BC95" s="262"/>
      <c r="BD95" s="262"/>
      <c r="BE95" s="254"/>
      <c r="BF95" s="254"/>
      <c r="BG95" s="254"/>
      <c r="BH95" s="254"/>
      <c r="BI95" s="254"/>
      <c r="BJ95" s="254"/>
      <c r="BK95" s="254"/>
      <c r="BL95" s="254"/>
      <c r="BM95" s="254"/>
      <c r="BN95" s="254"/>
      <c r="BO95" s="254"/>
      <c r="BP95" s="254"/>
      <c r="BQ95" s="251">
        <v>89</v>
      </c>
      <c r="BR95" s="256"/>
      <c r="BS95" s="989"/>
      <c r="BT95" s="990"/>
      <c r="BU95" s="990"/>
      <c r="BV95" s="990"/>
      <c r="BW95" s="990"/>
      <c r="BX95" s="990"/>
      <c r="BY95" s="990"/>
      <c r="BZ95" s="990"/>
      <c r="CA95" s="990"/>
      <c r="CB95" s="990"/>
      <c r="CC95" s="990"/>
      <c r="CD95" s="990"/>
      <c r="CE95" s="990"/>
      <c r="CF95" s="990"/>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79"/>
      <c r="DW95" s="980"/>
      <c r="DX95" s="980"/>
      <c r="DY95" s="980"/>
      <c r="DZ95" s="981"/>
      <c r="EA95" s="235"/>
    </row>
    <row r="96" spans="1:131" s="236" customFormat="1" ht="26.25" hidden="1" customHeight="1">
      <c r="A96" s="259"/>
      <c r="B96" s="260"/>
      <c r="C96" s="260"/>
      <c r="D96" s="260"/>
      <c r="E96" s="260"/>
      <c r="F96" s="260"/>
      <c r="G96" s="260"/>
      <c r="H96" s="260"/>
      <c r="I96" s="260"/>
      <c r="J96" s="260"/>
      <c r="K96" s="260"/>
      <c r="L96" s="260"/>
      <c r="M96" s="260"/>
      <c r="N96" s="260"/>
      <c r="O96" s="260"/>
      <c r="P96" s="260"/>
      <c r="Q96" s="261"/>
      <c r="R96" s="261"/>
      <c r="S96" s="261"/>
      <c r="T96" s="261"/>
      <c r="U96" s="261"/>
      <c r="V96" s="261"/>
      <c r="W96" s="261"/>
      <c r="X96" s="261"/>
      <c r="Y96" s="261"/>
      <c r="Z96" s="261"/>
      <c r="AA96" s="261"/>
      <c r="AB96" s="261"/>
      <c r="AC96" s="261"/>
      <c r="AD96" s="261"/>
      <c r="AE96" s="261"/>
      <c r="AF96" s="261"/>
      <c r="AG96" s="261"/>
      <c r="AH96" s="261"/>
      <c r="AI96" s="261"/>
      <c r="AJ96" s="261"/>
      <c r="AK96" s="261"/>
      <c r="AL96" s="261"/>
      <c r="AM96" s="261"/>
      <c r="AN96" s="261"/>
      <c r="AO96" s="261"/>
      <c r="AP96" s="261"/>
      <c r="AQ96" s="261"/>
      <c r="AR96" s="261"/>
      <c r="AS96" s="261"/>
      <c r="AT96" s="261"/>
      <c r="AU96" s="261"/>
      <c r="AV96" s="261"/>
      <c r="AW96" s="261"/>
      <c r="AX96" s="261"/>
      <c r="AY96" s="261"/>
      <c r="AZ96" s="262"/>
      <c r="BA96" s="262"/>
      <c r="BB96" s="262"/>
      <c r="BC96" s="262"/>
      <c r="BD96" s="262"/>
      <c r="BE96" s="254"/>
      <c r="BF96" s="254"/>
      <c r="BG96" s="254"/>
      <c r="BH96" s="254"/>
      <c r="BI96" s="254"/>
      <c r="BJ96" s="254"/>
      <c r="BK96" s="254"/>
      <c r="BL96" s="254"/>
      <c r="BM96" s="254"/>
      <c r="BN96" s="254"/>
      <c r="BO96" s="254"/>
      <c r="BP96" s="254"/>
      <c r="BQ96" s="251">
        <v>90</v>
      </c>
      <c r="BR96" s="256"/>
      <c r="BS96" s="989"/>
      <c r="BT96" s="990"/>
      <c r="BU96" s="990"/>
      <c r="BV96" s="990"/>
      <c r="BW96" s="990"/>
      <c r="BX96" s="990"/>
      <c r="BY96" s="990"/>
      <c r="BZ96" s="990"/>
      <c r="CA96" s="990"/>
      <c r="CB96" s="990"/>
      <c r="CC96" s="990"/>
      <c r="CD96" s="990"/>
      <c r="CE96" s="990"/>
      <c r="CF96" s="990"/>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79"/>
      <c r="DW96" s="980"/>
      <c r="DX96" s="980"/>
      <c r="DY96" s="980"/>
      <c r="DZ96" s="981"/>
      <c r="EA96" s="235"/>
    </row>
    <row r="97" spans="1:131" s="236" customFormat="1" ht="26.25" hidden="1" customHeight="1">
      <c r="A97" s="259"/>
      <c r="B97" s="260"/>
      <c r="C97" s="260"/>
      <c r="D97" s="260"/>
      <c r="E97" s="260"/>
      <c r="F97" s="260"/>
      <c r="G97" s="260"/>
      <c r="H97" s="260"/>
      <c r="I97" s="260"/>
      <c r="J97" s="260"/>
      <c r="K97" s="260"/>
      <c r="L97" s="260"/>
      <c r="M97" s="260"/>
      <c r="N97" s="260"/>
      <c r="O97" s="260"/>
      <c r="P97" s="260"/>
      <c r="Q97" s="261"/>
      <c r="R97" s="261"/>
      <c r="S97" s="261"/>
      <c r="T97" s="261"/>
      <c r="U97" s="261"/>
      <c r="V97" s="261"/>
      <c r="W97" s="261"/>
      <c r="X97" s="261"/>
      <c r="Y97" s="261"/>
      <c r="Z97" s="261"/>
      <c r="AA97" s="261"/>
      <c r="AB97" s="261"/>
      <c r="AC97" s="261"/>
      <c r="AD97" s="261"/>
      <c r="AE97" s="261"/>
      <c r="AF97" s="261"/>
      <c r="AG97" s="261"/>
      <c r="AH97" s="261"/>
      <c r="AI97" s="261"/>
      <c r="AJ97" s="261"/>
      <c r="AK97" s="261"/>
      <c r="AL97" s="261"/>
      <c r="AM97" s="261"/>
      <c r="AN97" s="261"/>
      <c r="AO97" s="261"/>
      <c r="AP97" s="261"/>
      <c r="AQ97" s="261"/>
      <c r="AR97" s="261"/>
      <c r="AS97" s="261"/>
      <c r="AT97" s="261"/>
      <c r="AU97" s="261"/>
      <c r="AV97" s="261"/>
      <c r="AW97" s="261"/>
      <c r="AX97" s="261"/>
      <c r="AY97" s="261"/>
      <c r="AZ97" s="262"/>
      <c r="BA97" s="262"/>
      <c r="BB97" s="262"/>
      <c r="BC97" s="262"/>
      <c r="BD97" s="262"/>
      <c r="BE97" s="254"/>
      <c r="BF97" s="254"/>
      <c r="BG97" s="254"/>
      <c r="BH97" s="254"/>
      <c r="BI97" s="254"/>
      <c r="BJ97" s="254"/>
      <c r="BK97" s="254"/>
      <c r="BL97" s="254"/>
      <c r="BM97" s="254"/>
      <c r="BN97" s="254"/>
      <c r="BO97" s="254"/>
      <c r="BP97" s="254"/>
      <c r="BQ97" s="251">
        <v>91</v>
      </c>
      <c r="BR97" s="256"/>
      <c r="BS97" s="989"/>
      <c r="BT97" s="990"/>
      <c r="BU97" s="990"/>
      <c r="BV97" s="990"/>
      <c r="BW97" s="990"/>
      <c r="BX97" s="990"/>
      <c r="BY97" s="990"/>
      <c r="BZ97" s="990"/>
      <c r="CA97" s="990"/>
      <c r="CB97" s="990"/>
      <c r="CC97" s="990"/>
      <c r="CD97" s="990"/>
      <c r="CE97" s="990"/>
      <c r="CF97" s="990"/>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79"/>
      <c r="DW97" s="980"/>
      <c r="DX97" s="980"/>
      <c r="DY97" s="980"/>
      <c r="DZ97" s="981"/>
      <c r="EA97" s="235"/>
    </row>
    <row r="98" spans="1:131" s="236" customFormat="1" ht="26.25" hidden="1" customHeight="1">
      <c r="A98" s="259"/>
      <c r="B98" s="260"/>
      <c r="C98" s="260"/>
      <c r="D98" s="260"/>
      <c r="E98" s="260"/>
      <c r="F98" s="260"/>
      <c r="G98" s="260"/>
      <c r="H98" s="260"/>
      <c r="I98" s="260"/>
      <c r="J98" s="260"/>
      <c r="K98" s="260"/>
      <c r="L98" s="260"/>
      <c r="M98" s="260"/>
      <c r="N98" s="260"/>
      <c r="O98" s="260"/>
      <c r="P98" s="260"/>
      <c r="Q98" s="261"/>
      <c r="R98" s="261"/>
      <c r="S98" s="261"/>
      <c r="T98" s="261"/>
      <c r="U98" s="261"/>
      <c r="V98" s="261"/>
      <c r="W98" s="261"/>
      <c r="X98" s="261"/>
      <c r="Y98" s="261"/>
      <c r="Z98" s="261"/>
      <c r="AA98" s="261"/>
      <c r="AB98" s="261"/>
      <c r="AC98" s="261"/>
      <c r="AD98" s="261"/>
      <c r="AE98" s="261"/>
      <c r="AF98" s="261"/>
      <c r="AG98" s="261"/>
      <c r="AH98" s="261"/>
      <c r="AI98" s="261"/>
      <c r="AJ98" s="261"/>
      <c r="AK98" s="261"/>
      <c r="AL98" s="261"/>
      <c r="AM98" s="261"/>
      <c r="AN98" s="261"/>
      <c r="AO98" s="261"/>
      <c r="AP98" s="261"/>
      <c r="AQ98" s="261"/>
      <c r="AR98" s="261"/>
      <c r="AS98" s="261"/>
      <c r="AT98" s="261"/>
      <c r="AU98" s="261"/>
      <c r="AV98" s="261"/>
      <c r="AW98" s="261"/>
      <c r="AX98" s="261"/>
      <c r="AY98" s="261"/>
      <c r="AZ98" s="262"/>
      <c r="BA98" s="262"/>
      <c r="BB98" s="262"/>
      <c r="BC98" s="262"/>
      <c r="BD98" s="262"/>
      <c r="BE98" s="254"/>
      <c r="BF98" s="254"/>
      <c r="BG98" s="254"/>
      <c r="BH98" s="254"/>
      <c r="BI98" s="254"/>
      <c r="BJ98" s="254"/>
      <c r="BK98" s="254"/>
      <c r="BL98" s="254"/>
      <c r="BM98" s="254"/>
      <c r="BN98" s="254"/>
      <c r="BO98" s="254"/>
      <c r="BP98" s="254"/>
      <c r="BQ98" s="251">
        <v>92</v>
      </c>
      <c r="BR98" s="256"/>
      <c r="BS98" s="989"/>
      <c r="BT98" s="990"/>
      <c r="BU98" s="990"/>
      <c r="BV98" s="990"/>
      <c r="BW98" s="990"/>
      <c r="BX98" s="990"/>
      <c r="BY98" s="990"/>
      <c r="BZ98" s="990"/>
      <c r="CA98" s="990"/>
      <c r="CB98" s="990"/>
      <c r="CC98" s="990"/>
      <c r="CD98" s="990"/>
      <c r="CE98" s="990"/>
      <c r="CF98" s="990"/>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79"/>
      <c r="DW98" s="980"/>
      <c r="DX98" s="980"/>
      <c r="DY98" s="980"/>
      <c r="DZ98" s="981"/>
      <c r="EA98" s="235"/>
    </row>
    <row r="99" spans="1:131" s="236" customFormat="1" ht="26.25" hidden="1" customHeight="1">
      <c r="A99" s="259"/>
      <c r="B99" s="260"/>
      <c r="C99" s="260"/>
      <c r="D99" s="260"/>
      <c r="E99" s="260"/>
      <c r="F99" s="260"/>
      <c r="G99" s="260"/>
      <c r="H99" s="260"/>
      <c r="I99" s="260"/>
      <c r="J99" s="260"/>
      <c r="K99" s="260"/>
      <c r="L99" s="260"/>
      <c r="M99" s="260"/>
      <c r="N99" s="260"/>
      <c r="O99" s="260"/>
      <c r="P99" s="260"/>
      <c r="Q99" s="261"/>
      <c r="R99" s="261"/>
      <c r="S99" s="261"/>
      <c r="T99" s="261"/>
      <c r="U99" s="261"/>
      <c r="V99" s="261"/>
      <c r="W99" s="261"/>
      <c r="X99" s="261"/>
      <c r="Y99" s="261"/>
      <c r="Z99" s="261"/>
      <c r="AA99" s="261"/>
      <c r="AB99" s="261"/>
      <c r="AC99" s="261"/>
      <c r="AD99" s="261"/>
      <c r="AE99" s="261"/>
      <c r="AF99" s="261"/>
      <c r="AG99" s="261"/>
      <c r="AH99" s="261"/>
      <c r="AI99" s="261"/>
      <c r="AJ99" s="261"/>
      <c r="AK99" s="261"/>
      <c r="AL99" s="261"/>
      <c r="AM99" s="261"/>
      <c r="AN99" s="261"/>
      <c r="AO99" s="261"/>
      <c r="AP99" s="261"/>
      <c r="AQ99" s="261"/>
      <c r="AR99" s="261"/>
      <c r="AS99" s="261"/>
      <c r="AT99" s="261"/>
      <c r="AU99" s="261"/>
      <c r="AV99" s="261"/>
      <c r="AW99" s="261"/>
      <c r="AX99" s="261"/>
      <c r="AY99" s="261"/>
      <c r="AZ99" s="262"/>
      <c r="BA99" s="262"/>
      <c r="BB99" s="262"/>
      <c r="BC99" s="262"/>
      <c r="BD99" s="262"/>
      <c r="BE99" s="254"/>
      <c r="BF99" s="254"/>
      <c r="BG99" s="254"/>
      <c r="BH99" s="254"/>
      <c r="BI99" s="254"/>
      <c r="BJ99" s="254"/>
      <c r="BK99" s="254"/>
      <c r="BL99" s="254"/>
      <c r="BM99" s="254"/>
      <c r="BN99" s="254"/>
      <c r="BO99" s="254"/>
      <c r="BP99" s="254"/>
      <c r="BQ99" s="251">
        <v>93</v>
      </c>
      <c r="BR99" s="256"/>
      <c r="BS99" s="989"/>
      <c r="BT99" s="990"/>
      <c r="BU99" s="990"/>
      <c r="BV99" s="990"/>
      <c r="BW99" s="990"/>
      <c r="BX99" s="990"/>
      <c r="BY99" s="990"/>
      <c r="BZ99" s="990"/>
      <c r="CA99" s="990"/>
      <c r="CB99" s="990"/>
      <c r="CC99" s="990"/>
      <c r="CD99" s="990"/>
      <c r="CE99" s="990"/>
      <c r="CF99" s="990"/>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79"/>
      <c r="DW99" s="980"/>
      <c r="DX99" s="980"/>
      <c r="DY99" s="980"/>
      <c r="DZ99" s="981"/>
      <c r="EA99" s="235"/>
    </row>
    <row r="100" spans="1:131" s="236" customFormat="1" ht="26.25" hidden="1" customHeight="1">
      <c r="A100" s="259"/>
      <c r="B100" s="260"/>
      <c r="C100" s="260"/>
      <c r="D100" s="260"/>
      <c r="E100" s="260"/>
      <c r="F100" s="260"/>
      <c r="G100" s="260"/>
      <c r="H100" s="260"/>
      <c r="I100" s="260"/>
      <c r="J100" s="260"/>
      <c r="K100" s="260"/>
      <c r="L100" s="260"/>
      <c r="M100" s="260"/>
      <c r="N100" s="260"/>
      <c r="O100" s="260"/>
      <c r="P100" s="260"/>
      <c r="Q100" s="261"/>
      <c r="R100" s="261"/>
      <c r="S100" s="261"/>
      <c r="T100" s="261"/>
      <c r="U100" s="261"/>
      <c r="V100" s="261"/>
      <c r="W100" s="261"/>
      <c r="X100" s="261"/>
      <c r="Y100" s="261"/>
      <c r="Z100" s="261"/>
      <c r="AA100" s="261"/>
      <c r="AB100" s="261"/>
      <c r="AC100" s="261"/>
      <c r="AD100" s="261"/>
      <c r="AE100" s="261"/>
      <c r="AF100" s="261"/>
      <c r="AG100" s="261"/>
      <c r="AH100" s="261"/>
      <c r="AI100" s="261"/>
      <c r="AJ100" s="261"/>
      <c r="AK100" s="261"/>
      <c r="AL100" s="261"/>
      <c r="AM100" s="261"/>
      <c r="AN100" s="261"/>
      <c r="AO100" s="261"/>
      <c r="AP100" s="261"/>
      <c r="AQ100" s="261"/>
      <c r="AR100" s="261"/>
      <c r="AS100" s="261"/>
      <c r="AT100" s="261"/>
      <c r="AU100" s="261"/>
      <c r="AV100" s="261"/>
      <c r="AW100" s="261"/>
      <c r="AX100" s="261"/>
      <c r="AY100" s="261"/>
      <c r="AZ100" s="262"/>
      <c r="BA100" s="262"/>
      <c r="BB100" s="262"/>
      <c r="BC100" s="262"/>
      <c r="BD100" s="262"/>
      <c r="BE100" s="254"/>
      <c r="BF100" s="254"/>
      <c r="BG100" s="254"/>
      <c r="BH100" s="254"/>
      <c r="BI100" s="254"/>
      <c r="BJ100" s="254"/>
      <c r="BK100" s="254"/>
      <c r="BL100" s="254"/>
      <c r="BM100" s="254"/>
      <c r="BN100" s="254"/>
      <c r="BO100" s="254"/>
      <c r="BP100" s="254"/>
      <c r="BQ100" s="251">
        <v>94</v>
      </c>
      <c r="BR100" s="256"/>
      <c r="BS100" s="989"/>
      <c r="BT100" s="990"/>
      <c r="BU100" s="990"/>
      <c r="BV100" s="990"/>
      <c r="BW100" s="990"/>
      <c r="BX100" s="990"/>
      <c r="BY100" s="990"/>
      <c r="BZ100" s="990"/>
      <c r="CA100" s="990"/>
      <c r="CB100" s="990"/>
      <c r="CC100" s="990"/>
      <c r="CD100" s="990"/>
      <c r="CE100" s="990"/>
      <c r="CF100" s="990"/>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79"/>
      <c r="DW100" s="980"/>
      <c r="DX100" s="980"/>
      <c r="DY100" s="980"/>
      <c r="DZ100" s="981"/>
      <c r="EA100" s="235"/>
    </row>
    <row r="101" spans="1:131" s="236" customFormat="1" ht="26.25" hidden="1" customHeight="1">
      <c r="A101" s="259"/>
      <c r="B101" s="260"/>
      <c r="C101" s="260"/>
      <c r="D101" s="260"/>
      <c r="E101" s="260"/>
      <c r="F101" s="260"/>
      <c r="G101" s="260"/>
      <c r="H101" s="260"/>
      <c r="I101" s="260"/>
      <c r="J101" s="260"/>
      <c r="K101" s="260"/>
      <c r="L101" s="260"/>
      <c r="M101" s="260"/>
      <c r="N101" s="260"/>
      <c r="O101" s="260"/>
      <c r="P101" s="260"/>
      <c r="Q101" s="261"/>
      <c r="R101" s="261"/>
      <c r="S101" s="261"/>
      <c r="T101" s="261"/>
      <c r="U101" s="261"/>
      <c r="V101" s="261"/>
      <c r="W101" s="261"/>
      <c r="X101" s="261"/>
      <c r="Y101" s="261"/>
      <c r="Z101" s="261"/>
      <c r="AA101" s="261"/>
      <c r="AB101" s="261"/>
      <c r="AC101" s="261"/>
      <c r="AD101" s="261"/>
      <c r="AE101" s="261"/>
      <c r="AF101" s="261"/>
      <c r="AG101" s="261"/>
      <c r="AH101" s="261"/>
      <c r="AI101" s="261"/>
      <c r="AJ101" s="261"/>
      <c r="AK101" s="261"/>
      <c r="AL101" s="261"/>
      <c r="AM101" s="261"/>
      <c r="AN101" s="261"/>
      <c r="AO101" s="261"/>
      <c r="AP101" s="261"/>
      <c r="AQ101" s="261"/>
      <c r="AR101" s="261"/>
      <c r="AS101" s="261"/>
      <c r="AT101" s="261"/>
      <c r="AU101" s="261"/>
      <c r="AV101" s="261"/>
      <c r="AW101" s="261"/>
      <c r="AX101" s="261"/>
      <c r="AY101" s="261"/>
      <c r="AZ101" s="262"/>
      <c r="BA101" s="262"/>
      <c r="BB101" s="262"/>
      <c r="BC101" s="262"/>
      <c r="BD101" s="262"/>
      <c r="BE101" s="254"/>
      <c r="BF101" s="254"/>
      <c r="BG101" s="254"/>
      <c r="BH101" s="254"/>
      <c r="BI101" s="254"/>
      <c r="BJ101" s="254"/>
      <c r="BK101" s="254"/>
      <c r="BL101" s="254"/>
      <c r="BM101" s="254"/>
      <c r="BN101" s="254"/>
      <c r="BO101" s="254"/>
      <c r="BP101" s="254"/>
      <c r="BQ101" s="251">
        <v>95</v>
      </c>
      <c r="BR101" s="256"/>
      <c r="BS101" s="989"/>
      <c r="BT101" s="990"/>
      <c r="BU101" s="990"/>
      <c r="BV101" s="990"/>
      <c r="BW101" s="990"/>
      <c r="BX101" s="990"/>
      <c r="BY101" s="990"/>
      <c r="BZ101" s="990"/>
      <c r="CA101" s="990"/>
      <c r="CB101" s="990"/>
      <c r="CC101" s="990"/>
      <c r="CD101" s="990"/>
      <c r="CE101" s="990"/>
      <c r="CF101" s="990"/>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79"/>
      <c r="DW101" s="980"/>
      <c r="DX101" s="980"/>
      <c r="DY101" s="980"/>
      <c r="DZ101" s="981"/>
      <c r="EA101" s="235"/>
    </row>
    <row r="102" spans="1:131" s="236" customFormat="1" ht="26.25" customHeight="1" thickBot="1">
      <c r="A102" s="259"/>
      <c r="B102" s="260"/>
      <c r="C102" s="260"/>
      <c r="D102" s="260"/>
      <c r="E102" s="260"/>
      <c r="F102" s="260"/>
      <c r="G102" s="260"/>
      <c r="H102" s="260"/>
      <c r="I102" s="260"/>
      <c r="J102" s="260"/>
      <c r="K102" s="260"/>
      <c r="L102" s="260"/>
      <c r="M102" s="260"/>
      <c r="N102" s="260"/>
      <c r="O102" s="260"/>
      <c r="P102" s="260"/>
      <c r="Q102" s="261"/>
      <c r="R102" s="261"/>
      <c r="S102" s="261"/>
      <c r="T102" s="261"/>
      <c r="U102" s="261"/>
      <c r="V102" s="261"/>
      <c r="W102" s="261"/>
      <c r="X102" s="261"/>
      <c r="Y102" s="261"/>
      <c r="Z102" s="261"/>
      <c r="AA102" s="261"/>
      <c r="AB102" s="261"/>
      <c r="AC102" s="261"/>
      <c r="AD102" s="261"/>
      <c r="AE102" s="261"/>
      <c r="AF102" s="261"/>
      <c r="AG102" s="261"/>
      <c r="AH102" s="261"/>
      <c r="AI102" s="261"/>
      <c r="AJ102" s="261"/>
      <c r="AK102" s="261"/>
      <c r="AL102" s="261"/>
      <c r="AM102" s="261"/>
      <c r="AN102" s="261"/>
      <c r="AO102" s="261"/>
      <c r="AP102" s="261"/>
      <c r="AQ102" s="261"/>
      <c r="AR102" s="261"/>
      <c r="AS102" s="261"/>
      <c r="AT102" s="261"/>
      <c r="AU102" s="261"/>
      <c r="AV102" s="261"/>
      <c r="AW102" s="261"/>
      <c r="AX102" s="261"/>
      <c r="AY102" s="261"/>
      <c r="AZ102" s="262"/>
      <c r="BA102" s="262"/>
      <c r="BB102" s="262"/>
      <c r="BC102" s="262"/>
      <c r="BD102" s="262"/>
      <c r="BE102" s="254"/>
      <c r="BF102" s="254"/>
      <c r="BG102" s="254"/>
      <c r="BH102" s="254"/>
      <c r="BI102" s="254"/>
      <c r="BJ102" s="254"/>
      <c r="BK102" s="254"/>
      <c r="BL102" s="254"/>
      <c r="BM102" s="254"/>
      <c r="BN102" s="254"/>
      <c r="BO102" s="254"/>
      <c r="BP102" s="254"/>
      <c r="BQ102" s="253" t="s">
        <v>370</v>
      </c>
      <c r="BR102" s="971" t="s">
        <v>397</v>
      </c>
      <c r="BS102" s="972"/>
      <c r="BT102" s="972"/>
      <c r="BU102" s="972"/>
      <c r="BV102" s="972"/>
      <c r="BW102" s="972"/>
      <c r="BX102" s="972"/>
      <c r="BY102" s="972"/>
      <c r="BZ102" s="972"/>
      <c r="CA102" s="972"/>
      <c r="CB102" s="972"/>
      <c r="CC102" s="972"/>
      <c r="CD102" s="972"/>
      <c r="CE102" s="972"/>
      <c r="CF102" s="972"/>
      <c r="CG102" s="982"/>
      <c r="CH102" s="983"/>
      <c r="CI102" s="984"/>
      <c r="CJ102" s="984"/>
      <c r="CK102" s="984"/>
      <c r="CL102" s="985"/>
      <c r="CM102" s="983"/>
      <c r="CN102" s="984"/>
      <c r="CO102" s="984"/>
      <c r="CP102" s="984"/>
      <c r="CQ102" s="985"/>
      <c r="CR102" s="986">
        <f>SUM(CR7:CR101)</f>
        <v>26686.5</v>
      </c>
      <c r="CS102" s="987"/>
      <c r="CT102" s="987"/>
      <c r="CU102" s="987"/>
      <c r="CV102" s="988"/>
      <c r="CW102" s="986">
        <f>SUM(CW7:CW101)</f>
        <v>2935</v>
      </c>
      <c r="CX102" s="987"/>
      <c r="CY102" s="987"/>
      <c r="CZ102" s="987"/>
      <c r="DA102" s="988"/>
      <c r="DB102" s="986">
        <f>SUM(DB7:DB101)</f>
        <v>28916</v>
      </c>
      <c r="DC102" s="987"/>
      <c r="DD102" s="987"/>
      <c r="DE102" s="987"/>
      <c r="DF102" s="988"/>
      <c r="DG102" s="986" t="s">
        <v>613</v>
      </c>
      <c r="DH102" s="987"/>
      <c r="DI102" s="987"/>
      <c r="DJ102" s="987"/>
      <c r="DK102" s="988"/>
      <c r="DL102" s="986">
        <f>SUM(DL7:DL101)</f>
        <v>9548</v>
      </c>
      <c r="DM102" s="987"/>
      <c r="DN102" s="987"/>
      <c r="DO102" s="987"/>
      <c r="DP102" s="988"/>
      <c r="DQ102" s="986">
        <f>SUM(DQ7:DQ101)</f>
        <v>8179</v>
      </c>
      <c r="DR102" s="987"/>
      <c r="DS102" s="987"/>
      <c r="DT102" s="987"/>
      <c r="DU102" s="988"/>
      <c r="DV102" s="971"/>
      <c r="DW102" s="972"/>
      <c r="DX102" s="972"/>
      <c r="DY102" s="972"/>
      <c r="DZ102" s="973"/>
      <c r="EA102" s="235"/>
    </row>
    <row r="103" spans="1:131" s="236" customFormat="1" ht="26.25" customHeight="1">
      <c r="A103" s="259"/>
      <c r="B103" s="260"/>
      <c r="C103" s="260"/>
      <c r="D103" s="260"/>
      <c r="E103" s="260"/>
      <c r="F103" s="260"/>
      <c r="G103" s="260"/>
      <c r="H103" s="260"/>
      <c r="I103" s="260"/>
      <c r="J103" s="260"/>
      <c r="K103" s="260"/>
      <c r="L103" s="260"/>
      <c r="M103" s="260"/>
      <c r="N103" s="260"/>
      <c r="O103" s="260"/>
      <c r="P103" s="260"/>
      <c r="Q103" s="261"/>
      <c r="R103" s="261"/>
      <c r="S103" s="261"/>
      <c r="T103" s="261"/>
      <c r="U103" s="261"/>
      <c r="V103" s="261"/>
      <c r="W103" s="261"/>
      <c r="X103" s="261"/>
      <c r="Y103" s="261"/>
      <c r="Z103" s="261"/>
      <c r="AA103" s="261"/>
      <c r="AB103" s="261"/>
      <c r="AC103" s="261"/>
      <c r="AD103" s="261"/>
      <c r="AE103" s="261"/>
      <c r="AF103" s="261"/>
      <c r="AG103" s="261"/>
      <c r="AH103" s="261"/>
      <c r="AI103" s="261"/>
      <c r="AJ103" s="261"/>
      <c r="AK103" s="261"/>
      <c r="AL103" s="261"/>
      <c r="AM103" s="261"/>
      <c r="AN103" s="261"/>
      <c r="AO103" s="261"/>
      <c r="AP103" s="261"/>
      <c r="AQ103" s="261"/>
      <c r="AR103" s="261"/>
      <c r="AS103" s="261"/>
      <c r="AT103" s="261"/>
      <c r="AU103" s="261"/>
      <c r="AV103" s="261"/>
      <c r="AW103" s="261"/>
      <c r="AX103" s="261"/>
      <c r="AY103" s="261"/>
      <c r="AZ103" s="262"/>
      <c r="BA103" s="262"/>
      <c r="BB103" s="262"/>
      <c r="BC103" s="262"/>
      <c r="BD103" s="262"/>
      <c r="BE103" s="254"/>
      <c r="BF103" s="254"/>
      <c r="BG103" s="254"/>
      <c r="BH103" s="254"/>
      <c r="BI103" s="254"/>
      <c r="BJ103" s="254"/>
      <c r="BK103" s="254"/>
      <c r="BL103" s="254"/>
      <c r="BM103" s="254"/>
      <c r="BN103" s="254"/>
      <c r="BO103" s="254"/>
      <c r="BP103" s="254"/>
      <c r="BQ103" s="974" t="s">
        <v>398</v>
      </c>
      <c r="BR103" s="974"/>
      <c r="BS103" s="974"/>
      <c r="BT103" s="974"/>
      <c r="BU103" s="974"/>
      <c r="BV103" s="974"/>
      <c r="BW103" s="974"/>
      <c r="BX103" s="974"/>
      <c r="BY103" s="974"/>
      <c r="BZ103" s="974"/>
      <c r="CA103" s="974"/>
      <c r="CB103" s="974"/>
      <c r="CC103" s="974"/>
      <c r="CD103" s="974"/>
      <c r="CE103" s="974"/>
      <c r="CF103" s="974"/>
      <c r="CG103" s="974"/>
      <c r="CH103" s="974"/>
      <c r="CI103" s="974"/>
      <c r="CJ103" s="974"/>
      <c r="CK103" s="974"/>
      <c r="CL103" s="974"/>
      <c r="CM103" s="974"/>
      <c r="CN103" s="974"/>
      <c r="CO103" s="974"/>
      <c r="CP103" s="974"/>
      <c r="CQ103" s="974"/>
      <c r="CR103" s="974"/>
      <c r="CS103" s="974"/>
      <c r="CT103" s="974"/>
      <c r="CU103" s="974"/>
      <c r="CV103" s="974"/>
      <c r="CW103" s="974"/>
      <c r="CX103" s="974"/>
      <c r="CY103" s="974"/>
      <c r="CZ103" s="974"/>
      <c r="DA103" s="974"/>
      <c r="DB103" s="974"/>
      <c r="DC103" s="974"/>
      <c r="DD103" s="974"/>
      <c r="DE103" s="974"/>
      <c r="DF103" s="974"/>
      <c r="DG103" s="974"/>
      <c r="DH103" s="974"/>
      <c r="DI103" s="974"/>
      <c r="DJ103" s="974"/>
      <c r="DK103" s="974"/>
      <c r="DL103" s="974"/>
      <c r="DM103" s="974"/>
      <c r="DN103" s="974"/>
      <c r="DO103" s="974"/>
      <c r="DP103" s="974"/>
      <c r="DQ103" s="974"/>
      <c r="DR103" s="974"/>
      <c r="DS103" s="974"/>
      <c r="DT103" s="974"/>
      <c r="DU103" s="974"/>
      <c r="DV103" s="974"/>
      <c r="DW103" s="974"/>
      <c r="DX103" s="974"/>
      <c r="DY103" s="974"/>
      <c r="DZ103" s="974"/>
      <c r="EA103" s="235"/>
    </row>
    <row r="104" spans="1:131" s="236" customFormat="1" ht="26.25" customHeight="1">
      <c r="A104" s="259"/>
      <c r="B104" s="260"/>
      <c r="C104" s="260"/>
      <c r="D104" s="260"/>
      <c r="E104" s="260"/>
      <c r="F104" s="260"/>
      <c r="G104" s="260"/>
      <c r="H104" s="260"/>
      <c r="I104" s="260"/>
      <c r="J104" s="260"/>
      <c r="K104" s="260"/>
      <c r="L104" s="260"/>
      <c r="M104" s="260"/>
      <c r="N104" s="260"/>
      <c r="O104" s="260"/>
      <c r="P104" s="260"/>
      <c r="Q104" s="261"/>
      <c r="R104" s="261"/>
      <c r="S104" s="261"/>
      <c r="T104" s="261"/>
      <c r="U104" s="261"/>
      <c r="V104" s="261"/>
      <c r="W104" s="261"/>
      <c r="X104" s="261"/>
      <c r="Y104" s="261"/>
      <c r="Z104" s="261"/>
      <c r="AA104" s="261"/>
      <c r="AB104" s="261"/>
      <c r="AC104" s="261"/>
      <c r="AD104" s="261"/>
      <c r="AE104" s="261"/>
      <c r="AF104" s="261"/>
      <c r="AG104" s="261"/>
      <c r="AH104" s="261"/>
      <c r="AI104" s="261"/>
      <c r="AJ104" s="261"/>
      <c r="AK104" s="261"/>
      <c r="AL104" s="261"/>
      <c r="AM104" s="261"/>
      <c r="AN104" s="261"/>
      <c r="AO104" s="261"/>
      <c r="AP104" s="261"/>
      <c r="AQ104" s="261"/>
      <c r="AR104" s="261"/>
      <c r="AS104" s="261"/>
      <c r="AT104" s="261"/>
      <c r="AU104" s="261"/>
      <c r="AV104" s="261"/>
      <c r="AW104" s="261"/>
      <c r="AX104" s="261"/>
      <c r="AY104" s="261"/>
      <c r="AZ104" s="262"/>
      <c r="BA104" s="262"/>
      <c r="BB104" s="262"/>
      <c r="BC104" s="262"/>
      <c r="BD104" s="262"/>
      <c r="BE104" s="254"/>
      <c r="BF104" s="254"/>
      <c r="BG104" s="254"/>
      <c r="BH104" s="254"/>
      <c r="BI104" s="254"/>
      <c r="BJ104" s="254"/>
      <c r="BK104" s="254"/>
      <c r="BL104" s="254"/>
      <c r="BM104" s="254"/>
      <c r="BN104" s="254"/>
      <c r="BO104" s="254"/>
      <c r="BP104" s="254"/>
      <c r="BQ104" s="975" t="s">
        <v>399</v>
      </c>
      <c r="BR104" s="975"/>
      <c r="BS104" s="975"/>
      <c r="BT104" s="975"/>
      <c r="BU104" s="975"/>
      <c r="BV104" s="975"/>
      <c r="BW104" s="975"/>
      <c r="BX104" s="975"/>
      <c r="BY104" s="975"/>
      <c r="BZ104" s="975"/>
      <c r="CA104" s="975"/>
      <c r="CB104" s="975"/>
      <c r="CC104" s="975"/>
      <c r="CD104" s="975"/>
      <c r="CE104" s="975"/>
      <c r="CF104" s="975"/>
      <c r="CG104" s="975"/>
      <c r="CH104" s="975"/>
      <c r="CI104" s="975"/>
      <c r="CJ104" s="975"/>
      <c r="CK104" s="975"/>
      <c r="CL104" s="975"/>
      <c r="CM104" s="975"/>
      <c r="CN104" s="975"/>
      <c r="CO104" s="975"/>
      <c r="CP104" s="975"/>
      <c r="CQ104" s="975"/>
      <c r="CR104" s="975"/>
      <c r="CS104" s="975"/>
      <c r="CT104" s="975"/>
      <c r="CU104" s="975"/>
      <c r="CV104" s="975"/>
      <c r="CW104" s="975"/>
      <c r="CX104" s="975"/>
      <c r="CY104" s="975"/>
      <c r="CZ104" s="975"/>
      <c r="DA104" s="975"/>
      <c r="DB104" s="975"/>
      <c r="DC104" s="975"/>
      <c r="DD104" s="975"/>
      <c r="DE104" s="975"/>
      <c r="DF104" s="975"/>
      <c r="DG104" s="975"/>
      <c r="DH104" s="975"/>
      <c r="DI104" s="975"/>
      <c r="DJ104" s="975"/>
      <c r="DK104" s="975"/>
      <c r="DL104" s="975"/>
      <c r="DM104" s="975"/>
      <c r="DN104" s="975"/>
      <c r="DO104" s="975"/>
      <c r="DP104" s="975"/>
      <c r="DQ104" s="975"/>
      <c r="DR104" s="975"/>
      <c r="DS104" s="975"/>
      <c r="DT104" s="975"/>
      <c r="DU104" s="975"/>
      <c r="DV104" s="975"/>
      <c r="DW104" s="975"/>
      <c r="DX104" s="975"/>
      <c r="DY104" s="975"/>
      <c r="DZ104" s="975"/>
      <c r="EA104" s="235"/>
    </row>
    <row r="105" spans="1:131" s="236" customFormat="1" ht="11.25" customHeight="1">
      <c r="A105" s="254"/>
      <c r="B105" s="254"/>
      <c r="C105" s="254"/>
      <c r="D105" s="254"/>
      <c r="E105" s="254"/>
      <c r="F105" s="254"/>
      <c r="G105" s="254"/>
      <c r="H105" s="254"/>
      <c r="I105" s="254"/>
      <c r="J105" s="254"/>
      <c r="K105" s="254"/>
      <c r="L105" s="254"/>
      <c r="M105" s="254"/>
      <c r="N105" s="254"/>
      <c r="O105" s="254"/>
      <c r="P105" s="254"/>
      <c r="Q105" s="254"/>
      <c r="R105" s="254"/>
      <c r="S105" s="254"/>
      <c r="T105" s="254"/>
      <c r="U105" s="254"/>
      <c r="V105" s="254"/>
      <c r="W105" s="254"/>
      <c r="X105" s="254"/>
      <c r="Y105" s="254"/>
      <c r="Z105" s="254"/>
      <c r="AA105" s="254"/>
      <c r="AB105" s="254"/>
      <c r="AC105" s="254"/>
      <c r="AD105" s="254"/>
      <c r="AE105" s="254"/>
      <c r="AF105" s="254"/>
      <c r="AG105" s="254"/>
      <c r="AH105" s="254"/>
      <c r="AI105" s="254"/>
      <c r="AJ105" s="254"/>
      <c r="AK105" s="254"/>
      <c r="AL105" s="254"/>
      <c r="AM105" s="254"/>
      <c r="AN105" s="254"/>
      <c r="AO105" s="254"/>
      <c r="AP105" s="254"/>
      <c r="AQ105" s="254"/>
      <c r="AR105" s="254"/>
      <c r="AS105" s="254"/>
      <c r="AT105" s="254"/>
      <c r="AU105" s="254"/>
      <c r="AV105" s="254"/>
      <c r="AW105" s="254"/>
      <c r="AX105" s="254"/>
      <c r="AY105" s="254"/>
      <c r="AZ105" s="254"/>
      <c r="BA105" s="254"/>
      <c r="BB105" s="254"/>
      <c r="BC105" s="254"/>
      <c r="BD105" s="254"/>
      <c r="BE105" s="254"/>
      <c r="BF105" s="254"/>
      <c r="BG105" s="254"/>
      <c r="BH105" s="254"/>
      <c r="BI105" s="254"/>
      <c r="BJ105" s="254"/>
      <c r="BK105" s="254"/>
      <c r="BL105" s="254"/>
      <c r="BM105" s="254"/>
      <c r="BN105" s="254"/>
      <c r="BO105" s="254"/>
      <c r="BP105" s="254"/>
      <c r="BQ105" s="257"/>
      <c r="BR105" s="257"/>
      <c r="BS105" s="257"/>
      <c r="BT105" s="257"/>
      <c r="BU105" s="257"/>
      <c r="BV105" s="257"/>
      <c r="BW105" s="257"/>
      <c r="BX105" s="257"/>
      <c r="BY105" s="257"/>
      <c r="BZ105" s="257"/>
      <c r="CA105" s="257"/>
      <c r="CB105" s="257"/>
      <c r="CC105" s="257"/>
      <c r="CD105" s="257"/>
      <c r="CE105" s="257"/>
      <c r="CF105" s="257"/>
      <c r="CG105" s="257"/>
      <c r="CH105" s="257"/>
      <c r="CI105" s="257"/>
      <c r="CJ105" s="257"/>
      <c r="CK105" s="257"/>
      <c r="CL105" s="257"/>
      <c r="CM105" s="257"/>
      <c r="CN105" s="257"/>
      <c r="CO105" s="257"/>
      <c r="CP105" s="257"/>
      <c r="CQ105" s="257"/>
      <c r="CR105" s="257"/>
      <c r="CS105" s="257"/>
      <c r="CT105" s="257"/>
      <c r="CU105" s="257"/>
      <c r="CV105" s="257"/>
      <c r="CW105" s="257"/>
      <c r="CX105" s="257"/>
      <c r="CY105" s="257"/>
      <c r="CZ105" s="257"/>
      <c r="DA105" s="257"/>
      <c r="DB105" s="257"/>
      <c r="DC105" s="257"/>
      <c r="DD105" s="257"/>
      <c r="DE105" s="257"/>
      <c r="DF105" s="257"/>
      <c r="DG105" s="257"/>
      <c r="DH105" s="257"/>
      <c r="DI105" s="257"/>
      <c r="DJ105" s="257"/>
      <c r="DK105" s="257"/>
      <c r="DL105" s="257"/>
      <c r="DM105" s="257"/>
      <c r="DN105" s="257"/>
      <c r="DO105" s="257"/>
      <c r="DP105" s="257"/>
      <c r="DQ105" s="257"/>
      <c r="DR105" s="257"/>
      <c r="DS105" s="257"/>
      <c r="DT105" s="257"/>
      <c r="DU105" s="257"/>
      <c r="DV105" s="257"/>
      <c r="DW105" s="257"/>
      <c r="DX105" s="257"/>
      <c r="DY105" s="257"/>
      <c r="DZ105" s="257"/>
      <c r="EA105" s="235"/>
    </row>
    <row r="106" spans="1:131" s="236" customFormat="1" ht="11.25" customHeight="1">
      <c r="A106" s="263"/>
      <c r="B106" s="263"/>
      <c r="C106" s="263"/>
      <c r="D106" s="263"/>
      <c r="E106" s="263"/>
      <c r="F106" s="263"/>
      <c r="G106" s="263"/>
      <c r="H106" s="263"/>
      <c r="I106" s="263"/>
      <c r="J106" s="263"/>
      <c r="K106" s="263"/>
      <c r="L106" s="263"/>
      <c r="M106" s="263"/>
      <c r="N106" s="263"/>
      <c r="O106" s="263"/>
      <c r="P106" s="263"/>
      <c r="Q106" s="263"/>
      <c r="R106" s="263"/>
      <c r="S106" s="263"/>
      <c r="T106" s="263"/>
      <c r="U106" s="263"/>
      <c r="V106" s="263"/>
      <c r="W106" s="263"/>
      <c r="X106" s="263"/>
      <c r="Y106" s="263"/>
      <c r="Z106" s="263"/>
      <c r="AA106" s="263"/>
      <c r="AB106" s="263"/>
      <c r="AC106" s="263"/>
      <c r="AD106" s="263"/>
      <c r="AE106" s="263"/>
      <c r="AF106" s="263"/>
      <c r="AG106" s="263"/>
      <c r="AH106" s="263"/>
      <c r="AI106" s="263"/>
      <c r="AJ106" s="263"/>
      <c r="AK106" s="263"/>
      <c r="AL106" s="263"/>
      <c r="AM106" s="263"/>
      <c r="AN106" s="263"/>
      <c r="AO106" s="263"/>
      <c r="AP106" s="263"/>
      <c r="AQ106" s="263"/>
      <c r="AR106" s="263"/>
      <c r="AS106" s="263"/>
      <c r="AT106" s="263"/>
      <c r="AU106" s="263"/>
      <c r="AV106" s="263"/>
      <c r="AW106" s="263"/>
      <c r="AX106" s="263"/>
      <c r="AY106" s="263"/>
      <c r="AZ106" s="263"/>
      <c r="BA106" s="263"/>
      <c r="BB106" s="263"/>
      <c r="BC106" s="263"/>
      <c r="BD106" s="263"/>
      <c r="BE106" s="263"/>
      <c r="BF106" s="263"/>
      <c r="BG106" s="263"/>
      <c r="BH106" s="263"/>
      <c r="BI106" s="263"/>
      <c r="BJ106" s="263"/>
      <c r="BK106" s="263"/>
      <c r="BL106" s="263"/>
      <c r="BM106" s="263"/>
      <c r="BN106" s="263"/>
      <c r="BO106" s="263"/>
      <c r="BP106" s="263"/>
      <c r="BQ106" s="257"/>
      <c r="BR106" s="257"/>
      <c r="BS106" s="257"/>
      <c r="BT106" s="257"/>
      <c r="BU106" s="257"/>
      <c r="BV106" s="257"/>
      <c r="BW106" s="257"/>
      <c r="BX106" s="257"/>
      <c r="BY106" s="257"/>
      <c r="BZ106" s="257"/>
      <c r="CA106" s="257"/>
      <c r="CB106" s="257"/>
      <c r="CC106" s="257"/>
      <c r="CD106" s="257"/>
      <c r="CE106" s="257"/>
      <c r="CF106" s="257"/>
      <c r="CG106" s="257"/>
      <c r="CH106" s="257"/>
      <c r="CI106" s="257"/>
      <c r="CJ106" s="257"/>
      <c r="CK106" s="257"/>
      <c r="CL106" s="257"/>
      <c r="CM106" s="257"/>
      <c r="CN106" s="257"/>
      <c r="CO106" s="257"/>
      <c r="CP106" s="257"/>
      <c r="CQ106" s="257"/>
      <c r="CR106" s="257"/>
      <c r="CS106" s="257"/>
      <c r="CT106" s="257"/>
      <c r="CU106" s="257"/>
      <c r="CV106" s="257"/>
      <c r="CW106" s="257"/>
      <c r="CX106" s="257"/>
      <c r="CY106" s="257"/>
      <c r="CZ106" s="257"/>
      <c r="DA106" s="257"/>
      <c r="DB106" s="257"/>
      <c r="DC106" s="257"/>
      <c r="DD106" s="257"/>
      <c r="DE106" s="257"/>
      <c r="DF106" s="257"/>
      <c r="DG106" s="257"/>
      <c r="DH106" s="257"/>
      <c r="DI106" s="257"/>
      <c r="DJ106" s="257"/>
      <c r="DK106" s="257"/>
      <c r="DL106" s="257"/>
      <c r="DM106" s="257"/>
      <c r="DN106" s="257"/>
      <c r="DO106" s="257"/>
      <c r="DP106" s="257"/>
      <c r="DQ106" s="257"/>
      <c r="DR106" s="257"/>
      <c r="DS106" s="257"/>
      <c r="DT106" s="257"/>
      <c r="DU106" s="257"/>
      <c r="DV106" s="257"/>
      <c r="DW106" s="257"/>
      <c r="DX106" s="257"/>
      <c r="DY106" s="257"/>
      <c r="DZ106" s="257"/>
      <c r="EA106" s="235"/>
    </row>
    <row r="107" spans="1:131" s="235" customFormat="1" ht="26.25" customHeight="1" thickBot="1">
      <c r="A107" s="264" t="s">
        <v>400</v>
      </c>
      <c r="B107" s="265"/>
      <c r="C107" s="265"/>
      <c r="D107" s="265"/>
      <c r="E107" s="265"/>
      <c r="F107" s="265"/>
      <c r="G107" s="265"/>
      <c r="H107" s="265"/>
      <c r="I107" s="265"/>
      <c r="J107" s="265"/>
      <c r="K107" s="265"/>
      <c r="L107" s="265"/>
      <c r="M107" s="265"/>
      <c r="N107" s="265"/>
      <c r="O107" s="265"/>
      <c r="P107" s="265"/>
      <c r="Q107" s="265"/>
      <c r="R107" s="265"/>
      <c r="S107" s="265"/>
      <c r="T107" s="265"/>
      <c r="U107" s="265"/>
      <c r="V107" s="265"/>
      <c r="W107" s="265"/>
      <c r="X107" s="265"/>
      <c r="Y107" s="265"/>
      <c r="Z107" s="265"/>
      <c r="AA107" s="265"/>
      <c r="AB107" s="265"/>
      <c r="AC107" s="265"/>
      <c r="AD107" s="265"/>
      <c r="AE107" s="265"/>
      <c r="AF107" s="265"/>
      <c r="AG107" s="265"/>
      <c r="AH107" s="265"/>
      <c r="AI107" s="265"/>
      <c r="AJ107" s="265"/>
      <c r="AK107" s="265"/>
      <c r="AL107" s="265"/>
      <c r="AM107" s="265"/>
      <c r="AN107" s="265"/>
      <c r="AO107" s="265"/>
      <c r="AP107" s="265"/>
      <c r="AQ107" s="265"/>
      <c r="AR107" s="265"/>
      <c r="AS107" s="265"/>
      <c r="AT107" s="265"/>
      <c r="AU107" s="264" t="s">
        <v>401</v>
      </c>
      <c r="AV107" s="265"/>
      <c r="AW107" s="265"/>
      <c r="AX107" s="265"/>
      <c r="AY107" s="265"/>
      <c r="AZ107" s="265"/>
      <c r="BA107" s="265"/>
      <c r="BB107" s="265"/>
      <c r="BC107" s="265"/>
      <c r="BD107" s="265"/>
      <c r="BE107" s="265"/>
      <c r="BF107" s="265"/>
      <c r="BG107" s="265"/>
      <c r="BH107" s="265"/>
      <c r="BI107" s="265"/>
      <c r="BJ107" s="265"/>
      <c r="BK107" s="265"/>
      <c r="BL107" s="265"/>
      <c r="BM107" s="265"/>
      <c r="BN107" s="265"/>
      <c r="BO107" s="265"/>
      <c r="BP107" s="265"/>
      <c r="BQ107" s="265"/>
      <c r="BR107" s="265"/>
      <c r="BS107" s="265"/>
      <c r="BT107" s="265"/>
      <c r="BU107" s="265"/>
      <c r="BV107" s="265"/>
      <c r="BW107" s="265"/>
      <c r="BX107" s="265"/>
      <c r="BY107" s="265"/>
      <c r="BZ107" s="265"/>
      <c r="CA107" s="265"/>
      <c r="CB107" s="265"/>
      <c r="CC107" s="265"/>
      <c r="CD107" s="265"/>
      <c r="CE107" s="265"/>
      <c r="CF107" s="265"/>
      <c r="CG107" s="265"/>
      <c r="CH107" s="265"/>
      <c r="CI107" s="265"/>
      <c r="CJ107" s="265"/>
      <c r="CK107" s="265"/>
      <c r="CL107" s="265"/>
      <c r="CM107" s="265"/>
      <c r="CN107" s="265"/>
      <c r="CO107" s="265"/>
      <c r="CP107" s="265"/>
      <c r="CQ107" s="265"/>
      <c r="CR107" s="265"/>
      <c r="CS107" s="265"/>
      <c r="CT107" s="265"/>
      <c r="CU107" s="265"/>
      <c r="CV107" s="265"/>
      <c r="CW107" s="265"/>
      <c r="CX107" s="265"/>
      <c r="CY107" s="265"/>
      <c r="CZ107" s="265"/>
      <c r="DA107" s="265"/>
      <c r="DB107" s="265"/>
      <c r="DC107" s="265"/>
      <c r="DD107" s="265"/>
      <c r="DE107" s="265"/>
      <c r="DF107" s="265"/>
      <c r="DG107" s="265"/>
      <c r="DH107" s="265"/>
      <c r="DI107" s="265"/>
      <c r="DJ107" s="265"/>
      <c r="DK107" s="265"/>
      <c r="DL107" s="265"/>
      <c r="DM107" s="265"/>
      <c r="DN107" s="265"/>
      <c r="DO107" s="265"/>
      <c r="DP107" s="265"/>
      <c r="DQ107" s="265"/>
      <c r="DR107" s="265"/>
      <c r="DS107" s="265"/>
      <c r="DT107" s="265"/>
      <c r="DU107" s="265"/>
      <c r="DV107" s="265"/>
      <c r="DW107" s="265"/>
      <c r="DX107" s="265"/>
      <c r="DY107" s="265"/>
      <c r="DZ107" s="265"/>
    </row>
    <row r="108" spans="1:131" s="235" customFormat="1" ht="26.25" customHeight="1">
      <c r="A108" s="976" t="s">
        <v>402</v>
      </c>
      <c r="B108" s="977"/>
      <c r="C108" s="977"/>
      <c r="D108" s="977"/>
      <c r="E108" s="977"/>
      <c r="F108" s="977"/>
      <c r="G108" s="977"/>
      <c r="H108" s="977"/>
      <c r="I108" s="977"/>
      <c r="J108" s="977"/>
      <c r="K108" s="977"/>
      <c r="L108" s="977"/>
      <c r="M108" s="977"/>
      <c r="N108" s="977"/>
      <c r="O108" s="977"/>
      <c r="P108" s="977"/>
      <c r="Q108" s="977"/>
      <c r="R108" s="977"/>
      <c r="S108" s="977"/>
      <c r="T108" s="977"/>
      <c r="U108" s="977"/>
      <c r="V108" s="977"/>
      <c r="W108" s="977"/>
      <c r="X108" s="977"/>
      <c r="Y108" s="977"/>
      <c r="Z108" s="977"/>
      <c r="AA108" s="977"/>
      <c r="AB108" s="977"/>
      <c r="AC108" s="977"/>
      <c r="AD108" s="977"/>
      <c r="AE108" s="977"/>
      <c r="AF108" s="977"/>
      <c r="AG108" s="977"/>
      <c r="AH108" s="977"/>
      <c r="AI108" s="977"/>
      <c r="AJ108" s="977"/>
      <c r="AK108" s="977"/>
      <c r="AL108" s="977"/>
      <c r="AM108" s="977"/>
      <c r="AN108" s="977"/>
      <c r="AO108" s="977"/>
      <c r="AP108" s="977"/>
      <c r="AQ108" s="977"/>
      <c r="AR108" s="977"/>
      <c r="AS108" s="977"/>
      <c r="AT108" s="978"/>
      <c r="AU108" s="976" t="s">
        <v>403</v>
      </c>
      <c r="AV108" s="977"/>
      <c r="AW108" s="977"/>
      <c r="AX108" s="977"/>
      <c r="AY108" s="977"/>
      <c r="AZ108" s="977"/>
      <c r="BA108" s="977"/>
      <c r="BB108" s="977"/>
      <c r="BC108" s="977"/>
      <c r="BD108" s="977"/>
      <c r="BE108" s="977"/>
      <c r="BF108" s="977"/>
      <c r="BG108" s="977"/>
      <c r="BH108" s="977"/>
      <c r="BI108" s="977"/>
      <c r="BJ108" s="977"/>
      <c r="BK108" s="977"/>
      <c r="BL108" s="977"/>
      <c r="BM108" s="977"/>
      <c r="BN108" s="977"/>
      <c r="BO108" s="977"/>
      <c r="BP108" s="977"/>
      <c r="BQ108" s="977"/>
      <c r="BR108" s="977"/>
      <c r="BS108" s="977"/>
      <c r="BT108" s="977"/>
      <c r="BU108" s="977"/>
      <c r="BV108" s="977"/>
      <c r="BW108" s="977"/>
      <c r="BX108" s="977"/>
      <c r="BY108" s="977"/>
      <c r="BZ108" s="977"/>
      <c r="CA108" s="977"/>
      <c r="CB108" s="977"/>
      <c r="CC108" s="977"/>
      <c r="CD108" s="977"/>
      <c r="CE108" s="977"/>
      <c r="CF108" s="977"/>
      <c r="CG108" s="977"/>
      <c r="CH108" s="977"/>
      <c r="CI108" s="977"/>
      <c r="CJ108" s="977"/>
      <c r="CK108" s="977"/>
      <c r="CL108" s="977"/>
      <c r="CM108" s="977"/>
      <c r="CN108" s="977"/>
      <c r="CO108" s="977"/>
      <c r="CP108" s="977"/>
      <c r="CQ108" s="977"/>
      <c r="CR108" s="977"/>
      <c r="CS108" s="977"/>
      <c r="CT108" s="977"/>
      <c r="CU108" s="977"/>
      <c r="CV108" s="977"/>
      <c r="CW108" s="977"/>
      <c r="CX108" s="977"/>
      <c r="CY108" s="977"/>
      <c r="CZ108" s="977"/>
      <c r="DA108" s="977"/>
      <c r="DB108" s="977"/>
      <c r="DC108" s="977"/>
      <c r="DD108" s="977"/>
      <c r="DE108" s="977"/>
      <c r="DF108" s="977"/>
      <c r="DG108" s="977"/>
      <c r="DH108" s="977"/>
      <c r="DI108" s="977"/>
      <c r="DJ108" s="977"/>
      <c r="DK108" s="977"/>
      <c r="DL108" s="977"/>
      <c r="DM108" s="977"/>
      <c r="DN108" s="977"/>
      <c r="DO108" s="977"/>
      <c r="DP108" s="977"/>
      <c r="DQ108" s="977"/>
      <c r="DR108" s="977"/>
      <c r="DS108" s="977"/>
      <c r="DT108" s="977"/>
      <c r="DU108" s="977"/>
      <c r="DV108" s="977"/>
      <c r="DW108" s="977"/>
      <c r="DX108" s="977"/>
      <c r="DY108" s="977"/>
      <c r="DZ108" s="978"/>
    </row>
    <row r="109" spans="1:131" s="235" customFormat="1" ht="26.25" customHeight="1">
      <c r="A109" s="931" t="s">
        <v>404</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405</v>
      </c>
      <c r="AB109" s="932"/>
      <c r="AC109" s="932"/>
      <c r="AD109" s="932"/>
      <c r="AE109" s="933"/>
      <c r="AF109" s="934" t="s">
        <v>314</v>
      </c>
      <c r="AG109" s="932"/>
      <c r="AH109" s="932"/>
      <c r="AI109" s="932"/>
      <c r="AJ109" s="933"/>
      <c r="AK109" s="934" t="s">
        <v>313</v>
      </c>
      <c r="AL109" s="932"/>
      <c r="AM109" s="932"/>
      <c r="AN109" s="932"/>
      <c r="AO109" s="933"/>
      <c r="AP109" s="934" t="s">
        <v>406</v>
      </c>
      <c r="AQ109" s="932"/>
      <c r="AR109" s="932"/>
      <c r="AS109" s="932"/>
      <c r="AT109" s="963"/>
      <c r="AU109" s="931" t="s">
        <v>404</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405</v>
      </c>
      <c r="BR109" s="932"/>
      <c r="BS109" s="932"/>
      <c r="BT109" s="932"/>
      <c r="BU109" s="933"/>
      <c r="BV109" s="934" t="s">
        <v>314</v>
      </c>
      <c r="BW109" s="932"/>
      <c r="BX109" s="932"/>
      <c r="BY109" s="932"/>
      <c r="BZ109" s="933"/>
      <c r="CA109" s="934" t="s">
        <v>313</v>
      </c>
      <c r="CB109" s="932"/>
      <c r="CC109" s="932"/>
      <c r="CD109" s="932"/>
      <c r="CE109" s="933"/>
      <c r="CF109" s="970" t="s">
        <v>406</v>
      </c>
      <c r="CG109" s="970"/>
      <c r="CH109" s="970"/>
      <c r="CI109" s="970"/>
      <c r="CJ109" s="970"/>
      <c r="CK109" s="934" t="s">
        <v>407</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405</v>
      </c>
      <c r="DH109" s="932"/>
      <c r="DI109" s="932"/>
      <c r="DJ109" s="932"/>
      <c r="DK109" s="933"/>
      <c r="DL109" s="934" t="s">
        <v>314</v>
      </c>
      <c r="DM109" s="932"/>
      <c r="DN109" s="932"/>
      <c r="DO109" s="932"/>
      <c r="DP109" s="933"/>
      <c r="DQ109" s="934" t="s">
        <v>313</v>
      </c>
      <c r="DR109" s="932"/>
      <c r="DS109" s="932"/>
      <c r="DT109" s="932"/>
      <c r="DU109" s="933"/>
      <c r="DV109" s="934" t="s">
        <v>406</v>
      </c>
      <c r="DW109" s="932"/>
      <c r="DX109" s="932"/>
      <c r="DY109" s="932"/>
      <c r="DZ109" s="963"/>
    </row>
    <row r="110" spans="1:131" s="235" customFormat="1" ht="26.25" customHeight="1">
      <c r="A110" s="832" t="s">
        <v>408</v>
      </c>
      <c r="B110" s="833"/>
      <c r="C110" s="833"/>
      <c r="D110" s="833"/>
      <c r="E110" s="833"/>
      <c r="F110" s="833"/>
      <c r="G110" s="833"/>
      <c r="H110" s="833"/>
      <c r="I110" s="833"/>
      <c r="J110" s="833"/>
      <c r="K110" s="833"/>
      <c r="L110" s="833"/>
      <c r="M110" s="833"/>
      <c r="N110" s="833"/>
      <c r="O110" s="833"/>
      <c r="P110" s="833"/>
      <c r="Q110" s="833"/>
      <c r="R110" s="833"/>
      <c r="S110" s="833"/>
      <c r="T110" s="833"/>
      <c r="U110" s="833"/>
      <c r="V110" s="833"/>
      <c r="W110" s="833"/>
      <c r="X110" s="833"/>
      <c r="Y110" s="833"/>
      <c r="Z110" s="834"/>
      <c r="AA110" s="924">
        <v>96533717</v>
      </c>
      <c r="AB110" s="925"/>
      <c r="AC110" s="925"/>
      <c r="AD110" s="925"/>
      <c r="AE110" s="926"/>
      <c r="AF110" s="927">
        <v>90521275</v>
      </c>
      <c r="AG110" s="925"/>
      <c r="AH110" s="925"/>
      <c r="AI110" s="925"/>
      <c r="AJ110" s="926"/>
      <c r="AK110" s="927">
        <v>91143581</v>
      </c>
      <c r="AL110" s="925"/>
      <c r="AM110" s="925"/>
      <c r="AN110" s="925"/>
      <c r="AO110" s="926"/>
      <c r="AP110" s="928">
        <v>34.5</v>
      </c>
      <c r="AQ110" s="929"/>
      <c r="AR110" s="929"/>
      <c r="AS110" s="929"/>
      <c r="AT110" s="930"/>
      <c r="AU110" s="964" t="s">
        <v>71</v>
      </c>
      <c r="AV110" s="965"/>
      <c r="AW110" s="965"/>
      <c r="AX110" s="965"/>
      <c r="AY110" s="965"/>
      <c r="AZ110" s="887" t="s">
        <v>409</v>
      </c>
      <c r="BA110" s="833"/>
      <c r="BB110" s="833"/>
      <c r="BC110" s="833"/>
      <c r="BD110" s="833"/>
      <c r="BE110" s="833"/>
      <c r="BF110" s="833"/>
      <c r="BG110" s="833"/>
      <c r="BH110" s="833"/>
      <c r="BI110" s="833"/>
      <c r="BJ110" s="833"/>
      <c r="BK110" s="833"/>
      <c r="BL110" s="833"/>
      <c r="BM110" s="833"/>
      <c r="BN110" s="833"/>
      <c r="BO110" s="833"/>
      <c r="BP110" s="834"/>
      <c r="BQ110" s="888">
        <v>1168669319</v>
      </c>
      <c r="BR110" s="870"/>
      <c r="BS110" s="870"/>
      <c r="BT110" s="870"/>
      <c r="BU110" s="870"/>
      <c r="BV110" s="870">
        <v>1171296565</v>
      </c>
      <c r="BW110" s="870"/>
      <c r="BX110" s="870"/>
      <c r="BY110" s="870"/>
      <c r="BZ110" s="870"/>
      <c r="CA110" s="870">
        <v>1176310444</v>
      </c>
      <c r="CB110" s="870"/>
      <c r="CC110" s="870"/>
      <c r="CD110" s="870"/>
      <c r="CE110" s="870"/>
      <c r="CF110" s="897">
        <v>445.7</v>
      </c>
      <c r="CG110" s="898"/>
      <c r="CH110" s="898"/>
      <c r="CI110" s="898"/>
      <c r="CJ110" s="898"/>
      <c r="CK110" s="960" t="s">
        <v>410</v>
      </c>
      <c r="CL110" s="844"/>
      <c r="CM110" s="921" t="s">
        <v>411</v>
      </c>
      <c r="CN110" s="922"/>
      <c r="CO110" s="922"/>
      <c r="CP110" s="922"/>
      <c r="CQ110" s="922"/>
      <c r="CR110" s="922"/>
      <c r="CS110" s="922"/>
      <c r="CT110" s="922"/>
      <c r="CU110" s="922"/>
      <c r="CV110" s="922"/>
      <c r="CW110" s="922"/>
      <c r="CX110" s="922"/>
      <c r="CY110" s="922"/>
      <c r="CZ110" s="922"/>
      <c r="DA110" s="922"/>
      <c r="DB110" s="922"/>
      <c r="DC110" s="922"/>
      <c r="DD110" s="922"/>
      <c r="DE110" s="922"/>
      <c r="DF110" s="923"/>
      <c r="DG110" s="888">
        <v>641945</v>
      </c>
      <c r="DH110" s="870"/>
      <c r="DI110" s="870"/>
      <c r="DJ110" s="870"/>
      <c r="DK110" s="870"/>
      <c r="DL110" s="870">
        <v>585381</v>
      </c>
      <c r="DM110" s="870"/>
      <c r="DN110" s="870"/>
      <c r="DO110" s="870"/>
      <c r="DP110" s="870"/>
      <c r="DQ110" s="870">
        <v>523486</v>
      </c>
      <c r="DR110" s="870"/>
      <c r="DS110" s="870"/>
      <c r="DT110" s="870"/>
      <c r="DU110" s="870"/>
      <c r="DV110" s="871">
        <v>0.2</v>
      </c>
      <c r="DW110" s="871"/>
      <c r="DX110" s="871"/>
      <c r="DY110" s="871"/>
      <c r="DZ110" s="872"/>
    </row>
    <row r="111" spans="1:131" s="235" customFormat="1" ht="26.25" customHeight="1">
      <c r="A111" s="799" t="s">
        <v>412</v>
      </c>
      <c r="B111" s="800"/>
      <c r="C111" s="800"/>
      <c r="D111" s="800"/>
      <c r="E111" s="800"/>
      <c r="F111" s="800"/>
      <c r="G111" s="800"/>
      <c r="H111" s="800"/>
      <c r="I111" s="800"/>
      <c r="J111" s="800"/>
      <c r="K111" s="800"/>
      <c r="L111" s="800"/>
      <c r="M111" s="800"/>
      <c r="N111" s="800"/>
      <c r="O111" s="800"/>
      <c r="P111" s="800"/>
      <c r="Q111" s="800"/>
      <c r="R111" s="800"/>
      <c r="S111" s="800"/>
      <c r="T111" s="800"/>
      <c r="U111" s="800"/>
      <c r="V111" s="800"/>
      <c r="W111" s="800"/>
      <c r="X111" s="800"/>
      <c r="Y111" s="800"/>
      <c r="Z111" s="952"/>
      <c r="AA111" s="953" t="s">
        <v>129</v>
      </c>
      <c r="AB111" s="954"/>
      <c r="AC111" s="954"/>
      <c r="AD111" s="954"/>
      <c r="AE111" s="955"/>
      <c r="AF111" s="956" t="s">
        <v>129</v>
      </c>
      <c r="AG111" s="954"/>
      <c r="AH111" s="954"/>
      <c r="AI111" s="954"/>
      <c r="AJ111" s="955"/>
      <c r="AK111" s="956" t="s">
        <v>129</v>
      </c>
      <c r="AL111" s="954"/>
      <c r="AM111" s="954"/>
      <c r="AN111" s="954"/>
      <c r="AO111" s="955"/>
      <c r="AP111" s="957" t="s">
        <v>129</v>
      </c>
      <c r="AQ111" s="958"/>
      <c r="AR111" s="958"/>
      <c r="AS111" s="958"/>
      <c r="AT111" s="959"/>
      <c r="AU111" s="966"/>
      <c r="AV111" s="967"/>
      <c r="AW111" s="967"/>
      <c r="AX111" s="967"/>
      <c r="AY111" s="967"/>
      <c r="AZ111" s="840" t="s">
        <v>413</v>
      </c>
      <c r="BA111" s="775"/>
      <c r="BB111" s="775"/>
      <c r="BC111" s="775"/>
      <c r="BD111" s="775"/>
      <c r="BE111" s="775"/>
      <c r="BF111" s="775"/>
      <c r="BG111" s="775"/>
      <c r="BH111" s="775"/>
      <c r="BI111" s="775"/>
      <c r="BJ111" s="775"/>
      <c r="BK111" s="775"/>
      <c r="BL111" s="775"/>
      <c r="BM111" s="775"/>
      <c r="BN111" s="775"/>
      <c r="BO111" s="775"/>
      <c r="BP111" s="776"/>
      <c r="BQ111" s="841">
        <v>910494</v>
      </c>
      <c r="BR111" s="842"/>
      <c r="BS111" s="842"/>
      <c r="BT111" s="842"/>
      <c r="BU111" s="842"/>
      <c r="BV111" s="842">
        <v>923872</v>
      </c>
      <c r="BW111" s="842"/>
      <c r="BX111" s="842"/>
      <c r="BY111" s="842"/>
      <c r="BZ111" s="842"/>
      <c r="CA111" s="842">
        <v>900009</v>
      </c>
      <c r="CB111" s="842"/>
      <c r="CC111" s="842"/>
      <c r="CD111" s="842"/>
      <c r="CE111" s="842"/>
      <c r="CF111" s="906">
        <v>0.3</v>
      </c>
      <c r="CG111" s="907"/>
      <c r="CH111" s="907"/>
      <c r="CI111" s="907"/>
      <c r="CJ111" s="907"/>
      <c r="CK111" s="961"/>
      <c r="CL111" s="846"/>
      <c r="CM111" s="849" t="s">
        <v>414</v>
      </c>
      <c r="CN111" s="850"/>
      <c r="CO111" s="850"/>
      <c r="CP111" s="850"/>
      <c r="CQ111" s="850"/>
      <c r="CR111" s="850"/>
      <c r="CS111" s="850"/>
      <c r="CT111" s="850"/>
      <c r="CU111" s="850"/>
      <c r="CV111" s="850"/>
      <c r="CW111" s="850"/>
      <c r="CX111" s="850"/>
      <c r="CY111" s="850"/>
      <c r="CZ111" s="850"/>
      <c r="DA111" s="850"/>
      <c r="DB111" s="850"/>
      <c r="DC111" s="850"/>
      <c r="DD111" s="850"/>
      <c r="DE111" s="850"/>
      <c r="DF111" s="851"/>
      <c r="DG111" s="841" t="s">
        <v>129</v>
      </c>
      <c r="DH111" s="842"/>
      <c r="DI111" s="842"/>
      <c r="DJ111" s="842"/>
      <c r="DK111" s="842"/>
      <c r="DL111" s="842" t="s">
        <v>129</v>
      </c>
      <c r="DM111" s="842"/>
      <c r="DN111" s="842"/>
      <c r="DO111" s="842"/>
      <c r="DP111" s="842"/>
      <c r="DQ111" s="842" t="s">
        <v>129</v>
      </c>
      <c r="DR111" s="842"/>
      <c r="DS111" s="842"/>
      <c r="DT111" s="842"/>
      <c r="DU111" s="842"/>
      <c r="DV111" s="819" t="s">
        <v>129</v>
      </c>
      <c r="DW111" s="819"/>
      <c r="DX111" s="819"/>
      <c r="DY111" s="819"/>
      <c r="DZ111" s="820"/>
    </row>
    <row r="112" spans="1:131" s="235" customFormat="1" ht="26.25" customHeight="1">
      <c r="A112" s="946" t="s">
        <v>415</v>
      </c>
      <c r="B112" s="947"/>
      <c r="C112" s="775" t="s">
        <v>416</v>
      </c>
      <c r="D112" s="775"/>
      <c r="E112" s="775"/>
      <c r="F112" s="775"/>
      <c r="G112" s="775"/>
      <c r="H112" s="775"/>
      <c r="I112" s="775"/>
      <c r="J112" s="775"/>
      <c r="K112" s="775"/>
      <c r="L112" s="775"/>
      <c r="M112" s="775"/>
      <c r="N112" s="775"/>
      <c r="O112" s="775"/>
      <c r="P112" s="775"/>
      <c r="Q112" s="775"/>
      <c r="R112" s="775"/>
      <c r="S112" s="775"/>
      <c r="T112" s="775"/>
      <c r="U112" s="775"/>
      <c r="V112" s="775"/>
      <c r="W112" s="775"/>
      <c r="X112" s="775"/>
      <c r="Y112" s="775"/>
      <c r="Z112" s="776"/>
      <c r="AA112" s="804">
        <v>1158667</v>
      </c>
      <c r="AB112" s="805"/>
      <c r="AC112" s="805"/>
      <c r="AD112" s="805"/>
      <c r="AE112" s="806"/>
      <c r="AF112" s="807">
        <v>158667</v>
      </c>
      <c r="AG112" s="805"/>
      <c r="AH112" s="805"/>
      <c r="AI112" s="805"/>
      <c r="AJ112" s="806"/>
      <c r="AK112" s="807" t="s">
        <v>129</v>
      </c>
      <c r="AL112" s="805"/>
      <c r="AM112" s="805"/>
      <c r="AN112" s="805"/>
      <c r="AO112" s="806"/>
      <c r="AP112" s="852" t="s">
        <v>129</v>
      </c>
      <c r="AQ112" s="853"/>
      <c r="AR112" s="853"/>
      <c r="AS112" s="853"/>
      <c r="AT112" s="854"/>
      <c r="AU112" s="966"/>
      <c r="AV112" s="967"/>
      <c r="AW112" s="967"/>
      <c r="AX112" s="967"/>
      <c r="AY112" s="967"/>
      <c r="AZ112" s="840" t="s">
        <v>417</v>
      </c>
      <c r="BA112" s="775"/>
      <c r="BB112" s="775"/>
      <c r="BC112" s="775"/>
      <c r="BD112" s="775"/>
      <c r="BE112" s="775"/>
      <c r="BF112" s="775"/>
      <c r="BG112" s="775"/>
      <c r="BH112" s="775"/>
      <c r="BI112" s="775"/>
      <c r="BJ112" s="775"/>
      <c r="BK112" s="775"/>
      <c r="BL112" s="775"/>
      <c r="BM112" s="775"/>
      <c r="BN112" s="775"/>
      <c r="BO112" s="775"/>
      <c r="BP112" s="776"/>
      <c r="BQ112" s="841">
        <v>27357054</v>
      </c>
      <c r="BR112" s="842"/>
      <c r="BS112" s="842"/>
      <c r="BT112" s="842"/>
      <c r="BU112" s="842"/>
      <c r="BV112" s="842">
        <v>27195787</v>
      </c>
      <c r="BW112" s="842"/>
      <c r="BX112" s="842"/>
      <c r="BY112" s="842"/>
      <c r="BZ112" s="842"/>
      <c r="CA112" s="842">
        <v>26996474</v>
      </c>
      <c r="CB112" s="842"/>
      <c r="CC112" s="842"/>
      <c r="CD112" s="842"/>
      <c r="CE112" s="842"/>
      <c r="CF112" s="906">
        <v>10.199999999999999</v>
      </c>
      <c r="CG112" s="907"/>
      <c r="CH112" s="907"/>
      <c r="CI112" s="907"/>
      <c r="CJ112" s="907"/>
      <c r="CK112" s="961"/>
      <c r="CL112" s="846"/>
      <c r="CM112" s="849" t="s">
        <v>418</v>
      </c>
      <c r="CN112" s="850"/>
      <c r="CO112" s="850"/>
      <c r="CP112" s="850"/>
      <c r="CQ112" s="850"/>
      <c r="CR112" s="850"/>
      <c r="CS112" s="850"/>
      <c r="CT112" s="850"/>
      <c r="CU112" s="850"/>
      <c r="CV112" s="850"/>
      <c r="CW112" s="850"/>
      <c r="CX112" s="850"/>
      <c r="CY112" s="850"/>
      <c r="CZ112" s="850"/>
      <c r="DA112" s="850"/>
      <c r="DB112" s="850"/>
      <c r="DC112" s="850"/>
      <c r="DD112" s="850"/>
      <c r="DE112" s="850"/>
      <c r="DF112" s="851"/>
      <c r="DG112" s="841">
        <v>44154</v>
      </c>
      <c r="DH112" s="842"/>
      <c r="DI112" s="842"/>
      <c r="DJ112" s="842"/>
      <c r="DK112" s="842"/>
      <c r="DL112" s="842">
        <v>14767</v>
      </c>
      <c r="DM112" s="842"/>
      <c r="DN112" s="842"/>
      <c r="DO112" s="842"/>
      <c r="DP112" s="842"/>
      <c r="DQ112" s="842">
        <v>9845</v>
      </c>
      <c r="DR112" s="842"/>
      <c r="DS112" s="842"/>
      <c r="DT112" s="842"/>
      <c r="DU112" s="842"/>
      <c r="DV112" s="819">
        <v>0</v>
      </c>
      <c r="DW112" s="819"/>
      <c r="DX112" s="819"/>
      <c r="DY112" s="819"/>
      <c r="DZ112" s="820"/>
    </row>
    <row r="113" spans="1:130" s="235" customFormat="1" ht="26.25" customHeight="1">
      <c r="A113" s="948"/>
      <c r="B113" s="949"/>
      <c r="C113" s="775" t="s">
        <v>419</v>
      </c>
      <c r="D113" s="775"/>
      <c r="E113" s="775"/>
      <c r="F113" s="775"/>
      <c r="G113" s="775"/>
      <c r="H113" s="775"/>
      <c r="I113" s="775"/>
      <c r="J113" s="775"/>
      <c r="K113" s="775"/>
      <c r="L113" s="775"/>
      <c r="M113" s="775"/>
      <c r="N113" s="775"/>
      <c r="O113" s="775"/>
      <c r="P113" s="775"/>
      <c r="Q113" s="775"/>
      <c r="R113" s="775"/>
      <c r="S113" s="775"/>
      <c r="T113" s="775"/>
      <c r="U113" s="775"/>
      <c r="V113" s="775"/>
      <c r="W113" s="775"/>
      <c r="X113" s="775"/>
      <c r="Y113" s="775"/>
      <c r="Z113" s="776"/>
      <c r="AA113" s="804">
        <v>3050809</v>
      </c>
      <c r="AB113" s="805"/>
      <c r="AC113" s="805"/>
      <c r="AD113" s="805"/>
      <c r="AE113" s="806"/>
      <c r="AF113" s="807">
        <v>2544718</v>
      </c>
      <c r="AG113" s="805"/>
      <c r="AH113" s="805"/>
      <c r="AI113" s="805"/>
      <c r="AJ113" s="806"/>
      <c r="AK113" s="807">
        <v>2543900</v>
      </c>
      <c r="AL113" s="805"/>
      <c r="AM113" s="805"/>
      <c r="AN113" s="805"/>
      <c r="AO113" s="806"/>
      <c r="AP113" s="852">
        <v>1</v>
      </c>
      <c r="AQ113" s="853"/>
      <c r="AR113" s="853"/>
      <c r="AS113" s="853"/>
      <c r="AT113" s="854"/>
      <c r="AU113" s="966"/>
      <c r="AV113" s="967"/>
      <c r="AW113" s="967"/>
      <c r="AX113" s="967"/>
      <c r="AY113" s="967"/>
      <c r="AZ113" s="840" t="s">
        <v>420</v>
      </c>
      <c r="BA113" s="775"/>
      <c r="BB113" s="775"/>
      <c r="BC113" s="775"/>
      <c r="BD113" s="775"/>
      <c r="BE113" s="775"/>
      <c r="BF113" s="775"/>
      <c r="BG113" s="775"/>
      <c r="BH113" s="775"/>
      <c r="BI113" s="775"/>
      <c r="BJ113" s="775"/>
      <c r="BK113" s="775"/>
      <c r="BL113" s="775"/>
      <c r="BM113" s="775"/>
      <c r="BN113" s="775"/>
      <c r="BO113" s="775"/>
      <c r="BP113" s="776"/>
      <c r="BQ113" s="841">
        <v>7450621</v>
      </c>
      <c r="BR113" s="842"/>
      <c r="BS113" s="842"/>
      <c r="BT113" s="842"/>
      <c r="BU113" s="842"/>
      <c r="BV113" s="842">
        <v>6973678</v>
      </c>
      <c r="BW113" s="842"/>
      <c r="BX113" s="842"/>
      <c r="BY113" s="842"/>
      <c r="BZ113" s="842"/>
      <c r="CA113" s="842">
        <v>6157758</v>
      </c>
      <c r="CB113" s="842"/>
      <c r="CC113" s="842"/>
      <c r="CD113" s="842"/>
      <c r="CE113" s="842"/>
      <c r="CF113" s="906">
        <v>2.2999999999999998</v>
      </c>
      <c r="CG113" s="907"/>
      <c r="CH113" s="907"/>
      <c r="CI113" s="907"/>
      <c r="CJ113" s="907"/>
      <c r="CK113" s="961"/>
      <c r="CL113" s="846"/>
      <c r="CM113" s="849" t="s">
        <v>421</v>
      </c>
      <c r="CN113" s="850"/>
      <c r="CO113" s="850"/>
      <c r="CP113" s="850"/>
      <c r="CQ113" s="850"/>
      <c r="CR113" s="850"/>
      <c r="CS113" s="850"/>
      <c r="CT113" s="850"/>
      <c r="CU113" s="850"/>
      <c r="CV113" s="850"/>
      <c r="CW113" s="850"/>
      <c r="CX113" s="850"/>
      <c r="CY113" s="850"/>
      <c r="CZ113" s="850"/>
      <c r="DA113" s="850"/>
      <c r="DB113" s="850"/>
      <c r="DC113" s="850"/>
      <c r="DD113" s="850"/>
      <c r="DE113" s="850"/>
      <c r="DF113" s="851"/>
      <c r="DG113" s="841">
        <v>71628</v>
      </c>
      <c r="DH113" s="842"/>
      <c r="DI113" s="842"/>
      <c r="DJ113" s="842"/>
      <c r="DK113" s="842"/>
      <c r="DL113" s="842">
        <v>46016</v>
      </c>
      <c r="DM113" s="842"/>
      <c r="DN113" s="842"/>
      <c r="DO113" s="842"/>
      <c r="DP113" s="842"/>
      <c r="DQ113" s="842">
        <v>27825</v>
      </c>
      <c r="DR113" s="842"/>
      <c r="DS113" s="842"/>
      <c r="DT113" s="842"/>
      <c r="DU113" s="842"/>
      <c r="DV113" s="819">
        <v>0</v>
      </c>
      <c r="DW113" s="819"/>
      <c r="DX113" s="819"/>
      <c r="DY113" s="819"/>
      <c r="DZ113" s="820"/>
    </row>
    <row r="114" spans="1:130" s="235" customFormat="1" ht="26.25" customHeight="1">
      <c r="A114" s="948"/>
      <c r="B114" s="949"/>
      <c r="C114" s="775" t="s">
        <v>422</v>
      </c>
      <c r="D114" s="775"/>
      <c r="E114" s="775"/>
      <c r="F114" s="775"/>
      <c r="G114" s="775"/>
      <c r="H114" s="775"/>
      <c r="I114" s="775"/>
      <c r="J114" s="775"/>
      <c r="K114" s="775"/>
      <c r="L114" s="775"/>
      <c r="M114" s="775"/>
      <c r="N114" s="775"/>
      <c r="O114" s="775"/>
      <c r="P114" s="775"/>
      <c r="Q114" s="775"/>
      <c r="R114" s="775"/>
      <c r="S114" s="775"/>
      <c r="T114" s="775"/>
      <c r="U114" s="775"/>
      <c r="V114" s="775"/>
      <c r="W114" s="775"/>
      <c r="X114" s="775"/>
      <c r="Y114" s="775"/>
      <c r="Z114" s="776"/>
      <c r="AA114" s="804">
        <v>979366</v>
      </c>
      <c r="AB114" s="805"/>
      <c r="AC114" s="805"/>
      <c r="AD114" s="805"/>
      <c r="AE114" s="806"/>
      <c r="AF114" s="807">
        <v>947674</v>
      </c>
      <c r="AG114" s="805"/>
      <c r="AH114" s="805"/>
      <c r="AI114" s="805"/>
      <c r="AJ114" s="806"/>
      <c r="AK114" s="807">
        <v>940496</v>
      </c>
      <c r="AL114" s="805"/>
      <c r="AM114" s="805"/>
      <c r="AN114" s="805"/>
      <c r="AO114" s="806"/>
      <c r="AP114" s="852">
        <v>0.4</v>
      </c>
      <c r="AQ114" s="853"/>
      <c r="AR114" s="853"/>
      <c r="AS114" s="853"/>
      <c r="AT114" s="854"/>
      <c r="AU114" s="966"/>
      <c r="AV114" s="967"/>
      <c r="AW114" s="967"/>
      <c r="AX114" s="967"/>
      <c r="AY114" s="967"/>
      <c r="AZ114" s="840" t="s">
        <v>423</v>
      </c>
      <c r="BA114" s="775"/>
      <c r="BB114" s="775"/>
      <c r="BC114" s="775"/>
      <c r="BD114" s="775"/>
      <c r="BE114" s="775"/>
      <c r="BF114" s="775"/>
      <c r="BG114" s="775"/>
      <c r="BH114" s="775"/>
      <c r="BI114" s="775"/>
      <c r="BJ114" s="775"/>
      <c r="BK114" s="775"/>
      <c r="BL114" s="775"/>
      <c r="BM114" s="775"/>
      <c r="BN114" s="775"/>
      <c r="BO114" s="775"/>
      <c r="BP114" s="776"/>
      <c r="BQ114" s="841">
        <v>142208915</v>
      </c>
      <c r="BR114" s="842"/>
      <c r="BS114" s="842"/>
      <c r="BT114" s="842"/>
      <c r="BU114" s="842"/>
      <c r="BV114" s="842">
        <v>132859301</v>
      </c>
      <c r="BW114" s="842"/>
      <c r="BX114" s="842"/>
      <c r="BY114" s="842"/>
      <c r="BZ114" s="842"/>
      <c r="CA114" s="842">
        <v>128380210</v>
      </c>
      <c r="CB114" s="842"/>
      <c r="CC114" s="842"/>
      <c r="CD114" s="842"/>
      <c r="CE114" s="842"/>
      <c r="CF114" s="906">
        <v>48.6</v>
      </c>
      <c r="CG114" s="907"/>
      <c r="CH114" s="907"/>
      <c r="CI114" s="907"/>
      <c r="CJ114" s="907"/>
      <c r="CK114" s="961"/>
      <c r="CL114" s="846"/>
      <c r="CM114" s="849" t="s">
        <v>424</v>
      </c>
      <c r="CN114" s="850"/>
      <c r="CO114" s="850"/>
      <c r="CP114" s="850"/>
      <c r="CQ114" s="850"/>
      <c r="CR114" s="850"/>
      <c r="CS114" s="850"/>
      <c r="CT114" s="850"/>
      <c r="CU114" s="850"/>
      <c r="CV114" s="850"/>
      <c r="CW114" s="850"/>
      <c r="CX114" s="850"/>
      <c r="CY114" s="850"/>
      <c r="CZ114" s="850"/>
      <c r="DA114" s="850"/>
      <c r="DB114" s="850"/>
      <c r="DC114" s="850"/>
      <c r="DD114" s="850"/>
      <c r="DE114" s="850"/>
      <c r="DF114" s="851"/>
      <c r="DG114" s="841">
        <v>152767</v>
      </c>
      <c r="DH114" s="842"/>
      <c r="DI114" s="842"/>
      <c r="DJ114" s="842"/>
      <c r="DK114" s="842"/>
      <c r="DL114" s="842">
        <v>277708</v>
      </c>
      <c r="DM114" s="842"/>
      <c r="DN114" s="842"/>
      <c r="DO114" s="842"/>
      <c r="DP114" s="842"/>
      <c r="DQ114" s="842">
        <v>338853</v>
      </c>
      <c r="DR114" s="842"/>
      <c r="DS114" s="842"/>
      <c r="DT114" s="842"/>
      <c r="DU114" s="842"/>
      <c r="DV114" s="819">
        <v>0.1</v>
      </c>
      <c r="DW114" s="819"/>
      <c r="DX114" s="819"/>
      <c r="DY114" s="819"/>
      <c r="DZ114" s="820"/>
    </row>
    <row r="115" spans="1:130" s="235" customFormat="1" ht="26.25" customHeight="1">
      <c r="A115" s="948"/>
      <c r="B115" s="949"/>
      <c r="C115" s="775" t="s">
        <v>425</v>
      </c>
      <c r="D115" s="775"/>
      <c r="E115" s="775"/>
      <c r="F115" s="775"/>
      <c r="G115" s="775"/>
      <c r="H115" s="775"/>
      <c r="I115" s="775"/>
      <c r="J115" s="775"/>
      <c r="K115" s="775"/>
      <c r="L115" s="775"/>
      <c r="M115" s="775"/>
      <c r="N115" s="775"/>
      <c r="O115" s="775"/>
      <c r="P115" s="775"/>
      <c r="Q115" s="775"/>
      <c r="R115" s="775"/>
      <c r="S115" s="775"/>
      <c r="T115" s="775"/>
      <c r="U115" s="775"/>
      <c r="V115" s="775"/>
      <c r="W115" s="775"/>
      <c r="X115" s="775"/>
      <c r="Y115" s="775"/>
      <c r="Z115" s="776"/>
      <c r="AA115" s="804">
        <v>240562</v>
      </c>
      <c r="AB115" s="805"/>
      <c r="AC115" s="805"/>
      <c r="AD115" s="805"/>
      <c r="AE115" s="806"/>
      <c r="AF115" s="807">
        <v>169411</v>
      </c>
      <c r="AG115" s="805"/>
      <c r="AH115" s="805"/>
      <c r="AI115" s="805"/>
      <c r="AJ115" s="806"/>
      <c r="AK115" s="807">
        <v>159244</v>
      </c>
      <c r="AL115" s="805"/>
      <c r="AM115" s="805"/>
      <c r="AN115" s="805"/>
      <c r="AO115" s="806"/>
      <c r="AP115" s="852">
        <v>0.1</v>
      </c>
      <c r="AQ115" s="853"/>
      <c r="AR115" s="853"/>
      <c r="AS115" s="853"/>
      <c r="AT115" s="854"/>
      <c r="AU115" s="966"/>
      <c r="AV115" s="967"/>
      <c r="AW115" s="967"/>
      <c r="AX115" s="967"/>
      <c r="AY115" s="967"/>
      <c r="AZ115" s="840" t="s">
        <v>426</v>
      </c>
      <c r="BA115" s="775"/>
      <c r="BB115" s="775"/>
      <c r="BC115" s="775"/>
      <c r="BD115" s="775"/>
      <c r="BE115" s="775"/>
      <c r="BF115" s="775"/>
      <c r="BG115" s="775"/>
      <c r="BH115" s="775"/>
      <c r="BI115" s="775"/>
      <c r="BJ115" s="775"/>
      <c r="BK115" s="775"/>
      <c r="BL115" s="775"/>
      <c r="BM115" s="775"/>
      <c r="BN115" s="775"/>
      <c r="BO115" s="775"/>
      <c r="BP115" s="776"/>
      <c r="BQ115" s="841">
        <v>10441516</v>
      </c>
      <c r="BR115" s="842"/>
      <c r="BS115" s="842"/>
      <c r="BT115" s="842"/>
      <c r="BU115" s="842"/>
      <c r="BV115" s="842">
        <v>9157379</v>
      </c>
      <c r="BW115" s="842"/>
      <c r="BX115" s="842"/>
      <c r="BY115" s="842"/>
      <c r="BZ115" s="842"/>
      <c r="CA115" s="842">
        <v>8178912</v>
      </c>
      <c r="CB115" s="842"/>
      <c r="CC115" s="842"/>
      <c r="CD115" s="842"/>
      <c r="CE115" s="842"/>
      <c r="CF115" s="906">
        <v>3.1</v>
      </c>
      <c r="CG115" s="907"/>
      <c r="CH115" s="907"/>
      <c r="CI115" s="907"/>
      <c r="CJ115" s="907"/>
      <c r="CK115" s="961"/>
      <c r="CL115" s="846"/>
      <c r="CM115" s="840" t="s">
        <v>427</v>
      </c>
      <c r="CN115" s="945"/>
      <c r="CO115" s="945"/>
      <c r="CP115" s="945"/>
      <c r="CQ115" s="945"/>
      <c r="CR115" s="945"/>
      <c r="CS115" s="945"/>
      <c r="CT115" s="945"/>
      <c r="CU115" s="945"/>
      <c r="CV115" s="945"/>
      <c r="CW115" s="945"/>
      <c r="CX115" s="945"/>
      <c r="CY115" s="945"/>
      <c r="CZ115" s="945"/>
      <c r="DA115" s="945"/>
      <c r="DB115" s="945"/>
      <c r="DC115" s="945"/>
      <c r="DD115" s="945"/>
      <c r="DE115" s="945"/>
      <c r="DF115" s="776"/>
      <c r="DG115" s="841" t="s">
        <v>129</v>
      </c>
      <c r="DH115" s="842"/>
      <c r="DI115" s="842"/>
      <c r="DJ115" s="842"/>
      <c r="DK115" s="842"/>
      <c r="DL115" s="842" t="s">
        <v>129</v>
      </c>
      <c r="DM115" s="842"/>
      <c r="DN115" s="842"/>
      <c r="DO115" s="842"/>
      <c r="DP115" s="842"/>
      <c r="DQ115" s="842" t="s">
        <v>129</v>
      </c>
      <c r="DR115" s="842"/>
      <c r="DS115" s="842"/>
      <c r="DT115" s="842"/>
      <c r="DU115" s="842"/>
      <c r="DV115" s="819" t="s">
        <v>129</v>
      </c>
      <c r="DW115" s="819"/>
      <c r="DX115" s="819"/>
      <c r="DY115" s="819"/>
      <c r="DZ115" s="820"/>
    </row>
    <row r="116" spans="1:130" s="235" customFormat="1" ht="26.25" customHeight="1">
      <c r="A116" s="950"/>
      <c r="B116" s="951"/>
      <c r="C116" s="911" t="s">
        <v>428</v>
      </c>
      <c r="D116" s="911"/>
      <c r="E116" s="911"/>
      <c r="F116" s="911"/>
      <c r="G116" s="911"/>
      <c r="H116" s="911"/>
      <c r="I116" s="911"/>
      <c r="J116" s="911"/>
      <c r="K116" s="911"/>
      <c r="L116" s="911"/>
      <c r="M116" s="911"/>
      <c r="N116" s="911"/>
      <c r="O116" s="911"/>
      <c r="P116" s="911"/>
      <c r="Q116" s="911"/>
      <c r="R116" s="911"/>
      <c r="S116" s="911"/>
      <c r="T116" s="911"/>
      <c r="U116" s="911"/>
      <c r="V116" s="911"/>
      <c r="W116" s="911"/>
      <c r="X116" s="911"/>
      <c r="Y116" s="911"/>
      <c r="Z116" s="912"/>
      <c r="AA116" s="804">
        <v>18500</v>
      </c>
      <c r="AB116" s="805"/>
      <c r="AC116" s="805"/>
      <c r="AD116" s="805"/>
      <c r="AE116" s="806"/>
      <c r="AF116" s="807">
        <v>12986</v>
      </c>
      <c r="AG116" s="805"/>
      <c r="AH116" s="805"/>
      <c r="AI116" s="805"/>
      <c r="AJ116" s="806"/>
      <c r="AK116" s="807">
        <v>10799</v>
      </c>
      <c r="AL116" s="805"/>
      <c r="AM116" s="805"/>
      <c r="AN116" s="805"/>
      <c r="AO116" s="806"/>
      <c r="AP116" s="852">
        <v>0</v>
      </c>
      <c r="AQ116" s="853"/>
      <c r="AR116" s="853"/>
      <c r="AS116" s="853"/>
      <c r="AT116" s="854"/>
      <c r="AU116" s="966"/>
      <c r="AV116" s="967"/>
      <c r="AW116" s="967"/>
      <c r="AX116" s="967"/>
      <c r="AY116" s="967"/>
      <c r="AZ116" s="894" t="s">
        <v>429</v>
      </c>
      <c r="BA116" s="895"/>
      <c r="BB116" s="895"/>
      <c r="BC116" s="895"/>
      <c r="BD116" s="895"/>
      <c r="BE116" s="895"/>
      <c r="BF116" s="895"/>
      <c r="BG116" s="895"/>
      <c r="BH116" s="895"/>
      <c r="BI116" s="895"/>
      <c r="BJ116" s="895"/>
      <c r="BK116" s="895"/>
      <c r="BL116" s="895"/>
      <c r="BM116" s="895"/>
      <c r="BN116" s="895"/>
      <c r="BO116" s="895"/>
      <c r="BP116" s="896"/>
      <c r="BQ116" s="841" t="s">
        <v>129</v>
      </c>
      <c r="BR116" s="842"/>
      <c r="BS116" s="842"/>
      <c r="BT116" s="842"/>
      <c r="BU116" s="842"/>
      <c r="BV116" s="842" t="s">
        <v>129</v>
      </c>
      <c r="BW116" s="842"/>
      <c r="BX116" s="842"/>
      <c r="BY116" s="842"/>
      <c r="BZ116" s="842"/>
      <c r="CA116" s="842" t="s">
        <v>129</v>
      </c>
      <c r="CB116" s="842"/>
      <c r="CC116" s="842"/>
      <c r="CD116" s="842"/>
      <c r="CE116" s="842"/>
      <c r="CF116" s="906" t="s">
        <v>129</v>
      </c>
      <c r="CG116" s="907"/>
      <c r="CH116" s="907"/>
      <c r="CI116" s="907"/>
      <c r="CJ116" s="907"/>
      <c r="CK116" s="961"/>
      <c r="CL116" s="846"/>
      <c r="CM116" s="849" t="s">
        <v>430</v>
      </c>
      <c r="CN116" s="850"/>
      <c r="CO116" s="850"/>
      <c r="CP116" s="850"/>
      <c r="CQ116" s="850"/>
      <c r="CR116" s="850"/>
      <c r="CS116" s="850"/>
      <c r="CT116" s="850"/>
      <c r="CU116" s="850"/>
      <c r="CV116" s="850"/>
      <c r="CW116" s="850"/>
      <c r="CX116" s="850"/>
      <c r="CY116" s="850"/>
      <c r="CZ116" s="850"/>
      <c r="DA116" s="850"/>
      <c r="DB116" s="850"/>
      <c r="DC116" s="850"/>
      <c r="DD116" s="850"/>
      <c r="DE116" s="850"/>
      <c r="DF116" s="851"/>
      <c r="DG116" s="841" t="s">
        <v>129</v>
      </c>
      <c r="DH116" s="842"/>
      <c r="DI116" s="842"/>
      <c r="DJ116" s="842"/>
      <c r="DK116" s="842"/>
      <c r="DL116" s="842" t="s">
        <v>129</v>
      </c>
      <c r="DM116" s="842"/>
      <c r="DN116" s="842"/>
      <c r="DO116" s="842"/>
      <c r="DP116" s="842"/>
      <c r="DQ116" s="842" t="s">
        <v>129</v>
      </c>
      <c r="DR116" s="842"/>
      <c r="DS116" s="842"/>
      <c r="DT116" s="842"/>
      <c r="DU116" s="842"/>
      <c r="DV116" s="819" t="s">
        <v>129</v>
      </c>
      <c r="DW116" s="819"/>
      <c r="DX116" s="819"/>
      <c r="DY116" s="819"/>
      <c r="DZ116" s="820"/>
    </row>
    <row r="117" spans="1:130" s="235" customFormat="1" ht="26.25" customHeight="1">
      <c r="A117" s="931" t="s">
        <v>159</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08" t="s">
        <v>431</v>
      </c>
      <c r="Z117" s="933"/>
      <c r="AA117" s="938">
        <v>101981621</v>
      </c>
      <c r="AB117" s="939"/>
      <c r="AC117" s="939"/>
      <c r="AD117" s="939"/>
      <c r="AE117" s="940"/>
      <c r="AF117" s="941">
        <v>94354731</v>
      </c>
      <c r="AG117" s="939"/>
      <c r="AH117" s="939"/>
      <c r="AI117" s="939"/>
      <c r="AJ117" s="940"/>
      <c r="AK117" s="941">
        <v>94798020</v>
      </c>
      <c r="AL117" s="939"/>
      <c r="AM117" s="939"/>
      <c r="AN117" s="939"/>
      <c r="AO117" s="940"/>
      <c r="AP117" s="942"/>
      <c r="AQ117" s="943"/>
      <c r="AR117" s="943"/>
      <c r="AS117" s="943"/>
      <c r="AT117" s="944"/>
      <c r="AU117" s="966"/>
      <c r="AV117" s="967"/>
      <c r="AW117" s="967"/>
      <c r="AX117" s="967"/>
      <c r="AY117" s="967"/>
      <c r="AZ117" s="840" t="s">
        <v>432</v>
      </c>
      <c r="BA117" s="775"/>
      <c r="BB117" s="775"/>
      <c r="BC117" s="775"/>
      <c r="BD117" s="775"/>
      <c r="BE117" s="775"/>
      <c r="BF117" s="775"/>
      <c r="BG117" s="775"/>
      <c r="BH117" s="775"/>
      <c r="BI117" s="775"/>
      <c r="BJ117" s="775"/>
      <c r="BK117" s="775"/>
      <c r="BL117" s="775"/>
      <c r="BM117" s="775"/>
      <c r="BN117" s="775"/>
      <c r="BO117" s="775"/>
      <c r="BP117" s="776"/>
      <c r="BQ117" s="841" t="s">
        <v>129</v>
      </c>
      <c r="BR117" s="842"/>
      <c r="BS117" s="842"/>
      <c r="BT117" s="842"/>
      <c r="BU117" s="842"/>
      <c r="BV117" s="842" t="s">
        <v>129</v>
      </c>
      <c r="BW117" s="842"/>
      <c r="BX117" s="842"/>
      <c r="BY117" s="842"/>
      <c r="BZ117" s="842"/>
      <c r="CA117" s="842" t="s">
        <v>129</v>
      </c>
      <c r="CB117" s="842"/>
      <c r="CC117" s="842"/>
      <c r="CD117" s="842"/>
      <c r="CE117" s="842"/>
      <c r="CF117" s="906" t="s">
        <v>129</v>
      </c>
      <c r="CG117" s="907"/>
      <c r="CH117" s="907"/>
      <c r="CI117" s="907"/>
      <c r="CJ117" s="907"/>
      <c r="CK117" s="961"/>
      <c r="CL117" s="846"/>
      <c r="CM117" s="849" t="s">
        <v>433</v>
      </c>
      <c r="CN117" s="850"/>
      <c r="CO117" s="850"/>
      <c r="CP117" s="850"/>
      <c r="CQ117" s="850"/>
      <c r="CR117" s="850"/>
      <c r="CS117" s="850"/>
      <c r="CT117" s="850"/>
      <c r="CU117" s="850"/>
      <c r="CV117" s="850"/>
      <c r="CW117" s="850"/>
      <c r="CX117" s="850"/>
      <c r="CY117" s="850"/>
      <c r="CZ117" s="850"/>
      <c r="DA117" s="850"/>
      <c r="DB117" s="850"/>
      <c r="DC117" s="850"/>
      <c r="DD117" s="850"/>
      <c r="DE117" s="850"/>
      <c r="DF117" s="851"/>
      <c r="DG117" s="841" t="s">
        <v>129</v>
      </c>
      <c r="DH117" s="842"/>
      <c r="DI117" s="842"/>
      <c r="DJ117" s="842"/>
      <c r="DK117" s="842"/>
      <c r="DL117" s="842" t="s">
        <v>129</v>
      </c>
      <c r="DM117" s="842"/>
      <c r="DN117" s="842"/>
      <c r="DO117" s="842"/>
      <c r="DP117" s="842"/>
      <c r="DQ117" s="842" t="s">
        <v>129</v>
      </c>
      <c r="DR117" s="842"/>
      <c r="DS117" s="842"/>
      <c r="DT117" s="842"/>
      <c r="DU117" s="842"/>
      <c r="DV117" s="819" t="s">
        <v>129</v>
      </c>
      <c r="DW117" s="819"/>
      <c r="DX117" s="819"/>
      <c r="DY117" s="819"/>
      <c r="DZ117" s="820"/>
    </row>
    <row r="118" spans="1:130" s="235" customFormat="1" ht="26.25" customHeight="1">
      <c r="A118" s="931" t="s">
        <v>407</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405</v>
      </c>
      <c r="AB118" s="932"/>
      <c r="AC118" s="932"/>
      <c r="AD118" s="932"/>
      <c r="AE118" s="933"/>
      <c r="AF118" s="934" t="s">
        <v>314</v>
      </c>
      <c r="AG118" s="932"/>
      <c r="AH118" s="932"/>
      <c r="AI118" s="932"/>
      <c r="AJ118" s="933"/>
      <c r="AK118" s="934" t="s">
        <v>313</v>
      </c>
      <c r="AL118" s="932"/>
      <c r="AM118" s="932"/>
      <c r="AN118" s="932"/>
      <c r="AO118" s="933"/>
      <c r="AP118" s="935" t="s">
        <v>406</v>
      </c>
      <c r="AQ118" s="936"/>
      <c r="AR118" s="936"/>
      <c r="AS118" s="936"/>
      <c r="AT118" s="937"/>
      <c r="AU118" s="966"/>
      <c r="AV118" s="967"/>
      <c r="AW118" s="967"/>
      <c r="AX118" s="967"/>
      <c r="AY118" s="967"/>
      <c r="AZ118" s="910" t="s">
        <v>434</v>
      </c>
      <c r="BA118" s="911"/>
      <c r="BB118" s="911"/>
      <c r="BC118" s="911"/>
      <c r="BD118" s="911"/>
      <c r="BE118" s="911"/>
      <c r="BF118" s="911"/>
      <c r="BG118" s="911"/>
      <c r="BH118" s="911"/>
      <c r="BI118" s="911"/>
      <c r="BJ118" s="911"/>
      <c r="BK118" s="911"/>
      <c r="BL118" s="911"/>
      <c r="BM118" s="911"/>
      <c r="BN118" s="911"/>
      <c r="BO118" s="911"/>
      <c r="BP118" s="912"/>
      <c r="BQ118" s="893" t="s">
        <v>129</v>
      </c>
      <c r="BR118" s="873"/>
      <c r="BS118" s="873"/>
      <c r="BT118" s="873"/>
      <c r="BU118" s="873"/>
      <c r="BV118" s="873" t="s">
        <v>129</v>
      </c>
      <c r="BW118" s="873"/>
      <c r="BX118" s="873"/>
      <c r="BY118" s="873"/>
      <c r="BZ118" s="873"/>
      <c r="CA118" s="873" t="s">
        <v>129</v>
      </c>
      <c r="CB118" s="873"/>
      <c r="CC118" s="873"/>
      <c r="CD118" s="873"/>
      <c r="CE118" s="873"/>
      <c r="CF118" s="906" t="s">
        <v>129</v>
      </c>
      <c r="CG118" s="907"/>
      <c r="CH118" s="907"/>
      <c r="CI118" s="907"/>
      <c r="CJ118" s="907"/>
      <c r="CK118" s="961"/>
      <c r="CL118" s="846"/>
      <c r="CM118" s="849" t="s">
        <v>435</v>
      </c>
      <c r="CN118" s="850"/>
      <c r="CO118" s="850"/>
      <c r="CP118" s="850"/>
      <c r="CQ118" s="850"/>
      <c r="CR118" s="850"/>
      <c r="CS118" s="850"/>
      <c r="CT118" s="850"/>
      <c r="CU118" s="850"/>
      <c r="CV118" s="850"/>
      <c r="CW118" s="850"/>
      <c r="CX118" s="850"/>
      <c r="CY118" s="850"/>
      <c r="CZ118" s="850"/>
      <c r="DA118" s="850"/>
      <c r="DB118" s="850"/>
      <c r="DC118" s="850"/>
      <c r="DD118" s="850"/>
      <c r="DE118" s="850"/>
      <c r="DF118" s="851"/>
      <c r="DG118" s="841" t="s">
        <v>129</v>
      </c>
      <c r="DH118" s="842"/>
      <c r="DI118" s="842"/>
      <c r="DJ118" s="842"/>
      <c r="DK118" s="842"/>
      <c r="DL118" s="842" t="s">
        <v>129</v>
      </c>
      <c r="DM118" s="842"/>
      <c r="DN118" s="842"/>
      <c r="DO118" s="842"/>
      <c r="DP118" s="842"/>
      <c r="DQ118" s="842" t="s">
        <v>129</v>
      </c>
      <c r="DR118" s="842"/>
      <c r="DS118" s="842"/>
      <c r="DT118" s="842"/>
      <c r="DU118" s="842"/>
      <c r="DV118" s="819" t="s">
        <v>129</v>
      </c>
      <c r="DW118" s="819"/>
      <c r="DX118" s="819"/>
      <c r="DY118" s="819"/>
      <c r="DZ118" s="820"/>
    </row>
    <row r="119" spans="1:130" s="235" customFormat="1" ht="26.25" customHeight="1">
      <c r="A119" s="843" t="s">
        <v>410</v>
      </c>
      <c r="B119" s="844"/>
      <c r="C119" s="921" t="s">
        <v>411</v>
      </c>
      <c r="D119" s="922"/>
      <c r="E119" s="922"/>
      <c r="F119" s="922"/>
      <c r="G119" s="922"/>
      <c r="H119" s="922"/>
      <c r="I119" s="922"/>
      <c r="J119" s="922"/>
      <c r="K119" s="922"/>
      <c r="L119" s="922"/>
      <c r="M119" s="922"/>
      <c r="N119" s="922"/>
      <c r="O119" s="922"/>
      <c r="P119" s="922"/>
      <c r="Q119" s="922"/>
      <c r="R119" s="922"/>
      <c r="S119" s="922"/>
      <c r="T119" s="922"/>
      <c r="U119" s="922"/>
      <c r="V119" s="922"/>
      <c r="W119" s="922"/>
      <c r="X119" s="922"/>
      <c r="Y119" s="922"/>
      <c r="Z119" s="923"/>
      <c r="AA119" s="924">
        <v>57874</v>
      </c>
      <c r="AB119" s="925"/>
      <c r="AC119" s="925"/>
      <c r="AD119" s="925"/>
      <c r="AE119" s="926"/>
      <c r="AF119" s="927">
        <v>65467</v>
      </c>
      <c r="AG119" s="925"/>
      <c r="AH119" s="925"/>
      <c r="AI119" s="925"/>
      <c r="AJ119" s="926"/>
      <c r="AK119" s="927">
        <v>65038</v>
      </c>
      <c r="AL119" s="925"/>
      <c r="AM119" s="925"/>
      <c r="AN119" s="925"/>
      <c r="AO119" s="926"/>
      <c r="AP119" s="928">
        <v>0</v>
      </c>
      <c r="AQ119" s="929"/>
      <c r="AR119" s="929"/>
      <c r="AS119" s="929"/>
      <c r="AT119" s="930"/>
      <c r="AU119" s="968"/>
      <c r="AV119" s="969"/>
      <c r="AW119" s="969"/>
      <c r="AX119" s="969"/>
      <c r="AY119" s="969"/>
      <c r="AZ119" s="266" t="s">
        <v>159</v>
      </c>
      <c r="BA119" s="266"/>
      <c r="BB119" s="266"/>
      <c r="BC119" s="266"/>
      <c r="BD119" s="266"/>
      <c r="BE119" s="266"/>
      <c r="BF119" s="266"/>
      <c r="BG119" s="266"/>
      <c r="BH119" s="266"/>
      <c r="BI119" s="266"/>
      <c r="BJ119" s="266"/>
      <c r="BK119" s="266"/>
      <c r="BL119" s="266"/>
      <c r="BM119" s="266"/>
      <c r="BN119" s="266"/>
      <c r="BO119" s="908" t="s">
        <v>436</v>
      </c>
      <c r="BP119" s="909"/>
      <c r="BQ119" s="893">
        <v>1357037919</v>
      </c>
      <c r="BR119" s="873"/>
      <c r="BS119" s="873"/>
      <c r="BT119" s="873"/>
      <c r="BU119" s="873"/>
      <c r="BV119" s="873">
        <v>1348406582</v>
      </c>
      <c r="BW119" s="873"/>
      <c r="BX119" s="873"/>
      <c r="BY119" s="873"/>
      <c r="BZ119" s="873"/>
      <c r="CA119" s="873">
        <v>1346923807</v>
      </c>
      <c r="CB119" s="873"/>
      <c r="CC119" s="873"/>
      <c r="CD119" s="873"/>
      <c r="CE119" s="873"/>
      <c r="CF119" s="771"/>
      <c r="CG119" s="772"/>
      <c r="CH119" s="772"/>
      <c r="CI119" s="772"/>
      <c r="CJ119" s="862"/>
      <c r="CK119" s="962"/>
      <c r="CL119" s="848"/>
      <c r="CM119" s="866" t="s">
        <v>437</v>
      </c>
      <c r="CN119" s="867"/>
      <c r="CO119" s="867"/>
      <c r="CP119" s="867"/>
      <c r="CQ119" s="867"/>
      <c r="CR119" s="867"/>
      <c r="CS119" s="867"/>
      <c r="CT119" s="867"/>
      <c r="CU119" s="867"/>
      <c r="CV119" s="867"/>
      <c r="CW119" s="867"/>
      <c r="CX119" s="867"/>
      <c r="CY119" s="867"/>
      <c r="CZ119" s="867"/>
      <c r="DA119" s="867"/>
      <c r="DB119" s="867"/>
      <c r="DC119" s="867"/>
      <c r="DD119" s="867"/>
      <c r="DE119" s="867"/>
      <c r="DF119" s="868"/>
      <c r="DG119" s="841" t="s">
        <v>129</v>
      </c>
      <c r="DH119" s="842"/>
      <c r="DI119" s="842"/>
      <c r="DJ119" s="842"/>
      <c r="DK119" s="842"/>
      <c r="DL119" s="842" t="s">
        <v>129</v>
      </c>
      <c r="DM119" s="842"/>
      <c r="DN119" s="842"/>
      <c r="DO119" s="842"/>
      <c r="DP119" s="842"/>
      <c r="DQ119" s="842" t="s">
        <v>129</v>
      </c>
      <c r="DR119" s="842"/>
      <c r="DS119" s="842"/>
      <c r="DT119" s="842"/>
      <c r="DU119" s="842"/>
      <c r="DV119" s="819" t="s">
        <v>129</v>
      </c>
      <c r="DW119" s="819"/>
      <c r="DX119" s="819"/>
      <c r="DY119" s="819"/>
      <c r="DZ119" s="820"/>
    </row>
    <row r="120" spans="1:130" s="235" customFormat="1" ht="26.25" customHeight="1">
      <c r="A120" s="845"/>
      <c r="B120" s="846"/>
      <c r="C120" s="849" t="s">
        <v>414</v>
      </c>
      <c r="D120" s="850"/>
      <c r="E120" s="850"/>
      <c r="F120" s="850"/>
      <c r="G120" s="850"/>
      <c r="H120" s="850"/>
      <c r="I120" s="850"/>
      <c r="J120" s="850"/>
      <c r="K120" s="850"/>
      <c r="L120" s="850"/>
      <c r="M120" s="850"/>
      <c r="N120" s="850"/>
      <c r="O120" s="850"/>
      <c r="P120" s="850"/>
      <c r="Q120" s="850"/>
      <c r="R120" s="850"/>
      <c r="S120" s="850"/>
      <c r="T120" s="850"/>
      <c r="U120" s="850"/>
      <c r="V120" s="850"/>
      <c r="W120" s="850"/>
      <c r="X120" s="850"/>
      <c r="Y120" s="850"/>
      <c r="Z120" s="851"/>
      <c r="AA120" s="804">
        <v>31703</v>
      </c>
      <c r="AB120" s="805"/>
      <c r="AC120" s="805"/>
      <c r="AD120" s="805"/>
      <c r="AE120" s="806"/>
      <c r="AF120" s="807">
        <v>5112</v>
      </c>
      <c r="AG120" s="805"/>
      <c r="AH120" s="805"/>
      <c r="AI120" s="805"/>
      <c r="AJ120" s="806"/>
      <c r="AK120" s="807">
        <v>5112</v>
      </c>
      <c r="AL120" s="805"/>
      <c r="AM120" s="805"/>
      <c r="AN120" s="805"/>
      <c r="AO120" s="806"/>
      <c r="AP120" s="852">
        <v>0</v>
      </c>
      <c r="AQ120" s="853"/>
      <c r="AR120" s="853"/>
      <c r="AS120" s="853"/>
      <c r="AT120" s="854"/>
      <c r="AU120" s="913" t="s">
        <v>438</v>
      </c>
      <c r="AV120" s="914"/>
      <c r="AW120" s="914"/>
      <c r="AX120" s="914"/>
      <c r="AY120" s="915"/>
      <c r="AZ120" s="887" t="s">
        <v>439</v>
      </c>
      <c r="BA120" s="833"/>
      <c r="BB120" s="833"/>
      <c r="BC120" s="833"/>
      <c r="BD120" s="833"/>
      <c r="BE120" s="833"/>
      <c r="BF120" s="833"/>
      <c r="BG120" s="833"/>
      <c r="BH120" s="833"/>
      <c r="BI120" s="833"/>
      <c r="BJ120" s="833"/>
      <c r="BK120" s="833"/>
      <c r="BL120" s="833"/>
      <c r="BM120" s="833"/>
      <c r="BN120" s="833"/>
      <c r="BO120" s="833"/>
      <c r="BP120" s="834"/>
      <c r="BQ120" s="888">
        <v>36349312</v>
      </c>
      <c r="BR120" s="870"/>
      <c r="BS120" s="870"/>
      <c r="BT120" s="870"/>
      <c r="BU120" s="870"/>
      <c r="BV120" s="870">
        <v>37681199</v>
      </c>
      <c r="BW120" s="870"/>
      <c r="BX120" s="870"/>
      <c r="BY120" s="870"/>
      <c r="BZ120" s="870"/>
      <c r="CA120" s="870">
        <v>34353839</v>
      </c>
      <c r="CB120" s="870"/>
      <c r="CC120" s="870"/>
      <c r="CD120" s="870"/>
      <c r="CE120" s="870"/>
      <c r="CF120" s="897">
        <v>13</v>
      </c>
      <c r="CG120" s="898"/>
      <c r="CH120" s="898"/>
      <c r="CI120" s="898"/>
      <c r="CJ120" s="898"/>
      <c r="CK120" s="899" t="s">
        <v>440</v>
      </c>
      <c r="CL120" s="879"/>
      <c r="CM120" s="879"/>
      <c r="CN120" s="879"/>
      <c r="CO120" s="880"/>
      <c r="CP120" s="903" t="s">
        <v>384</v>
      </c>
      <c r="CQ120" s="904"/>
      <c r="CR120" s="904"/>
      <c r="CS120" s="904"/>
      <c r="CT120" s="904"/>
      <c r="CU120" s="904"/>
      <c r="CV120" s="904"/>
      <c r="CW120" s="904"/>
      <c r="CX120" s="904"/>
      <c r="CY120" s="904"/>
      <c r="CZ120" s="904"/>
      <c r="DA120" s="904"/>
      <c r="DB120" s="904"/>
      <c r="DC120" s="904"/>
      <c r="DD120" s="904"/>
      <c r="DE120" s="904"/>
      <c r="DF120" s="905"/>
      <c r="DG120" s="888">
        <v>17960979</v>
      </c>
      <c r="DH120" s="870"/>
      <c r="DI120" s="870"/>
      <c r="DJ120" s="870"/>
      <c r="DK120" s="870"/>
      <c r="DL120" s="870">
        <v>18201452</v>
      </c>
      <c r="DM120" s="870"/>
      <c r="DN120" s="870"/>
      <c r="DO120" s="870"/>
      <c r="DP120" s="870"/>
      <c r="DQ120" s="870">
        <v>17300557</v>
      </c>
      <c r="DR120" s="870"/>
      <c r="DS120" s="870"/>
      <c r="DT120" s="870"/>
      <c r="DU120" s="870"/>
      <c r="DV120" s="871">
        <v>6.6</v>
      </c>
      <c r="DW120" s="871"/>
      <c r="DX120" s="871"/>
      <c r="DY120" s="871"/>
      <c r="DZ120" s="872"/>
    </row>
    <row r="121" spans="1:130" s="235" customFormat="1" ht="26.25" customHeight="1">
      <c r="A121" s="845"/>
      <c r="B121" s="846"/>
      <c r="C121" s="894" t="s">
        <v>441</v>
      </c>
      <c r="D121" s="895"/>
      <c r="E121" s="895"/>
      <c r="F121" s="895"/>
      <c r="G121" s="895"/>
      <c r="H121" s="895"/>
      <c r="I121" s="895"/>
      <c r="J121" s="895"/>
      <c r="K121" s="895"/>
      <c r="L121" s="895"/>
      <c r="M121" s="895"/>
      <c r="N121" s="895"/>
      <c r="O121" s="895"/>
      <c r="P121" s="895"/>
      <c r="Q121" s="895"/>
      <c r="R121" s="895"/>
      <c r="S121" s="895"/>
      <c r="T121" s="895"/>
      <c r="U121" s="895"/>
      <c r="V121" s="895"/>
      <c r="W121" s="895"/>
      <c r="X121" s="895"/>
      <c r="Y121" s="895"/>
      <c r="Z121" s="896"/>
      <c r="AA121" s="804">
        <v>61314</v>
      </c>
      <c r="AB121" s="805"/>
      <c r="AC121" s="805"/>
      <c r="AD121" s="805"/>
      <c r="AE121" s="806"/>
      <c r="AF121" s="807">
        <v>35942</v>
      </c>
      <c r="AG121" s="805"/>
      <c r="AH121" s="805"/>
      <c r="AI121" s="805"/>
      <c r="AJ121" s="806"/>
      <c r="AK121" s="807">
        <v>18193</v>
      </c>
      <c r="AL121" s="805"/>
      <c r="AM121" s="805"/>
      <c r="AN121" s="805"/>
      <c r="AO121" s="806"/>
      <c r="AP121" s="852">
        <v>0</v>
      </c>
      <c r="AQ121" s="853"/>
      <c r="AR121" s="853"/>
      <c r="AS121" s="853"/>
      <c r="AT121" s="854"/>
      <c r="AU121" s="916"/>
      <c r="AV121" s="917"/>
      <c r="AW121" s="917"/>
      <c r="AX121" s="917"/>
      <c r="AY121" s="918"/>
      <c r="AZ121" s="840" t="s">
        <v>442</v>
      </c>
      <c r="BA121" s="775"/>
      <c r="BB121" s="775"/>
      <c r="BC121" s="775"/>
      <c r="BD121" s="775"/>
      <c r="BE121" s="775"/>
      <c r="BF121" s="775"/>
      <c r="BG121" s="775"/>
      <c r="BH121" s="775"/>
      <c r="BI121" s="775"/>
      <c r="BJ121" s="775"/>
      <c r="BK121" s="775"/>
      <c r="BL121" s="775"/>
      <c r="BM121" s="775"/>
      <c r="BN121" s="775"/>
      <c r="BO121" s="775"/>
      <c r="BP121" s="776"/>
      <c r="BQ121" s="841">
        <v>14114520</v>
      </c>
      <c r="BR121" s="842"/>
      <c r="BS121" s="842"/>
      <c r="BT121" s="842"/>
      <c r="BU121" s="842"/>
      <c r="BV121" s="842">
        <v>17825300</v>
      </c>
      <c r="BW121" s="842"/>
      <c r="BX121" s="842"/>
      <c r="BY121" s="842"/>
      <c r="BZ121" s="842"/>
      <c r="CA121" s="842">
        <v>14680870</v>
      </c>
      <c r="CB121" s="842"/>
      <c r="CC121" s="842"/>
      <c r="CD121" s="842"/>
      <c r="CE121" s="842"/>
      <c r="CF121" s="906">
        <v>5.6</v>
      </c>
      <c r="CG121" s="907"/>
      <c r="CH121" s="907"/>
      <c r="CI121" s="907"/>
      <c r="CJ121" s="907"/>
      <c r="CK121" s="900"/>
      <c r="CL121" s="882"/>
      <c r="CM121" s="882"/>
      <c r="CN121" s="882"/>
      <c r="CO121" s="883"/>
      <c r="CP121" s="863" t="s">
        <v>387</v>
      </c>
      <c r="CQ121" s="864"/>
      <c r="CR121" s="864"/>
      <c r="CS121" s="864"/>
      <c r="CT121" s="864"/>
      <c r="CU121" s="864"/>
      <c r="CV121" s="864"/>
      <c r="CW121" s="864"/>
      <c r="CX121" s="864"/>
      <c r="CY121" s="864"/>
      <c r="CZ121" s="864"/>
      <c r="DA121" s="864"/>
      <c r="DB121" s="864"/>
      <c r="DC121" s="864"/>
      <c r="DD121" s="864"/>
      <c r="DE121" s="864"/>
      <c r="DF121" s="865"/>
      <c r="DG121" s="841">
        <v>5546847</v>
      </c>
      <c r="DH121" s="842"/>
      <c r="DI121" s="842"/>
      <c r="DJ121" s="842"/>
      <c r="DK121" s="842"/>
      <c r="DL121" s="842">
        <v>5506638</v>
      </c>
      <c r="DM121" s="842"/>
      <c r="DN121" s="842"/>
      <c r="DO121" s="842"/>
      <c r="DP121" s="842"/>
      <c r="DQ121" s="842">
        <v>5336245</v>
      </c>
      <c r="DR121" s="842"/>
      <c r="DS121" s="842"/>
      <c r="DT121" s="842"/>
      <c r="DU121" s="842"/>
      <c r="DV121" s="819">
        <v>2</v>
      </c>
      <c r="DW121" s="819"/>
      <c r="DX121" s="819"/>
      <c r="DY121" s="819"/>
      <c r="DZ121" s="820"/>
    </row>
    <row r="122" spans="1:130" s="235" customFormat="1" ht="26.25" customHeight="1">
      <c r="A122" s="845"/>
      <c r="B122" s="846"/>
      <c r="C122" s="849" t="s">
        <v>424</v>
      </c>
      <c r="D122" s="850"/>
      <c r="E122" s="850"/>
      <c r="F122" s="850"/>
      <c r="G122" s="850"/>
      <c r="H122" s="850"/>
      <c r="I122" s="850"/>
      <c r="J122" s="850"/>
      <c r="K122" s="850"/>
      <c r="L122" s="850"/>
      <c r="M122" s="850"/>
      <c r="N122" s="850"/>
      <c r="O122" s="850"/>
      <c r="P122" s="850"/>
      <c r="Q122" s="850"/>
      <c r="R122" s="850"/>
      <c r="S122" s="850"/>
      <c r="T122" s="850"/>
      <c r="U122" s="850"/>
      <c r="V122" s="850"/>
      <c r="W122" s="850"/>
      <c r="X122" s="850"/>
      <c r="Y122" s="850"/>
      <c r="Z122" s="851"/>
      <c r="AA122" s="804">
        <v>8268</v>
      </c>
      <c r="AB122" s="805"/>
      <c r="AC122" s="805"/>
      <c r="AD122" s="805"/>
      <c r="AE122" s="806"/>
      <c r="AF122" s="807" t="s">
        <v>129</v>
      </c>
      <c r="AG122" s="805"/>
      <c r="AH122" s="805"/>
      <c r="AI122" s="805"/>
      <c r="AJ122" s="806"/>
      <c r="AK122" s="807" t="s">
        <v>129</v>
      </c>
      <c r="AL122" s="805"/>
      <c r="AM122" s="805"/>
      <c r="AN122" s="805"/>
      <c r="AO122" s="806"/>
      <c r="AP122" s="852" t="s">
        <v>129</v>
      </c>
      <c r="AQ122" s="853"/>
      <c r="AR122" s="853"/>
      <c r="AS122" s="853"/>
      <c r="AT122" s="854"/>
      <c r="AU122" s="916"/>
      <c r="AV122" s="917"/>
      <c r="AW122" s="917"/>
      <c r="AX122" s="917"/>
      <c r="AY122" s="918"/>
      <c r="AZ122" s="910" t="s">
        <v>443</v>
      </c>
      <c r="BA122" s="911"/>
      <c r="BB122" s="911"/>
      <c r="BC122" s="911"/>
      <c r="BD122" s="911"/>
      <c r="BE122" s="911"/>
      <c r="BF122" s="911"/>
      <c r="BG122" s="911"/>
      <c r="BH122" s="911"/>
      <c r="BI122" s="911"/>
      <c r="BJ122" s="911"/>
      <c r="BK122" s="911"/>
      <c r="BL122" s="911"/>
      <c r="BM122" s="911"/>
      <c r="BN122" s="911"/>
      <c r="BO122" s="911"/>
      <c r="BP122" s="912"/>
      <c r="BQ122" s="893">
        <v>673671940</v>
      </c>
      <c r="BR122" s="873"/>
      <c r="BS122" s="873"/>
      <c r="BT122" s="873"/>
      <c r="BU122" s="873"/>
      <c r="BV122" s="873">
        <v>660405585</v>
      </c>
      <c r="BW122" s="873"/>
      <c r="BX122" s="873"/>
      <c r="BY122" s="873"/>
      <c r="BZ122" s="873"/>
      <c r="CA122" s="873">
        <v>648468023</v>
      </c>
      <c r="CB122" s="873"/>
      <c r="CC122" s="873"/>
      <c r="CD122" s="873"/>
      <c r="CE122" s="873"/>
      <c r="CF122" s="874">
        <v>245.7</v>
      </c>
      <c r="CG122" s="875"/>
      <c r="CH122" s="875"/>
      <c r="CI122" s="875"/>
      <c r="CJ122" s="875"/>
      <c r="CK122" s="900"/>
      <c r="CL122" s="882"/>
      <c r="CM122" s="882"/>
      <c r="CN122" s="882"/>
      <c r="CO122" s="883"/>
      <c r="CP122" s="863" t="s">
        <v>385</v>
      </c>
      <c r="CQ122" s="864"/>
      <c r="CR122" s="864"/>
      <c r="CS122" s="864"/>
      <c r="CT122" s="864"/>
      <c r="CU122" s="864"/>
      <c r="CV122" s="864"/>
      <c r="CW122" s="864"/>
      <c r="CX122" s="864"/>
      <c r="CY122" s="864"/>
      <c r="CZ122" s="864"/>
      <c r="DA122" s="864"/>
      <c r="DB122" s="864"/>
      <c r="DC122" s="864"/>
      <c r="DD122" s="864"/>
      <c r="DE122" s="864"/>
      <c r="DF122" s="865"/>
      <c r="DG122" s="841">
        <v>2941803</v>
      </c>
      <c r="DH122" s="842"/>
      <c r="DI122" s="842"/>
      <c r="DJ122" s="842"/>
      <c r="DK122" s="842"/>
      <c r="DL122" s="842">
        <v>2900129</v>
      </c>
      <c r="DM122" s="842"/>
      <c r="DN122" s="842"/>
      <c r="DO122" s="842"/>
      <c r="DP122" s="842"/>
      <c r="DQ122" s="842">
        <v>4019333</v>
      </c>
      <c r="DR122" s="842"/>
      <c r="DS122" s="842"/>
      <c r="DT122" s="842"/>
      <c r="DU122" s="842"/>
      <c r="DV122" s="819">
        <v>1.5</v>
      </c>
      <c r="DW122" s="819"/>
      <c r="DX122" s="819"/>
      <c r="DY122" s="819"/>
      <c r="DZ122" s="820"/>
    </row>
    <row r="123" spans="1:130" s="235" customFormat="1" ht="26.25" customHeight="1">
      <c r="A123" s="845"/>
      <c r="B123" s="846"/>
      <c r="C123" s="849" t="s">
        <v>430</v>
      </c>
      <c r="D123" s="850"/>
      <c r="E123" s="850"/>
      <c r="F123" s="850"/>
      <c r="G123" s="850"/>
      <c r="H123" s="850"/>
      <c r="I123" s="850"/>
      <c r="J123" s="850"/>
      <c r="K123" s="850"/>
      <c r="L123" s="850"/>
      <c r="M123" s="850"/>
      <c r="N123" s="850"/>
      <c r="O123" s="850"/>
      <c r="P123" s="850"/>
      <c r="Q123" s="850"/>
      <c r="R123" s="850"/>
      <c r="S123" s="850"/>
      <c r="T123" s="850"/>
      <c r="U123" s="850"/>
      <c r="V123" s="850"/>
      <c r="W123" s="850"/>
      <c r="X123" s="850"/>
      <c r="Y123" s="850"/>
      <c r="Z123" s="851"/>
      <c r="AA123" s="804">
        <v>24996</v>
      </c>
      <c r="AB123" s="805"/>
      <c r="AC123" s="805"/>
      <c r="AD123" s="805"/>
      <c r="AE123" s="806"/>
      <c r="AF123" s="807" t="s">
        <v>129</v>
      </c>
      <c r="AG123" s="805"/>
      <c r="AH123" s="805"/>
      <c r="AI123" s="805"/>
      <c r="AJ123" s="806"/>
      <c r="AK123" s="807" t="s">
        <v>129</v>
      </c>
      <c r="AL123" s="805"/>
      <c r="AM123" s="805"/>
      <c r="AN123" s="805"/>
      <c r="AO123" s="806"/>
      <c r="AP123" s="852" t="s">
        <v>129</v>
      </c>
      <c r="AQ123" s="853"/>
      <c r="AR123" s="853"/>
      <c r="AS123" s="853"/>
      <c r="AT123" s="854"/>
      <c r="AU123" s="919"/>
      <c r="AV123" s="920"/>
      <c r="AW123" s="920"/>
      <c r="AX123" s="920"/>
      <c r="AY123" s="920"/>
      <c r="AZ123" s="266" t="s">
        <v>159</v>
      </c>
      <c r="BA123" s="266"/>
      <c r="BB123" s="266"/>
      <c r="BC123" s="266"/>
      <c r="BD123" s="266"/>
      <c r="BE123" s="266"/>
      <c r="BF123" s="266"/>
      <c r="BG123" s="266"/>
      <c r="BH123" s="266"/>
      <c r="BI123" s="266"/>
      <c r="BJ123" s="266"/>
      <c r="BK123" s="266"/>
      <c r="BL123" s="266"/>
      <c r="BM123" s="266"/>
      <c r="BN123" s="266"/>
      <c r="BO123" s="908" t="s">
        <v>444</v>
      </c>
      <c r="BP123" s="909"/>
      <c r="BQ123" s="860">
        <v>724135772</v>
      </c>
      <c r="BR123" s="861"/>
      <c r="BS123" s="861"/>
      <c r="BT123" s="861"/>
      <c r="BU123" s="861"/>
      <c r="BV123" s="861">
        <v>715912084</v>
      </c>
      <c r="BW123" s="861"/>
      <c r="BX123" s="861"/>
      <c r="BY123" s="861"/>
      <c r="BZ123" s="861"/>
      <c r="CA123" s="861">
        <v>697502732</v>
      </c>
      <c r="CB123" s="861"/>
      <c r="CC123" s="861"/>
      <c r="CD123" s="861"/>
      <c r="CE123" s="861"/>
      <c r="CF123" s="771"/>
      <c r="CG123" s="772"/>
      <c r="CH123" s="772"/>
      <c r="CI123" s="772"/>
      <c r="CJ123" s="862"/>
      <c r="CK123" s="900"/>
      <c r="CL123" s="882"/>
      <c r="CM123" s="882"/>
      <c r="CN123" s="882"/>
      <c r="CO123" s="883"/>
      <c r="CP123" s="863" t="s">
        <v>383</v>
      </c>
      <c r="CQ123" s="864"/>
      <c r="CR123" s="864"/>
      <c r="CS123" s="864"/>
      <c r="CT123" s="864"/>
      <c r="CU123" s="864"/>
      <c r="CV123" s="864"/>
      <c r="CW123" s="864"/>
      <c r="CX123" s="864"/>
      <c r="CY123" s="864"/>
      <c r="CZ123" s="864"/>
      <c r="DA123" s="864"/>
      <c r="DB123" s="864"/>
      <c r="DC123" s="864"/>
      <c r="DD123" s="864"/>
      <c r="DE123" s="864"/>
      <c r="DF123" s="865"/>
      <c r="DG123" s="841">
        <v>907425</v>
      </c>
      <c r="DH123" s="842"/>
      <c r="DI123" s="842"/>
      <c r="DJ123" s="842"/>
      <c r="DK123" s="842"/>
      <c r="DL123" s="842">
        <v>587568</v>
      </c>
      <c r="DM123" s="842"/>
      <c r="DN123" s="842"/>
      <c r="DO123" s="842"/>
      <c r="DP123" s="842"/>
      <c r="DQ123" s="842">
        <v>340339</v>
      </c>
      <c r="DR123" s="842"/>
      <c r="DS123" s="842"/>
      <c r="DT123" s="842"/>
      <c r="DU123" s="842"/>
      <c r="DV123" s="819">
        <v>0.1</v>
      </c>
      <c r="DW123" s="819"/>
      <c r="DX123" s="819"/>
      <c r="DY123" s="819"/>
      <c r="DZ123" s="820"/>
    </row>
    <row r="124" spans="1:130" s="235" customFormat="1" ht="26.25" customHeight="1" thickBot="1">
      <c r="A124" s="845"/>
      <c r="B124" s="846"/>
      <c r="C124" s="849" t="s">
        <v>433</v>
      </c>
      <c r="D124" s="850"/>
      <c r="E124" s="850"/>
      <c r="F124" s="850"/>
      <c r="G124" s="850"/>
      <c r="H124" s="850"/>
      <c r="I124" s="850"/>
      <c r="J124" s="850"/>
      <c r="K124" s="850"/>
      <c r="L124" s="850"/>
      <c r="M124" s="850"/>
      <c r="N124" s="850"/>
      <c r="O124" s="850"/>
      <c r="P124" s="850"/>
      <c r="Q124" s="850"/>
      <c r="R124" s="850"/>
      <c r="S124" s="850"/>
      <c r="T124" s="850"/>
      <c r="U124" s="850"/>
      <c r="V124" s="850"/>
      <c r="W124" s="850"/>
      <c r="X124" s="850"/>
      <c r="Y124" s="850"/>
      <c r="Z124" s="851"/>
      <c r="AA124" s="804" t="s">
        <v>129</v>
      </c>
      <c r="AB124" s="805"/>
      <c r="AC124" s="805"/>
      <c r="AD124" s="805"/>
      <c r="AE124" s="806"/>
      <c r="AF124" s="807" t="s">
        <v>129</v>
      </c>
      <c r="AG124" s="805"/>
      <c r="AH124" s="805"/>
      <c r="AI124" s="805"/>
      <c r="AJ124" s="806"/>
      <c r="AK124" s="807" t="s">
        <v>129</v>
      </c>
      <c r="AL124" s="805"/>
      <c r="AM124" s="805"/>
      <c r="AN124" s="805"/>
      <c r="AO124" s="806"/>
      <c r="AP124" s="852" t="s">
        <v>129</v>
      </c>
      <c r="AQ124" s="853"/>
      <c r="AR124" s="853"/>
      <c r="AS124" s="853"/>
      <c r="AT124" s="854"/>
      <c r="AU124" s="855" t="s">
        <v>445</v>
      </c>
      <c r="AV124" s="856"/>
      <c r="AW124" s="856"/>
      <c r="AX124" s="856"/>
      <c r="AY124" s="856"/>
      <c r="AZ124" s="856"/>
      <c r="BA124" s="856"/>
      <c r="BB124" s="856"/>
      <c r="BC124" s="856"/>
      <c r="BD124" s="856"/>
      <c r="BE124" s="856"/>
      <c r="BF124" s="856"/>
      <c r="BG124" s="856"/>
      <c r="BH124" s="856"/>
      <c r="BI124" s="856"/>
      <c r="BJ124" s="856"/>
      <c r="BK124" s="856"/>
      <c r="BL124" s="856"/>
      <c r="BM124" s="856"/>
      <c r="BN124" s="856"/>
      <c r="BO124" s="856"/>
      <c r="BP124" s="857"/>
      <c r="BQ124" s="858">
        <v>236.6</v>
      </c>
      <c r="BR124" s="859"/>
      <c r="BS124" s="859"/>
      <c r="BT124" s="859"/>
      <c r="BU124" s="859"/>
      <c r="BV124" s="859">
        <v>236.8</v>
      </c>
      <c r="BW124" s="859"/>
      <c r="BX124" s="859"/>
      <c r="BY124" s="859"/>
      <c r="BZ124" s="859"/>
      <c r="CA124" s="859">
        <v>246</v>
      </c>
      <c r="CB124" s="859"/>
      <c r="CC124" s="859"/>
      <c r="CD124" s="859"/>
      <c r="CE124" s="859"/>
      <c r="CF124" s="749"/>
      <c r="CG124" s="750"/>
      <c r="CH124" s="750"/>
      <c r="CI124" s="750"/>
      <c r="CJ124" s="889"/>
      <c r="CK124" s="901"/>
      <c r="CL124" s="901"/>
      <c r="CM124" s="901"/>
      <c r="CN124" s="901"/>
      <c r="CO124" s="902"/>
      <c r="CP124" s="890" t="s">
        <v>446</v>
      </c>
      <c r="CQ124" s="891"/>
      <c r="CR124" s="891"/>
      <c r="CS124" s="891"/>
      <c r="CT124" s="891"/>
      <c r="CU124" s="891"/>
      <c r="CV124" s="891"/>
      <c r="CW124" s="891"/>
      <c r="CX124" s="891"/>
      <c r="CY124" s="891"/>
      <c r="CZ124" s="891"/>
      <c r="DA124" s="891"/>
      <c r="DB124" s="891"/>
      <c r="DC124" s="891"/>
      <c r="DD124" s="891"/>
      <c r="DE124" s="891"/>
      <c r="DF124" s="892"/>
      <c r="DG124" s="893" t="s">
        <v>129</v>
      </c>
      <c r="DH124" s="873"/>
      <c r="DI124" s="873"/>
      <c r="DJ124" s="873"/>
      <c r="DK124" s="873"/>
      <c r="DL124" s="873" t="s">
        <v>129</v>
      </c>
      <c r="DM124" s="873"/>
      <c r="DN124" s="873"/>
      <c r="DO124" s="873"/>
      <c r="DP124" s="873"/>
      <c r="DQ124" s="873" t="s">
        <v>129</v>
      </c>
      <c r="DR124" s="873"/>
      <c r="DS124" s="873"/>
      <c r="DT124" s="873"/>
      <c r="DU124" s="873"/>
      <c r="DV124" s="876" t="s">
        <v>129</v>
      </c>
      <c r="DW124" s="876"/>
      <c r="DX124" s="876"/>
      <c r="DY124" s="876"/>
      <c r="DZ124" s="877"/>
    </row>
    <row r="125" spans="1:130" s="235" customFormat="1" ht="26.25" customHeight="1">
      <c r="A125" s="845"/>
      <c r="B125" s="846"/>
      <c r="C125" s="849" t="s">
        <v>435</v>
      </c>
      <c r="D125" s="850"/>
      <c r="E125" s="850"/>
      <c r="F125" s="850"/>
      <c r="G125" s="850"/>
      <c r="H125" s="850"/>
      <c r="I125" s="850"/>
      <c r="J125" s="850"/>
      <c r="K125" s="850"/>
      <c r="L125" s="850"/>
      <c r="M125" s="850"/>
      <c r="N125" s="850"/>
      <c r="O125" s="850"/>
      <c r="P125" s="850"/>
      <c r="Q125" s="850"/>
      <c r="R125" s="850"/>
      <c r="S125" s="850"/>
      <c r="T125" s="850"/>
      <c r="U125" s="850"/>
      <c r="V125" s="850"/>
      <c r="W125" s="850"/>
      <c r="X125" s="850"/>
      <c r="Y125" s="850"/>
      <c r="Z125" s="851"/>
      <c r="AA125" s="804" t="s">
        <v>129</v>
      </c>
      <c r="AB125" s="805"/>
      <c r="AC125" s="805"/>
      <c r="AD125" s="805"/>
      <c r="AE125" s="806"/>
      <c r="AF125" s="807" t="s">
        <v>129</v>
      </c>
      <c r="AG125" s="805"/>
      <c r="AH125" s="805"/>
      <c r="AI125" s="805"/>
      <c r="AJ125" s="806"/>
      <c r="AK125" s="807" t="s">
        <v>129</v>
      </c>
      <c r="AL125" s="805"/>
      <c r="AM125" s="805"/>
      <c r="AN125" s="805"/>
      <c r="AO125" s="806"/>
      <c r="AP125" s="852" t="s">
        <v>129</v>
      </c>
      <c r="AQ125" s="853"/>
      <c r="AR125" s="853"/>
      <c r="AS125" s="853"/>
      <c r="AT125" s="854"/>
      <c r="AU125" s="267"/>
      <c r="AV125" s="268"/>
      <c r="AW125" s="268"/>
      <c r="AX125" s="268"/>
      <c r="AY125" s="268"/>
      <c r="AZ125" s="268"/>
      <c r="BA125" s="268"/>
      <c r="BB125" s="268"/>
      <c r="BC125" s="268"/>
      <c r="BD125" s="268"/>
      <c r="BE125" s="268"/>
      <c r="BF125" s="268"/>
      <c r="BG125" s="268"/>
      <c r="BH125" s="268"/>
      <c r="BI125" s="268"/>
      <c r="BJ125" s="268"/>
      <c r="BK125" s="268"/>
      <c r="BL125" s="268"/>
      <c r="BM125" s="268"/>
      <c r="BN125" s="268"/>
      <c r="BO125" s="268"/>
      <c r="BP125" s="268"/>
      <c r="BQ125" s="269"/>
      <c r="BR125" s="269"/>
      <c r="BS125" s="269"/>
      <c r="BT125" s="269"/>
      <c r="BU125" s="269"/>
      <c r="BV125" s="269"/>
      <c r="BW125" s="269"/>
      <c r="BX125" s="269"/>
      <c r="BY125" s="269"/>
      <c r="BZ125" s="269"/>
      <c r="CA125" s="269"/>
      <c r="CB125" s="269"/>
      <c r="CC125" s="269"/>
      <c r="CD125" s="269"/>
      <c r="CE125" s="269"/>
      <c r="CF125" s="269"/>
      <c r="CG125" s="269"/>
      <c r="CH125" s="269"/>
      <c r="CI125" s="269"/>
      <c r="CJ125" s="270"/>
      <c r="CK125" s="878" t="s">
        <v>447</v>
      </c>
      <c r="CL125" s="879"/>
      <c r="CM125" s="879"/>
      <c r="CN125" s="879"/>
      <c r="CO125" s="880"/>
      <c r="CP125" s="887" t="s">
        <v>448</v>
      </c>
      <c r="CQ125" s="833"/>
      <c r="CR125" s="833"/>
      <c r="CS125" s="833"/>
      <c r="CT125" s="833"/>
      <c r="CU125" s="833"/>
      <c r="CV125" s="833"/>
      <c r="CW125" s="833"/>
      <c r="CX125" s="833"/>
      <c r="CY125" s="833"/>
      <c r="CZ125" s="833"/>
      <c r="DA125" s="833"/>
      <c r="DB125" s="833"/>
      <c r="DC125" s="833"/>
      <c r="DD125" s="833"/>
      <c r="DE125" s="833"/>
      <c r="DF125" s="834"/>
      <c r="DG125" s="888" t="s">
        <v>129</v>
      </c>
      <c r="DH125" s="870"/>
      <c r="DI125" s="870"/>
      <c r="DJ125" s="870"/>
      <c r="DK125" s="870"/>
      <c r="DL125" s="870" t="s">
        <v>129</v>
      </c>
      <c r="DM125" s="870"/>
      <c r="DN125" s="870"/>
      <c r="DO125" s="870"/>
      <c r="DP125" s="870"/>
      <c r="DQ125" s="870" t="s">
        <v>129</v>
      </c>
      <c r="DR125" s="870"/>
      <c r="DS125" s="870"/>
      <c r="DT125" s="870"/>
      <c r="DU125" s="870"/>
      <c r="DV125" s="871" t="s">
        <v>129</v>
      </c>
      <c r="DW125" s="871"/>
      <c r="DX125" s="871"/>
      <c r="DY125" s="871"/>
      <c r="DZ125" s="872"/>
    </row>
    <row r="126" spans="1:130" s="235" customFormat="1" ht="26.25" customHeight="1" thickBot="1">
      <c r="A126" s="845"/>
      <c r="B126" s="846"/>
      <c r="C126" s="849" t="s">
        <v>437</v>
      </c>
      <c r="D126" s="850"/>
      <c r="E126" s="850"/>
      <c r="F126" s="850"/>
      <c r="G126" s="850"/>
      <c r="H126" s="850"/>
      <c r="I126" s="850"/>
      <c r="J126" s="850"/>
      <c r="K126" s="850"/>
      <c r="L126" s="850"/>
      <c r="M126" s="850"/>
      <c r="N126" s="850"/>
      <c r="O126" s="850"/>
      <c r="P126" s="850"/>
      <c r="Q126" s="850"/>
      <c r="R126" s="850"/>
      <c r="S126" s="850"/>
      <c r="T126" s="850"/>
      <c r="U126" s="850"/>
      <c r="V126" s="850"/>
      <c r="W126" s="850"/>
      <c r="X126" s="850"/>
      <c r="Y126" s="850"/>
      <c r="Z126" s="851"/>
      <c r="AA126" s="804" t="s">
        <v>129</v>
      </c>
      <c r="AB126" s="805"/>
      <c r="AC126" s="805"/>
      <c r="AD126" s="805"/>
      <c r="AE126" s="806"/>
      <c r="AF126" s="807" t="s">
        <v>129</v>
      </c>
      <c r="AG126" s="805"/>
      <c r="AH126" s="805"/>
      <c r="AI126" s="805"/>
      <c r="AJ126" s="806"/>
      <c r="AK126" s="807" t="s">
        <v>129</v>
      </c>
      <c r="AL126" s="805"/>
      <c r="AM126" s="805"/>
      <c r="AN126" s="805"/>
      <c r="AO126" s="806"/>
      <c r="AP126" s="852" t="s">
        <v>129</v>
      </c>
      <c r="AQ126" s="853"/>
      <c r="AR126" s="853"/>
      <c r="AS126" s="853"/>
      <c r="AT126" s="854"/>
      <c r="AU126" s="271"/>
      <c r="AV126" s="271"/>
      <c r="AW126" s="271"/>
      <c r="AX126" s="271"/>
      <c r="AY126" s="271"/>
      <c r="AZ126" s="271"/>
      <c r="BA126" s="271"/>
      <c r="BB126" s="271"/>
      <c r="BC126" s="271"/>
      <c r="BD126" s="271"/>
      <c r="BE126" s="271"/>
      <c r="BF126" s="271"/>
      <c r="BG126" s="271"/>
      <c r="BH126" s="271"/>
      <c r="BI126" s="271"/>
      <c r="BJ126" s="271"/>
      <c r="BK126" s="271"/>
      <c r="BL126" s="271"/>
      <c r="BM126" s="271"/>
      <c r="BN126" s="271"/>
      <c r="BO126" s="271"/>
      <c r="BP126" s="271"/>
      <c r="BQ126" s="271"/>
      <c r="BR126" s="271"/>
      <c r="BS126" s="271"/>
      <c r="BT126" s="271"/>
      <c r="BU126" s="271"/>
      <c r="BV126" s="271"/>
      <c r="BW126" s="271"/>
      <c r="BX126" s="271"/>
      <c r="BY126" s="271"/>
      <c r="BZ126" s="271"/>
      <c r="CA126" s="271"/>
      <c r="CB126" s="271"/>
      <c r="CC126" s="271"/>
      <c r="CD126" s="272"/>
      <c r="CE126" s="272"/>
      <c r="CF126" s="272"/>
      <c r="CG126" s="269"/>
      <c r="CH126" s="269"/>
      <c r="CI126" s="269"/>
      <c r="CJ126" s="270"/>
      <c r="CK126" s="881"/>
      <c r="CL126" s="882"/>
      <c r="CM126" s="882"/>
      <c r="CN126" s="882"/>
      <c r="CO126" s="883"/>
      <c r="CP126" s="840" t="s">
        <v>449</v>
      </c>
      <c r="CQ126" s="775"/>
      <c r="CR126" s="775"/>
      <c r="CS126" s="775"/>
      <c r="CT126" s="775"/>
      <c r="CU126" s="775"/>
      <c r="CV126" s="775"/>
      <c r="CW126" s="775"/>
      <c r="CX126" s="775"/>
      <c r="CY126" s="775"/>
      <c r="CZ126" s="775"/>
      <c r="DA126" s="775"/>
      <c r="DB126" s="775"/>
      <c r="DC126" s="775"/>
      <c r="DD126" s="775"/>
      <c r="DE126" s="775"/>
      <c r="DF126" s="776"/>
      <c r="DG126" s="841" t="s">
        <v>129</v>
      </c>
      <c r="DH126" s="842"/>
      <c r="DI126" s="842"/>
      <c r="DJ126" s="842"/>
      <c r="DK126" s="842"/>
      <c r="DL126" s="842" t="s">
        <v>129</v>
      </c>
      <c r="DM126" s="842"/>
      <c r="DN126" s="842"/>
      <c r="DO126" s="842"/>
      <c r="DP126" s="842"/>
      <c r="DQ126" s="842" t="s">
        <v>129</v>
      </c>
      <c r="DR126" s="842"/>
      <c r="DS126" s="842"/>
      <c r="DT126" s="842"/>
      <c r="DU126" s="842"/>
      <c r="DV126" s="819" t="s">
        <v>129</v>
      </c>
      <c r="DW126" s="819"/>
      <c r="DX126" s="819"/>
      <c r="DY126" s="819"/>
      <c r="DZ126" s="820"/>
    </row>
    <row r="127" spans="1:130" s="235" customFormat="1" ht="26.25" customHeight="1">
      <c r="A127" s="847"/>
      <c r="B127" s="848"/>
      <c r="C127" s="866" t="s">
        <v>450</v>
      </c>
      <c r="D127" s="867"/>
      <c r="E127" s="867"/>
      <c r="F127" s="867"/>
      <c r="G127" s="867"/>
      <c r="H127" s="867"/>
      <c r="I127" s="867"/>
      <c r="J127" s="867"/>
      <c r="K127" s="867"/>
      <c r="L127" s="867"/>
      <c r="M127" s="867"/>
      <c r="N127" s="867"/>
      <c r="O127" s="867"/>
      <c r="P127" s="867"/>
      <c r="Q127" s="867"/>
      <c r="R127" s="867"/>
      <c r="S127" s="867"/>
      <c r="T127" s="867"/>
      <c r="U127" s="867"/>
      <c r="V127" s="867"/>
      <c r="W127" s="867"/>
      <c r="X127" s="867"/>
      <c r="Y127" s="867"/>
      <c r="Z127" s="868"/>
      <c r="AA127" s="804">
        <v>56407</v>
      </c>
      <c r="AB127" s="805"/>
      <c r="AC127" s="805"/>
      <c r="AD127" s="805"/>
      <c r="AE127" s="806"/>
      <c r="AF127" s="807">
        <v>62890</v>
      </c>
      <c r="AG127" s="805"/>
      <c r="AH127" s="805"/>
      <c r="AI127" s="805"/>
      <c r="AJ127" s="806"/>
      <c r="AK127" s="807">
        <v>70901</v>
      </c>
      <c r="AL127" s="805"/>
      <c r="AM127" s="805"/>
      <c r="AN127" s="805"/>
      <c r="AO127" s="806"/>
      <c r="AP127" s="852">
        <v>0</v>
      </c>
      <c r="AQ127" s="853"/>
      <c r="AR127" s="853"/>
      <c r="AS127" s="853"/>
      <c r="AT127" s="854"/>
      <c r="AU127" s="271"/>
      <c r="AV127" s="271"/>
      <c r="AW127" s="271"/>
      <c r="AX127" s="869" t="s">
        <v>451</v>
      </c>
      <c r="AY127" s="837"/>
      <c r="AZ127" s="837"/>
      <c r="BA127" s="837"/>
      <c r="BB127" s="837"/>
      <c r="BC127" s="837"/>
      <c r="BD127" s="837"/>
      <c r="BE127" s="838"/>
      <c r="BF127" s="836" t="s">
        <v>452</v>
      </c>
      <c r="BG127" s="837"/>
      <c r="BH127" s="837"/>
      <c r="BI127" s="837"/>
      <c r="BJ127" s="837"/>
      <c r="BK127" s="837"/>
      <c r="BL127" s="838"/>
      <c r="BM127" s="836" t="s">
        <v>453</v>
      </c>
      <c r="BN127" s="837"/>
      <c r="BO127" s="837"/>
      <c r="BP127" s="837"/>
      <c r="BQ127" s="837"/>
      <c r="BR127" s="837"/>
      <c r="BS127" s="838"/>
      <c r="BT127" s="836" t="s">
        <v>454</v>
      </c>
      <c r="BU127" s="837"/>
      <c r="BV127" s="837"/>
      <c r="BW127" s="837"/>
      <c r="BX127" s="837"/>
      <c r="BY127" s="837"/>
      <c r="BZ127" s="839"/>
      <c r="CA127" s="271"/>
      <c r="CB127" s="271"/>
      <c r="CC127" s="271"/>
      <c r="CD127" s="272"/>
      <c r="CE127" s="272"/>
      <c r="CF127" s="272"/>
      <c r="CG127" s="269"/>
      <c r="CH127" s="269"/>
      <c r="CI127" s="269"/>
      <c r="CJ127" s="270"/>
      <c r="CK127" s="881"/>
      <c r="CL127" s="882"/>
      <c r="CM127" s="882"/>
      <c r="CN127" s="882"/>
      <c r="CO127" s="883"/>
      <c r="CP127" s="840" t="s">
        <v>455</v>
      </c>
      <c r="CQ127" s="775"/>
      <c r="CR127" s="775"/>
      <c r="CS127" s="775"/>
      <c r="CT127" s="775"/>
      <c r="CU127" s="775"/>
      <c r="CV127" s="775"/>
      <c r="CW127" s="775"/>
      <c r="CX127" s="775"/>
      <c r="CY127" s="775"/>
      <c r="CZ127" s="775"/>
      <c r="DA127" s="775"/>
      <c r="DB127" s="775"/>
      <c r="DC127" s="775"/>
      <c r="DD127" s="775"/>
      <c r="DE127" s="775"/>
      <c r="DF127" s="776"/>
      <c r="DG127" s="841" t="s">
        <v>129</v>
      </c>
      <c r="DH127" s="842"/>
      <c r="DI127" s="842"/>
      <c r="DJ127" s="842"/>
      <c r="DK127" s="842"/>
      <c r="DL127" s="842" t="s">
        <v>129</v>
      </c>
      <c r="DM127" s="842"/>
      <c r="DN127" s="842"/>
      <c r="DO127" s="842"/>
      <c r="DP127" s="842"/>
      <c r="DQ127" s="842" t="s">
        <v>129</v>
      </c>
      <c r="DR127" s="842"/>
      <c r="DS127" s="842"/>
      <c r="DT127" s="842"/>
      <c r="DU127" s="842"/>
      <c r="DV127" s="819" t="s">
        <v>129</v>
      </c>
      <c r="DW127" s="819"/>
      <c r="DX127" s="819"/>
      <c r="DY127" s="819"/>
      <c r="DZ127" s="820"/>
    </row>
    <row r="128" spans="1:130" s="235" customFormat="1" ht="26.25" customHeight="1" thickBot="1">
      <c r="A128" s="821" t="s">
        <v>456</v>
      </c>
      <c r="B128" s="822"/>
      <c r="C128" s="822"/>
      <c r="D128" s="822"/>
      <c r="E128" s="822"/>
      <c r="F128" s="822"/>
      <c r="G128" s="822"/>
      <c r="H128" s="822"/>
      <c r="I128" s="822"/>
      <c r="J128" s="822"/>
      <c r="K128" s="822"/>
      <c r="L128" s="822"/>
      <c r="M128" s="822"/>
      <c r="N128" s="822"/>
      <c r="O128" s="822"/>
      <c r="P128" s="822"/>
      <c r="Q128" s="822"/>
      <c r="R128" s="822"/>
      <c r="S128" s="822"/>
      <c r="T128" s="822"/>
      <c r="U128" s="822"/>
      <c r="V128" s="822"/>
      <c r="W128" s="823" t="s">
        <v>457</v>
      </c>
      <c r="X128" s="823"/>
      <c r="Y128" s="823"/>
      <c r="Z128" s="824"/>
      <c r="AA128" s="825">
        <v>8692115</v>
      </c>
      <c r="AB128" s="826"/>
      <c r="AC128" s="826"/>
      <c r="AD128" s="826"/>
      <c r="AE128" s="827"/>
      <c r="AF128" s="828">
        <v>2938018</v>
      </c>
      <c r="AG128" s="826"/>
      <c r="AH128" s="826"/>
      <c r="AI128" s="826"/>
      <c r="AJ128" s="827"/>
      <c r="AK128" s="828">
        <v>4611662</v>
      </c>
      <c r="AL128" s="826"/>
      <c r="AM128" s="826"/>
      <c r="AN128" s="826"/>
      <c r="AO128" s="827"/>
      <c r="AP128" s="829"/>
      <c r="AQ128" s="830"/>
      <c r="AR128" s="830"/>
      <c r="AS128" s="830"/>
      <c r="AT128" s="831"/>
      <c r="AU128" s="271"/>
      <c r="AV128" s="271"/>
      <c r="AW128" s="271"/>
      <c r="AX128" s="832" t="s">
        <v>458</v>
      </c>
      <c r="AY128" s="833"/>
      <c r="AZ128" s="833"/>
      <c r="BA128" s="833"/>
      <c r="BB128" s="833"/>
      <c r="BC128" s="833"/>
      <c r="BD128" s="833"/>
      <c r="BE128" s="834"/>
      <c r="BF128" s="811" t="s">
        <v>129</v>
      </c>
      <c r="BG128" s="812"/>
      <c r="BH128" s="812"/>
      <c r="BI128" s="812"/>
      <c r="BJ128" s="812"/>
      <c r="BK128" s="812"/>
      <c r="BL128" s="835"/>
      <c r="BM128" s="811">
        <v>3.75</v>
      </c>
      <c r="BN128" s="812"/>
      <c r="BO128" s="812"/>
      <c r="BP128" s="812"/>
      <c r="BQ128" s="812"/>
      <c r="BR128" s="812"/>
      <c r="BS128" s="835"/>
      <c r="BT128" s="811">
        <v>5</v>
      </c>
      <c r="BU128" s="812"/>
      <c r="BV128" s="812"/>
      <c r="BW128" s="812"/>
      <c r="BX128" s="812"/>
      <c r="BY128" s="812"/>
      <c r="BZ128" s="813"/>
      <c r="CA128" s="272"/>
      <c r="CB128" s="272"/>
      <c r="CC128" s="272"/>
      <c r="CD128" s="272"/>
      <c r="CE128" s="272"/>
      <c r="CF128" s="272"/>
      <c r="CG128" s="269"/>
      <c r="CH128" s="269"/>
      <c r="CI128" s="269"/>
      <c r="CJ128" s="270"/>
      <c r="CK128" s="884"/>
      <c r="CL128" s="885"/>
      <c r="CM128" s="885"/>
      <c r="CN128" s="885"/>
      <c r="CO128" s="886"/>
      <c r="CP128" s="814" t="s">
        <v>459</v>
      </c>
      <c r="CQ128" s="753"/>
      <c r="CR128" s="753"/>
      <c r="CS128" s="753"/>
      <c r="CT128" s="753"/>
      <c r="CU128" s="753"/>
      <c r="CV128" s="753"/>
      <c r="CW128" s="753"/>
      <c r="CX128" s="753"/>
      <c r="CY128" s="753"/>
      <c r="CZ128" s="753"/>
      <c r="DA128" s="753"/>
      <c r="DB128" s="753"/>
      <c r="DC128" s="753"/>
      <c r="DD128" s="753"/>
      <c r="DE128" s="753"/>
      <c r="DF128" s="754"/>
      <c r="DG128" s="815">
        <v>10441516</v>
      </c>
      <c r="DH128" s="816"/>
      <c r="DI128" s="816"/>
      <c r="DJ128" s="816"/>
      <c r="DK128" s="816"/>
      <c r="DL128" s="816">
        <v>9157379</v>
      </c>
      <c r="DM128" s="816"/>
      <c r="DN128" s="816"/>
      <c r="DO128" s="816"/>
      <c r="DP128" s="816"/>
      <c r="DQ128" s="816">
        <v>8178912</v>
      </c>
      <c r="DR128" s="816"/>
      <c r="DS128" s="816"/>
      <c r="DT128" s="816"/>
      <c r="DU128" s="816"/>
      <c r="DV128" s="817">
        <v>3.1</v>
      </c>
      <c r="DW128" s="817"/>
      <c r="DX128" s="817"/>
      <c r="DY128" s="817"/>
      <c r="DZ128" s="818"/>
    </row>
    <row r="129" spans="1:131" s="235" customFormat="1" ht="26.25" customHeight="1">
      <c r="A129" s="799" t="s">
        <v>101</v>
      </c>
      <c r="B129" s="800"/>
      <c r="C129" s="800"/>
      <c r="D129" s="800"/>
      <c r="E129" s="800"/>
      <c r="F129" s="800"/>
      <c r="G129" s="800"/>
      <c r="H129" s="800"/>
      <c r="I129" s="800"/>
      <c r="J129" s="800"/>
      <c r="K129" s="800"/>
      <c r="L129" s="800"/>
      <c r="M129" s="800"/>
      <c r="N129" s="800"/>
      <c r="O129" s="800"/>
      <c r="P129" s="800"/>
      <c r="Q129" s="800"/>
      <c r="R129" s="800"/>
      <c r="S129" s="800"/>
      <c r="T129" s="800"/>
      <c r="U129" s="800"/>
      <c r="V129" s="800"/>
      <c r="W129" s="801" t="s">
        <v>460</v>
      </c>
      <c r="X129" s="802"/>
      <c r="Y129" s="802"/>
      <c r="Z129" s="803"/>
      <c r="AA129" s="804">
        <v>328186284</v>
      </c>
      <c r="AB129" s="805"/>
      <c r="AC129" s="805"/>
      <c r="AD129" s="805"/>
      <c r="AE129" s="806"/>
      <c r="AF129" s="807">
        <v>326771426</v>
      </c>
      <c r="AG129" s="805"/>
      <c r="AH129" s="805"/>
      <c r="AI129" s="805"/>
      <c r="AJ129" s="806"/>
      <c r="AK129" s="807">
        <v>322853731</v>
      </c>
      <c r="AL129" s="805"/>
      <c r="AM129" s="805"/>
      <c r="AN129" s="805"/>
      <c r="AO129" s="806"/>
      <c r="AP129" s="808"/>
      <c r="AQ129" s="809"/>
      <c r="AR129" s="809"/>
      <c r="AS129" s="809"/>
      <c r="AT129" s="810"/>
      <c r="AU129" s="273"/>
      <c r="AV129" s="273"/>
      <c r="AW129" s="273"/>
      <c r="AX129" s="774" t="s">
        <v>461</v>
      </c>
      <c r="AY129" s="775"/>
      <c r="AZ129" s="775"/>
      <c r="BA129" s="775"/>
      <c r="BB129" s="775"/>
      <c r="BC129" s="775"/>
      <c r="BD129" s="775"/>
      <c r="BE129" s="776"/>
      <c r="BF129" s="794" t="s">
        <v>129</v>
      </c>
      <c r="BG129" s="795"/>
      <c r="BH129" s="795"/>
      <c r="BI129" s="795"/>
      <c r="BJ129" s="795"/>
      <c r="BK129" s="795"/>
      <c r="BL129" s="796"/>
      <c r="BM129" s="794">
        <v>8.75</v>
      </c>
      <c r="BN129" s="795"/>
      <c r="BO129" s="795"/>
      <c r="BP129" s="795"/>
      <c r="BQ129" s="795"/>
      <c r="BR129" s="795"/>
      <c r="BS129" s="796"/>
      <c r="BT129" s="794">
        <v>15</v>
      </c>
      <c r="BU129" s="797"/>
      <c r="BV129" s="797"/>
      <c r="BW129" s="797"/>
      <c r="BX129" s="797"/>
      <c r="BY129" s="797"/>
      <c r="BZ129" s="798"/>
      <c r="CA129" s="274"/>
      <c r="CB129" s="274"/>
      <c r="CC129" s="274"/>
      <c r="CD129" s="274"/>
      <c r="CE129" s="274"/>
      <c r="CF129" s="274"/>
      <c r="CG129" s="274"/>
      <c r="CH129" s="274"/>
      <c r="CI129" s="274"/>
      <c r="CJ129" s="274"/>
      <c r="CK129" s="274"/>
      <c r="CL129" s="274"/>
      <c r="CM129" s="274"/>
      <c r="CN129" s="274"/>
      <c r="CO129" s="274"/>
      <c r="CP129" s="274"/>
      <c r="CQ129" s="274"/>
      <c r="CR129" s="274"/>
      <c r="CS129" s="274"/>
      <c r="CT129" s="274"/>
      <c r="CU129" s="274"/>
      <c r="CV129" s="274"/>
      <c r="CW129" s="274"/>
      <c r="CX129" s="274"/>
      <c r="CY129" s="274"/>
      <c r="CZ129" s="274"/>
      <c r="DA129" s="274"/>
      <c r="DB129" s="274"/>
      <c r="DC129" s="274"/>
      <c r="DD129" s="274"/>
      <c r="DE129" s="274"/>
      <c r="DF129" s="274"/>
      <c r="DG129" s="274"/>
      <c r="DH129" s="274"/>
      <c r="DI129" s="274"/>
      <c r="DJ129" s="274"/>
      <c r="DK129" s="274"/>
      <c r="DL129" s="274"/>
      <c r="DM129" s="274"/>
      <c r="DN129" s="274"/>
      <c r="DO129" s="274"/>
      <c r="DP129" s="242"/>
      <c r="DQ129" s="242"/>
      <c r="DR129" s="242"/>
      <c r="DS129" s="242"/>
      <c r="DT129" s="242"/>
      <c r="DU129" s="242"/>
      <c r="DV129" s="242"/>
      <c r="DW129" s="242"/>
      <c r="DX129" s="242"/>
      <c r="DY129" s="242"/>
      <c r="DZ129" s="246"/>
    </row>
    <row r="130" spans="1:131" s="235" customFormat="1" ht="26.25" customHeight="1">
      <c r="A130" s="799" t="s">
        <v>462</v>
      </c>
      <c r="B130" s="800"/>
      <c r="C130" s="800"/>
      <c r="D130" s="800"/>
      <c r="E130" s="800"/>
      <c r="F130" s="800"/>
      <c r="G130" s="800"/>
      <c r="H130" s="800"/>
      <c r="I130" s="800"/>
      <c r="J130" s="800"/>
      <c r="K130" s="800"/>
      <c r="L130" s="800"/>
      <c r="M130" s="800"/>
      <c r="N130" s="800"/>
      <c r="O130" s="800"/>
      <c r="P130" s="800"/>
      <c r="Q130" s="800"/>
      <c r="R130" s="800"/>
      <c r="S130" s="800"/>
      <c r="T130" s="800"/>
      <c r="U130" s="800"/>
      <c r="V130" s="800"/>
      <c r="W130" s="801" t="s">
        <v>463</v>
      </c>
      <c r="X130" s="802"/>
      <c r="Y130" s="802"/>
      <c r="Z130" s="803"/>
      <c r="AA130" s="804">
        <v>60737928</v>
      </c>
      <c r="AB130" s="805"/>
      <c r="AC130" s="805"/>
      <c r="AD130" s="805"/>
      <c r="AE130" s="806"/>
      <c r="AF130" s="807">
        <v>59702959</v>
      </c>
      <c r="AG130" s="805"/>
      <c r="AH130" s="805"/>
      <c r="AI130" s="805"/>
      <c r="AJ130" s="806"/>
      <c r="AK130" s="807">
        <v>58913513</v>
      </c>
      <c r="AL130" s="805"/>
      <c r="AM130" s="805"/>
      <c r="AN130" s="805"/>
      <c r="AO130" s="806"/>
      <c r="AP130" s="808"/>
      <c r="AQ130" s="809"/>
      <c r="AR130" s="809"/>
      <c r="AS130" s="809"/>
      <c r="AT130" s="810"/>
      <c r="AU130" s="273"/>
      <c r="AV130" s="273"/>
      <c r="AW130" s="273"/>
      <c r="AX130" s="774" t="s">
        <v>464</v>
      </c>
      <c r="AY130" s="775"/>
      <c r="AZ130" s="775"/>
      <c r="BA130" s="775"/>
      <c r="BB130" s="775"/>
      <c r="BC130" s="775"/>
      <c r="BD130" s="775"/>
      <c r="BE130" s="776"/>
      <c r="BF130" s="777">
        <v>11.9</v>
      </c>
      <c r="BG130" s="778"/>
      <c r="BH130" s="778"/>
      <c r="BI130" s="778"/>
      <c r="BJ130" s="778"/>
      <c r="BK130" s="778"/>
      <c r="BL130" s="779"/>
      <c r="BM130" s="777">
        <v>25</v>
      </c>
      <c r="BN130" s="778"/>
      <c r="BO130" s="778"/>
      <c r="BP130" s="778"/>
      <c r="BQ130" s="778"/>
      <c r="BR130" s="778"/>
      <c r="BS130" s="779"/>
      <c r="BT130" s="777">
        <v>35</v>
      </c>
      <c r="BU130" s="780"/>
      <c r="BV130" s="780"/>
      <c r="BW130" s="780"/>
      <c r="BX130" s="780"/>
      <c r="BY130" s="780"/>
      <c r="BZ130" s="781"/>
      <c r="CA130" s="274"/>
      <c r="CB130" s="274"/>
      <c r="CC130" s="274"/>
      <c r="CD130" s="274"/>
      <c r="CE130" s="274"/>
      <c r="CF130" s="274"/>
      <c r="CG130" s="274"/>
      <c r="CH130" s="274"/>
      <c r="CI130" s="274"/>
      <c r="CJ130" s="274"/>
      <c r="CK130" s="274"/>
      <c r="CL130" s="274"/>
      <c r="CM130" s="274"/>
      <c r="CN130" s="274"/>
      <c r="CO130" s="274"/>
      <c r="CP130" s="274"/>
      <c r="CQ130" s="274"/>
      <c r="CR130" s="274"/>
      <c r="CS130" s="274"/>
      <c r="CT130" s="274"/>
      <c r="CU130" s="274"/>
      <c r="CV130" s="274"/>
      <c r="CW130" s="274"/>
      <c r="CX130" s="274"/>
      <c r="CY130" s="274"/>
      <c r="CZ130" s="274"/>
      <c r="DA130" s="274"/>
      <c r="DB130" s="274"/>
      <c r="DC130" s="274"/>
      <c r="DD130" s="274"/>
      <c r="DE130" s="274"/>
      <c r="DF130" s="274"/>
      <c r="DG130" s="274"/>
      <c r="DH130" s="274"/>
      <c r="DI130" s="274"/>
      <c r="DJ130" s="274"/>
      <c r="DK130" s="274"/>
      <c r="DL130" s="274"/>
      <c r="DM130" s="274"/>
      <c r="DN130" s="274"/>
      <c r="DO130" s="274"/>
      <c r="DP130" s="242"/>
      <c r="DQ130" s="242"/>
      <c r="DR130" s="242"/>
      <c r="DS130" s="242"/>
      <c r="DT130" s="242"/>
      <c r="DU130" s="242"/>
      <c r="DV130" s="242"/>
      <c r="DW130" s="242"/>
      <c r="DX130" s="242"/>
      <c r="DY130" s="242"/>
      <c r="DZ130" s="246"/>
    </row>
    <row r="131" spans="1:131" s="235" customFormat="1" ht="26.25" customHeight="1" thickBot="1">
      <c r="A131" s="782"/>
      <c r="B131" s="783"/>
      <c r="C131" s="783"/>
      <c r="D131" s="783"/>
      <c r="E131" s="783"/>
      <c r="F131" s="783"/>
      <c r="G131" s="783"/>
      <c r="H131" s="783"/>
      <c r="I131" s="783"/>
      <c r="J131" s="783"/>
      <c r="K131" s="783"/>
      <c r="L131" s="783"/>
      <c r="M131" s="783"/>
      <c r="N131" s="783"/>
      <c r="O131" s="783"/>
      <c r="P131" s="783"/>
      <c r="Q131" s="783"/>
      <c r="R131" s="783"/>
      <c r="S131" s="783"/>
      <c r="T131" s="783"/>
      <c r="U131" s="783"/>
      <c r="V131" s="783"/>
      <c r="W131" s="784" t="s">
        <v>465</v>
      </c>
      <c r="X131" s="785"/>
      <c r="Y131" s="785"/>
      <c r="Z131" s="786"/>
      <c r="AA131" s="787">
        <v>267448356</v>
      </c>
      <c r="AB131" s="788"/>
      <c r="AC131" s="788"/>
      <c r="AD131" s="788"/>
      <c r="AE131" s="789"/>
      <c r="AF131" s="790">
        <v>267068467</v>
      </c>
      <c r="AG131" s="788"/>
      <c r="AH131" s="788"/>
      <c r="AI131" s="788"/>
      <c r="AJ131" s="789"/>
      <c r="AK131" s="790">
        <v>263940218</v>
      </c>
      <c r="AL131" s="788"/>
      <c r="AM131" s="788"/>
      <c r="AN131" s="788"/>
      <c r="AO131" s="789"/>
      <c r="AP131" s="791"/>
      <c r="AQ131" s="792"/>
      <c r="AR131" s="792"/>
      <c r="AS131" s="792"/>
      <c r="AT131" s="793"/>
      <c r="AU131" s="273"/>
      <c r="AV131" s="273"/>
      <c r="AW131" s="273"/>
      <c r="AX131" s="752" t="s">
        <v>466</v>
      </c>
      <c r="AY131" s="753"/>
      <c r="AZ131" s="753"/>
      <c r="BA131" s="753"/>
      <c r="BB131" s="753"/>
      <c r="BC131" s="753"/>
      <c r="BD131" s="753"/>
      <c r="BE131" s="754"/>
      <c r="BF131" s="755">
        <v>246</v>
      </c>
      <c r="BG131" s="756"/>
      <c r="BH131" s="756"/>
      <c r="BI131" s="756"/>
      <c r="BJ131" s="756"/>
      <c r="BK131" s="756"/>
      <c r="BL131" s="757"/>
      <c r="BM131" s="755">
        <v>400</v>
      </c>
      <c r="BN131" s="756"/>
      <c r="BO131" s="756"/>
      <c r="BP131" s="756"/>
      <c r="BQ131" s="756"/>
      <c r="BR131" s="756"/>
      <c r="BS131" s="757"/>
      <c r="BT131" s="758"/>
      <c r="BU131" s="759"/>
      <c r="BV131" s="759"/>
      <c r="BW131" s="759"/>
      <c r="BX131" s="759"/>
      <c r="BY131" s="759"/>
      <c r="BZ131" s="760"/>
      <c r="CA131" s="274"/>
      <c r="CB131" s="274"/>
      <c r="CC131" s="274"/>
      <c r="CD131" s="274"/>
      <c r="CE131" s="274"/>
      <c r="CF131" s="274"/>
      <c r="CG131" s="274"/>
      <c r="CH131" s="274"/>
      <c r="CI131" s="274"/>
      <c r="CJ131" s="274"/>
      <c r="CK131" s="274"/>
      <c r="CL131" s="274"/>
      <c r="CM131" s="274"/>
      <c r="CN131" s="274"/>
      <c r="CO131" s="274"/>
      <c r="CP131" s="274"/>
      <c r="CQ131" s="274"/>
      <c r="CR131" s="274"/>
      <c r="CS131" s="274"/>
      <c r="CT131" s="274"/>
      <c r="CU131" s="274"/>
      <c r="CV131" s="274"/>
      <c r="CW131" s="274"/>
      <c r="CX131" s="274"/>
      <c r="CY131" s="274"/>
      <c r="CZ131" s="274"/>
      <c r="DA131" s="274"/>
      <c r="DB131" s="274"/>
      <c r="DC131" s="274"/>
      <c r="DD131" s="274"/>
      <c r="DE131" s="274"/>
      <c r="DF131" s="274"/>
      <c r="DG131" s="274"/>
      <c r="DH131" s="274"/>
      <c r="DI131" s="274"/>
      <c r="DJ131" s="274"/>
      <c r="DK131" s="274"/>
      <c r="DL131" s="274"/>
      <c r="DM131" s="274"/>
      <c r="DN131" s="274"/>
      <c r="DO131" s="274"/>
      <c r="DP131" s="242"/>
      <c r="DQ131" s="242"/>
      <c r="DR131" s="242"/>
      <c r="DS131" s="242"/>
      <c r="DT131" s="242"/>
      <c r="DU131" s="242"/>
      <c r="DV131" s="242"/>
      <c r="DW131" s="242"/>
      <c r="DX131" s="242"/>
      <c r="DY131" s="242"/>
      <c r="DZ131" s="246"/>
    </row>
    <row r="132" spans="1:131" s="235" customFormat="1" ht="26.25" customHeight="1">
      <c r="A132" s="761" t="s">
        <v>467</v>
      </c>
      <c r="B132" s="762"/>
      <c r="C132" s="762"/>
      <c r="D132" s="762"/>
      <c r="E132" s="762"/>
      <c r="F132" s="762"/>
      <c r="G132" s="762"/>
      <c r="H132" s="762"/>
      <c r="I132" s="762"/>
      <c r="J132" s="762"/>
      <c r="K132" s="762"/>
      <c r="L132" s="762"/>
      <c r="M132" s="762"/>
      <c r="N132" s="762"/>
      <c r="O132" s="762"/>
      <c r="P132" s="762"/>
      <c r="Q132" s="762"/>
      <c r="R132" s="762"/>
      <c r="S132" s="762"/>
      <c r="T132" s="762"/>
      <c r="U132" s="762"/>
      <c r="V132" s="765" t="s">
        <v>468</v>
      </c>
      <c r="W132" s="765"/>
      <c r="X132" s="765"/>
      <c r="Y132" s="765"/>
      <c r="Z132" s="766"/>
      <c r="AA132" s="767">
        <v>12.17116399</v>
      </c>
      <c r="AB132" s="768"/>
      <c r="AC132" s="768"/>
      <c r="AD132" s="768"/>
      <c r="AE132" s="769"/>
      <c r="AF132" s="770">
        <v>11.87476543</v>
      </c>
      <c r="AG132" s="768"/>
      <c r="AH132" s="768"/>
      <c r="AI132" s="768"/>
      <c r="AJ132" s="769"/>
      <c r="AK132" s="770">
        <v>11.84845767</v>
      </c>
      <c r="AL132" s="768"/>
      <c r="AM132" s="768"/>
      <c r="AN132" s="768"/>
      <c r="AO132" s="769"/>
      <c r="AP132" s="771"/>
      <c r="AQ132" s="772"/>
      <c r="AR132" s="772"/>
      <c r="AS132" s="772"/>
      <c r="AT132" s="773"/>
      <c r="AU132" s="275"/>
      <c r="AV132" s="276"/>
      <c r="AW132" s="276"/>
      <c r="AX132" s="242"/>
      <c r="AY132" s="242"/>
      <c r="AZ132" s="242"/>
      <c r="BA132" s="242"/>
      <c r="BB132" s="242"/>
      <c r="BC132" s="242"/>
      <c r="BD132" s="242"/>
      <c r="BE132" s="242"/>
      <c r="BF132" s="242"/>
      <c r="BG132" s="242"/>
      <c r="BH132" s="242"/>
      <c r="BI132" s="242"/>
      <c r="BJ132" s="242"/>
      <c r="BK132" s="242"/>
      <c r="BL132" s="242"/>
      <c r="BM132" s="242"/>
      <c r="BN132" s="242"/>
      <c r="BO132" s="242"/>
      <c r="BP132" s="242"/>
      <c r="BQ132" s="242"/>
      <c r="BR132" s="242"/>
      <c r="BS132" s="243"/>
      <c r="BT132" s="242"/>
      <c r="BU132" s="242"/>
      <c r="BV132" s="242"/>
      <c r="BW132" s="242"/>
      <c r="BX132" s="242"/>
      <c r="BY132" s="242"/>
      <c r="BZ132" s="242"/>
      <c r="CA132" s="274"/>
      <c r="CB132" s="274"/>
      <c r="CC132" s="274"/>
      <c r="CD132" s="274"/>
      <c r="CE132" s="274"/>
      <c r="CF132" s="274"/>
      <c r="CG132" s="274"/>
      <c r="CH132" s="274"/>
      <c r="CI132" s="274"/>
      <c r="CJ132" s="274"/>
      <c r="CK132" s="274"/>
      <c r="CL132" s="274"/>
      <c r="CM132" s="274"/>
      <c r="CN132" s="274"/>
      <c r="CO132" s="274"/>
      <c r="CP132" s="274"/>
      <c r="CQ132" s="274"/>
      <c r="CR132" s="274"/>
      <c r="CS132" s="274"/>
      <c r="CT132" s="274"/>
      <c r="CU132" s="274"/>
      <c r="CV132" s="274"/>
      <c r="CW132" s="274"/>
      <c r="CX132" s="274"/>
      <c r="CY132" s="274"/>
      <c r="CZ132" s="274"/>
      <c r="DA132" s="274"/>
      <c r="DB132" s="274"/>
      <c r="DC132" s="274"/>
      <c r="DD132" s="274"/>
      <c r="DE132" s="274"/>
      <c r="DF132" s="274"/>
      <c r="DG132" s="274"/>
      <c r="DH132" s="274"/>
      <c r="DI132" s="274"/>
      <c r="DJ132" s="274"/>
      <c r="DK132" s="274"/>
      <c r="DL132" s="274"/>
      <c r="DM132" s="274"/>
      <c r="DN132" s="274"/>
      <c r="DO132" s="274"/>
      <c r="DP132" s="246"/>
      <c r="DQ132" s="246"/>
      <c r="DR132" s="246"/>
      <c r="DS132" s="246"/>
      <c r="DT132" s="246"/>
      <c r="DU132" s="246"/>
      <c r="DV132" s="246"/>
      <c r="DW132" s="246"/>
      <c r="DX132" s="246"/>
      <c r="DY132" s="246"/>
      <c r="DZ132" s="246"/>
    </row>
    <row r="133" spans="1:131" s="235" customFormat="1" ht="26.25" customHeight="1" thickBot="1">
      <c r="A133" s="763"/>
      <c r="B133" s="764"/>
      <c r="C133" s="764"/>
      <c r="D133" s="764"/>
      <c r="E133" s="764"/>
      <c r="F133" s="764"/>
      <c r="G133" s="764"/>
      <c r="H133" s="764"/>
      <c r="I133" s="764"/>
      <c r="J133" s="764"/>
      <c r="K133" s="764"/>
      <c r="L133" s="764"/>
      <c r="M133" s="764"/>
      <c r="N133" s="764"/>
      <c r="O133" s="764"/>
      <c r="P133" s="764"/>
      <c r="Q133" s="764"/>
      <c r="R133" s="764"/>
      <c r="S133" s="764"/>
      <c r="T133" s="764"/>
      <c r="U133" s="764"/>
      <c r="V133" s="744" t="s">
        <v>469</v>
      </c>
      <c r="W133" s="744"/>
      <c r="X133" s="744"/>
      <c r="Y133" s="744"/>
      <c r="Z133" s="745"/>
      <c r="AA133" s="746">
        <v>12.5</v>
      </c>
      <c r="AB133" s="747"/>
      <c r="AC133" s="747"/>
      <c r="AD133" s="747"/>
      <c r="AE133" s="748"/>
      <c r="AF133" s="746">
        <v>12.1</v>
      </c>
      <c r="AG133" s="747"/>
      <c r="AH133" s="747"/>
      <c r="AI133" s="747"/>
      <c r="AJ133" s="748"/>
      <c r="AK133" s="746">
        <v>11.9</v>
      </c>
      <c r="AL133" s="747"/>
      <c r="AM133" s="747"/>
      <c r="AN133" s="747"/>
      <c r="AO133" s="748"/>
      <c r="AP133" s="749"/>
      <c r="AQ133" s="750"/>
      <c r="AR133" s="750"/>
      <c r="AS133" s="750"/>
      <c r="AT133" s="751"/>
      <c r="AU133" s="276"/>
      <c r="AV133" s="276"/>
      <c r="AW133" s="276"/>
      <c r="AX133" s="276"/>
      <c r="AY133" s="276"/>
      <c r="AZ133" s="276"/>
      <c r="BA133" s="276"/>
      <c r="BB133" s="276"/>
      <c r="BC133" s="276"/>
      <c r="BD133" s="276"/>
      <c r="BE133" s="276"/>
      <c r="BF133" s="276"/>
      <c r="BG133" s="276"/>
      <c r="BH133" s="276"/>
      <c r="BI133" s="276"/>
      <c r="BJ133" s="276"/>
      <c r="BK133" s="276"/>
      <c r="BL133" s="276"/>
      <c r="BM133" s="276"/>
      <c r="BN133" s="274"/>
      <c r="BO133" s="274"/>
      <c r="BP133" s="274"/>
      <c r="BQ133" s="274"/>
      <c r="BR133" s="274"/>
      <c r="BS133" s="274"/>
      <c r="BT133" s="274"/>
      <c r="BU133" s="274"/>
      <c r="BV133" s="274"/>
      <c r="BW133" s="274"/>
      <c r="BX133" s="274"/>
      <c r="BY133" s="274"/>
      <c r="BZ133" s="274"/>
      <c r="CA133" s="274"/>
      <c r="CB133" s="274"/>
      <c r="CC133" s="274"/>
      <c r="CD133" s="274"/>
      <c r="CE133" s="274"/>
      <c r="CF133" s="274"/>
      <c r="CG133" s="274"/>
      <c r="CH133" s="274"/>
      <c r="CI133" s="274"/>
      <c r="CJ133" s="274"/>
      <c r="CK133" s="274"/>
      <c r="CL133" s="274"/>
      <c r="CM133" s="274"/>
      <c r="CN133" s="274"/>
      <c r="CO133" s="274"/>
      <c r="CP133" s="274"/>
      <c r="CQ133" s="274"/>
      <c r="CR133" s="274"/>
      <c r="CS133" s="274"/>
      <c r="CT133" s="274"/>
      <c r="CU133" s="274"/>
      <c r="CV133" s="274"/>
      <c r="CW133" s="274"/>
      <c r="CX133" s="274"/>
      <c r="CY133" s="274"/>
      <c r="CZ133" s="274"/>
      <c r="DA133" s="274"/>
      <c r="DB133" s="274"/>
      <c r="DC133" s="274"/>
      <c r="DD133" s="274"/>
      <c r="DE133" s="274"/>
      <c r="DF133" s="274"/>
      <c r="DG133" s="274"/>
      <c r="DH133" s="274"/>
      <c r="DI133" s="274"/>
      <c r="DJ133" s="274"/>
      <c r="DK133" s="274"/>
      <c r="DL133" s="274"/>
      <c r="DM133" s="274"/>
      <c r="DN133" s="274"/>
      <c r="DO133" s="274"/>
      <c r="DP133" s="246"/>
      <c r="DQ133" s="246"/>
      <c r="DR133" s="246"/>
      <c r="DS133" s="246"/>
      <c r="DT133" s="246"/>
      <c r="DU133" s="246"/>
      <c r="DV133" s="246"/>
      <c r="DW133" s="246"/>
      <c r="DX133" s="246"/>
      <c r="DY133" s="246"/>
      <c r="DZ133" s="246"/>
    </row>
    <row r="134" spans="1:131" s="236" customFormat="1" ht="11.25" customHeight="1">
      <c r="A134" s="277"/>
      <c r="B134" s="277"/>
      <c r="C134" s="277"/>
      <c r="D134" s="277"/>
      <c r="E134" s="277"/>
      <c r="F134" s="277"/>
      <c r="G134" s="277"/>
      <c r="H134" s="277"/>
      <c r="I134" s="277"/>
      <c r="J134" s="277"/>
      <c r="K134" s="277"/>
      <c r="L134" s="277"/>
      <c r="M134" s="277"/>
      <c r="N134" s="277"/>
      <c r="O134" s="277"/>
      <c r="P134" s="277"/>
      <c r="Q134" s="277"/>
      <c r="R134" s="277"/>
      <c r="S134" s="277"/>
      <c r="T134" s="277"/>
      <c r="U134" s="277"/>
      <c r="V134" s="277"/>
      <c r="W134" s="277"/>
      <c r="X134" s="277"/>
      <c r="Y134" s="277"/>
      <c r="Z134" s="277"/>
      <c r="AA134" s="277"/>
      <c r="AB134" s="277"/>
      <c r="AC134" s="277"/>
      <c r="AD134" s="277"/>
      <c r="AE134" s="277"/>
      <c r="AF134" s="277"/>
      <c r="AG134" s="277"/>
      <c r="AH134" s="277"/>
      <c r="AI134" s="277"/>
      <c r="AJ134" s="277"/>
      <c r="AK134" s="277"/>
      <c r="AL134" s="277"/>
      <c r="AM134" s="277"/>
      <c r="AN134" s="277"/>
      <c r="AO134" s="277"/>
      <c r="AP134" s="277"/>
      <c r="AQ134" s="277"/>
      <c r="AR134" s="277"/>
      <c r="AS134" s="277"/>
      <c r="AT134" s="277"/>
      <c r="AU134" s="276"/>
      <c r="AV134" s="276"/>
      <c r="AW134" s="276"/>
      <c r="AX134" s="276"/>
      <c r="AY134" s="276"/>
      <c r="AZ134" s="276"/>
      <c r="BA134" s="276"/>
      <c r="BB134" s="276"/>
      <c r="BC134" s="276"/>
      <c r="BD134" s="276"/>
      <c r="BE134" s="276"/>
      <c r="BF134" s="276"/>
      <c r="BG134" s="276"/>
      <c r="BH134" s="276"/>
      <c r="BI134" s="276"/>
      <c r="BJ134" s="276"/>
      <c r="BK134" s="276"/>
      <c r="BL134" s="276"/>
      <c r="BM134" s="276"/>
      <c r="BN134" s="274"/>
      <c r="BO134" s="274"/>
      <c r="BP134" s="274"/>
      <c r="BQ134" s="274"/>
      <c r="BR134" s="274"/>
      <c r="BS134" s="274"/>
      <c r="BT134" s="274"/>
      <c r="BU134" s="274"/>
      <c r="BV134" s="274"/>
      <c r="BW134" s="274"/>
      <c r="BX134" s="274"/>
      <c r="BY134" s="274"/>
      <c r="BZ134" s="274"/>
      <c r="CA134" s="274"/>
      <c r="CB134" s="274"/>
      <c r="CC134" s="274"/>
      <c r="CD134" s="274"/>
      <c r="CE134" s="274"/>
      <c r="CF134" s="274"/>
      <c r="CG134" s="274"/>
      <c r="CH134" s="274"/>
      <c r="CI134" s="274"/>
      <c r="CJ134" s="274"/>
      <c r="CK134" s="274"/>
      <c r="CL134" s="274"/>
      <c r="CM134" s="274"/>
      <c r="CN134" s="274"/>
      <c r="CO134" s="274"/>
      <c r="CP134" s="274"/>
      <c r="CQ134" s="274"/>
      <c r="CR134" s="274"/>
      <c r="CS134" s="274"/>
      <c r="CT134" s="274"/>
      <c r="CU134" s="274"/>
      <c r="CV134" s="274"/>
      <c r="CW134" s="274"/>
      <c r="CX134" s="274"/>
      <c r="CY134" s="274"/>
      <c r="CZ134" s="274"/>
      <c r="DA134" s="274"/>
      <c r="DB134" s="274"/>
      <c r="DC134" s="274"/>
      <c r="DD134" s="274"/>
      <c r="DE134" s="274"/>
      <c r="DF134" s="274"/>
      <c r="DG134" s="274"/>
      <c r="DH134" s="274"/>
      <c r="DI134" s="274"/>
      <c r="DJ134" s="274"/>
      <c r="DK134" s="274"/>
      <c r="DL134" s="274"/>
      <c r="DM134" s="274"/>
      <c r="DN134" s="274"/>
      <c r="DO134" s="274"/>
      <c r="DP134" s="246"/>
      <c r="DQ134" s="246"/>
      <c r="DR134" s="246"/>
      <c r="DS134" s="246"/>
      <c r="DT134" s="246"/>
      <c r="DU134" s="246"/>
      <c r="DV134" s="246"/>
      <c r="DW134" s="246"/>
      <c r="DX134" s="246"/>
      <c r="DY134" s="246"/>
      <c r="DZ134" s="246"/>
      <c r="EA134" s="235"/>
    </row>
    <row r="135" spans="1:131" ht="14.25" hidden="1">
      <c r="AU135" s="277"/>
      <c r="AV135" s="277"/>
      <c r="AW135" s="277"/>
      <c r="AX135" s="277"/>
      <c r="AY135" s="277"/>
      <c r="AZ135" s="277"/>
      <c r="BA135" s="277"/>
      <c r="BB135" s="277"/>
      <c r="BC135" s="277"/>
      <c r="BD135" s="277"/>
      <c r="BE135" s="277"/>
      <c r="BF135" s="277"/>
      <c r="BG135" s="277"/>
      <c r="BH135" s="277"/>
      <c r="BI135" s="277"/>
      <c r="BJ135" s="277"/>
      <c r="BK135" s="277"/>
      <c r="BL135" s="277"/>
      <c r="BM135" s="277"/>
      <c r="BN135" s="277"/>
      <c r="BO135" s="277"/>
      <c r="BP135" s="277"/>
      <c r="BQ135" s="277"/>
      <c r="BR135" s="277"/>
      <c r="BS135" s="277"/>
      <c r="BT135" s="277"/>
      <c r="BU135" s="277"/>
      <c r="BV135" s="277"/>
      <c r="BW135" s="277"/>
      <c r="BX135" s="277"/>
      <c r="BY135" s="277"/>
      <c r="BZ135" s="277"/>
      <c r="CA135" s="277"/>
      <c r="CB135" s="277"/>
      <c r="CC135" s="277"/>
      <c r="CD135" s="277"/>
      <c r="CE135" s="277"/>
      <c r="CF135" s="277"/>
      <c r="CG135" s="277"/>
      <c r="CH135" s="277"/>
      <c r="CI135" s="277"/>
      <c r="CJ135" s="277"/>
      <c r="CK135" s="277"/>
      <c r="CL135" s="277"/>
      <c r="CM135" s="277"/>
      <c r="CN135" s="277"/>
      <c r="CO135" s="277"/>
      <c r="CP135" s="277"/>
      <c r="CQ135" s="277"/>
      <c r="CR135" s="277"/>
      <c r="CS135" s="277"/>
      <c r="CT135" s="277"/>
      <c r="CU135" s="277"/>
      <c r="CV135" s="277"/>
      <c r="CW135" s="277"/>
      <c r="CX135" s="277"/>
      <c r="CY135" s="277"/>
      <c r="CZ135" s="277"/>
      <c r="DA135" s="277"/>
      <c r="DB135" s="277"/>
      <c r="DC135" s="277"/>
      <c r="DD135" s="277"/>
      <c r="DE135" s="277"/>
      <c r="DF135" s="277"/>
      <c r="DG135" s="277"/>
      <c r="DH135" s="277"/>
      <c r="DI135" s="277"/>
      <c r="DJ135" s="277"/>
      <c r="DK135" s="277"/>
      <c r="DL135" s="277"/>
      <c r="DM135" s="277"/>
      <c r="DN135" s="277"/>
      <c r="DO135" s="277"/>
      <c r="DP135" s="277"/>
      <c r="DQ135" s="277"/>
      <c r="DR135" s="277"/>
      <c r="DS135" s="277"/>
      <c r="DT135" s="277"/>
      <c r="DU135" s="277"/>
      <c r="DV135" s="277"/>
      <c r="DW135" s="277"/>
      <c r="DX135" s="277"/>
      <c r="DY135" s="277"/>
      <c r="DZ135" s="277"/>
    </row>
    <row r="136" spans="1:131" hidden="1"/>
  </sheetData>
  <sheetProtection algorithmName="SHA-512" hashValue="HaPLEkyuYKeFdyOsY7O4NO42WCAHUIgqsFCWiqOT6CTaVSp7iwdqdX4q9ndAmVReidGfpQuz3OlK5L0iL7rG2w==" saltValue="0qNyX7VdTiL8IGyfNR10Ig==" spinCount="100000" sheet="1" objects="1" scenarios="1" formatRows="0"/>
  <mergeCells count="2033">
    <mergeCell ref="CM7:CQ7"/>
    <mergeCell ref="BS11:CG11"/>
    <mergeCell ref="DL11:DP11"/>
    <mergeCell ref="DQ11:DU11"/>
    <mergeCell ref="DV11:DZ11"/>
    <mergeCell ref="CH11:CL11"/>
    <mergeCell ref="CM11:CQ11"/>
    <mergeCell ref="CR11:CV11"/>
    <mergeCell ref="CW11:DA11"/>
    <mergeCell ref="DB11:DF11"/>
    <mergeCell ref="DG11:DK11"/>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B9:DF9"/>
    <mergeCell ref="DG9:DK9"/>
    <mergeCell ref="DL9:DP9"/>
    <mergeCell ref="DQ9:DU9"/>
    <mergeCell ref="DV9:DZ9"/>
    <mergeCell ref="DV10:DZ10"/>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11:P11"/>
    <mergeCell ref="Q11:U11"/>
    <mergeCell ref="V11:Z11"/>
    <mergeCell ref="AA11:AE11"/>
    <mergeCell ref="AF11:AJ11"/>
    <mergeCell ref="AK11:AO11"/>
    <mergeCell ref="AP11:AT11"/>
    <mergeCell ref="AU11:AY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Q10:U10"/>
    <mergeCell ref="V10:Z10"/>
    <mergeCell ref="AA10:AE10"/>
    <mergeCell ref="AF10:AJ10"/>
    <mergeCell ref="B10:P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B12:P12"/>
    <mergeCell ref="Q12:U12"/>
    <mergeCell ref="V12:Z12"/>
    <mergeCell ref="AA12:AE12"/>
    <mergeCell ref="AF12:AJ12"/>
    <mergeCell ref="AK12:AO12"/>
    <mergeCell ref="AP12:AT12"/>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P97"/>
  <sheetViews>
    <sheetView showGridLines="0" view="pageBreakPreview" topLeftCell="AX26" zoomScale="85" zoomScaleNormal="85" zoomScaleSheetLayoutView="85" workbookViewId="0">
      <selection activeCell="CS72" sqref="CS72"/>
    </sheetView>
  </sheetViews>
  <sheetFormatPr defaultColWidth="0" defaultRowHeight="13.5" customHeight="1" zeroHeight="1"/>
  <cols>
    <col min="1" max="2" width="2.75" style="280" customWidth="1"/>
    <col min="3" max="120" width="2.75" style="279" customWidth="1"/>
    <col min="121" max="16384" width="9" style="279" hidden="1"/>
  </cols>
  <sheetData>
    <row r="1" spans="2:2">
      <c r="B1" s="279"/>
    </row>
    <row r="2" spans="2:2"/>
    <row r="3" spans="2:2"/>
    <row r="4" spans="2:2"/>
    <row r="5" spans="2:2"/>
    <row r="6" spans="2:2"/>
    <row r="7" spans="2:2"/>
    <row r="8" spans="2:2"/>
    <row r="9" spans="2:2"/>
    <row r="10" spans="2:2"/>
    <row r="11" spans="2:2"/>
    <row r="12" spans="2:2"/>
    <row r="13" spans="2:2"/>
    <row r="14" spans="2:2"/>
    <row r="15" spans="2:2"/>
    <row r="16" spans="2:2"/>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spans="120:120">
      <c r="DP97" s="279" t="s">
        <v>470</v>
      </c>
    </row>
  </sheetData>
  <sheetProtection algorithmName="SHA-512" hashValue="g6FK7DaMH0tuoNrFR0VRMKEgLn7NbHM7HVU3bqrs2NfW3K1yJlJhZE9JpVaPo8fY47ZEzfvvJHKiimECoUbCCA==" saltValue="83abjweRJBrY8iWV2ihIq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&amp;C&amp;P/&amp;N</oddFooter>
  </headerFooter>
  <rowBreaks count="1" manualBreakCount="1">
    <brk id="9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BC19" zoomScaleNormal="100" zoomScaleSheetLayoutView="55" workbookViewId="0"/>
  </sheetViews>
  <sheetFormatPr defaultColWidth="0" defaultRowHeight="13.5" customHeight="1" zeroHeight="1"/>
  <cols>
    <col min="1" max="116" width="2.625" style="280" customWidth="1"/>
    <col min="117" max="16384" width="9" style="279" hidden="1"/>
  </cols>
  <sheetData>
    <row r="1" spans="1:116">
      <c r="A1" s="281"/>
      <c r="B1" s="282"/>
      <c r="C1" s="282"/>
      <c r="D1" s="282"/>
      <c r="E1" s="282"/>
      <c r="F1" s="282"/>
      <c r="G1" s="282"/>
      <c r="H1" s="282"/>
      <c r="I1" s="282"/>
      <c r="J1" s="282"/>
      <c r="K1" s="282"/>
      <c r="L1" s="282"/>
      <c r="M1" s="282"/>
      <c r="N1" s="282"/>
      <c r="O1" s="282"/>
      <c r="P1" s="282"/>
      <c r="Q1" s="282"/>
      <c r="R1" s="282"/>
      <c r="S1" s="282"/>
      <c r="T1" s="282"/>
      <c r="U1" s="282"/>
      <c r="V1" s="282"/>
      <c r="W1" s="282"/>
      <c r="X1" s="282"/>
      <c r="Y1" s="282"/>
      <c r="Z1" s="282"/>
      <c r="AA1" s="282"/>
      <c r="AB1" s="282"/>
      <c r="AC1" s="282"/>
      <c r="AD1" s="282"/>
      <c r="AE1" s="282"/>
      <c r="AF1" s="282"/>
      <c r="AG1" s="282"/>
      <c r="AH1" s="282"/>
      <c r="AI1" s="282"/>
      <c r="AJ1" s="282"/>
      <c r="AK1" s="282"/>
      <c r="AL1" s="282"/>
      <c r="AM1" s="282"/>
      <c r="AN1" s="282"/>
      <c r="AO1" s="282"/>
      <c r="AP1" s="282"/>
      <c r="AQ1" s="282"/>
      <c r="AR1" s="282"/>
      <c r="AS1" s="282"/>
      <c r="AT1" s="282"/>
      <c r="AU1" s="282"/>
      <c r="AV1" s="282"/>
      <c r="AW1" s="282"/>
      <c r="AX1" s="282"/>
      <c r="AY1" s="282"/>
      <c r="AZ1" s="282"/>
      <c r="BA1" s="282"/>
      <c r="BB1" s="282"/>
      <c r="BC1" s="282"/>
      <c r="BD1" s="282"/>
      <c r="BE1" s="282"/>
      <c r="BF1" s="282"/>
      <c r="BG1" s="282"/>
      <c r="BH1" s="282"/>
      <c r="BI1" s="282"/>
      <c r="BJ1" s="282"/>
      <c r="BK1" s="282"/>
      <c r="BL1" s="282"/>
      <c r="BM1" s="282"/>
      <c r="BN1" s="282"/>
      <c r="BO1" s="282"/>
      <c r="BP1" s="282"/>
      <c r="BQ1" s="282"/>
      <c r="BR1" s="282"/>
      <c r="BS1" s="282"/>
      <c r="BT1" s="282"/>
      <c r="BU1" s="282"/>
      <c r="BV1" s="282"/>
      <c r="BW1" s="282"/>
      <c r="BX1" s="282"/>
      <c r="BY1" s="282"/>
      <c r="BZ1" s="282"/>
      <c r="CA1" s="282"/>
      <c r="CB1" s="282"/>
      <c r="CC1" s="282"/>
      <c r="CD1" s="282"/>
      <c r="CE1" s="282"/>
      <c r="CF1" s="282"/>
      <c r="CG1" s="282"/>
      <c r="CH1" s="282"/>
      <c r="CI1" s="282"/>
      <c r="CJ1" s="282"/>
      <c r="CK1" s="282"/>
      <c r="CL1" s="282"/>
      <c r="CM1" s="282"/>
      <c r="CN1" s="282"/>
      <c r="CO1" s="282"/>
      <c r="CP1" s="282"/>
      <c r="CQ1" s="282"/>
      <c r="CR1" s="282"/>
      <c r="CS1" s="282"/>
      <c r="CT1" s="282"/>
      <c r="CU1" s="282"/>
      <c r="CV1" s="282"/>
      <c r="CW1" s="282"/>
      <c r="CX1" s="282"/>
      <c r="CY1" s="282"/>
      <c r="CZ1" s="282"/>
      <c r="DA1" s="282"/>
      <c r="DB1" s="282"/>
      <c r="DC1" s="282"/>
      <c r="DD1" s="282"/>
      <c r="DE1" s="282"/>
      <c r="DF1" s="282"/>
      <c r="DG1" s="282"/>
      <c r="DH1" s="282"/>
      <c r="DI1" s="282"/>
      <c r="DJ1" s="282"/>
      <c r="DK1" s="282"/>
      <c r="DL1" s="282"/>
    </row>
    <row r="2" spans="1:116">
      <c r="A2" s="281"/>
      <c r="B2" s="281"/>
      <c r="C2" s="281"/>
      <c r="D2" s="281"/>
      <c r="E2" s="281"/>
      <c r="F2" s="281"/>
      <c r="G2" s="281"/>
      <c r="H2" s="281"/>
      <c r="I2" s="281"/>
      <c r="J2" s="281"/>
      <c r="K2" s="281"/>
      <c r="L2" s="281"/>
      <c r="M2" s="281"/>
      <c r="N2" s="281"/>
      <c r="O2" s="281"/>
      <c r="P2" s="281"/>
      <c r="Q2" s="281"/>
      <c r="R2" s="281"/>
      <c r="S2" s="281"/>
      <c r="T2" s="282"/>
      <c r="U2" s="281"/>
      <c r="V2" s="281"/>
      <c r="W2" s="281"/>
      <c r="X2" s="281"/>
      <c r="Y2" s="281"/>
      <c r="Z2" s="281"/>
      <c r="AA2" s="281"/>
      <c r="AB2" s="281"/>
      <c r="AC2" s="281"/>
      <c r="AD2" s="281"/>
      <c r="AE2" s="281"/>
      <c r="AF2" s="281"/>
      <c r="AG2" s="281"/>
      <c r="AH2" s="281"/>
      <c r="AI2" s="281"/>
      <c r="AJ2" s="281"/>
      <c r="AK2" s="281"/>
      <c r="AL2" s="281"/>
      <c r="AM2" s="281"/>
      <c r="AN2" s="281"/>
      <c r="AO2" s="281"/>
      <c r="AP2" s="281"/>
      <c r="AQ2" s="281"/>
      <c r="AR2" s="281"/>
      <c r="AS2" s="281"/>
      <c r="AT2" s="281"/>
      <c r="AU2" s="281"/>
      <c r="AV2" s="281"/>
      <c r="AW2" s="281"/>
      <c r="AX2" s="281"/>
      <c r="AY2" s="281"/>
      <c r="AZ2" s="281"/>
      <c r="BA2" s="281"/>
      <c r="BB2" s="281"/>
      <c r="BC2" s="281"/>
      <c r="BD2" s="281"/>
      <c r="BE2" s="281"/>
      <c r="BF2" s="281"/>
      <c r="BG2" s="281"/>
      <c r="BH2" s="281"/>
      <c r="BI2" s="281"/>
      <c r="BJ2" s="281"/>
      <c r="BK2" s="281"/>
      <c r="BL2" s="281"/>
      <c r="BM2" s="281"/>
      <c r="BN2" s="281"/>
      <c r="BO2" s="281"/>
      <c r="BP2" s="281"/>
      <c r="BQ2" s="281"/>
      <c r="BR2" s="281"/>
      <c r="BS2" s="281"/>
      <c r="BT2" s="281"/>
      <c r="BU2" s="281"/>
      <c r="BV2" s="281"/>
      <c r="BW2" s="281"/>
      <c r="BX2" s="281"/>
      <c r="BY2" s="281"/>
      <c r="BZ2" s="281"/>
      <c r="CA2" s="281"/>
      <c r="CB2" s="281"/>
      <c r="CC2" s="281"/>
      <c r="CD2" s="281"/>
      <c r="CE2" s="281"/>
      <c r="CF2" s="281"/>
      <c r="CG2" s="281"/>
      <c r="CH2" s="281"/>
      <c r="CI2" s="281"/>
      <c r="CJ2" s="281"/>
      <c r="CK2" s="281"/>
      <c r="CL2" s="281"/>
      <c r="CM2" s="281"/>
      <c r="CN2" s="281"/>
      <c r="CO2" s="281"/>
      <c r="CP2" s="281"/>
      <c r="CQ2" s="281"/>
      <c r="CR2" s="281"/>
      <c r="CS2" s="281"/>
      <c r="CT2" s="281"/>
      <c r="CU2" s="281"/>
      <c r="CV2" s="281"/>
      <c r="CW2" s="281"/>
      <c r="CX2" s="281"/>
      <c r="CY2" s="281"/>
      <c r="CZ2" s="281"/>
      <c r="DA2" s="281"/>
      <c r="DB2" s="281"/>
      <c r="DC2" s="281"/>
      <c r="DD2" s="281"/>
      <c r="DE2" s="281"/>
      <c r="DF2" s="281"/>
      <c r="DG2" s="281"/>
      <c r="DH2" s="281"/>
      <c r="DI2" s="281"/>
      <c r="DJ2" s="281"/>
      <c r="DK2" s="281"/>
      <c r="DL2" s="281"/>
    </row>
    <row r="3" spans="1:116">
      <c r="A3" s="281"/>
      <c r="B3" s="282"/>
      <c r="C3" s="282"/>
      <c r="D3" s="282"/>
      <c r="E3" s="282"/>
      <c r="F3" s="282"/>
      <c r="G3" s="282"/>
      <c r="H3" s="282"/>
      <c r="I3" s="282"/>
      <c r="J3" s="282"/>
      <c r="K3" s="282"/>
      <c r="L3" s="282"/>
      <c r="M3" s="282"/>
      <c r="N3" s="282"/>
      <c r="O3" s="282"/>
      <c r="P3" s="282"/>
      <c r="Q3" s="282"/>
      <c r="R3" s="282"/>
      <c r="S3" s="282"/>
      <c r="T3" s="281"/>
      <c r="U3" s="282"/>
      <c r="V3" s="282"/>
      <c r="W3" s="282"/>
      <c r="X3" s="282"/>
      <c r="Y3" s="282"/>
      <c r="Z3" s="282"/>
      <c r="AA3" s="282"/>
      <c r="AB3" s="282"/>
      <c r="AC3" s="282"/>
      <c r="AD3" s="282"/>
      <c r="AE3" s="282"/>
      <c r="AF3" s="282"/>
      <c r="AG3" s="282"/>
      <c r="AH3" s="282"/>
      <c r="AI3" s="282"/>
      <c r="AJ3" s="282"/>
      <c r="AK3" s="282"/>
      <c r="AL3" s="282"/>
      <c r="AM3" s="282"/>
      <c r="AN3" s="282"/>
      <c r="AO3" s="282"/>
      <c r="AP3" s="282"/>
      <c r="AQ3" s="282"/>
      <c r="AR3" s="282"/>
      <c r="AS3" s="282"/>
      <c r="AT3" s="282"/>
      <c r="AU3" s="282"/>
      <c r="AV3" s="282"/>
      <c r="AW3" s="282"/>
      <c r="AX3" s="282"/>
      <c r="AY3" s="282"/>
      <c r="AZ3" s="282"/>
      <c r="BA3" s="282"/>
      <c r="BB3" s="282"/>
      <c r="BC3" s="282"/>
      <c r="BD3" s="282"/>
      <c r="BE3" s="282"/>
      <c r="BF3" s="282"/>
      <c r="BG3" s="282"/>
      <c r="BH3" s="282"/>
      <c r="BI3" s="282"/>
      <c r="BJ3" s="282"/>
      <c r="BK3" s="282"/>
      <c r="BL3" s="282"/>
      <c r="BM3" s="282"/>
      <c r="BN3" s="282"/>
      <c r="BO3" s="282"/>
      <c r="BP3" s="282"/>
      <c r="BQ3" s="282"/>
      <c r="BR3" s="282"/>
      <c r="BS3" s="282"/>
      <c r="BT3" s="282"/>
      <c r="BU3" s="282"/>
      <c r="BV3" s="282"/>
      <c r="BW3" s="282"/>
      <c r="BX3" s="282"/>
      <c r="BY3" s="282"/>
      <c r="BZ3" s="282"/>
      <c r="CA3" s="282"/>
      <c r="CB3" s="282"/>
      <c r="CC3" s="282"/>
      <c r="CD3" s="282"/>
      <c r="CE3" s="282"/>
      <c r="CF3" s="282"/>
      <c r="CG3" s="282"/>
      <c r="CH3" s="282"/>
      <c r="CI3" s="282"/>
      <c r="CJ3" s="282"/>
      <c r="CK3" s="282"/>
      <c r="CL3" s="282"/>
      <c r="CM3" s="282"/>
      <c r="CN3" s="282"/>
      <c r="CO3" s="282"/>
      <c r="CP3" s="282"/>
      <c r="CQ3" s="282"/>
      <c r="CR3" s="282"/>
      <c r="CS3" s="282"/>
      <c r="CT3" s="282"/>
      <c r="CU3" s="282"/>
      <c r="CV3" s="282"/>
      <c r="CW3" s="282"/>
      <c r="CX3" s="282"/>
      <c r="CY3" s="282"/>
      <c r="CZ3" s="282"/>
      <c r="DA3" s="282"/>
      <c r="DB3" s="282"/>
      <c r="DC3" s="282"/>
      <c r="DD3" s="282"/>
      <c r="DE3" s="282"/>
      <c r="DF3" s="282"/>
      <c r="DG3" s="282"/>
      <c r="DH3" s="282"/>
      <c r="DI3" s="282"/>
      <c r="DJ3" s="282"/>
      <c r="DK3" s="282"/>
      <c r="DL3" s="282"/>
    </row>
    <row r="4" spans="1:116">
      <c r="A4" s="281"/>
      <c r="B4" s="281"/>
      <c r="C4" s="281"/>
      <c r="D4" s="281"/>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81"/>
      <c r="AP4" s="281"/>
      <c r="AQ4" s="281"/>
      <c r="AR4" s="281"/>
      <c r="AS4" s="281"/>
      <c r="AT4" s="281"/>
      <c r="AU4" s="281"/>
      <c r="AV4" s="281"/>
      <c r="AW4" s="281"/>
      <c r="AX4" s="281"/>
      <c r="AY4" s="281"/>
      <c r="AZ4" s="281"/>
      <c r="BA4" s="281"/>
      <c r="BB4" s="281"/>
      <c r="BC4" s="281"/>
      <c r="BD4" s="281"/>
      <c r="BE4" s="281"/>
      <c r="BF4" s="281"/>
      <c r="BG4" s="281"/>
      <c r="BH4" s="281"/>
      <c r="BI4" s="281"/>
      <c r="BJ4" s="281"/>
      <c r="BK4" s="281"/>
      <c r="BL4" s="281"/>
      <c r="BM4" s="281"/>
      <c r="BN4" s="281"/>
      <c r="BO4" s="281"/>
      <c r="BP4" s="281"/>
      <c r="BQ4" s="281"/>
      <c r="BR4" s="281"/>
      <c r="BS4" s="281"/>
      <c r="BT4" s="281"/>
      <c r="BU4" s="281"/>
      <c r="BV4" s="281"/>
      <c r="BW4" s="281"/>
      <c r="BX4" s="281"/>
      <c r="BY4" s="281"/>
      <c r="BZ4" s="281"/>
      <c r="CA4" s="281"/>
      <c r="CB4" s="281"/>
      <c r="CC4" s="281"/>
      <c r="CD4" s="281"/>
      <c r="CE4" s="281"/>
      <c r="CF4" s="281"/>
      <c r="CG4" s="281"/>
      <c r="CH4" s="281"/>
      <c r="CI4" s="281"/>
      <c r="CJ4" s="281"/>
      <c r="CK4" s="281"/>
      <c r="CL4" s="281"/>
      <c r="CM4" s="281"/>
      <c r="CN4" s="281"/>
      <c r="CO4" s="281"/>
      <c r="CP4" s="281"/>
      <c r="CQ4" s="281"/>
      <c r="CR4" s="281"/>
      <c r="CS4" s="281"/>
      <c r="CT4" s="281"/>
      <c r="CU4" s="281"/>
      <c r="CV4" s="281"/>
      <c r="CW4" s="281"/>
      <c r="CX4" s="281"/>
      <c r="CY4" s="281"/>
      <c r="CZ4" s="281"/>
      <c r="DA4" s="281"/>
      <c r="DB4" s="281"/>
      <c r="DC4" s="281"/>
      <c r="DD4" s="281"/>
      <c r="DE4" s="281"/>
      <c r="DF4" s="281"/>
      <c r="DG4" s="281"/>
      <c r="DH4" s="281"/>
      <c r="DI4" s="281"/>
      <c r="DJ4" s="281"/>
      <c r="DK4" s="281"/>
      <c r="DL4" s="281"/>
    </row>
    <row r="5" spans="1:116">
      <c r="A5" s="281"/>
      <c r="B5" s="281"/>
      <c r="C5" s="281"/>
      <c r="D5" s="281"/>
      <c r="E5" s="281"/>
      <c r="F5" s="281"/>
      <c r="G5" s="281"/>
      <c r="H5" s="281"/>
      <c r="I5" s="281"/>
      <c r="J5" s="281"/>
      <c r="K5" s="281"/>
      <c r="L5" s="281"/>
      <c r="M5" s="281"/>
      <c r="N5" s="281"/>
      <c r="O5" s="281"/>
      <c r="P5" s="281"/>
      <c r="Q5" s="281"/>
      <c r="R5" s="281"/>
      <c r="S5" s="281"/>
      <c r="T5" s="281"/>
      <c r="U5" s="281"/>
      <c r="V5" s="281"/>
      <c r="W5" s="281"/>
      <c r="X5" s="281"/>
      <c r="Y5" s="281"/>
      <c r="Z5" s="281"/>
      <c r="AA5" s="281"/>
      <c r="AB5" s="281"/>
      <c r="AC5" s="281"/>
      <c r="AD5" s="281"/>
      <c r="AE5" s="281"/>
      <c r="AF5" s="281"/>
      <c r="AG5" s="281"/>
      <c r="AH5" s="281"/>
      <c r="AI5" s="281"/>
      <c r="AJ5" s="281"/>
      <c r="AK5" s="281"/>
      <c r="AL5" s="281"/>
      <c r="AM5" s="281"/>
      <c r="AN5" s="281"/>
      <c r="AO5" s="281"/>
      <c r="AP5" s="281"/>
      <c r="AQ5" s="281"/>
      <c r="AR5" s="281"/>
      <c r="AS5" s="281"/>
      <c r="AT5" s="281"/>
      <c r="AU5" s="281"/>
      <c r="AV5" s="281"/>
      <c r="AW5" s="281"/>
      <c r="AX5" s="281"/>
      <c r="AY5" s="281"/>
      <c r="AZ5" s="281"/>
      <c r="BA5" s="281"/>
      <c r="BB5" s="281"/>
      <c r="BC5" s="281"/>
      <c r="BD5" s="281"/>
      <c r="BE5" s="281"/>
      <c r="BF5" s="281"/>
      <c r="BG5" s="281"/>
      <c r="BH5" s="281"/>
      <c r="BI5" s="281"/>
      <c r="BJ5" s="281"/>
      <c r="BK5" s="281"/>
      <c r="BL5" s="281"/>
      <c r="BM5" s="281"/>
      <c r="BN5" s="281"/>
      <c r="BO5" s="281"/>
      <c r="BP5" s="281"/>
      <c r="BQ5" s="281"/>
      <c r="BR5" s="281"/>
      <c r="BS5" s="281"/>
      <c r="BT5" s="281"/>
      <c r="BU5" s="281"/>
      <c r="BV5" s="281"/>
      <c r="BW5" s="281"/>
      <c r="BX5" s="281"/>
      <c r="BY5" s="281"/>
      <c r="BZ5" s="281"/>
      <c r="CA5" s="281"/>
      <c r="CB5" s="281"/>
      <c r="CC5" s="281"/>
      <c r="CD5" s="281"/>
      <c r="CE5" s="281"/>
      <c r="CF5" s="281"/>
      <c r="CG5" s="281"/>
      <c r="CH5" s="281"/>
      <c r="CI5" s="281"/>
      <c r="CJ5" s="281"/>
      <c r="CK5" s="281"/>
      <c r="CL5" s="281"/>
      <c r="CM5" s="281"/>
      <c r="CN5" s="281"/>
      <c r="CO5" s="281"/>
      <c r="CP5" s="281"/>
      <c r="CQ5" s="281"/>
      <c r="CR5" s="281"/>
      <c r="CS5" s="281"/>
      <c r="CT5" s="281"/>
      <c r="CU5" s="281"/>
      <c r="CV5" s="281"/>
      <c r="CW5" s="281"/>
      <c r="CX5" s="281"/>
      <c r="CY5" s="281"/>
      <c r="CZ5" s="281"/>
      <c r="DA5" s="281"/>
      <c r="DB5" s="281"/>
      <c r="DC5" s="281"/>
      <c r="DD5" s="281"/>
      <c r="DE5" s="281"/>
      <c r="DF5" s="281"/>
      <c r="DG5" s="281"/>
      <c r="DH5" s="281"/>
      <c r="DI5" s="281"/>
      <c r="DJ5" s="281"/>
      <c r="DK5" s="281"/>
      <c r="DL5" s="281"/>
    </row>
    <row r="6" spans="1:116">
      <c r="A6" s="281"/>
      <c r="B6" s="281"/>
      <c r="C6" s="281"/>
      <c r="D6" s="281"/>
      <c r="E6" s="281"/>
      <c r="F6" s="281"/>
      <c r="G6" s="281"/>
      <c r="H6" s="281"/>
      <c r="I6" s="281"/>
      <c r="J6" s="281"/>
      <c r="K6" s="281"/>
      <c r="L6" s="281"/>
      <c r="M6" s="281"/>
      <c r="N6" s="281"/>
      <c r="O6" s="281"/>
      <c r="P6" s="281"/>
      <c r="Q6" s="281"/>
      <c r="R6" s="281"/>
      <c r="S6" s="281"/>
      <c r="T6" s="281"/>
      <c r="U6" s="281"/>
      <c r="V6" s="281"/>
      <c r="W6" s="281"/>
      <c r="X6" s="281"/>
      <c r="Y6" s="281"/>
      <c r="Z6" s="281"/>
      <c r="AA6" s="281"/>
      <c r="AB6" s="281"/>
      <c r="AC6" s="281"/>
      <c r="AD6" s="281"/>
      <c r="AE6" s="281"/>
      <c r="AF6" s="281"/>
      <c r="AG6" s="281"/>
      <c r="AH6" s="281"/>
      <c r="AI6" s="281"/>
      <c r="AJ6" s="281"/>
      <c r="AK6" s="281"/>
      <c r="AL6" s="281"/>
      <c r="AM6" s="281"/>
      <c r="AN6" s="281"/>
      <c r="AO6" s="281"/>
      <c r="AP6" s="281"/>
      <c r="AQ6" s="281"/>
      <c r="AR6" s="281"/>
      <c r="AS6" s="281"/>
      <c r="AT6" s="281"/>
      <c r="AU6" s="281"/>
      <c r="AV6" s="281"/>
      <c r="AW6" s="281"/>
      <c r="AX6" s="281"/>
      <c r="AY6" s="281"/>
      <c r="AZ6" s="281"/>
      <c r="BA6" s="281"/>
      <c r="BB6" s="281"/>
      <c r="BC6" s="281"/>
      <c r="BD6" s="281"/>
      <c r="BE6" s="281"/>
      <c r="BF6" s="281"/>
      <c r="BG6" s="281"/>
      <c r="BH6" s="281"/>
      <c r="BI6" s="281"/>
      <c r="BJ6" s="281"/>
      <c r="BK6" s="281"/>
      <c r="BL6" s="281"/>
      <c r="BM6" s="281"/>
      <c r="BN6" s="281"/>
      <c r="BO6" s="281"/>
      <c r="BP6" s="281"/>
      <c r="BQ6" s="281"/>
      <c r="BR6" s="281"/>
      <c r="BS6" s="281"/>
      <c r="BT6" s="281"/>
      <c r="BU6" s="281"/>
      <c r="BV6" s="281"/>
      <c r="BW6" s="281"/>
      <c r="BX6" s="281"/>
      <c r="BY6" s="281"/>
      <c r="BZ6" s="281"/>
      <c r="CA6" s="281"/>
      <c r="CB6" s="281"/>
      <c r="CC6" s="281"/>
      <c r="CD6" s="281"/>
      <c r="CE6" s="281"/>
      <c r="CF6" s="281"/>
      <c r="CG6" s="281"/>
      <c r="CH6" s="281"/>
      <c r="CI6" s="281"/>
      <c r="CJ6" s="281"/>
      <c r="CK6" s="281"/>
      <c r="CL6" s="281"/>
      <c r="CM6" s="281"/>
      <c r="CN6" s="281"/>
      <c r="CO6" s="281"/>
      <c r="CP6" s="281"/>
      <c r="CQ6" s="281"/>
      <c r="CR6" s="281"/>
      <c r="CS6" s="281"/>
      <c r="CT6" s="281"/>
      <c r="CU6" s="281"/>
      <c r="CV6" s="281"/>
      <c r="CW6" s="281"/>
      <c r="CX6" s="281"/>
      <c r="CY6" s="281"/>
      <c r="CZ6" s="281"/>
      <c r="DA6" s="281"/>
      <c r="DB6" s="281"/>
      <c r="DC6" s="281"/>
      <c r="DD6" s="281"/>
      <c r="DE6" s="281"/>
      <c r="DF6" s="281"/>
      <c r="DG6" s="281"/>
      <c r="DH6" s="281"/>
      <c r="DI6" s="281"/>
      <c r="DJ6" s="281"/>
      <c r="DK6" s="281"/>
      <c r="DL6" s="281"/>
    </row>
    <row r="7" spans="1:116">
      <c r="A7" s="281"/>
      <c r="B7" s="281"/>
      <c r="C7" s="281"/>
      <c r="D7" s="281"/>
      <c r="E7" s="281"/>
      <c r="F7" s="281"/>
      <c r="G7" s="281"/>
      <c r="H7" s="281"/>
      <c r="I7" s="281"/>
      <c r="J7" s="281"/>
      <c r="K7" s="281"/>
      <c r="L7" s="281"/>
      <c r="M7" s="281"/>
      <c r="N7" s="281"/>
      <c r="O7" s="281"/>
      <c r="P7" s="281"/>
      <c r="Q7" s="281"/>
      <c r="R7" s="281"/>
      <c r="S7" s="281"/>
      <c r="T7" s="281"/>
      <c r="U7" s="281"/>
      <c r="V7" s="281"/>
      <c r="W7" s="281"/>
      <c r="X7" s="281"/>
      <c r="Y7" s="281"/>
      <c r="Z7" s="281"/>
      <c r="AA7" s="281"/>
      <c r="AB7" s="281"/>
      <c r="AC7" s="281"/>
      <c r="AD7" s="281"/>
      <c r="AE7" s="281"/>
      <c r="AF7" s="281"/>
      <c r="AG7" s="281"/>
      <c r="AH7" s="281"/>
      <c r="AI7" s="281"/>
      <c r="AJ7" s="281"/>
      <c r="AK7" s="281"/>
      <c r="AL7" s="281"/>
      <c r="AM7" s="281"/>
      <c r="AN7" s="281"/>
      <c r="AO7" s="281"/>
      <c r="AP7" s="281"/>
      <c r="AQ7" s="281"/>
      <c r="AR7" s="281"/>
      <c r="AS7" s="281"/>
      <c r="AT7" s="281"/>
      <c r="AU7" s="281"/>
      <c r="AV7" s="281"/>
      <c r="AW7" s="281"/>
      <c r="AX7" s="281"/>
      <c r="AY7" s="281"/>
      <c r="AZ7" s="281"/>
      <c r="BA7" s="281"/>
      <c r="BB7" s="281"/>
      <c r="BC7" s="281"/>
      <c r="BD7" s="281"/>
      <c r="BE7" s="281"/>
      <c r="BF7" s="281"/>
      <c r="BG7" s="281"/>
      <c r="BH7" s="281"/>
      <c r="BI7" s="281"/>
      <c r="BJ7" s="281"/>
      <c r="BK7" s="281"/>
      <c r="BL7" s="281"/>
      <c r="BM7" s="281"/>
      <c r="BN7" s="281"/>
      <c r="BO7" s="281"/>
      <c r="BP7" s="281"/>
      <c r="BQ7" s="281"/>
      <c r="BR7" s="281"/>
      <c r="BS7" s="281"/>
      <c r="BT7" s="281"/>
      <c r="BU7" s="281"/>
      <c r="BV7" s="281"/>
      <c r="BW7" s="281"/>
      <c r="BX7" s="281"/>
      <c r="BY7" s="281"/>
      <c r="BZ7" s="281"/>
      <c r="CA7" s="281"/>
      <c r="CB7" s="281"/>
      <c r="CC7" s="281"/>
      <c r="CD7" s="281"/>
      <c r="CE7" s="281"/>
      <c r="CF7" s="281"/>
      <c r="CG7" s="281"/>
      <c r="CH7" s="281"/>
      <c r="CI7" s="281"/>
      <c r="CJ7" s="281"/>
      <c r="CK7" s="281"/>
      <c r="CL7" s="281"/>
      <c r="CM7" s="281"/>
      <c r="CN7" s="281"/>
      <c r="CO7" s="281"/>
      <c r="CP7" s="281"/>
      <c r="CQ7" s="281"/>
      <c r="CR7" s="281"/>
      <c r="CS7" s="281"/>
      <c r="CT7" s="281"/>
      <c r="CU7" s="281"/>
      <c r="CV7" s="281"/>
      <c r="CW7" s="281"/>
      <c r="CX7" s="281"/>
      <c r="CY7" s="281"/>
      <c r="CZ7" s="281"/>
      <c r="DA7" s="281"/>
      <c r="DB7" s="281"/>
      <c r="DC7" s="281"/>
      <c r="DD7" s="281"/>
      <c r="DE7" s="281"/>
      <c r="DF7" s="281"/>
      <c r="DG7" s="281"/>
      <c r="DH7" s="281"/>
      <c r="DI7" s="281"/>
      <c r="DJ7" s="281"/>
      <c r="DK7" s="281"/>
      <c r="DL7" s="281"/>
    </row>
    <row r="8" spans="1:116">
      <c r="A8" s="281"/>
      <c r="B8" s="281"/>
      <c r="C8" s="281"/>
      <c r="D8" s="281"/>
      <c r="E8" s="281"/>
      <c r="F8" s="281"/>
      <c r="G8" s="281"/>
      <c r="H8" s="281"/>
      <c r="I8" s="281"/>
      <c r="J8" s="281"/>
      <c r="K8" s="281"/>
      <c r="L8" s="281"/>
      <c r="M8" s="281"/>
      <c r="N8" s="281"/>
      <c r="O8" s="281"/>
      <c r="P8" s="281"/>
      <c r="Q8" s="281"/>
      <c r="R8" s="281"/>
      <c r="S8" s="281"/>
      <c r="T8" s="281"/>
      <c r="U8" s="281"/>
      <c r="V8" s="281"/>
      <c r="W8" s="281"/>
      <c r="X8" s="281"/>
      <c r="Y8" s="281"/>
      <c r="Z8" s="281"/>
      <c r="AA8" s="281"/>
      <c r="AB8" s="281"/>
      <c r="AC8" s="281"/>
      <c r="AD8" s="281"/>
      <c r="AE8" s="281"/>
      <c r="AF8" s="281"/>
      <c r="AG8" s="281"/>
      <c r="AH8" s="281"/>
      <c r="AI8" s="281"/>
      <c r="AJ8" s="281"/>
      <c r="AK8" s="281"/>
      <c r="AL8" s="281"/>
      <c r="AM8" s="281"/>
      <c r="AN8" s="281"/>
      <c r="AO8" s="281"/>
      <c r="AP8" s="281"/>
      <c r="AQ8" s="281"/>
      <c r="AR8" s="281"/>
      <c r="AS8" s="281"/>
      <c r="AT8" s="281"/>
      <c r="AU8" s="281"/>
      <c r="AV8" s="281"/>
      <c r="AW8" s="281"/>
      <c r="AX8" s="281"/>
      <c r="AY8" s="281"/>
      <c r="AZ8" s="281"/>
      <c r="BA8" s="281"/>
      <c r="BB8" s="281"/>
      <c r="BC8" s="281"/>
      <c r="BD8" s="281"/>
      <c r="BE8" s="281"/>
      <c r="BF8" s="281"/>
      <c r="BG8" s="281"/>
      <c r="BH8" s="281"/>
      <c r="BI8" s="281"/>
      <c r="BJ8" s="281"/>
      <c r="BK8" s="281"/>
      <c r="BL8" s="281"/>
      <c r="BM8" s="281"/>
      <c r="BN8" s="281"/>
      <c r="BO8" s="281"/>
      <c r="BP8" s="281"/>
      <c r="BQ8" s="281"/>
      <c r="BR8" s="281"/>
      <c r="BS8" s="281"/>
      <c r="BT8" s="281"/>
      <c r="BU8" s="281"/>
      <c r="BV8" s="281"/>
      <c r="BW8" s="281"/>
      <c r="BX8" s="281"/>
      <c r="BY8" s="281"/>
      <c r="BZ8" s="281"/>
      <c r="CA8" s="281"/>
      <c r="CB8" s="281"/>
      <c r="CC8" s="281"/>
      <c r="CD8" s="281"/>
      <c r="CE8" s="281"/>
      <c r="CF8" s="281"/>
      <c r="CG8" s="281"/>
      <c r="CH8" s="281"/>
      <c r="CI8" s="281"/>
      <c r="CJ8" s="281"/>
      <c r="CK8" s="281"/>
      <c r="CL8" s="281"/>
      <c r="CM8" s="281"/>
      <c r="CN8" s="281"/>
      <c r="CO8" s="281"/>
      <c r="CP8" s="281"/>
      <c r="CQ8" s="281"/>
      <c r="CR8" s="281"/>
      <c r="CS8" s="281"/>
      <c r="CT8" s="281"/>
      <c r="CU8" s="281"/>
      <c r="CV8" s="281"/>
      <c r="CW8" s="281"/>
      <c r="CX8" s="281"/>
      <c r="CY8" s="281"/>
      <c r="CZ8" s="281"/>
      <c r="DA8" s="281"/>
      <c r="DB8" s="281"/>
      <c r="DC8" s="281"/>
      <c r="DD8" s="281"/>
      <c r="DE8" s="281"/>
      <c r="DF8" s="281"/>
      <c r="DG8" s="281"/>
      <c r="DH8" s="281"/>
      <c r="DI8" s="281"/>
      <c r="DJ8" s="281"/>
      <c r="DK8" s="281"/>
      <c r="DL8" s="281"/>
    </row>
    <row r="9" spans="1:116">
      <c r="A9" s="281"/>
      <c r="B9" s="281"/>
      <c r="C9" s="281"/>
      <c r="D9" s="281"/>
      <c r="E9" s="281"/>
      <c r="F9" s="281"/>
      <c r="G9" s="281"/>
      <c r="H9" s="281"/>
      <c r="I9" s="281"/>
      <c r="J9" s="281"/>
      <c r="K9" s="281"/>
      <c r="L9" s="281"/>
      <c r="M9" s="281"/>
      <c r="N9" s="281"/>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c r="AN9" s="281"/>
      <c r="AO9" s="281"/>
      <c r="AP9" s="281"/>
      <c r="AQ9" s="281"/>
      <c r="AR9" s="281"/>
      <c r="AS9" s="281"/>
      <c r="AT9" s="281"/>
      <c r="AU9" s="281"/>
      <c r="AV9" s="281"/>
      <c r="AW9" s="281"/>
      <c r="AX9" s="281"/>
      <c r="AY9" s="281"/>
      <c r="AZ9" s="281"/>
      <c r="BA9" s="281"/>
      <c r="BB9" s="281"/>
      <c r="BC9" s="281"/>
      <c r="BD9" s="281"/>
      <c r="BE9" s="281"/>
      <c r="BF9" s="281"/>
      <c r="BG9" s="281"/>
      <c r="BH9" s="281"/>
      <c r="BI9" s="281"/>
      <c r="BJ9" s="281"/>
      <c r="BK9" s="281"/>
      <c r="BL9" s="281"/>
      <c r="BM9" s="281"/>
      <c r="BN9" s="281"/>
      <c r="BO9" s="281"/>
      <c r="BP9" s="281"/>
      <c r="BQ9" s="281"/>
      <c r="BR9" s="281"/>
      <c r="BS9" s="281"/>
      <c r="BT9" s="281"/>
      <c r="BU9" s="281"/>
      <c r="BV9" s="281"/>
      <c r="BW9" s="281"/>
      <c r="BX9" s="281"/>
      <c r="BY9" s="281"/>
      <c r="BZ9" s="281"/>
      <c r="CA9" s="281"/>
      <c r="CB9" s="281"/>
      <c r="CC9" s="281"/>
      <c r="CD9" s="281"/>
      <c r="CE9" s="281"/>
      <c r="CF9" s="281"/>
      <c r="CG9" s="281"/>
      <c r="CH9" s="281"/>
      <c r="CI9" s="281"/>
      <c r="CJ9" s="281"/>
      <c r="CK9" s="281"/>
      <c r="CL9" s="281"/>
      <c r="CM9" s="281"/>
      <c r="CN9" s="281"/>
      <c r="CO9" s="281"/>
      <c r="CP9" s="281"/>
      <c r="CQ9" s="281"/>
      <c r="CR9" s="281"/>
      <c r="CS9" s="281"/>
      <c r="CT9" s="281"/>
      <c r="CU9" s="281"/>
      <c r="CV9" s="281"/>
      <c r="CW9" s="281"/>
      <c r="CX9" s="281"/>
      <c r="CY9" s="281"/>
      <c r="CZ9" s="281"/>
      <c r="DA9" s="281"/>
      <c r="DB9" s="281"/>
      <c r="DC9" s="281"/>
      <c r="DD9" s="281"/>
      <c r="DE9" s="281"/>
      <c r="DF9" s="281"/>
      <c r="DG9" s="281"/>
      <c r="DH9" s="281"/>
      <c r="DI9" s="281"/>
      <c r="DJ9" s="281"/>
      <c r="DK9" s="281"/>
      <c r="DL9" s="281"/>
    </row>
    <row r="10" spans="1:116">
      <c r="A10" s="281"/>
      <c r="B10" s="281"/>
      <c r="C10" s="281"/>
      <c r="D10" s="281"/>
      <c r="E10" s="281"/>
      <c r="F10" s="281"/>
      <c r="G10" s="281"/>
      <c r="H10" s="281"/>
      <c r="I10" s="281"/>
      <c r="J10" s="281"/>
      <c r="K10" s="281"/>
      <c r="L10" s="281"/>
      <c r="M10" s="281"/>
      <c r="N10" s="281"/>
      <c r="O10" s="281"/>
      <c r="P10" s="281"/>
      <c r="Q10" s="281"/>
      <c r="R10" s="281"/>
      <c r="S10" s="281"/>
      <c r="T10" s="281"/>
      <c r="U10" s="281"/>
      <c r="V10" s="281"/>
      <c r="W10" s="281"/>
      <c r="X10" s="281"/>
      <c r="Y10" s="281"/>
      <c r="Z10" s="281"/>
      <c r="AA10" s="281"/>
      <c r="AB10" s="281"/>
      <c r="AC10" s="281"/>
      <c r="AD10" s="281"/>
      <c r="AE10" s="281"/>
      <c r="AF10" s="281"/>
      <c r="AG10" s="281"/>
      <c r="AH10" s="281"/>
      <c r="AI10" s="281"/>
      <c r="AJ10" s="281"/>
      <c r="AK10" s="281"/>
      <c r="AL10" s="281"/>
      <c r="AM10" s="281"/>
      <c r="AN10" s="281"/>
      <c r="AO10" s="281"/>
      <c r="AP10" s="281"/>
      <c r="AQ10" s="281"/>
      <c r="AR10" s="281"/>
      <c r="AS10" s="281"/>
      <c r="AT10" s="281"/>
      <c r="AU10" s="281"/>
      <c r="AV10" s="281"/>
      <c r="AW10" s="281"/>
      <c r="AX10" s="281"/>
      <c r="AY10" s="281"/>
      <c r="AZ10" s="281"/>
      <c r="BA10" s="281"/>
      <c r="BB10" s="281"/>
      <c r="BC10" s="281"/>
      <c r="BD10" s="281"/>
      <c r="BE10" s="281"/>
      <c r="BF10" s="281"/>
      <c r="BG10" s="281"/>
      <c r="BH10" s="281"/>
      <c r="BI10" s="281"/>
      <c r="BJ10" s="281"/>
      <c r="BK10" s="281"/>
      <c r="BL10" s="281"/>
      <c r="BM10" s="281"/>
      <c r="BN10" s="281"/>
      <c r="BO10" s="281"/>
      <c r="BP10" s="281"/>
      <c r="BQ10" s="281"/>
      <c r="BR10" s="281"/>
      <c r="BS10" s="281"/>
      <c r="BT10" s="281"/>
      <c r="BU10" s="281"/>
      <c r="BV10" s="281"/>
      <c r="BW10" s="281"/>
      <c r="BX10" s="281"/>
      <c r="BY10" s="281"/>
      <c r="BZ10" s="281"/>
      <c r="CA10" s="281"/>
      <c r="CB10" s="281"/>
      <c r="CC10" s="281"/>
      <c r="CD10" s="281"/>
      <c r="CE10" s="281"/>
      <c r="CF10" s="281"/>
      <c r="CG10" s="281"/>
      <c r="CH10" s="281"/>
      <c r="CI10" s="281"/>
      <c r="CJ10" s="281"/>
      <c r="CK10" s="281"/>
      <c r="CL10" s="281"/>
      <c r="CM10" s="281"/>
      <c r="CN10" s="281"/>
      <c r="CO10" s="281"/>
      <c r="CP10" s="281"/>
      <c r="CQ10" s="281"/>
      <c r="CR10" s="281"/>
      <c r="CS10" s="281"/>
      <c r="CT10" s="281"/>
      <c r="CU10" s="281"/>
      <c r="CV10" s="281"/>
      <c r="CW10" s="281"/>
      <c r="CX10" s="281"/>
      <c r="CY10" s="281"/>
      <c r="CZ10" s="281"/>
      <c r="DA10" s="281"/>
      <c r="DB10" s="281"/>
      <c r="DC10" s="281"/>
      <c r="DD10" s="281"/>
      <c r="DE10" s="281"/>
      <c r="DF10" s="281"/>
      <c r="DG10" s="281"/>
      <c r="DH10" s="281"/>
      <c r="DI10" s="281"/>
      <c r="DJ10" s="281"/>
      <c r="DK10" s="281"/>
      <c r="DL10" s="281"/>
    </row>
    <row r="11" spans="1:116">
      <c r="A11" s="281"/>
      <c r="B11" s="281"/>
      <c r="C11" s="281"/>
      <c r="D11" s="281"/>
      <c r="E11" s="281"/>
      <c r="F11" s="281"/>
      <c r="G11" s="281"/>
      <c r="H11" s="281"/>
      <c r="I11" s="281"/>
      <c r="J11" s="281"/>
      <c r="K11" s="281"/>
      <c r="L11" s="281"/>
      <c r="M11" s="281"/>
      <c r="N11" s="281"/>
      <c r="O11" s="281"/>
      <c r="P11" s="281"/>
      <c r="Q11" s="281"/>
      <c r="R11" s="281"/>
      <c r="S11" s="281"/>
      <c r="T11" s="281"/>
      <c r="U11" s="281"/>
      <c r="V11" s="281"/>
      <c r="W11" s="281"/>
      <c r="X11" s="281"/>
      <c r="Y11" s="281"/>
      <c r="Z11" s="281"/>
      <c r="AA11" s="281"/>
      <c r="AB11" s="281"/>
      <c r="AC11" s="281"/>
      <c r="AD11" s="281"/>
      <c r="AE11" s="281"/>
      <c r="AF11" s="281"/>
      <c r="AG11" s="281"/>
      <c r="AH11" s="281"/>
      <c r="AI11" s="281"/>
      <c r="AJ11" s="281"/>
      <c r="AK11" s="281"/>
      <c r="AL11" s="281"/>
      <c r="AM11" s="281"/>
      <c r="AN11" s="281"/>
      <c r="AO11" s="281"/>
      <c r="AP11" s="281"/>
      <c r="AQ11" s="281"/>
      <c r="AR11" s="281"/>
      <c r="AS11" s="281"/>
      <c r="AT11" s="281"/>
      <c r="AU11" s="281"/>
      <c r="AV11" s="281"/>
      <c r="AW11" s="281"/>
      <c r="AX11" s="281"/>
      <c r="AY11" s="281"/>
      <c r="AZ11" s="281"/>
      <c r="BA11" s="281"/>
      <c r="BB11" s="281"/>
      <c r="BC11" s="281"/>
      <c r="BD11" s="281"/>
      <c r="BE11" s="281"/>
      <c r="BF11" s="281"/>
      <c r="BG11" s="281"/>
      <c r="BH11" s="281"/>
      <c r="BI11" s="281"/>
      <c r="BJ11" s="281"/>
      <c r="BK11" s="281"/>
      <c r="BL11" s="281"/>
      <c r="BM11" s="281"/>
      <c r="BN11" s="281"/>
      <c r="BO11" s="281"/>
      <c r="BP11" s="281"/>
      <c r="BQ11" s="281"/>
      <c r="BR11" s="281"/>
      <c r="BS11" s="281"/>
      <c r="BT11" s="281"/>
      <c r="BU11" s="281"/>
      <c r="BV11" s="281"/>
      <c r="BW11" s="281"/>
      <c r="BX11" s="281"/>
      <c r="BY11" s="281"/>
      <c r="BZ11" s="281"/>
      <c r="CA11" s="281"/>
      <c r="CB11" s="281"/>
      <c r="CC11" s="281"/>
      <c r="CD11" s="281"/>
      <c r="CE11" s="281"/>
      <c r="CF11" s="281"/>
      <c r="CG11" s="281"/>
      <c r="CH11" s="281"/>
      <c r="CI11" s="281"/>
      <c r="CJ11" s="281"/>
      <c r="CK11" s="281"/>
      <c r="CL11" s="281"/>
      <c r="CM11" s="281"/>
      <c r="CN11" s="281"/>
      <c r="CO11" s="281"/>
      <c r="CP11" s="281"/>
      <c r="CQ11" s="281"/>
      <c r="CR11" s="281"/>
      <c r="CS11" s="281"/>
      <c r="CT11" s="281"/>
      <c r="CU11" s="281"/>
      <c r="CV11" s="281"/>
      <c r="CW11" s="281"/>
      <c r="CX11" s="281"/>
      <c r="CY11" s="281"/>
      <c r="CZ11" s="281"/>
      <c r="DA11" s="281"/>
      <c r="DB11" s="281"/>
      <c r="DC11" s="281"/>
      <c r="DD11" s="281"/>
      <c r="DE11" s="281"/>
      <c r="DF11" s="281"/>
      <c r="DG11" s="281"/>
      <c r="DH11" s="281"/>
      <c r="DI11" s="281"/>
      <c r="DJ11" s="281"/>
      <c r="DK11" s="281"/>
      <c r="DL11" s="281"/>
    </row>
    <row r="12" spans="1:116">
      <c r="A12" s="281"/>
      <c r="B12" s="281"/>
      <c r="C12" s="281"/>
      <c r="D12" s="281"/>
      <c r="E12" s="281"/>
      <c r="F12" s="281"/>
      <c r="G12" s="281"/>
      <c r="H12" s="281"/>
      <c r="I12" s="281"/>
      <c r="J12" s="281"/>
      <c r="K12" s="281"/>
      <c r="L12" s="281"/>
      <c r="M12" s="281"/>
      <c r="N12" s="281"/>
      <c r="O12" s="281"/>
      <c r="P12" s="281"/>
      <c r="Q12" s="281"/>
      <c r="R12" s="281"/>
      <c r="S12" s="281"/>
      <c r="T12" s="281"/>
      <c r="U12" s="281"/>
      <c r="V12" s="281"/>
      <c r="W12" s="281"/>
      <c r="X12" s="281"/>
      <c r="Y12" s="281"/>
      <c r="Z12" s="281"/>
      <c r="AA12" s="281"/>
      <c r="AB12" s="281"/>
      <c r="AC12" s="281"/>
      <c r="AD12" s="281"/>
      <c r="AE12" s="281"/>
      <c r="AF12" s="281"/>
      <c r="AG12" s="281"/>
      <c r="AH12" s="281"/>
      <c r="AI12" s="281"/>
      <c r="AJ12" s="281"/>
      <c r="AK12" s="281"/>
      <c r="AL12" s="281"/>
      <c r="AM12" s="281"/>
      <c r="AN12" s="281"/>
      <c r="AO12" s="281"/>
      <c r="AP12" s="281"/>
      <c r="AQ12" s="281"/>
      <c r="AR12" s="281"/>
      <c r="AS12" s="281"/>
      <c r="AT12" s="281"/>
      <c r="AU12" s="281"/>
      <c r="AV12" s="281"/>
      <c r="AW12" s="281"/>
      <c r="AX12" s="281"/>
      <c r="AY12" s="281"/>
      <c r="AZ12" s="281"/>
      <c r="BA12" s="281"/>
      <c r="BB12" s="281"/>
      <c r="BC12" s="281"/>
      <c r="BD12" s="281"/>
      <c r="BE12" s="281"/>
      <c r="BF12" s="281"/>
      <c r="BG12" s="281"/>
      <c r="BH12" s="281"/>
      <c r="BI12" s="281"/>
      <c r="BJ12" s="281"/>
      <c r="BK12" s="281"/>
      <c r="BL12" s="281"/>
      <c r="BM12" s="281"/>
      <c r="BN12" s="281"/>
      <c r="BO12" s="281"/>
      <c r="BP12" s="281"/>
      <c r="BQ12" s="281"/>
      <c r="BR12" s="281"/>
      <c r="BS12" s="281"/>
      <c r="BT12" s="281"/>
      <c r="BU12" s="281"/>
      <c r="BV12" s="281"/>
      <c r="BW12" s="281"/>
      <c r="BX12" s="281"/>
      <c r="BY12" s="281"/>
      <c r="BZ12" s="281"/>
      <c r="CA12" s="281"/>
      <c r="CB12" s="281"/>
      <c r="CC12" s="281"/>
      <c r="CD12" s="281"/>
      <c r="CE12" s="281"/>
      <c r="CF12" s="281"/>
      <c r="CG12" s="281"/>
      <c r="CH12" s="281"/>
      <c r="CI12" s="281"/>
      <c r="CJ12" s="281"/>
      <c r="CK12" s="281"/>
      <c r="CL12" s="281"/>
      <c r="CM12" s="281"/>
      <c r="CN12" s="281"/>
      <c r="CO12" s="281"/>
      <c r="CP12" s="281"/>
      <c r="CQ12" s="281"/>
      <c r="CR12" s="281"/>
      <c r="CS12" s="281"/>
      <c r="CT12" s="281"/>
      <c r="CU12" s="281"/>
      <c r="CV12" s="281"/>
      <c r="CW12" s="281"/>
      <c r="CX12" s="281"/>
      <c r="CY12" s="281"/>
      <c r="CZ12" s="281"/>
      <c r="DA12" s="281"/>
      <c r="DB12" s="281"/>
      <c r="DC12" s="281"/>
      <c r="DD12" s="281"/>
      <c r="DE12" s="281"/>
      <c r="DF12" s="281"/>
      <c r="DG12" s="281"/>
      <c r="DH12" s="281"/>
      <c r="DI12" s="281"/>
      <c r="DJ12" s="281"/>
      <c r="DK12" s="281"/>
      <c r="DL12" s="281"/>
    </row>
    <row r="13" spans="1:116">
      <c r="A13" s="281"/>
      <c r="B13" s="281"/>
      <c r="C13" s="281"/>
      <c r="D13" s="281"/>
      <c r="E13" s="281"/>
      <c r="F13" s="281"/>
      <c r="G13" s="281"/>
      <c r="H13" s="281"/>
      <c r="I13" s="281"/>
      <c r="J13" s="281"/>
      <c r="K13" s="281"/>
      <c r="L13" s="281"/>
      <c r="M13" s="281"/>
      <c r="N13" s="281"/>
      <c r="O13" s="281"/>
      <c r="P13" s="281"/>
      <c r="Q13" s="281"/>
      <c r="R13" s="281"/>
      <c r="S13" s="281"/>
      <c r="T13" s="281"/>
      <c r="U13" s="281"/>
      <c r="V13" s="281"/>
      <c r="W13" s="281"/>
      <c r="X13" s="281"/>
      <c r="Y13" s="281"/>
      <c r="Z13" s="281"/>
      <c r="AA13" s="281"/>
      <c r="AB13" s="281"/>
      <c r="AC13" s="281"/>
      <c r="AD13" s="281"/>
      <c r="AE13" s="281"/>
      <c r="AF13" s="281"/>
      <c r="AG13" s="281"/>
      <c r="AH13" s="281"/>
      <c r="AI13" s="281"/>
      <c r="AJ13" s="281"/>
      <c r="AK13" s="281"/>
      <c r="AL13" s="281"/>
      <c r="AM13" s="281"/>
      <c r="AN13" s="281"/>
      <c r="AO13" s="281"/>
      <c r="AP13" s="281"/>
      <c r="AQ13" s="281"/>
      <c r="AR13" s="281"/>
      <c r="AS13" s="281"/>
      <c r="AT13" s="281"/>
      <c r="AU13" s="281"/>
      <c r="AV13" s="281"/>
      <c r="AW13" s="281"/>
      <c r="AX13" s="281"/>
      <c r="AY13" s="281"/>
      <c r="AZ13" s="281"/>
      <c r="BA13" s="281"/>
      <c r="BB13" s="281"/>
      <c r="BC13" s="281"/>
      <c r="BD13" s="281"/>
      <c r="BE13" s="281"/>
      <c r="BF13" s="281"/>
      <c r="BG13" s="281"/>
      <c r="BH13" s="281"/>
      <c r="BI13" s="281"/>
      <c r="BJ13" s="281"/>
      <c r="BK13" s="281"/>
      <c r="BL13" s="281"/>
      <c r="BM13" s="281"/>
      <c r="BN13" s="281"/>
      <c r="BO13" s="281"/>
      <c r="BP13" s="281"/>
      <c r="BQ13" s="281"/>
      <c r="BR13" s="281"/>
      <c r="BS13" s="281"/>
      <c r="BT13" s="281"/>
      <c r="BU13" s="281"/>
      <c r="BV13" s="281"/>
      <c r="BW13" s="281"/>
      <c r="BX13" s="281"/>
      <c r="BY13" s="281"/>
      <c r="BZ13" s="281"/>
      <c r="CA13" s="281"/>
      <c r="CB13" s="281"/>
      <c r="CC13" s="281"/>
      <c r="CD13" s="281"/>
      <c r="CE13" s="281"/>
      <c r="CF13" s="281"/>
      <c r="CG13" s="281"/>
      <c r="CH13" s="281"/>
      <c r="CI13" s="281"/>
      <c r="CJ13" s="281"/>
      <c r="CK13" s="281"/>
      <c r="CL13" s="281"/>
      <c r="CM13" s="281"/>
      <c r="CN13" s="281"/>
      <c r="CO13" s="281"/>
      <c r="CP13" s="281"/>
      <c r="CQ13" s="281"/>
      <c r="CR13" s="281"/>
      <c r="CS13" s="281"/>
      <c r="CT13" s="281"/>
      <c r="CU13" s="281"/>
      <c r="CV13" s="281"/>
      <c r="CW13" s="281"/>
      <c r="CX13" s="281"/>
      <c r="CY13" s="281"/>
      <c r="CZ13" s="281"/>
      <c r="DA13" s="281"/>
      <c r="DB13" s="281"/>
      <c r="DC13" s="281"/>
      <c r="DD13" s="281"/>
      <c r="DE13" s="281"/>
      <c r="DF13" s="281"/>
      <c r="DG13" s="281"/>
      <c r="DH13" s="281"/>
      <c r="DI13" s="281"/>
      <c r="DJ13" s="281"/>
      <c r="DK13" s="281"/>
      <c r="DL13" s="281"/>
    </row>
    <row r="14" spans="1:116">
      <c r="A14" s="281"/>
      <c r="B14" s="281"/>
      <c r="C14" s="281"/>
      <c r="D14" s="281"/>
      <c r="E14" s="281"/>
      <c r="F14" s="281"/>
      <c r="G14" s="281"/>
      <c r="H14" s="281"/>
      <c r="I14" s="281"/>
      <c r="J14" s="281"/>
      <c r="K14" s="281"/>
      <c r="L14" s="281"/>
      <c r="M14" s="281"/>
      <c r="N14" s="281"/>
      <c r="O14" s="281"/>
      <c r="P14" s="281"/>
      <c r="Q14" s="281"/>
      <c r="R14" s="281"/>
      <c r="S14" s="281"/>
      <c r="T14" s="281"/>
      <c r="U14" s="281"/>
      <c r="V14" s="281"/>
      <c r="W14" s="281"/>
      <c r="X14" s="281"/>
      <c r="Y14" s="281"/>
      <c r="Z14" s="281"/>
      <c r="AA14" s="281"/>
      <c r="AB14" s="281"/>
      <c r="AC14" s="281"/>
      <c r="AD14" s="281"/>
      <c r="AE14" s="281"/>
      <c r="AF14" s="281"/>
      <c r="AG14" s="281"/>
      <c r="AH14" s="281"/>
      <c r="AI14" s="281"/>
      <c r="AJ14" s="281"/>
      <c r="AK14" s="281"/>
      <c r="AL14" s="281"/>
      <c r="AM14" s="281"/>
      <c r="AN14" s="281"/>
      <c r="AO14" s="281"/>
      <c r="AP14" s="281"/>
      <c r="AQ14" s="281"/>
      <c r="AR14" s="281"/>
      <c r="AS14" s="281"/>
      <c r="AT14" s="281"/>
      <c r="AU14" s="281"/>
      <c r="AV14" s="281"/>
      <c r="AW14" s="281"/>
      <c r="AX14" s="281"/>
      <c r="AY14" s="281"/>
      <c r="AZ14" s="281"/>
      <c r="BA14" s="281"/>
      <c r="BB14" s="281"/>
      <c r="BC14" s="281"/>
      <c r="BD14" s="281"/>
      <c r="BE14" s="281"/>
      <c r="BF14" s="281"/>
      <c r="BG14" s="281"/>
      <c r="BH14" s="281"/>
      <c r="BI14" s="281"/>
      <c r="BJ14" s="281"/>
      <c r="BK14" s="281"/>
      <c r="BL14" s="281"/>
      <c r="BM14" s="281"/>
      <c r="BN14" s="281"/>
      <c r="BO14" s="281"/>
      <c r="BP14" s="281"/>
      <c r="BQ14" s="281"/>
      <c r="BR14" s="281"/>
      <c r="BS14" s="281"/>
      <c r="BT14" s="281"/>
      <c r="BU14" s="281"/>
      <c r="BV14" s="281"/>
      <c r="BW14" s="281"/>
      <c r="BX14" s="281"/>
      <c r="BY14" s="281"/>
      <c r="BZ14" s="281"/>
      <c r="CA14" s="281"/>
      <c r="CB14" s="281"/>
      <c r="CC14" s="281"/>
      <c r="CD14" s="281"/>
      <c r="CE14" s="281"/>
      <c r="CF14" s="281"/>
      <c r="CG14" s="281"/>
      <c r="CH14" s="281"/>
      <c r="CI14" s="281"/>
      <c r="CJ14" s="281"/>
      <c r="CK14" s="281"/>
      <c r="CL14" s="281"/>
      <c r="CM14" s="281"/>
      <c r="CN14" s="281"/>
      <c r="CO14" s="281"/>
      <c r="CP14" s="281"/>
      <c r="CQ14" s="281"/>
      <c r="CR14" s="281"/>
      <c r="CS14" s="281"/>
      <c r="CT14" s="281"/>
      <c r="CU14" s="281"/>
      <c r="CV14" s="281"/>
      <c r="CW14" s="281"/>
      <c r="CX14" s="281"/>
      <c r="CY14" s="281"/>
      <c r="CZ14" s="281"/>
      <c r="DA14" s="281"/>
      <c r="DB14" s="281"/>
      <c r="DC14" s="281"/>
      <c r="DD14" s="281"/>
      <c r="DE14" s="281"/>
      <c r="DF14" s="281"/>
      <c r="DG14" s="281"/>
      <c r="DH14" s="281"/>
      <c r="DI14" s="281"/>
      <c r="DJ14" s="281"/>
      <c r="DK14" s="281"/>
      <c r="DL14" s="281"/>
    </row>
    <row r="15" spans="1:116">
      <c r="A15" s="281"/>
      <c r="B15" s="281"/>
      <c r="C15" s="281"/>
      <c r="D15" s="281"/>
      <c r="E15" s="281"/>
      <c r="F15" s="281"/>
      <c r="G15" s="281"/>
      <c r="H15" s="281"/>
      <c r="I15" s="281"/>
      <c r="J15" s="281"/>
      <c r="K15" s="281"/>
      <c r="L15" s="281"/>
      <c r="M15" s="281"/>
      <c r="N15" s="281"/>
      <c r="O15" s="281"/>
      <c r="P15" s="281"/>
      <c r="Q15" s="281"/>
      <c r="R15" s="281"/>
      <c r="S15" s="281"/>
      <c r="T15" s="281"/>
      <c r="U15" s="281"/>
      <c r="V15" s="281"/>
      <c r="W15" s="281"/>
      <c r="X15" s="281"/>
      <c r="Y15" s="281"/>
      <c r="Z15" s="281"/>
      <c r="AA15" s="281"/>
      <c r="AB15" s="281"/>
      <c r="AC15" s="281"/>
      <c r="AD15" s="281"/>
      <c r="AE15" s="281"/>
      <c r="AF15" s="281"/>
      <c r="AG15" s="281"/>
      <c r="AH15" s="281"/>
      <c r="AI15" s="281"/>
      <c r="AJ15" s="281"/>
      <c r="AK15" s="281"/>
      <c r="AL15" s="281"/>
      <c r="AM15" s="281"/>
      <c r="AN15" s="281"/>
      <c r="AO15" s="281"/>
      <c r="AP15" s="281"/>
      <c r="AQ15" s="281"/>
      <c r="AR15" s="281"/>
      <c r="AS15" s="281"/>
      <c r="AT15" s="281"/>
      <c r="AU15" s="281"/>
      <c r="AV15" s="281"/>
      <c r="AW15" s="281"/>
      <c r="AX15" s="281"/>
      <c r="AY15" s="281"/>
      <c r="AZ15" s="281"/>
      <c r="BA15" s="281"/>
      <c r="BB15" s="281"/>
      <c r="BC15" s="281"/>
      <c r="BD15" s="281"/>
      <c r="BE15" s="281"/>
      <c r="BF15" s="281"/>
      <c r="BG15" s="281"/>
      <c r="BH15" s="281"/>
      <c r="BI15" s="281"/>
      <c r="BJ15" s="281"/>
      <c r="BK15" s="281"/>
      <c r="BL15" s="281"/>
      <c r="BM15" s="281"/>
      <c r="BN15" s="281"/>
      <c r="BO15" s="281"/>
      <c r="BP15" s="281"/>
      <c r="BQ15" s="281"/>
      <c r="BR15" s="281"/>
      <c r="BS15" s="281"/>
      <c r="BT15" s="281"/>
      <c r="BU15" s="281"/>
      <c r="BV15" s="281"/>
      <c r="BW15" s="281"/>
      <c r="BX15" s="281"/>
      <c r="BY15" s="281"/>
      <c r="BZ15" s="281"/>
      <c r="CA15" s="281"/>
      <c r="CB15" s="281"/>
      <c r="CC15" s="281"/>
      <c r="CD15" s="281"/>
      <c r="CE15" s="281"/>
      <c r="CF15" s="281"/>
      <c r="CG15" s="281"/>
      <c r="CH15" s="281"/>
      <c r="CI15" s="281"/>
      <c r="CJ15" s="281"/>
      <c r="CK15" s="281"/>
      <c r="CL15" s="281"/>
      <c r="CM15" s="281"/>
      <c r="CN15" s="281"/>
      <c r="CO15" s="281"/>
      <c r="CP15" s="281"/>
      <c r="CQ15" s="281"/>
      <c r="CR15" s="281"/>
      <c r="CS15" s="281"/>
      <c r="CT15" s="281"/>
      <c r="CU15" s="281"/>
      <c r="CV15" s="281"/>
      <c r="CW15" s="281"/>
      <c r="CX15" s="281"/>
      <c r="CY15" s="281"/>
      <c r="CZ15" s="281"/>
      <c r="DA15" s="281"/>
      <c r="DB15" s="281"/>
      <c r="DC15" s="281"/>
      <c r="DD15" s="281"/>
      <c r="DE15" s="281"/>
      <c r="DF15" s="281"/>
      <c r="DG15" s="281"/>
      <c r="DH15" s="281"/>
      <c r="DI15" s="281"/>
      <c r="DJ15" s="281"/>
      <c r="DK15" s="281"/>
      <c r="DL15" s="281"/>
    </row>
    <row r="16" spans="1:116">
      <c r="A16" s="281"/>
      <c r="B16" s="281"/>
      <c r="C16" s="281"/>
      <c r="D16" s="281"/>
      <c r="E16" s="281"/>
      <c r="F16" s="281"/>
      <c r="G16" s="281"/>
      <c r="H16" s="281"/>
      <c r="I16" s="281"/>
      <c r="J16" s="281"/>
      <c r="K16" s="281"/>
      <c r="L16" s="281"/>
      <c r="M16" s="281"/>
      <c r="N16" s="281"/>
      <c r="O16" s="281"/>
      <c r="P16" s="281"/>
      <c r="Q16" s="281"/>
      <c r="R16" s="281"/>
      <c r="S16" s="281"/>
      <c r="T16" s="281"/>
      <c r="U16" s="281"/>
      <c r="V16" s="281"/>
      <c r="W16" s="281"/>
      <c r="X16" s="281"/>
      <c r="Y16" s="281"/>
      <c r="Z16" s="281"/>
      <c r="AA16" s="281"/>
      <c r="AB16" s="281"/>
      <c r="AC16" s="281"/>
      <c r="AD16" s="281"/>
      <c r="AE16" s="281"/>
      <c r="AF16" s="281"/>
      <c r="AG16" s="281"/>
      <c r="AH16" s="281"/>
      <c r="AI16" s="281"/>
      <c r="AJ16" s="281"/>
      <c r="AK16" s="281"/>
      <c r="AL16" s="281"/>
      <c r="AM16" s="281"/>
      <c r="AN16" s="281"/>
      <c r="AO16" s="281"/>
      <c r="AP16" s="281"/>
      <c r="AQ16" s="281"/>
      <c r="AR16" s="281"/>
      <c r="AS16" s="281"/>
      <c r="AT16" s="281"/>
      <c r="AU16" s="281"/>
      <c r="AV16" s="281"/>
      <c r="AW16" s="281"/>
      <c r="AX16" s="281"/>
      <c r="AY16" s="281"/>
      <c r="AZ16" s="281"/>
      <c r="BA16" s="281"/>
      <c r="BB16" s="281"/>
      <c r="BC16" s="281"/>
      <c r="BD16" s="281"/>
      <c r="BE16" s="281"/>
      <c r="BF16" s="281"/>
      <c r="BG16" s="281"/>
      <c r="BH16" s="281"/>
      <c r="BI16" s="281"/>
      <c r="BJ16" s="281"/>
      <c r="BK16" s="281"/>
      <c r="BL16" s="281"/>
      <c r="BM16" s="281"/>
      <c r="BN16" s="281"/>
      <c r="BO16" s="281"/>
      <c r="BP16" s="281"/>
      <c r="BQ16" s="281"/>
      <c r="BR16" s="281"/>
      <c r="BS16" s="281"/>
      <c r="BT16" s="281"/>
      <c r="BU16" s="281"/>
      <c r="BV16" s="281"/>
      <c r="BW16" s="281"/>
      <c r="BX16" s="281"/>
      <c r="BY16" s="281"/>
      <c r="BZ16" s="281"/>
      <c r="CA16" s="281"/>
      <c r="CB16" s="281"/>
      <c r="CC16" s="281"/>
      <c r="CD16" s="281"/>
      <c r="CE16" s="281"/>
      <c r="CF16" s="281"/>
      <c r="CG16" s="281"/>
      <c r="CH16" s="281"/>
      <c r="CI16" s="281"/>
      <c r="CJ16" s="281"/>
      <c r="CK16" s="281"/>
      <c r="CL16" s="281"/>
      <c r="CM16" s="281"/>
      <c r="CN16" s="281"/>
      <c r="CO16" s="281"/>
      <c r="CP16" s="281"/>
      <c r="CQ16" s="281"/>
      <c r="CR16" s="281"/>
      <c r="CS16" s="281"/>
      <c r="CT16" s="281"/>
      <c r="CU16" s="281"/>
      <c r="CV16" s="281"/>
      <c r="CW16" s="281"/>
      <c r="CX16" s="281"/>
      <c r="CY16" s="281"/>
      <c r="CZ16" s="281"/>
      <c r="DA16" s="281"/>
      <c r="DB16" s="281"/>
      <c r="DC16" s="281"/>
      <c r="DD16" s="281"/>
      <c r="DE16" s="281"/>
      <c r="DF16" s="281"/>
      <c r="DG16" s="281"/>
      <c r="DH16" s="281"/>
      <c r="DI16" s="281"/>
      <c r="DJ16" s="281"/>
      <c r="DK16" s="281"/>
      <c r="DL16" s="281"/>
    </row>
    <row r="17" spans="1:116">
      <c r="A17" s="281"/>
      <c r="B17" s="281"/>
      <c r="C17" s="281"/>
      <c r="D17" s="281"/>
      <c r="E17" s="281"/>
      <c r="F17" s="281"/>
      <c r="G17" s="281"/>
      <c r="H17" s="281"/>
      <c r="I17" s="281"/>
      <c r="J17" s="281"/>
      <c r="K17" s="281"/>
      <c r="L17" s="281"/>
      <c r="M17" s="281"/>
      <c r="N17" s="281"/>
      <c r="O17" s="281"/>
      <c r="P17" s="281"/>
      <c r="Q17" s="281"/>
      <c r="R17" s="281"/>
      <c r="S17" s="281"/>
      <c r="T17" s="281"/>
      <c r="U17" s="281"/>
      <c r="V17" s="281"/>
      <c r="W17" s="281"/>
      <c r="X17" s="281"/>
      <c r="Y17" s="281"/>
      <c r="Z17" s="281"/>
      <c r="AA17" s="281"/>
      <c r="AB17" s="281"/>
      <c r="AC17" s="281"/>
      <c r="AD17" s="281"/>
      <c r="AE17" s="281"/>
      <c r="AF17" s="281"/>
      <c r="AG17" s="281"/>
      <c r="AH17" s="281"/>
      <c r="AI17" s="281"/>
      <c r="AJ17" s="281"/>
      <c r="AK17" s="281"/>
      <c r="AL17" s="281"/>
      <c r="AM17" s="281"/>
      <c r="AN17" s="281"/>
      <c r="AO17" s="281"/>
      <c r="AP17" s="281"/>
      <c r="AQ17" s="281"/>
      <c r="AR17" s="281"/>
      <c r="AS17" s="281"/>
      <c r="AT17" s="281"/>
      <c r="AU17" s="281"/>
      <c r="AV17" s="281"/>
      <c r="AW17" s="281"/>
      <c r="AX17" s="281"/>
      <c r="AY17" s="281"/>
      <c r="AZ17" s="281"/>
      <c r="BA17" s="281"/>
      <c r="BB17" s="281"/>
      <c r="BC17" s="281"/>
      <c r="BD17" s="281"/>
      <c r="BE17" s="281"/>
      <c r="BF17" s="281"/>
      <c r="BG17" s="281"/>
      <c r="BH17" s="281"/>
      <c r="BI17" s="281"/>
      <c r="BJ17" s="281"/>
      <c r="BK17" s="281"/>
      <c r="BL17" s="281"/>
      <c r="BM17" s="281"/>
      <c r="BN17" s="281"/>
      <c r="BO17" s="281"/>
      <c r="BP17" s="281"/>
      <c r="BQ17" s="281"/>
      <c r="BR17" s="281"/>
      <c r="BS17" s="281"/>
      <c r="BT17" s="281"/>
      <c r="BU17" s="281"/>
      <c r="BV17" s="281"/>
      <c r="BW17" s="281"/>
      <c r="BX17" s="281"/>
      <c r="BY17" s="281"/>
      <c r="BZ17" s="281"/>
      <c r="CA17" s="281"/>
      <c r="CB17" s="281"/>
      <c r="CC17" s="281"/>
      <c r="CD17" s="281"/>
      <c r="CE17" s="281"/>
      <c r="CF17" s="281"/>
      <c r="CG17" s="281"/>
      <c r="CH17" s="281"/>
      <c r="CI17" s="281"/>
      <c r="CJ17" s="281"/>
      <c r="CK17" s="281"/>
      <c r="CL17" s="281"/>
      <c r="CM17" s="281"/>
      <c r="CN17" s="281"/>
      <c r="CO17" s="281"/>
      <c r="CP17" s="281"/>
      <c r="CQ17" s="281"/>
      <c r="CR17" s="281"/>
      <c r="CS17" s="281"/>
      <c r="CT17" s="281"/>
      <c r="CU17" s="281"/>
      <c r="CV17" s="281"/>
      <c r="CW17" s="281"/>
      <c r="CX17" s="281"/>
      <c r="CY17" s="281"/>
      <c r="CZ17" s="281"/>
      <c r="DA17" s="281"/>
      <c r="DB17" s="281"/>
      <c r="DC17" s="281"/>
      <c r="DD17" s="281"/>
      <c r="DE17" s="281"/>
      <c r="DF17" s="281"/>
      <c r="DG17" s="281"/>
      <c r="DH17" s="281"/>
      <c r="DI17" s="281"/>
      <c r="DJ17" s="281"/>
      <c r="DK17" s="281"/>
      <c r="DL17" s="281"/>
    </row>
    <row r="18" spans="1:116">
      <c r="A18" s="281"/>
      <c r="B18" s="281"/>
      <c r="C18" s="281"/>
      <c r="D18" s="281"/>
      <c r="E18" s="281"/>
      <c r="F18" s="281"/>
      <c r="G18" s="281"/>
      <c r="H18" s="281"/>
      <c r="I18" s="281"/>
      <c r="J18" s="281"/>
      <c r="K18" s="281"/>
      <c r="L18" s="281"/>
      <c r="M18" s="281"/>
      <c r="N18" s="281"/>
      <c r="O18" s="281"/>
      <c r="P18" s="281"/>
      <c r="Q18" s="281"/>
      <c r="R18" s="281"/>
      <c r="S18" s="281"/>
      <c r="T18" s="281"/>
      <c r="U18" s="281"/>
      <c r="V18" s="281"/>
      <c r="W18" s="281"/>
      <c r="X18" s="281"/>
      <c r="Y18" s="281"/>
      <c r="Z18" s="281"/>
      <c r="AA18" s="281"/>
      <c r="AB18" s="281"/>
      <c r="AC18" s="281"/>
      <c r="AD18" s="281"/>
      <c r="AE18" s="281"/>
      <c r="AF18" s="281"/>
      <c r="AG18" s="281"/>
      <c r="AH18" s="281"/>
      <c r="AI18" s="281"/>
      <c r="AJ18" s="281"/>
      <c r="AK18" s="281"/>
      <c r="AL18" s="281"/>
      <c r="AM18" s="281"/>
      <c r="AN18" s="281"/>
      <c r="AO18" s="281"/>
      <c r="AP18" s="281"/>
      <c r="AQ18" s="281"/>
      <c r="AR18" s="281"/>
      <c r="AS18" s="281"/>
      <c r="AT18" s="281"/>
      <c r="AU18" s="281"/>
      <c r="AV18" s="281"/>
      <c r="AW18" s="281"/>
      <c r="AX18" s="281"/>
      <c r="AY18" s="281"/>
      <c r="AZ18" s="281"/>
      <c r="BA18" s="281"/>
      <c r="BB18" s="281"/>
      <c r="BC18" s="281"/>
      <c r="BD18" s="281"/>
      <c r="BE18" s="281"/>
      <c r="BF18" s="281"/>
      <c r="BG18" s="281"/>
      <c r="BH18" s="281"/>
      <c r="BI18" s="281"/>
      <c r="BJ18" s="281"/>
      <c r="BK18" s="281"/>
      <c r="BL18" s="281"/>
      <c r="BM18" s="281"/>
      <c r="BN18" s="281"/>
      <c r="BO18" s="281"/>
      <c r="BP18" s="281"/>
      <c r="BQ18" s="281"/>
      <c r="BR18" s="281"/>
      <c r="BS18" s="281"/>
      <c r="BT18" s="281"/>
      <c r="BU18" s="281"/>
      <c r="BV18" s="281"/>
      <c r="BW18" s="281"/>
      <c r="BX18" s="281"/>
      <c r="BY18" s="281"/>
      <c r="BZ18" s="281"/>
      <c r="CA18" s="281"/>
      <c r="CB18" s="281"/>
      <c r="CC18" s="281"/>
      <c r="CD18" s="281"/>
      <c r="CE18" s="281"/>
      <c r="CF18" s="281"/>
      <c r="CG18" s="281"/>
      <c r="CH18" s="281"/>
      <c r="CI18" s="281"/>
      <c r="CJ18" s="281"/>
      <c r="CK18" s="281"/>
      <c r="CL18" s="281"/>
      <c r="CM18" s="281"/>
      <c r="CN18" s="281"/>
      <c r="CO18" s="281"/>
      <c r="CP18" s="281"/>
      <c r="CQ18" s="281"/>
      <c r="CR18" s="281"/>
      <c r="CS18" s="281"/>
      <c r="CT18" s="281"/>
      <c r="CU18" s="281"/>
      <c r="CV18" s="281"/>
      <c r="CW18" s="281"/>
      <c r="CX18" s="281"/>
      <c r="CY18" s="281"/>
      <c r="CZ18" s="281"/>
      <c r="DA18" s="281"/>
      <c r="DB18" s="281"/>
      <c r="DC18" s="281"/>
      <c r="DD18" s="281"/>
      <c r="DE18" s="281"/>
      <c r="DF18" s="281"/>
      <c r="DG18" s="281"/>
      <c r="DH18" s="281"/>
      <c r="DI18" s="281"/>
      <c r="DJ18" s="281"/>
      <c r="DK18" s="281"/>
      <c r="DL18" s="281"/>
    </row>
    <row r="19" spans="1:116">
      <c r="A19" s="281"/>
      <c r="B19" s="281"/>
      <c r="C19" s="281"/>
      <c r="D19" s="281"/>
      <c r="E19" s="281"/>
      <c r="F19" s="281"/>
      <c r="G19" s="281"/>
      <c r="H19" s="281"/>
      <c r="I19" s="281"/>
      <c r="J19" s="281"/>
      <c r="K19" s="281"/>
      <c r="L19" s="281"/>
      <c r="M19" s="281"/>
      <c r="N19" s="281"/>
      <c r="O19" s="281"/>
      <c r="P19" s="281"/>
      <c r="Q19" s="281"/>
      <c r="R19" s="281"/>
      <c r="S19" s="281"/>
      <c r="T19" s="281"/>
      <c r="U19" s="281"/>
      <c r="V19" s="281"/>
      <c r="W19" s="281"/>
      <c r="X19" s="281"/>
      <c r="Y19" s="281"/>
      <c r="Z19" s="281"/>
      <c r="AA19" s="281"/>
      <c r="AB19" s="281"/>
      <c r="AC19" s="281"/>
      <c r="AD19" s="281"/>
      <c r="AE19" s="281"/>
      <c r="AF19" s="281"/>
      <c r="AG19" s="281"/>
      <c r="AH19" s="281"/>
      <c r="AI19" s="281"/>
      <c r="AJ19" s="281"/>
      <c r="AK19" s="281"/>
      <c r="AL19" s="281"/>
      <c r="AM19" s="281"/>
      <c r="AN19" s="281"/>
      <c r="AO19" s="281"/>
      <c r="AP19" s="281"/>
      <c r="AQ19" s="281"/>
      <c r="AR19" s="281"/>
      <c r="AS19" s="281"/>
      <c r="AT19" s="281"/>
      <c r="AU19" s="281"/>
      <c r="AV19" s="281"/>
      <c r="AW19" s="281"/>
      <c r="AX19" s="281"/>
      <c r="AY19" s="281"/>
      <c r="AZ19" s="281"/>
      <c r="BA19" s="281"/>
      <c r="BB19" s="281"/>
      <c r="BC19" s="281"/>
      <c r="BD19" s="281"/>
      <c r="BE19" s="281"/>
      <c r="BF19" s="281"/>
      <c r="BG19" s="281"/>
      <c r="BH19" s="281"/>
      <c r="BI19" s="281"/>
      <c r="BJ19" s="281"/>
      <c r="BK19" s="281"/>
      <c r="BL19" s="281"/>
      <c r="BM19" s="281"/>
      <c r="BN19" s="281"/>
      <c r="BO19" s="281"/>
      <c r="BP19" s="281"/>
      <c r="BQ19" s="281"/>
      <c r="BR19" s="281"/>
      <c r="BS19" s="281"/>
      <c r="BT19" s="281"/>
      <c r="BU19" s="281"/>
      <c r="BV19" s="281"/>
      <c r="BW19" s="281"/>
      <c r="BX19" s="281"/>
      <c r="BY19" s="281"/>
      <c r="BZ19" s="281"/>
      <c r="CA19" s="281"/>
      <c r="CB19" s="281"/>
      <c r="CC19" s="281"/>
      <c r="CD19" s="281"/>
      <c r="CE19" s="281"/>
      <c r="CF19" s="281"/>
      <c r="CG19" s="281"/>
      <c r="CH19" s="281"/>
      <c r="CI19" s="281"/>
      <c r="CJ19" s="281"/>
      <c r="CK19" s="281"/>
      <c r="CL19" s="281"/>
      <c r="CM19" s="281"/>
      <c r="CN19" s="281"/>
      <c r="CO19" s="281"/>
      <c r="CP19" s="281"/>
      <c r="CQ19" s="281"/>
      <c r="CR19" s="281"/>
      <c r="CS19" s="281"/>
      <c r="CT19" s="281"/>
      <c r="CU19" s="281"/>
      <c r="CV19" s="281"/>
      <c r="CW19" s="281"/>
      <c r="CX19" s="281"/>
      <c r="CY19" s="281"/>
      <c r="CZ19" s="281"/>
      <c r="DA19" s="281"/>
      <c r="DB19" s="281"/>
      <c r="DC19" s="281"/>
      <c r="DD19" s="281"/>
      <c r="DE19" s="281"/>
      <c r="DF19" s="281"/>
      <c r="DG19" s="281"/>
      <c r="DH19" s="281"/>
      <c r="DI19" s="281"/>
      <c r="DJ19" s="281"/>
      <c r="DK19" s="281"/>
      <c r="DL19" s="281"/>
    </row>
    <row r="20" spans="1:116">
      <c r="A20" s="281"/>
      <c r="B20" s="281"/>
      <c r="C20" s="281"/>
      <c r="D20" s="281"/>
      <c r="E20" s="281"/>
      <c r="F20" s="281"/>
      <c r="G20" s="281"/>
      <c r="H20" s="281"/>
      <c r="I20" s="281"/>
      <c r="J20" s="281"/>
      <c r="K20" s="281"/>
      <c r="L20" s="281"/>
      <c r="M20" s="281"/>
      <c r="N20" s="281"/>
      <c r="O20" s="281"/>
      <c r="P20" s="281"/>
      <c r="Q20" s="281"/>
      <c r="R20" s="281"/>
      <c r="S20" s="281"/>
      <c r="T20" s="281"/>
      <c r="U20" s="281"/>
      <c r="V20" s="281"/>
      <c r="W20" s="281"/>
      <c r="X20" s="281"/>
      <c r="Y20" s="281"/>
      <c r="Z20" s="281"/>
      <c r="AA20" s="281"/>
      <c r="AB20" s="281"/>
      <c r="AC20" s="281"/>
      <c r="AD20" s="281"/>
      <c r="AE20" s="281"/>
      <c r="AF20" s="281"/>
      <c r="AG20" s="281"/>
      <c r="AH20" s="281"/>
      <c r="AI20" s="281"/>
      <c r="AJ20" s="281"/>
      <c r="AK20" s="281"/>
      <c r="AL20" s="281"/>
      <c r="AM20" s="281"/>
      <c r="AN20" s="281"/>
      <c r="AO20" s="281"/>
      <c r="AP20" s="281"/>
      <c r="AQ20" s="281"/>
      <c r="AR20" s="281"/>
      <c r="AS20" s="281"/>
      <c r="AT20" s="281"/>
      <c r="AU20" s="281"/>
      <c r="AV20" s="281"/>
      <c r="AW20" s="281"/>
      <c r="AX20" s="281"/>
      <c r="AY20" s="281"/>
      <c r="AZ20" s="281"/>
      <c r="BA20" s="281"/>
      <c r="BB20" s="281"/>
      <c r="BC20" s="281"/>
      <c r="BD20" s="281"/>
      <c r="BE20" s="281"/>
      <c r="BF20" s="281"/>
      <c r="BG20" s="281"/>
      <c r="BH20" s="281"/>
      <c r="BI20" s="281"/>
      <c r="BJ20" s="281"/>
      <c r="BK20" s="281"/>
      <c r="BL20" s="281"/>
      <c r="BM20" s="281"/>
      <c r="BN20" s="281"/>
      <c r="BO20" s="281"/>
      <c r="BP20" s="281"/>
      <c r="BQ20" s="281"/>
      <c r="BR20" s="281"/>
      <c r="BS20" s="281"/>
      <c r="BT20" s="281"/>
      <c r="BU20" s="281"/>
      <c r="BV20" s="281"/>
      <c r="BW20" s="281"/>
      <c r="BX20" s="281"/>
      <c r="BY20" s="281"/>
      <c r="BZ20" s="281"/>
      <c r="CA20" s="281"/>
      <c r="CB20" s="281"/>
      <c r="CC20" s="281"/>
      <c r="CD20" s="281"/>
      <c r="CE20" s="281"/>
      <c r="CF20" s="281"/>
      <c r="CG20" s="281"/>
      <c r="CH20" s="281"/>
      <c r="CI20" s="281"/>
      <c r="CJ20" s="281"/>
      <c r="CK20" s="281"/>
      <c r="CL20" s="281"/>
      <c r="CM20" s="281"/>
      <c r="CN20" s="281"/>
      <c r="CO20" s="281"/>
      <c r="CP20" s="281"/>
      <c r="CQ20" s="281"/>
      <c r="CR20" s="281"/>
      <c r="CS20" s="281"/>
      <c r="CT20" s="281"/>
      <c r="CU20" s="281"/>
      <c r="CV20" s="281"/>
      <c r="CW20" s="281"/>
      <c r="CX20" s="281"/>
      <c r="CY20" s="281"/>
      <c r="CZ20" s="281"/>
      <c r="DA20" s="281"/>
      <c r="DB20" s="281"/>
      <c r="DC20" s="281"/>
      <c r="DD20" s="281"/>
      <c r="DE20" s="281"/>
      <c r="DF20" s="281"/>
      <c r="DG20" s="281"/>
      <c r="DH20" s="281"/>
      <c r="DI20" s="281"/>
      <c r="DJ20" s="281"/>
      <c r="DK20" s="281"/>
      <c r="DL20" s="281"/>
    </row>
    <row r="21" spans="1:116">
      <c r="A21" s="281"/>
      <c r="B21" s="281"/>
      <c r="C21" s="281"/>
      <c r="D21" s="281"/>
      <c r="E21" s="281"/>
      <c r="F21" s="281"/>
      <c r="G21" s="281"/>
      <c r="H21" s="281"/>
      <c r="I21" s="281"/>
      <c r="J21" s="281"/>
      <c r="K21" s="281"/>
      <c r="L21" s="281"/>
      <c r="M21" s="281"/>
      <c r="N21" s="281"/>
      <c r="O21" s="281"/>
      <c r="P21" s="281"/>
      <c r="Q21" s="281"/>
      <c r="R21" s="281"/>
      <c r="S21" s="281"/>
      <c r="T21" s="281"/>
      <c r="U21" s="281"/>
      <c r="V21" s="281"/>
      <c r="W21" s="281"/>
      <c r="X21" s="281"/>
      <c r="Y21" s="281"/>
      <c r="Z21" s="281"/>
      <c r="AA21" s="281"/>
      <c r="AB21" s="281"/>
      <c r="AC21" s="281"/>
      <c r="AD21" s="281"/>
      <c r="AE21" s="281"/>
      <c r="AF21" s="281"/>
      <c r="AG21" s="281"/>
      <c r="AH21" s="281"/>
      <c r="AI21" s="281"/>
      <c r="AJ21" s="281"/>
      <c r="AK21" s="281"/>
      <c r="AL21" s="281"/>
      <c r="AM21" s="281"/>
      <c r="AN21" s="281"/>
      <c r="AO21" s="281"/>
      <c r="AP21" s="281"/>
      <c r="AQ21" s="281"/>
      <c r="AR21" s="281"/>
      <c r="AS21" s="281"/>
      <c r="AT21" s="281"/>
      <c r="AU21" s="281"/>
      <c r="AV21" s="281"/>
      <c r="AW21" s="281"/>
      <c r="AX21" s="281"/>
      <c r="AY21" s="281"/>
      <c r="AZ21" s="281"/>
      <c r="BA21" s="281"/>
      <c r="BB21" s="281"/>
      <c r="BC21" s="281"/>
      <c r="BD21" s="281"/>
      <c r="BE21" s="281"/>
      <c r="BF21" s="281"/>
      <c r="BG21" s="281"/>
      <c r="BH21" s="281"/>
      <c r="BI21" s="281"/>
      <c r="BJ21" s="281"/>
      <c r="BK21" s="281"/>
      <c r="BL21" s="281"/>
      <c r="BM21" s="281"/>
      <c r="BN21" s="281"/>
      <c r="BO21" s="281"/>
      <c r="BP21" s="281"/>
      <c r="BQ21" s="281"/>
      <c r="BR21" s="281"/>
      <c r="BS21" s="281"/>
      <c r="BT21" s="281"/>
      <c r="BU21" s="281"/>
      <c r="BV21" s="281"/>
      <c r="BW21" s="281"/>
      <c r="BX21" s="281"/>
      <c r="BY21" s="281"/>
      <c r="BZ21" s="281"/>
      <c r="CA21" s="281"/>
      <c r="CB21" s="281"/>
      <c r="CC21" s="281"/>
      <c r="CD21" s="281"/>
      <c r="CE21" s="281"/>
      <c r="CF21" s="281"/>
      <c r="CG21" s="281"/>
      <c r="CH21" s="281"/>
      <c r="CI21" s="281"/>
      <c r="CJ21" s="281"/>
      <c r="CK21" s="281"/>
      <c r="CL21" s="281"/>
      <c r="CM21" s="281"/>
      <c r="CN21" s="281"/>
      <c r="CO21" s="281"/>
      <c r="CP21" s="281"/>
      <c r="CQ21" s="281"/>
      <c r="CR21" s="281"/>
      <c r="CS21" s="281"/>
      <c r="CT21" s="281"/>
      <c r="CU21" s="281"/>
      <c r="CV21" s="281"/>
      <c r="CW21" s="281"/>
      <c r="CX21" s="281"/>
      <c r="CY21" s="281"/>
      <c r="CZ21" s="281"/>
      <c r="DA21" s="281"/>
      <c r="DB21" s="281"/>
      <c r="DC21" s="281"/>
      <c r="DD21" s="281"/>
      <c r="DE21" s="281"/>
      <c r="DF21" s="281"/>
      <c r="DG21" s="281"/>
      <c r="DH21" s="281"/>
      <c r="DI21" s="281"/>
      <c r="DJ21" s="281"/>
      <c r="DK21" s="281"/>
      <c r="DL21" s="282"/>
    </row>
    <row r="22" spans="1:116">
      <c r="A22" s="281"/>
      <c r="B22" s="281"/>
      <c r="C22" s="281"/>
      <c r="D22" s="281"/>
      <c r="E22" s="281"/>
      <c r="F22" s="281"/>
      <c r="G22" s="281"/>
      <c r="H22" s="281"/>
      <c r="I22" s="281"/>
      <c r="J22" s="281"/>
      <c r="K22" s="281"/>
      <c r="L22" s="281"/>
      <c r="M22" s="281"/>
      <c r="N22" s="281"/>
      <c r="O22" s="281"/>
      <c r="P22" s="281"/>
      <c r="Q22" s="281"/>
      <c r="R22" s="281"/>
      <c r="S22" s="281"/>
      <c r="T22" s="281"/>
      <c r="U22" s="281"/>
      <c r="V22" s="281"/>
      <c r="W22" s="281"/>
      <c r="X22" s="281"/>
      <c r="Y22" s="281"/>
      <c r="Z22" s="281"/>
      <c r="AA22" s="281"/>
      <c r="AB22" s="281"/>
      <c r="AC22" s="281"/>
      <c r="AD22" s="281"/>
      <c r="AE22" s="281"/>
      <c r="AF22" s="281"/>
      <c r="AG22" s="281"/>
      <c r="AH22" s="281"/>
      <c r="AI22" s="281"/>
      <c r="AJ22" s="281"/>
      <c r="AK22" s="281"/>
      <c r="AL22" s="281"/>
      <c r="AM22" s="281"/>
      <c r="AN22" s="281"/>
      <c r="AO22" s="281"/>
      <c r="AP22" s="281"/>
      <c r="AQ22" s="281"/>
      <c r="AR22" s="281"/>
      <c r="AS22" s="281"/>
      <c r="AT22" s="281"/>
      <c r="AU22" s="281"/>
      <c r="AV22" s="281"/>
      <c r="AW22" s="281"/>
      <c r="AX22" s="281"/>
      <c r="AY22" s="281"/>
      <c r="AZ22" s="281"/>
      <c r="BA22" s="281"/>
      <c r="BB22" s="281"/>
      <c r="BC22" s="281"/>
      <c r="BD22" s="281"/>
      <c r="BE22" s="281"/>
      <c r="BF22" s="281"/>
      <c r="BG22" s="281"/>
      <c r="BH22" s="281"/>
      <c r="BI22" s="281"/>
      <c r="BJ22" s="281"/>
      <c r="BK22" s="281"/>
      <c r="BL22" s="281"/>
      <c r="BM22" s="281"/>
      <c r="BN22" s="281"/>
      <c r="BO22" s="281"/>
      <c r="BP22" s="281"/>
      <c r="BQ22" s="281"/>
      <c r="BR22" s="281"/>
      <c r="BS22" s="281"/>
      <c r="BT22" s="281"/>
      <c r="BU22" s="281"/>
      <c r="BV22" s="281"/>
      <c r="BW22" s="281"/>
      <c r="BX22" s="281"/>
      <c r="BY22" s="281"/>
      <c r="BZ22" s="281"/>
      <c r="CA22" s="281"/>
      <c r="CB22" s="281"/>
      <c r="CC22" s="281"/>
      <c r="CD22" s="281"/>
      <c r="CE22" s="281"/>
      <c r="CF22" s="281"/>
      <c r="CG22" s="281"/>
      <c r="CH22" s="281"/>
      <c r="CI22" s="281"/>
      <c r="CJ22" s="281"/>
      <c r="CK22" s="281"/>
      <c r="CL22" s="281"/>
      <c r="CM22" s="281"/>
      <c r="CN22" s="281"/>
      <c r="CO22" s="281"/>
      <c r="CP22" s="281"/>
      <c r="CQ22" s="281"/>
      <c r="CR22" s="281"/>
      <c r="CS22" s="281"/>
      <c r="CT22" s="281"/>
      <c r="CU22" s="281"/>
      <c r="CV22" s="281"/>
      <c r="CW22" s="281"/>
      <c r="CX22" s="281"/>
      <c r="CY22" s="281"/>
      <c r="CZ22" s="281"/>
      <c r="DA22" s="281"/>
      <c r="DB22" s="281"/>
      <c r="DC22" s="281"/>
      <c r="DD22" s="281"/>
      <c r="DE22" s="281"/>
      <c r="DF22" s="281"/>
      <c r="DG22" s="281"/>
      <c r="DH22" s="281"/>
      <c r="DI22" s="281"/>
      <c r="DJ22" s="281"/>
      <c r="DK22" s="281"/>
      <c r="DL22" s="281"/>
    </row>
    <row r="23" spans="1:116">
      <c r="A23" s="281"/>
      <c r="B23" s="281"/>
      <c r="C23" s="281"/>
      <c r="D23" s="281"/>
      <c r="E23" s="281"/>
      <c r="F23" s="281"/>
      <c r="G23" s="281"/>
      <c r="H23" s="281"/>
      <c r="I23" s="281"/>
      <c r="J23" s="281"/>
      <c r="K23" s="281"/>
      <c r="L23" s="281"/>
      <c r="M23" s="281"/>
      <c r="N23" s="281"/>
      <c r="O23" s="281"/>
      <c r="P23" s="281"/>
      <c r="Q23" s="281"/>
      <c r="R23" s="281"/>
      <c r="S23" s="281"/>
      <c r="T23" s="281"/>
      <c r="U23" s="281"/>
      <c r="V23" s="281"/>
      <c r="W23" s="281"/>
      <c r="X23" s="281"/>
      <c r="Y23" s="281"/>
      <c r="Z23" s="281"/>
      <c r="AA23" s="281"/>
      <c r="AB23" s="281"/>
      <c r="AC23" s="281"/>
      <c r="AD23" s="281"/>
      <c r="AE23" s="281"/>
      <c r="AF23" s="281"/>
      <c r="AG23" s="281"/>
      <c r="AH23" s="281"/>
      <c r="AI23" s="281"/>
      <c r="AJ23" s="281"/>
      <c r="AK23" s="281"/>
      <c r="AL23" s="281"/>
      <c r="AM23" s="281"/>
      <c r="AN23" s="281"/>
      <c r="AO23" s="281"/>
      <c r="AP23" s="281"/>
      <c r="AQ23" s="281"/>
      <c r="AR23" s="281"/>
      <c r="AS23" s="281"/>
      <c r="AT23" s="281"/>
      <c r="AU23" s="281"/>
      <c r="AV23" s="281"/>
      <c r="AW23" s="281"/>
      <c r="AX23" s="281"/>
      <c r="AY23" s="281"/>
      <c r="AZ23" s="281"/>
      <c r="BA23" s="281"/>
      <c r="BB23" s="281"/>
      <c r="BC23" s="281"/>
      <c r="BD23" s="281"/>
      <c r="BE23" s="281"/>
      <c r="BF23" s="281"/>
      <c r="BG23" s="281"/>
      <c r="BH23" s="281"/>
      <c r="BI23" s="281"/>
      <c r="BJ23" s="281"/>
      <c r="BK23" s="281"/>
      <c r="BL23" s="281"/>
      <c r="BM23" s="281"/>
      <c r="BN23" s="281"/>
      <c r="BO23" s="281"/>
      <c r="BP23" s="281"/>
      <c r="BQ23" s="281"/>
      <c r="BR23" s="281"/>
      <c r="BS23" s="281"/>
      <c r="BT23" s="281"/>
      <c r="BU23" s="281"/>
      <c r="BV23" s="281"/>
      <c r="BW23" s="281"/>
      <c r="BX23" s="281"/>
      <c r="BY23" s="281"/>
      <c r="BZ23" s="281"/>
      <c r="CA23" s="281"/>
      <c r="CB23" s="281"/>
      <c r="CC23" s="281"/>
      <c r="CD23" s="281"/>
      <c r="CE23" s="281"/>
      <c r="CF23" s="281"/>
      <c r="CG23" s="281"/>
      <c r="CH23" s="281"/>
      <c r="CI23" s="281"/>
      <c r="CJ23" s="281"/>
      <c r="CK23" s="281"/>
      <c r="CL23" s="281"/>
      <c r="CM23" s="281"/>
      <c r="CN23" s="281"/>
      <c r="CO23" s="281"/>
      <c r="CP23" s="281"/>
      <c r="CQ23" s="281"/>
      <c r="CR23" s="281"/>
      <c r="CS23" s="281"/>
      <c r="CT23" s="281"/>
      <c r="CU23" s="281"/>
      <c r="CV23" s="281"/>
      <c r="CW23" s="281"/>
      <c r="CX23" s="281"/>
      <c r="CY23" s="281"/>
      <c r="CZ23" s="281"/>
      <c r="DA23" s="281"/>
      <c r="DB23" s="281"/>
      <c r="DC23" s="281"/>
      <c r="DD23" s="281"/>
      <c r="DE23" s="281"/>
      <c r="DF23" s="281"/>
      <c r="DG23" s="281"/>
      <c r="DH23" s="281"/>
      <c r="DI23" s="281"/>
      <c r="DJ23" s="281"/>
      <c r="DK23" s="281"/>
      <c r="DL23" s="281"/>
    </row>
    <row r="24" spans="1:116">
      <c r="A24" s="281"/>
      <c r="B24" s="281"/>
      <c r="C24" s="281"/>
      <c r="D24" s="281"/>
      <c r="E24" s="281"/>
      <c r="F24" s="281"/>
      <c r="G24" s="281"/>
      <c r="H24" s="281"/>
      <c r="I24" s="281"/>
      <c r="J24" s="281"/>
      <c r="K24" s="281"/>
      <c r="L24" s="281"/>
      <c r="M24" s="281"/>
      <c r="N24" s="281"/>
      <c r="O24" s="281"/>
      <c r="P24" s="281"/>
      <c r="Q24" s="281"/>
      <c r="R24" s="281"/>
      <c r="S24" s="281"/>
      <c r="T24" s="281"/>
      <c r="U24" s="281"/>
      <c r="V24" s="281"/>
      <c r="W24" s="281"/>
      <c r="X24" s="281"/>
      <c r="Y24" s="281"/>
      <c r="Z24" s="281"/>
      <c r="AA24" s="281"/>
      <c r="AB24" s="281"/>
      <c r="AC24" s="281"/>
      <c r="AD24" s="281"/>
      <c r="AE24" s="281"/>
      <c r="AF24" s="281"/>
      <c r="AG24" s="281"/>
      <c r="AH24" s="281"/>
      <c r="AI24" s="281"/>
      <c r="AJ24" s="281"/>
      <c r="AK24" s="281"/>
      <c r="AL24" s="281"/>
      <c r="AM24" s="281"/>
      <c r="AN24" s="281"/>
      <c r="AO24" s="281"/>
      <c r="AP24" s="281"/>
      <c r="AQ24" s="281"/>
      <c r="AR24" s="281"/>
      <c r="AS24" s="281"/>
      <c r="AT24" s="281"/>
      <c r="AU24" s="281"/>
      <c r="AV24" s="281"/>
      <c r="AW24" s="281"/>
      <c r="AX24" s="281"/>
      <c r="AY24" s="281"/>
      <c r="AZ24" s="281"/>
      <c r="BA24" s="281"/>
      <c r="BB24" s="281"/>
      <c r="BC24" s="281"/>
      <c r="BD24" s="281"/>
      <c r="BE24" s="281"/>
      <c r="BF24" s="281"/>
      <c r="BG24" s="281"/>
      <c r="BH24" s="281"/>
      <c r="BI24" s="281"/>
      <c r="BJ24" s="281"/>
      <c r="BK24" s="281"/>
      <c r="BL24" s="281"/>
      <c r="BM24" s="281"/>
      <c r="BN24" s="281"/>
      <c r="BO24" s="281"/>
      <c r="BP24" s="281"/>
      <c r="BQ24" s="281"/>
      <c r="BR24" s="281"/>
      <c r="BS24" s="281"/>
      <c r="BT24" s="281"/>
      <c r="BU24" s="281"/>
      <c r="BV24" s="281"/>
      <c r="BW24" s="281"/>
      <c r="BX24" s="281"/>
      <c r="BY24" s="281"/>
      <c r="BZ24" s="281"/>
      <c r="CA24" s="281"/>
      <c r="CB24" s="281"/>
      <c r="CC24" s="281"/>
      <c r="CD24" s="281"/>
      <c r="CE24" s="281"/>
      <c r="CF24" s="281"/>
      <c r="CG24" s="281"/>
      <c r="CH24" s="281"/>
      <c r="CI24" s="281"/>
      <c r="CJ24" s="281"/>
      <c r="CK24" s="281"/>
      <c r="CL24" s="281"/>
      <c r="CM24" s="281"/>
      <c r="CN24" s="281"/>
      <c r="CO24" s="281"/>
      <c r="CP24" s="281"/>
      <c r="CQ24" s="281"/>
      <c r="CR24" s="281"/>
      <c r="CS24" s="281"/>
      <c r="CT24" s="281"/>
      <c r="CU24" s="281"/>
      <c r="CV24" s="281"/>
      <c r="CW24" s="281"/>
      <c r="CX24" s="281"/>
      <c r="CY24" s="281"/>
      <c r="CZ24" s="281"/>
      <c r="DA24" s="281"/>
      <c r="DB24" s="281"/>
      <c r="DC24" s="281"/>
      <c r="DD24" s="281"/>
      <c r="DE24" s="281"/>
      <c r="DF24" s="281"/>
      <c r="DG24" s="281"/>
      <c r="DH24" s="281"/>
      <c r="DI24" s="281"/>
      <c r="DJ24" s="281"/>
      <c r="DK24" s="281"/>
      <c r="DL24" s="281"/>
    </row>
    <row r="25" spans="1:116">
      <c r="A25" s="281"/>
      <c r="B25" s="281"/>
      <c r="C25" s="281"/>
      <c r="D25" s="281"/>
      <c r="E25" s="281"/>
      <c r="F25" s="281"/>
      <c r="G25" s="281"/>
      <c r="H25" s="281"/>
      <c r="I25" s="281"/>
      <c r="J25" s="281"/>
      <c r="K25" s="281"/>
      <c r="L25" s="281"/>
      <c r="M25" s="281"/>
      <c r="N25" s="281"/>
      <c r="O25" s="281"/>
      <c r="P25" s="281"/>
      <c r="Q25" s="281"/>
      <c r="R25" s="281"/>
      <c r="S25" s="281"/>
      <c r="T25" s="281"/>
      <c r="U25" s="281"/>
      <c r="V25" s="281"/>
      <c r="W25" s="281"/>
      <c r="X25" s="281"/>
      <c r="Y25" s="281"/>
      <c r="Z25" s="281"/>
      <c r="AA25" s="281"/>
      <c r="AB25" s="281"/>
      <c r="AC25" s="281"/>
      <c r="AD25" s="281"/>
      <c r="AE25" s="281"/>
      <c r="AF25" s="281"/>
      <c r="AG25" s="281"/>
      <c r="AH25" s="281"/>
      <c r="AI25" s="281"/>
      <c r="AJ25" s="281"/>
      <c r="AK25" s="281"/>
      <c r="AL25" s="281"/>
      <c r="AM25" s="281"/>
      <c r="AN25" s="281"/>
      <c r="AO25" s="281"/>
      <c r="AP25" s="281"/>
      <c r="AQ25" s="281"/>
      <c r="AR25" s="281"/>
      <c r="AS25" s="281"/>
      <c r="AT25" s="281"/>
      <c r="AU25" s="281"/>
      <c r="AV25" s="281"/>
      <c r="AW25" s="281"/>
      <c r="AX25" s="281"/>
      <c r="AY25" s="281"/>
      <c r="AZ25" s="281"/>
      <c r="BA25" s="281"/>
      <c r="BB25" s="281"/>
      <c r="BC25" s="281"/>
      <c r="BD25" s="281"/>
      <c r="BE25" s="281"/>
      <c r="BF25" s="281"/>
      <c r="BG25" s="281"/>
      <c r="BH25" s="281"/>
      <c r="BI25" s="281"/>
      <c r="BJ25" s="281"/>
      <c r="BK25" s="281"/>
      <c r="BL25" s="281"/>
      <c r="BM25" s="281"/>
      <c r="BN25" s="281"/>
      <c r="BO25" s="281"/>
      <c r="BP25" s="281"/>
      <c r="BQ25" s="281"/>
      <c r="BR25" s="281"/>
      <c r="BS25" s="281"/>
      <c r="BT25" s="281"/>
      <c r="BU25" s="281"/>
      <c r="BV25" s="281"/>
      <c r="BW25" s="281"/>
      <c r="BX25" s="281"/>
      <c r="BY25" s="281"/>
      <c r="BZ25" s="281"/>
      <c r="CA25" s="281"/>
      <c r="CB25" s="281"/>
      <c r="CC25" s="281"/>
      <c r="CD25" s="281"/>
      <c r="CE25" s="281"/>
      <c r="CF25" s="281"/>
      <c r="CG25" s="281"/>
      <c r="CH25" s="281"/>
      <c r="CI25" s="281"/>
      <c r="CJ25" s="281"/>
      <c r="CK25" s="281"/>
      <c r="CL25" s="281"/>
      <c r="CM25" s="281"/>
      <c r="CN25" s="281"/>
      <c r="CO25" s="281"/>
      <c r="CP25" s="281"/>
      <c r="CQ25" s="281"/>
      <c r="CR25" s="281"/>
      <c r="CS25" s="281"/>
      <c r="CT25" s="281"/>
      <c r="CU25" s="281"/>
      <c r="CV25" s="281"/>
      <c r="CW25" s="281"/>
      <c r="CX25" s="281"/>
      <c r="CY25" s="281"/>
      <c r="CZ25" s="281"/>
      <c r="DA25" s="281"/>
      <c r="DB25" s="281"/>
      <c r="DC25" s="281"/>
      <c r="DD25" s="281"/>
      <c r="DE25" s="281"/>
      <c r="DF25" s="281"/>
      <c r="DG25" s="281"/>
      <c r="DH25" s="281"/>
      <c r="DI25" s="281"/>
      <c r="DJ25" s="281"/>
      <c r="DK25" s="281"/>
      <c r="DL25" s="281"/>
    </row>
    <row r="26" spans="1:116">
      <c r="A26" s="281"/>
      <c r="B26" s="281"/>
      <c r="C26" s="281"/>
      <c r="D26" s="281"/>
      <c r="E26" s="281"/>
      <c r="F26" s="281"/>
      <c r="G26" s="281"/>
      <c r="H26" s="281"/>
      <c r="I26" s="281"/>
      <c r="J26" s="281"/>
      <c r="K26" s="281"/>
      <c r="L26" s="281"/>
      <c r="M26" s="281"/>
      <c r="N26" s="281"/>
      <c r="O26" s="281"/>
      <c r="P26" s="281"/>
      <c r="Q26" s="281"/>
      <c r="R26" s="281"/>
      <c r="S26" s="281"/>
      <c r="T26" s="281"/>
      <c r="U26" s="281"/>
      <c r="V26" s="281"/>
      <c r="W26" s="281"/>
      <c r="X26" s="281"/>
      <c r="Y26" s="281"/>
      <c r="Z26" s="281"/>
      <c r="AA26" s="281"/>
      <c r="AB26" s="281"/>
      <c r="AC26" s="281"/>
      <c r="AD26" s="281"/>
      <c r="AE26" s="281"/>
      <c r="AF26" s="281"/>
      <c r="AG26" s="281"/>
      <c r="AH26" s="281"/>
      <c r="AI26" s="281"/>
      <c r="AJ26" s="281"/>
      <c r="AK26" s="281"/>
      <c r="AL26" s="281"/>
      <c r="AM26" s="281"/>
      <c r="AN26" s="281"/>
      <c r="AO26" s="281"/>
      <c r="AP26" s="281"/>
      <c r="AQ26" s="281"/>
      <c r="AR26" s="281"/>
      <c r="AS26" s="281"/>
      <c r="AT26" s="281"/>
      <c r="AU26" s="281"/>
      <c r="AV26" s="281"/>
      <c r="AW26" s="281"/>
      <c r="AX26" s="281"/>
      <c r="AY26" s="281"/>
      <c r="AZ26" s="281"/>
      <c r="BA26" s="281"/>
      <c r="BB26" s="281"/>
      <c r="BC26" s="281"/>
      <c r="BD26" s="281"/>
      <c r="BE26" s="281"/>
      <c r="BF26" s="281"/>
      <c r="BG26" s="281"/>
      <c r="BH26" s="281"/>
      <c r="BI26" s="281"/>
      <c r="BJ26" s="281"/>
      <c r="BK26" s="281"/>
      <c r="BL26" s="281"/>
      <c r="BM26" s="281"/>
      <c r="BN26" s="281"/>
      <c r="BO26" s="281"/>
      <c r="BP26" s="281"/>
      <c r="BQ26" s="281"/>
      <c r="BR26" s="281"/>
      <c r="BS26" s="281"/>
      <c r="BT26" s="281"/>
      <c r="BU26" s="281"/>
      <c r="BV26" s="281"/>
      <c r="BW26" s="281"/>
      <c r="BX26" s="281"/>
      <c r="BY26" s="281"/>
      <c r="BZ26" s="281"/>
      <c r="CA26" s="281"/>
      <c r="CB26" s="281"/>
      <c r="CC26" s="281"/>
      <c r="CD26" s="281"/>
      <c r="CE26" s="281"/>
      <c r="CF26" s="281"/>
      <c r="CG26" s="281"/>
      <c r="CH26" s="281"/>
      <c r="CI26" s="281"/>
      <c r="CJ26" s="281"/>
      <c r="CK26" s="281"/>
      <c r="CL26" s="281"/>
      <c r="CM26" s="281"/>
      <c r="CN26" s="281"/>
      <c r="CO26" s="281"/>
      <c r="CP26" s="281"/>
      <c r="CQ26" s="281"/>
      <c r="CR26" s="281"/>
      <c r="CS26" s="281"/>
      <c r="CT26" s="281"/>
      <c r="CU26" s="281"/>
      <c r="CV26" s="281"/>
      <c r="CW26" s="281"/>
      <c r="CX26" s="281"/>
      <c r="CY26" s="281"/>
      <c r="CZ26" s="281"/>
      <c r="DA26" s="281"/>
      <c r="DB26" s="281"/>
      <c r="DC26" s="281"/>
      <c r="DD26" s="281"/>
      <c r="DE26" s="281"/>
      <c r="DF26" s="281"/>
      <c r="DG26" s="281"/>
      <c r="DH26" s="281"/>
      <c r="DI26" s="281"/>
      <c r="DJ26" s="281"/>
      <c r="DK26" s="281"/>
      <c r="DL26" s="281"/>
    </row>
    <row r="27" spans="1:116">
      <c r="A27" s="281"/>
      <c r="B27" s="281"/>
      <c r="C27" s="281"/>
      <c r="D27" s="281"/>
      <c r="E27" s="281"/>
      <c r="F27" s="281"/>
      <c r="G27" s="281"/>
      <c r="H27" s="281"/>
      <c r="I27" s="281"/>
      <c r="J27" s="281"/>
      <c r="K27" s="281"/>
      <c r="L27" s="281"/>
      <c r="M27" s="281"/>
      <c r="N27" s="281"/>
      <c r="O27" s="281"/>
      <c r="P27" s="281"/>
      <c r="Q27" s="281"/>
      <c r="R27" s="281"/>
      <c r="S27" s="281"/>
      <c r="T27" s="281"/>
      <c r="U27" s="281"/>
      <c r="V27" s="281"/>
      <c r="W27" s="281"/>
      <c r="X27" s="281"/>
      <c r="Y27" s="281"/>
      <c r="Z27" s="281"/>
      <c r="AA27" s="281"/>
      <c r="AB27" s="281"/>
      <c r="AC27" s="281"/>
      <c r="AD27" s="281"/>
      <c r="AE27" s="281"/>
      <c r="AF27" s="281"/>
      <c r="AG27" s="281"/>
      <c r="AH27" s="281"/>
      <c r="AI27" s="281"/>
      <c r="AJ27" s="281"/>
      <c r="AK27" s="281"/>
      <c r="AL27" s="281"/>
      <c r="AM27" s="281"/>
      <c r="AN27" s="281"/>
      <c r="AO27" s="281"/>
      <c r="AP27" s="281"/>
      <c r="AQ27" s="281"/>
      <c r="AR27" s="281"/>
      <c r="AS27" s="281"/>
      <c r="AT27" s="281"/>
      <c r="AU27" s="281"/>
      <c r="AV27" s="281"/>
      <c r="AW27" s="281"/>
      <c r="AX27" s="281"/>
      <c r="AY27" s="281"/>
      <c r="AZ27" s="281"/>
      <c r="BA27" s="281"/>
      <c r="BB27" s="281"/>
      <c r="BC27" s="281"/>
      <c r="BD27" s="281"/>
      <c r="BE27" s="281"/>
      <c r="BF27" s="281"/>
      <c r="BG27" s="281"/>
      <c r="BH27" s="281"/>
      <c r="BI27" s="281"/>
      <c r="BJ27" s="281"/>
      <c r="BK27" s="281"/>
      <c r="BL27" s="281"/>
      <c r="BM27" s="281"/>
      <c r="BN27" s="281"/>
      <c r="BO27" s="281"/>
      <c r="BP27" s="281"/>
      <c r="BQ27" s="281"/>
      <c r="BR27" s="281"/>
      <c r="BS27" s="281"/>
      <c r="BT27" s="281"/>
      <c r="BU27" s="281"/>
      <c r="BV27" s="281"/>
      <c r="BW27" s="281"/>
      <c r="BX27" s="281"/>
      <c r="BY27" s="281"/>
      <c r="BZ27" s="281"/>
      <c r="CA27" s="281"/>
      <c r="CB27" s="281"/>
      <c r="CC27" s="281"/>
      <c r="CD27" s="281"/>
      <c r="CE27" s="281"/>
      <c r="CF27" s="281"/>
      <c r="CG27" s="281"/>
      <c r="CH27" s="281"/>
      <c r="CI27" s="281"/>
      <c r="CJ27" s="281"/>
      <c r="CK27" s="281"/>
      <c r="CL27" s="281"/>
      <c r="CM27" s="281"/>
      <c r="CN27" s="281"/>
      <c r="CO27" s="281"/>
      <c r="CP27" s="281"/>
      <c r="CQ27" s="281"/>
      <c r="CR27" s="281"/>
      <c r="CS27" s="281"/>
      <c r="CT27" s="281"/>
      <c r="CU27" s="281"/>
      <c r="CV27" s="281"/>
      <c r="CW27" s="281"/>
      <c r="CX27" s="281"/>
      <c r="CY27" s="281"/>
      <c r="CZ27" s="281"/>
      <c r="DA27" s="281"/>
      <c r="DB27" s="281"/>
      <c r="DC27" s="281"/>
      <c r="DD27" s="281"/>
      <c r="DE27" s="281"/>
      <c r="DF27" s="281"/>
      <c r="DG27" s="281"/>
      <c r="DH27" s="281"/>
      <c r="DI27" s="281"/>
      <c r="DJ27" s="281"/>
      <c r="DK27" s="281"/>
      <c r="DL27" s="281"/>
    </row>
    <row r="28" spans="1:116">
      <c r="A28" s="281"/>
      <c r="B28" s="281"/>
      <c r="C28" s="281"/>
      <c r="D28" s="281"/>
      <c r="E28" s="281"/>
      <c r="F28" s="281"/>
      <c r="G28" s="281"/>
      <c r="H28" s="281"/>
      <c r="I28" s="281"/>
      <c r="J28" s="281"/>
      <c r="K28" s="281"/>
      <c r="L28" s="281"/>
      <c r="M28" s="281"/>
      <c r="N28" s="281"/>
      <c r="O28" s="281"/>
      <c r="P28" s="281"/>
      <c r="Q28" s="281"/>
      <c r="R28" s="281"/>
      <c r="S28" s="281"/>
      <c r="T28" s="281"/>
      <c r="U28" s="281"/>
      <c r="V28" s="281"/>
      <c r="W28" s="281"/>
      <c r="X28" s="281"/>
      <c r="Y28" s="281"/>
      <c r="Z28" s="281"/>
      <c r="AA28" s="281"/>
      <c r="AB28" s="281"/>
      <c r="AC28" s="281"/>
      <c r="AD28" s="281"/>
      <c r="AE28" s="281"/>
      <c r="AF28" s="281"/>
      <c r="AG28" s="281"/>
      <c r="AH28" s="281"/>
      <c r="AI28" s="281"/>
      <c r="AJ28" s="281"/>
      <c r="AK28" s="281"/>
      <c r="AL28" s="281"/>
      <c r="AM28" s="281"/>
      <c r="AN28" s="281"/>
      <c r="AO28" s="281"/>
      <c r="AP28" s="281"/>
      <c r="AQ28" s="281"/>
      <c r="AR28" s="281"/>
      <c r="AS28" s="281"/>
      <c r="AT28" s="281"/>
      <c r="AU28" s="281"/>
      <c r="AV28" s="281"/>
      <c r="AW28" s="281"/>
      <c r="AX28" s="281"/>
      <c r="AY28" s="281"/>
      <c r="AZ28" s="281"/>
      <c r="BA28" s="281"/>
      <c r="BB28" s="281"/>
      <c r="BC28" s="281"/>
      <c r="BD28" s="281"/>
      <c r="BE28" s="281"/>
      <c r="BF28" s="281"/>
      <c r="BG28" s="281"/>
      <c r="BH28" s="281"/>
      <c r="BI28" s="281"/>
      <c r="BJ28" s="281"/>
      <c r="BK28" s="281"/>
      <c r="BL28" s="281"/>
      <c r="BM28" s="281"/>
      <c r="BN28" s="281"/>
      <c r="BO28" s="281"/>
      <c r="BP28" s="281"/>
      <c r="BQ28" s="281"/>
      <c r="BR28" s="281"/>
      <c r="BS28" s="281"/>
      <c r="BT28" s="281"/>
      <c r="BU28" s="281"/>
      <c r="BV28" s="281"/>
      <c r="BW28" s="281"/>
      <c r="BX28" s="281"/>
      <c r="BY28" s="281"/>
      <c r="BZ28" s="281"/>
      <c r="CA28" s="281"/>
      <c r="CB28" s="281"/>
      <c r="CC28" s="281"/>
      <c r="CD28" s="281"/>
      <c r="CE28" s="281"/>
      <c r="CF28" s="281"/>
      <c r="CG28" s="281"/>
      <c r="CH28" s="281"/>
      <c r="CI28" s="281"/>
      <c r="CJ28" s="281"/>
      <c r="CK28" s="281"/>
      <c r="CL28" s="281"/>
      <c r="CM28" s="281"/>
      <c r="CN28" s="281"/>
      <c r="CO28" s="281"/>
      <c r="CP28" s="281"/>
      <c r="CQ28" s="281"/>
      <c r="CR28" s="281"/>
      <c r="CS28" s="281"/>
      <c r="CT28" s="281"/>
      <c r="CU28" s="281"/>
      <c r="CV28" s="281"/>
      <c r="CW28" s="281"/>
      <c r="CX28" s="281"/>
      <c r="CY28" s="281"/>
      <c r="CZ28" s="281"/>
      <c r="DA28" s="281"/>
      <c r="DB28" s="281"/>
      <c r="DC28" s="281"/>
      <c r="DD28" s="281"/>
      <c r="DE28" s="281"/>
      <c r="DF28" s="281"/>
      <c r="DG28" s="281"/>
      <c r="DH28" s="281"/>
      <c r="DI28" s="281"/>
      <c r="DJ28" s="281"/>
      <c r="DK28" s="281"/>
      <c r="DL28" s="281"/>
    </row>
    <row r="29" spans="1:116">
      <c r="A29" s="281"/>
      <c r="B29" s="281"/>
      <c r="C29" s="281"/>
      <c r="D29" s="281"/>
      <c r="E29" s="281"/>
      <c r="F29" s="281"/>
      <c r="G29" s="281"/>
      <c r="H29" s="281"/>
      <c r="I29" s="281"/>
      <c r="J29" s="281"/>
      <c r="K29" s="281"/>
      <c r="L29" s="281"/>
      <c r="M29" s="281"/>
      <c r="N29" s="281"/>
      <c r="O29" s="281"/>
      <c r="P29" s="281"/>
      <c r="Q29" s="281"/>
      <c r="R29" s="281"/>
      <c r="S29" s="281"/>
      <c r="T29" s="281"/>
      <c r="U29" s="281"/>
      <c r="V29" s="281"/>
      <c r="W29" s="281"/>
      <c r="X29" s="281"/>
      <c r="Y29" s="281"/>
      <c r="Z29" s="281"/>
      <c r="AA29" s="281"/>
      <c r="AB29" s="281"/>
      <c r="AC29" s="281"/>
      <c r="AD29" s="281"/>
      <c r="AE29" s="281"/>
      <c r="AF29" s="281"/>
      <c r="AG29" s="281"/>
      <c r="AH29" s="281"/>
      <c r="AI29" s="281"/>
      <c r="AJ29" s="281"/>
      <c r="AK29" s="281"/>
      <c r="AL29" s="281"/>
      <c r="AM29" s="281"/>
      <c r="AN29" s="281"/>
      <c r="AO29" s="281"/>
      <c r="AP29" s="281"/>
      <c r="AQ29" s="281"/>
      <c r="AR29" s="281"/>
      <c r="AS29" s="281"/>
      <c r="AT29" s="281"/>
      <c r="AU29" s="281"/>
      <c r="AV29" s="281"/>
      <c r="AW29" s="281"/>
      <c r="AX29" s="281"/>
      <c r="AY29" s="281"/>
      <c r="AZ29" s="281"/>
      <c r="BA29" s="281"/>
      <c r="BB29" s="281"/>
      <c r="BC29" s="281"/>
      <c r="BD29" s="281"/>
      <c r="BE29" s="281"/>
      <c r="BF29" s="281"/>
      <c r="BG29" s="281"/>
      <c r="BH29" s="281"/>
      <c r="BI29" s="281"/>
      <c r="BJ29" s="281"/>
      <c r="BK29" s="281"/>
      <c r="BL29" s="281"/>
      <c r="BM29" s="281"/>
      <c r="BN29" s="281"/>
      <c r="BO29" s="281"/>
      <c r="BP29" s="281"/>
      <c r="BQ29" s="281"/>
      <c r="BR29" s="281"/>
      <c r="BS29" s="281"/>
      <c r="BT29" s="281"/>
      <c r="BU29" s="281"/>
      <c r="BV29" s="281"/>
      <c r="BW29" s="281"/>
      <c r="BX29" s="281"/>
      <c r="BY29" s="281"/>
      <c r="BZ29" s="281"/>
      <c r="CA29" s="281"/>
      <c r="CB29" s="281"/>
      <c r="CC29" s="281"/>
      <c r="CD29" s="281"/>
      <c r="CE29" s="281"/>
      <c r="CF29" s="281"/>
      <c r="CG29" s="281"/>
      <c r="CH29" s="281"/>
      <c r="CI29" s="281"/>
      <c r="CJ29" s="281"/>
      <c r="CK29" s="281"/>
      <c r="CL29" s="281"/>
      <c r="CM29" s="281"/>
      <c r="CN29" s="281"/>
      <c r="CO29" s="281"/>
      <c r="CP29" s="281"/>
      <c r="CQ29" s="281"/>
      <c r="CR29" s="281"/>
      <c r="CS29" s="281"/>
      <c r="CT29" s="281"/>
      <c r="CU29" s="281"/>
      <c r="CV29" s="281"/>
      <c r="CW29" s="281"/>
      <c r="CX29" s="281"/>
      <c r="CY29" s="281"/>
      <c r="CZ29" s="281"/>
      <c r="DA29" s="281"/>
      <c r="DB29" s="281"/>
      <c r="DC29" s="281"/>
      <c r="DD29" s="281"/>
      <c r="DE29" s="281"/>
      <c r="DF29" s="281"/>
      <c r="DG29" s="281"/>
      <c r="DH29" s="281"/>
      <c r="DI29" s="281"/>
      <c r="DJ29" s="281"/>
      <c r="DK29" s="281"/>
      <c r="DL29" s="281"/>
    </row>
    <row r="30" spans="1:116">
      <c r="A30" s="281"/>
      <c r="B30" s="281"/>
      <c r="C30" s="281"/>
      <c r="D30" s="281"/>
      <c r="E30" s="281"/>
      <c r="F30" s="281"/>
      <c r="G30" s="281"/>
      <c r="H30" s="281"/>
      <c r="I30" s="281"/>
      <c r="J30" s="281"/>
      <c r="K30" s="281"/>
      <c r="L30" s="281"/>
      <c r="M30" s="281"/>
      <c r="N30" s="281"/>
      <c r="O30" s="281"/>
      <c r="P30" s="281"/>
      <c r="Q30" s="281"/>
      <c r="R30" s="281"/>
      <c r="S30" s="281"/>
      <c r="T30" s="281"/>
      <c r="U30" s="281"/>
      <c r="V30" s="281"/>
      <c r="W30" s="281"/>
      <c r="X30" s="281"/>
      <c r="Y30" s="281"/>
      <c r="Z30" s="281"/>
      <c r="AA30" s="281"/>
      <c r="AB30" s="281"/>
      <c r="AC30" s="281"/>
      <c r="AD30" s="281"/>
      <c r="AE30" s="281"/>
      <c r="AF30" s="281"/>
      <c r="AG30" s="281"/>
      <c r="AH30" s="281"/>
      <c r="AI30" s="281"/>
      <c r="AJ30" s="281"/>
      <c r="AK30" s="281"/>
      <c r="AL30" s="281"/>
      <c r="AM30" s="281"/>
      <c r="AN30" s="281"/>
      <c r="AO30" s="281"/>
      <c r="AP30" s="281"/>
      <c r="AQ30" s="281"/>
      <c r="AR30" s="281"/>
      <c r="AS30" s="281"/>
      <c r="AT30" s="281"/>
      <c r="AU30" s="281"/>
      <c r="AV30" s="281"/>
      <c r="AW30" s="281"/>
      <c r="AX30" s="281"/>
      <c r="AY30" s="281"/>
      <c r="AZ30" s="281"/>
      <c r="BA30" s="281"/>
      <c r="BB30" s="281"/>
      <c r="BC30" s="281"/>
      <c r="BD30" s="281"/>
      <c r="BE30" s="281"/>
      <c r="BF30" s="281"/>
      <c r="BG30" s="281"/>
      <c r="BH30" s="281"/>
      <c r="BI30" s="281"/>
      <c r="BJ30" s="281"/>
      <c r="BK30" s="281"/>
      <c r="BL30" s="281"/>
      <c r="BM30" s="281"/>
      <c r="BN30" s="281"/>
      <c r="BO30" s="281"/>
      <c r="BP30" s="281"/>
      <c r="BQ30" s="281"/>
      <c r="BR30" s="281"/>
      <c r="BS30" s="281"/>
      <c r="BT30" s="281"/>
      <c r="BU30" s="281"/>
      <c r="BV30" s="281"/>
      <c r="BW30" s="281"/>
      <c r="BX30" s="281"/>
      <c r="BY30" s="281"/>
      <c r="BZ30" s="281"/>
      <c r="CA30" s="281"/>
      <c r="CB30" s="281"/>
      <c r="CC30" s="281"/>
      <c r="CD30" s="281"/>
      <c r="CE30" s="281"/>
      <c r="CF30" s="281"/>
      <c r="CG30" s="281"/>
      <c r="CH30" s="281"/>
      <c r="CI30" s="281"/>
      <c r="CJ30" s="281"/>
      <c r="CK30" s="281"/>
      <c r="CL30" s="281"/>
      <c r="CM30" s="281"/>
      <c r="CN30" s="281"/>
      <c r="CO30" s="281"/>
      <c r="CP30" s="281"/>
      <c r="CQ30" s="281"/>
      <c r="CR30" s="281"/>
      <c r="CS30" s="281"/>
      <c r="CT30" s="281"/>
      <c r="CU30" s="281"/>
      <c r="CV30" s="281"/>
      <c r="CW30" s="281"/>
      <c r="CX30" s="281"/>
      <c r="CY30" s="281"/>
      <c r="CZ30" s="281"/>
      <c r="DA30" s="281"/>
      <c r="DB30" s="281"/>
      <c r="DC30" s="281"/>
      <c r="DD30" s="281"/>
      <c r="DE30" s="281"/>
      <c r="DF30" s="281"/>
      <c r="DG30" s="281"/>
      <c r="DH30" s="281"/>
      <c r="DI30" s="281"/>
      <c r="DJ30" s="281"/>
      <c r="DK30" s="281"/>
      <c r="DL30" s="281"/>
    </row>
    <row r="31" spans="1:116">
      <c r="A31" s="281"/>
      <c r="B31" s="281"/>
      <c r="C31" s="281"/>
      <c r="D31" s="281"/>
      <c r="E31" s="281"/>
      <c r="F31" s="281"/>
      <c r="G31" s="281"/>
      <c r="H31" s="281"/>
      <c r="I31" s="281"/>
      <c r="J31" s="281"/>
      <c r="K31" s="281"/>
      <c r="L31" s="281"/>
      <c r="M31" s="281"/>
      <c r="N31" s="281"/>
      <c r="O31" s="281"/>
      <c r="P31" s="281"/>
      <c r="Q31" s="281"/>
      <c r="R31" s="281"/>
      <c r="S31" s="281"/>
      <c r="T31" s="281"/>
      <c r="U31" s="281"/>
      <c r="V31" s="281"/>
      <c r="W31" s="281"/>
      <c r="X31" s="281"/>
      <c r="Y31" s="281"/>
      <c r="Z31" s="281"/>
      <c r="AA31" s="281"/>
      <c r="AB31" s="281"/>
      <c r="AC31" s="281"/>
      <c r="AD31" s="281"/>
      <c r="AE31" s="281"/>
      <c r="AF31" s="281"/>
      <c r="AG31" s="281"/>
      <c r="AH31" s="281"/>
      <c r="AI31" s="281"/>
      <c r="AJ31" s="281"/>
      <c r="AK31" s="281"/>
      <c r="AL31" s="281"/>
      <c r="AM31" s="281"/>
      <c r="AN31" s="281"/>
      <c r="AO31" s="281"/>
      <c r="AP31" s="281"/>
      <c r="AQ31" s="281"/>
      <c r="AR31" s="281"/>
      <c r="AS31" s="281"/>
      <c r="AT31" s="281"/>
      <c r="AU31" s="281"/>
      <c r="AV31" s="281"/>
      <c r="AW31" s="281"/>
      <c r="AX31" s="281"/>
      <c r="AY31" s="281"/>
      <c r="AZ31" s="281"/>
      <c r="BA31" s="281"/>
      <c r="BB31" s="281"/>
      <c r="BC31" s="281"/>
      <c r="BD31" s="281"/>
      <c r="BE31" s="281"/>
      <c r="BF31" s="281"/>
      <c r="BG31" s="281"/>
      <c r="BH31" s="281"/>
      <c r="BI31" s="281"/>
      <c r="BJ31" s="281"/>
      <c r="BK31" s="281"/>
      <c r="BL31" s="281"/>
      <c r="BM31" s="281"/>
      <c r="BN31" s="281"/>
      <c r="BO31" s="281"/>
      <c r="BP31" s="281"/>
      <c r="BQ31" s="281"/>
      <c r="BR31" s="281"/>
      <c r="BS31" s="281"/>
      <c r="BT31" s="281"/>
      <c r="BU31" s="281"/>
      <c r="BV31" s="281"/>
      <c r="BW31" s="281"/>
      <c r="BX31" s="281"/>
      <c r="BY31" s="281"/>
      <c r="BZ31" s="281"/>
      <c r="CA31" s="281"/>
      <c r="CB31" s="281"/>
      <c r="CC31" s="281"/>
      <c r="CD31" s="281"/>
      <c r="CE31" s="281"/>
      <c r="CF31" s="281"/>
      <c r="CG31" s="281"/>
      <c r="CH31" s="281"/>
      <c r="CI31" s="281"/>
      <c r="CJ31" s="281"/>
      <c r="CK31" s="281"/>
      <c r="CL31" s="281"/>
      <c r="CM31" s="281"/>
      <c r="CN31" s="281"/>
      <c r="CO31" s="281"/>
      <c r="CP31" s="281"/>
      <c r="CQ31" s="281"/>
      <c r="CR31" s="281"/>
      <c r="CS31" s="281"/>
      <c r="CT31" s="281"/>
      <c r="CU31" s="281"/>
      <c r="CV31" s="281"/>
      <c r="CW31" s="281"/>
      <c r="CX31" s="281"/>
      <c r="CY31" s="281"/>
      <c r="CZ31" s="281"/>
      <c r="DA31" s="281"/>
      <c r="DB31" s="281"/>
      <c r="DC31" s="281"/>
      <c r="DD31" s="281"/>
      <c r="DE31" s="281"/>
      <c r="DF31" s="281"/>
      <c r="DG31" s="281"/>
      <c r="DH31" s="281"/>
      <c r="DI31" s="281"/>
      <c r="DJ31" s="281"/>
      <c r="DK31" s="281"/>
      <c r="DL31" s="281"/>
    </row>
    <row r="32" spans="1:116">
      <c r="A32" s="281"/>
      <c r="B32" s="281"/>
      <c r="C32" s="281"/>
      <c r="D32" s="281"/>
      <c r="E32" s="281"/>
      <c r="F32" s="281"/>
      <c r="G32" s="281"/>
      <c r="H32" s="281"/>
      <c r="I32" s="281"/>
      <c r="J32" s="281"/>
      <c r="K32" s="281"/>
      <c r="L32" s="281"/>
      <c r="M32" s="281"/>
      <c r="N32" s="281"/>
      <c r="O32" s="281"/>
      <c r="P32" s="281"/>
      <c r="Q32" s="281"/>
      <c r="R32" s="281"/>
      <c r="S32" s="281"/>
      <c r="T32" s="281"/>
      <c r="U32" s="281"/>
      <c r="V32" s="281"/>
      <c r="W32" s="281"/>
      <c r="X32" s="281"/>
      <c r="Y32" s="281"/>
      <c r="Z32" s="281"/>
      <c r="AA32" s="281"/>
      <c r="AB32" s="281"/>
      <c r="AC32" s="281"/>
      <c r="AD32" s="281"/>
      <c r="AE32" s="281"/>
      <c r="AF32" s="281"/>
      <c r="AG32" s="281"/>
      <c r="AH32" s="281"/>
      <c r="AI32" s="281"/>
      <c r="AJ32" s="281"/>
      <c r="AK32" s="281"/>
      <c r="AL32" s="281"/>
      <c r="AM32" s="281"/>
      <c r="AN32" s="281"/>
      <c r="AO32" s="281"/>
      <c r="AP32" s="281"/>
      <c r="AQ32" s="281"/>
      <c r="AR32" s="281"/>
      <c r="AS32" s="281"/>
      <c r="AT32" s="281"/>
      <c r="AU32" s="281"/>
      <c r="AV32" s="281"/>
      <c r="AW32" s="281"/>
      <c r="AX32" s="281"/>
      <c r="AY32" s="281"/>
      <c r="AZ32" s="281"/>
      <c r="BA32" s="281"/>
      <c r="BB32" s="281"/>
      <c r="BC32" s="281"/>
      <c r="BD32" s="281"/>
      <c r="BE32" s="281"/>
      <c r="BF32" s="281"/>
      <c r="BG32" s="281"/>
      <c r="BH32" s="281"/>
      <c r="BI32" s="281"/>
      <c r="BJ32" s="281"/>
      <c r="BK32" s="281"/>
      <c r="BL32" s="281"/>
      <c r="BM32" s="281"/>
      <c r="BN32" s="281"/>
      <c r="BO32" s="281"/>
      <c r="BP32" s="281"/>
      <c r="BQ32" s="281"/>
      <c r="BR32" s="281"/>
      <c r="BS32" s="281"/>
      <c r="BT32" s="281"/>
      <c r="BU32" s="281"/>
      <c r="BV32" s="281"/>
      <c r="BW32" s="281"/>
      <c r="BX32" s="281"/>
      <c r="BY32" s="281"/>
      <c r="BZ32" s="281"/>
      <c r="CA32" s="281"/>
      <c r="CB32" s="281"/>
      <c r="CC32" s="281"/>
      <c r="CD32" s="281"/>
      <c r="CE32" s="281"/>
      <c r="CF32" s="281"/>
      <c r="CG32" s="281"/>
      <c r="CH32" s="281"/>
      <c r="CI32" s="281"/>
      <c r="CJ32" s="281"/>
      <c r="CK32" s="281"/>
      <c r="CL32" s="281"/>
      <c r="CM32" s="281"/>
      <c r="CN32" s="281"/>
      <c r="CO32" s="281"/>
      <c r="CP32" s="281"/>
      <c r="CQ32" s="281"/>
      <c r="CR32" s="281"/>
      <c r="CS32" s="281"/>
      <c r="CT32" s="281"/>
      <c r="CU32" s="281"/>
      <c r="CV32" s="281"/>
      <c r="CW32" s="281"/>
      <c r="CX32" s="281"/>
      <c r="CY32" s="281"/>
      <c r="CZ32" s="281"/>
      <c r="DA32" s="281"/>
      <c r="DB32" s="281"/>
      <c r="DC32" s="281"/>
      <c r="DD32" s="281"/>
      <c r="DE32" s="281"/>
      <c r="DF32" s="281"/>
      <c r="DG32" s="281"/>
      <c r="DH32" s="281"/>
      <c r="DI32" s="281"/>
      <c r="DJ32" s="281"/>
      <c r="DK32" s="281"/>
      <c r="DL32" s="281"/>
    </row>
    <row r="33" spans="1:116">
      <c r="A33" s="281"/>
      <c r="B33" s="281"/>
      <c r="C33" s="281"/>
      <c r="D33" s="281"/>
      <c r="E33" s="281"/>
      <c r="F33" s="281"/>
      <c r="G33" s="281"/>
      <c r="H33" s="281"/>
      <c r="I33" s="281"/>
      <c r="J33" s="281"/>
      <c r="K33" s="281"/>
      <c r="L33" s="281"/>
      <c r="M33" s="281"/>
      <c r="N33" s="281"/>
      <c r="O33" s="281"/>
      <c r="P33" s="281"/>
      <c r="Q33" s="281"/>
      <c r="R33" s="281"/>
      <c r="S33" s="281"/>
      <c r="T33" s="281"/>
      <c r="U33" s="281"/>
      <c r="V33" s="281"/>
      <c r="W33" s="281"/>
      <c r="X33" s="281"/>
      <c r="Y33" s="281"/>
      <c r="Z33" s="281"/>
      <c r="AA33" s="281"/>
      <c r="AB33" s="281"/>
      <c r="AC33" s="281"/>
      <c r="AD33" s="281"/>
      <c r="AE33" s="281"/>
      <c r="AF33" s="281"/>
      <c r="AG33" s="281"/>
      <c r="AH33" s="281"/>
      <c r="AI33" s="281"/>
      <c r="AJ33" s="281"/>
      <c r="AK33" s="281"/>
      <c r="AL33" s="281"/>
      <c r="AM33" s="281"/>
      <c r="AN33" s="281"/>
      <c r="AO33" s="281"/>
      <c r="AP33" s="281"/>
      <c r="AQ33" s="281"/>
      <c r="AR33" s="281"/>
      <c r="AS33" s="281"/>
      <c r="AT33" s="281"/>
      <c r="AU33" s="281"/>
      <c r="AV33" s="281"/>
      <c r="AW33" s="281"/>
      <c r="AX33" s="281"/>
      <c r="AY33" s="281"/>
      <c r="AZ33" s="281"/>
      <c r="BA33" s="281"/>
      <c r="BB33" s="281"/>
      <c r="BC33" s="281"/>
      <c r="BD33" s="281"/>
      <c r="BE33" s="281"/>
      <c r="BF33" s="281"/>
      <c r="BG33" s="281"/>
      <c r="BH33" s="281"/>
      <c r="BI33" s="281"/>
      <c r="BJ33" s="281"/>
      <c r="BK33" s="281"/>
      <c r="BL33" s="281"/>
      <c r="BM33" s="281"/>
      <c r="BN33" s="281"/>
      <c r="BO33" s="281"/>
      <c r="BP33" s="281"/>
      <c r="BQ33" s="281"/>
      <c r="BR33" s="281"/>
      <c r="BS33" s="281"/>
      <c r="BT33" s="281"/>
      <c r="BU33" s="281"/>
      <c r="BV33" s="281"/>
      <c r="BW33" s="281"/>
      <c r="BX33" s="281"/>
      <c r="BY33" s="281"/>
      <c r="BZ33" s="281"/>
      <c r="CA33" s="281"/>
      <c r="CB33" s="281"/>
      <c r="CC33" s="281"/>
      <c r="CD33" s="281"/>
      <c r="CE33" s="281"/>
      <c r="CF33" s="281"/>
      <c r="CG33" s="281"/>
      <c r="CH33" s="281"/>
      <c r="CI33" s="281"/>
      <c r="CJ33" s="281"/>
      <c r="CK33" s="281"/>
      <c r="CL33" s="281"/>
      <c r="CM33" s="281"/>
      <c r="CN33" s="281"/>
      <c r="CO33" s="281"/>
      <c r="CP33" s="281"/>
      <c r="CQ33" s="281"/>
      <c r="CR33" s="281"/>
      <c r="CS33" s="281"/>
      <c r="CT33" s="281"/>
      <c r="CU33" s="281"/>
      <c r="CV33" s="281"/>
      <c r="CW33" s="281"/>
      <c r="CX33" s="281"/>
      <c r="CY33" s="281"/>
      <c r="CZ33" s="281"/>
      <c r="DA33" s="281"/>
      <c r="DB33" s="281"/>
      <c r="DC33" s="281"/>
      <c r="DD33" s="281"/>
      <c r="DE33" s="281"/>
      <c r="DF33" s="281"/>
      <c r="DG33" s="281"/>
      <c r="DH33" s="281"/>
      <c r="DI33" s="281"/>
      <c r="DJ33" s="281"/>
      <c r="DK33" s="281"/>
      <c r="DL33" s="281"/>
    </row>
    <row r="34" spans="1:116">
      <c r="A34" s="281"/>
      <c r="B34" s="281"/>
      <c r="C34" s="281"/>
      <c r="D34" s="281"/>
      <c r="E34" s="281"/>
      <c r="F34" s="281"/>
      <c r="G34" s="281"/>
      <c r="H34" s="281"/>
      <c r="I34" s="281"/>
      <c r="J34" s="281"/>
      <c r="K34" s="281"/>
      <c r="L34" s="281"/>
      <c r="M34" s="281"/>
      <c r="N34" s="281"/>
      <c r="O34" s="281"/>
      <c r="P34" s="281"/>
      <c r="Q34" s="281"/>
      <c r="R34" s="281"/>
      <c r="S34" s="281"/>
      <c r="T34" s="281"/>
      <c r="U34" s="281"/>
      <c r="V34" s="281"/>
      <c r="W34" s="281"/>
      <c r="X34" s="281"/>
      <c r="Y34" s="281"/>
      <c r="Z34" s="281"/>
      <c r="AA34" s="281"/>
      <c r="AB34" s="281"/>
      <c r="AC34" s="281"/>
      <c r="AD34" s="281"/>
      <c r="AE34" s="281"/>
      <c r="AF34" s="281"/>
      <c r="AG34" s="281"/>
      <c r="AH34" s="281"/>
      <c r="AI34" s="281"/>
      <c r="AJ34" s="281"/>
      <c r="AK34" s="281"/>
      <c r="AL34" s="281"/>
      <c r="AM34" s="281"/>
      <c r="AN34" s="281"/>
      <c r="AO34" s="281"/>
      <c r="AP34" s="281"/>
      <c r="AQ34" s="281"/>
      <c r="AR34" s="281"/>
      <c r="AS34" s="281"/>
      <c r="AT34" s="281"/>
      <c r="AU34" s="281"/>
      <c r="AV34" s="281"/>
      <c r="AW34" s="281"/>
      <c r="AX34" s="281"/>
      <c r="AY34" s="281"/>
      <c r="AZ34" s="281"/>
      <c r="BA34" s="281"/>
      <c r="BB34" s="281"/>
      <c r="BC34" s="281"/>
      <c r="BD34" s="281"/>
      <c r="BE34" s="281"/>
      <c r="BF34" s="281"/>
      <c r="BG34" s="281"/>
      <c r="BH34" s="281"/>
      <c r="BI34" s="281"/>
      <c r="BJ34" s="281"/>
      <c r="BK34" s="281"/>
      <c r="BL34" s="281"/>
      <c r="BM34" s="281"/>
      <c r="BN34" s="281"/>
      <c r="BO34" s="281"/>
      <c r="BP34" s="281"/>
      <c r="BQ34" s="281"/>
      <c r="BR34" s="281"/>
      <c r="BS34" s="281"/>
      <c r="BT34" s="281"/>
      <c r="BU34" s="281"/>
      <c r="BV34" s="281"/>
      <c r="BW34" s="281"/>
      <c r="BX34" s="281"/>
      <c r="BY34" s="281"/>
      <c r="BZ34" s="281"/>
      <c r="CA34" s="281"/>
      <c r="CB34" s="281"/>
      <c r="CC34" s="281"/>
      <c r="CD34" s="281"/>
      <c r="CE34" s="281"/>
      <c r="CF34" s="281"/>
      <c r="CG34" s="281"/>
      <c r="CH34" s="281"/>
      <c r="CI34" s="281"/>
      <c r="CJ34" s="281"/>
      <c r="CK34" s="281"/>
      <c r="CL34" s="281"/>
      <c r="CM34" s="281"/>
      <c r="CN34" s="281"/>
      <c r="CO34" s="281"/>
      <c r="CP34" s="281"/>
      <c r="CQ34" s="281"/>
      <c r="CR34" s="281"/>
      <c r="CS34" s="281"/>
      <c r="CT34" s="281"/>
      <c r="CU34" s="281"/>
      <c r="CV34" s="281"/>
      <c r="CW34" s="281"/>
      <c r="CX34" s="281"/>
      <c r="CY34" s="281"/>
      <c r="CZ34" s="281"/>
      <c r="DA34" s="281"/>
      <c r="DB34" s="281"/>
      <c r="DC34" s="281"/>
      <c r="DD34" s="281"/>
      <c r="DE34" s="281"/>
      <c r="DF34" s="281"/>
      <c r="DG34" s="281"/>
      <c r="DH34" s="281"/>
      <c r="DI34" s="281"/>
      <c r="DJ34" s="281"/>
      <c r="DK34" s="281"/>
      <c r="DL34" s="281"/>
    </row>
    <row r="35" spans="1:116">
      <c r="A35" s="281"/>
      <c r="B35" s="281"/>
      <c r="C35" s="281"/>
      <c r="D35" s="281"/>
      <c r="E35" s="281"/>
      <c r="F35" s="281"/>
      <c r="G35" s="281"/>
      <c r="H35" s="281"/>
      <c r="I35" s="281"/>
      <c r="J35" s="281"/>
      <c r="K35" s="281"/>
      <c r="L35" s="281"/>
      <c r="M35" s="282"/>
      <c r="N35" s="281"/>
      <c r="O35" s="281"/>
      <c r="P35" s="281"/>
      <c r="Q35" s="281"/>
      <c r="R35" s="281"/>
      <c r="S35" s="281"/>
      <c r="T35" s="282"/>
      <c r="U35" s="281"/>
      <c r="V35" s="281"/>
      <c r="W35" s="281"/>
      <c r="X35" s="281"/>
      <c r="Y35" s="281"/>
      <c r="Z35" s="281"/>
      <c r="AA35" s="281"/>
      <c r="AB35" s="281"/>
      <c r="AC35" s="281"/>
      <c r="AD35" s="281"/>
      <c r="AE35" s="281"/>
      <c r="AF35" s="281"/>
      <c r="AG35" s="281"/>
      <c r="AH35" s="281"/>
      <c r="AI35" s="281"/>
      <c r="AJ35" s="281"/>
      <c r="AK35" s="281"/>
      <c r="AL35" s="281"/>
      <c r="AM35" s="281"/>
      <c r="AN35" s="281"/>
      <c r="AO35" s="281"/>
      <c r="AP35" s="281"/>
      <c r="AQ35" s="281"/>
      <c r="AR35" s="281"/>
      <c r="AS35" s="281"/>
      <c r="AT35" s="281"/>
      <c r="AU35" s="281"/>
      <c r="AV35" s="281"/>
      <c r="AW35" s="281"/>
      <c r="AX35" s="281"/>
      <c r="AY35" s="281"/>
      <c r="AZ35" s="281"/>
      <c r="BA35" s="281"/>
      <c r="BB35" s="281"/>
      <c r="BC35" s="281"/>
      <c r="BD35" s="281"/>
      <c r="BE35" s="281"/>
      <c r="BF35" s="281"/>
      <c r="BG35" s="281"/>
      <c r="BH35" s="281"/>
      <c r="BI35" s="281"/>
      <c r="BJ35" s="281"/>
      <c r="BK35" s="281"/>
      <c r="BL35" s="281"/>
      <c r="BM35" s="281"/>
      <c r="BN35" s="281"/>
      <c r="BO35" s="281"/>
      <c r="BP35" s="281"/>
      <c r="BQ35" s="281"/>
      <c r="BR35" s="281"/>
      <c r="BS35" s="281"/>
      <c r="BT35" s="281"/>
      <c r="BU35" s="281"/>
      <c r="BV35" s="281"/>
      <c r="BW35" s="281"/>
      <c r="BX35" s="281"/>
      <c r="BY35" s="281"/>
      <c r="BZ35" s="281"/>
      <c r="CA35" s="281"/>
      <c r="CB35" s="281"/>
      <c r="CC35" s="281"/>
      <c r="CD35" s="281"/>
      <c r="CE35" s="281"/>
      <c r="CF35" s="281"/>
      <c r="CG35" s="281"/>
      <c r="CH35" s="281"/>
      <c r="CI35" s="281"/>
      <c r="CJ35" s="281"/>
      <c r="CK35" s="281"/>
      <c r="CL35" s="281"/>
      <c r="CM35" s="281"/>
      <c r="CN35" s="281"/>
      <c r="CO35" s="281"/>
      <c r="CP35" s="281"/>
      <c r="CQ35" s="281"/>
      <c r="CR35" s="281"/>
      <c r="CS35" s="281"/>
      <c r="CT35" s="281"/>
      <c r="CU35" s="281"/>
      <c r="CV35" s="281"/>
      <c r="CW35" s="281"/>
      <c r="CX35" s="281"/>
      <c r="CY35" s="281"/>
      <c r="CZ35" s="281"/>
      <c r="DA35" s="281"/>
      <c r="DB35" s="281"/>
      <c r="DC35" s="281"/>
      <c r="DD35" s="281"/>
      <c r="DE35" s="281"/>
      <c r="DF35" s="281"/>
      <c r="DG35" s="282"/>
      <c r="DH35" s="282"/>
      <c r="DI35" s="282"/>
      <c r="DJ35" s="282"/>
      <c r="DK35" s="282"/>
      <c r="DL35" s="282"/>
    </row>
    <row r="36" spans="1:116">
      <c r="A36" s="281"/>
      <c r="B36" s="282"/>
      <c r="C36" s="282"/>
      <c r="D36" s="282"/>
      <c r="E36" s="282"/>
      <c r="F36" s="282"/>
      <c r="G36" s="282"/>
      <c r="H36" s="282"/>
      <c r="I36" s="282"/>
      <c r="J36" s="282"/>
      <c r="K36" s="282"/>
      <c r="L36" s="282"/>
      <c r="M36" s="281"/>
      <c r="N36" s="282"/>
      <c r="O36" s="282"/>
      <c r="P36" s="282"/>
      <c r="Q36" s="282"/>
      <c r="R36" s="282"/>
      <c r="S36" s="282"/>
      <c r="T36" s="281"/>
      <c r="U36" s="282"/>
      <c r="V36" s="282"/>
      <c r="W36" s="282"/>
      <c r="X36" s="282"/>
      <c r="Y36" s="282"/>
      <c r="Z36" s="282"/>
      <c r="AA36" s="282"/>
      <c r="AB36" s="282"/>
      <c r="AC36" s="282"/>
      <c r="AD36" s="282"/>
      <c r="AE36" s="282"/>
      <c r="AF36" s="282"/>
      <c r="AG36" s="282"/>
      <c r="AH36" s="282"/>
      <c r="AI36" s="282"/>
      <c r="AJ36" s="282"/>
      <c r="AK36" s="282"/>
      <c r="AL36" s="282"/>
      <c r="AM36" s="282"/>
      <c r="AN36" s="282"/>
      <c r="AO36" s="282"/>
      <c r="AP36" s="282"/>
      <c r="AQ36" s="282"/>
      <c r="AR36" s="282"/>
      <c r="AS36" s="282"/>
      <c r="AT36" s="282"/>
      <c r="AU36" s="282"/>
      <c r="AV36" s="282"/>
      <c r="AW36" s="282"/>
      <c r="AX36" s="282"/>
      <c r="AY36" s="282"/>
      <c r="AZ36" s="282"/>
      <c r="BA36" s="282"/>
      <c r="BB36" s="282"/>
      <c r="BC36" s="282"/>
      <c r="BD36" s="282"/>
      <c r="BE36" s="282"/>
      <c r="BF36" s="282"/>
      <c r="BG36" s="282"/>
      <c r="BH36" s="282"/>
      <c r="BI36" s="282"/>
      <c r="BJ36" s="282"/>
      <c r="BK36" s="282"/>
      <c r="BL36" s="282"/>
      <c r="BM36" s="282"/>
      <c r="BN36" s="282"/>
      <c r="BO36" s="282"/>
      <c r="BP36" s="282"/>
      <c r="BQ36" s="282"/>
      <c r="BR36" s="282"/>
      <c r="BS36" s="282"/>
      <c r="BT36" s="282"/>
      <c r="BU36" s="282"/>
      <c r="BV36" s="282"/>
      <c r="BW36" s="282"/>
      <c r="BX36" s="282"/>
      <c r="BY36" s="282"/>
      <c r="BZ36" s="282"/>
      <c r="CA36" s="282"/>
      <c r="CB36" s="282"/>
      <c r="CC36" s="282"/>
      <c r="CD36" s="282"/>
      <c r="CE36" s="282"/>
      <c r="CF36" s="282"/>
      <c r="CG36" s="282"/>
      <c r="CH36" s="282"/>
      <c r="CI36" s="282"/>
      <c r="CJ36" s="282"/>
      <c r="CK36" s="282"/>
      <c r="CL36" s="282"/>
      <c r="CM36" s="282"/>
      <c r="CN36" s="282"/>
      <c r="CO36" s="282"/>
      <c r="CP36" s="282"/>
      <c r="CQ36" s="282"/>
      <c r="CR36" s="282"/>
      <c r="CS36" s="282"/>
      <c r="CT36" s="282"/>
      <c r="CU36" s="282"/>
      <c r="CV36" s="282"/>
      <c r="CW36" s="282"/>
      <c r="CX36" s="282"/>
      <c r="CY36" s="282"/>
      <c r="CZ36" s="282"/>
      <c r="DA36" s="282"/>
      <c r="DB36" s="282"/>
      <c r="DC36" s="282"/>
      <c r="DD36" s="282"/>
      <c r="DE36" s="282"/>
      <c r="DF36" s="282"/>
      <c r="DG36" s="282"/>
      <c r="DH36" s="282"/>
      <c r="DI36" s="282"/>
      <c r="DJ36" s="282"/>
      <c r="DK36" s="282"/>
      <c r="DL36" s="282"/>
    </row>
    <row r="37" spans="1:116">
      <c r="A37" s="281"/>
      <c r="B37" s="281"/>
      <c r="C37" s="281"/>
      <c r="D37" s="281"/>
      <c r="E37" s="281"/>
      <c r="F37" s="281"/>
      <c r="G37" s="281"/>
      <c r="H37" s="281"/>
      <c r="I37" s="281"/>
      <c r="J37" s="281"/>
      <c r="K37" s="281"/>
      <c r="L37" s="281"/>
      <c r="M37" s="281"/>
      <c r="N37" s="281"/>
      <c r="O37" s="281"/>
      <c r="P37" s="281"/>
      <c r="Q37" s="281"/>
      <c r="R37" s="281"/>
      <c r="S37" s="281"/>
      <c r="T37" s="281"/>
      <c r="U37" s="281"/>
      <c r="V37" s="281"/>
      <c r="W37" s="281"/>
      <c r="X37" s="281"/>
      <c r="Y37" s="281"/>
      <c r="Z37" s="281"/>
      <c r="AA37" s="281"/>
      <c r="AB37" s="281"/>
      <c r="AC37" s="281"/>
      <c r="AD37" s="281"/>
      <c r="AE37" s="281"/>
      <c r="AF37" s="281"/>
      <c r="AG37" s="281"/>
      <c r="AH37" s="281"/>
      <c r="AI37" s="281"/>
      <c r="AJ37" s="281"/>
      <c r="AK37" s="281"/>
      <c r="AL37" s="281"/>
      <c r="AM37" s="281"/>
      <c r="AN37" s="281"/>
      <c r="AO37" s="281"/>
      <c r="AP37" s="281"/>
      <c r="AQ37" s="281"/>
      <c r="AR37" s="281"/>
      <c r="AS37" s="281"/>
      <c r="AT37" s="281"/>
      <c r="AU37" s="281"/>
      <c r="AV37" s="281"/>
      <c r="AW37" s="281"/>
      <c r="AX37" s="281"/>
      <c r="AY37" s="281"/>
      <c r="AZ37" s="281"/>
      <c r="BA37" s="281"/>
      <c r="BB37" s="281"/>
      <c r="BC37" s="281"/>
      <c r="BD37" s="281"/>
      <c r="BE37" s="281"/>
      <c r="BF37" s="281"/>
      <c r="BG37" s="281"/>
      <c r="BH37" s="281"/>
      <c r="BI37" s="281"/>
      <c r="BJ37" s="281"/>
      <c r="BK37" s="281"/>
      <c r="BL37" s="281"/>
      <c r="BM37" s="281"/>
      <c r="BN37" s="281"/>
      <c r="BO37" s="281"/>
      <c r="BP37" s="281"/>
      <c r="BQ37" s="281"/>
      <c r="BR37" s="281"/>
      <c r="BS37" s="281"/>
      <c r="BT37" s="281"/>
      <c r="BU37" s="281"/>
      <c r="BV37" s="281"/>
      <c r="BW37" s="281"/>
      <c r="BX37" s="281"/>
      <c r="BY37" s="281"/>
      <c r="BZ37" s="281"/>
      <c r="CA37" s="281"/>
      <c r="CB37" s="281"/>
      <c r="CC37" s="281"/>
      <c r="CD37" s="281"/>
      <c r="CE37" s="281"/>
      <c r="CF37" s="281"/>
      <c r="CG37" s="281"/>
      <c r="CH37" s="281"/>
      <c r="CI37" s="281"/>
      <c r="CJ37" s="281"/>
      <c r="CK37" s="281"/>
      <c r="CL37" s="281"/>
      <c r="CM37" s="281"/>
      <c r="CN37" s="281"/>
      <c r="CO37" s="281"/>
      <c r="CP37" s="281"/>
      <c r="CQ37" s="281"/>
      <c r="CR37" s="281"/>
      <c r="CS37" s="281"/>
      <c r="CT37" s="281"/>
      <c r="CU37" s="281"/>
      <c r="CV37" s="281"/>
      <c r="CW37" s="281"/>
      <c r="CX37" s="281"/>
      <c r="CY37" s="281"/>
      <c r="CZ37" s="281"/>
      <c r="DA37" s="281"/>
      <c r="DB37" s="281"/>
      <c r="DC37" s="281"/>
      <c r="DD37" s="281"/>
      <c r="DE37" s="281"/>
      <c r="DF37" s="281"/>
      <c r="DG37" s="281"/>
      <c r="DH37" s="281"/>
      <c r="DI37" s="281"/>
      <c r="DJ37" s="281"/>
      <c r="DK37" s="281"/>
      <c r="DL37" s="282"/>
    </row>
    <row r="38" spans="1:116">
      <c r="A38" s="281"/>
      <c r="B38" s="281"/>
      <c r="C38" s="281"/>
      <c r="D38" s="281"/>
      <c r="E38" s="281"/>
      <c r="F38" s="281"/>
      <c r="G38" s="281"/>
      <c r="H38" s="281"/>
      <c r="I38" s="281"/>
      <c r="J38" s="281"/>
      <c r="K38" s="281"/>
      <c r="L38" s="281"/>
      <c r="M38" s="281"/>
      <c r="N38" s="281"/>
      <c r="O38" s="281"/>
      <c r="P38" s="281"/>
      <c r="Q38" s="281"/>
      <c r="R38" s="281"/>
      <c r="S38" s="281"/>
      <c r="T38" s="281"/>
      <c r="U38" s="281"/>
      <c r="V38" s="281"/>
      <c r="W38" s="281"/>
      <c r="X38" s="281"/>
      <c r="Y38" s="281"/>
      <c r="Z38" s="281"/>
      <c r="AA38" s="281"/>
      <c r="AB38" s="281"/>
      <c r="AC38" s="281"/>
      <c r="AD38" s="281"/>
      <c r="AE38" s="281"/>
      <c r="AF38" s="281"/>
      <c r="AG38" s="281"/>
      <c r="AH38" s="281"/>
      <c r="AI38" s="281"/>
      <c r="AJ38" s="281"/>
      <c r="AK38" s="281"/>
      <c r="AL38" s="281"/>
      <c r="AM38" s="281"/>
      <c r="AN38" s="281"/>
      <c r="AO38" s="281"/>
      <c r="AP38" s="281"/>
      <c r="AQ38" s="281"/>
      <c r="AR38" s="281"/>
      <c r="AS38" s="281"/>
      <c r="AT38" s="281"/>
      <c r="AU38" s="281"/>
      <c r="AV38" s="281"/>
      <c r="AW38" s="281"/>
      <c r="AX38" s="281"/>
      <c r="AY38" s="281"/>
      <c r="AZ38" s="281"/>
      <c r="BA38" s="281"/>
      <c r="BB38" s="281"/>
      <c r="BC38" s="281"/>
      <c r="BD38" s="281"/>
      <c r="BE38" s="281"/>
      <c r="BF38" s="281"/>
      <c r="BG38" s="281"/>
      <c r="BH38" s="281"/>
      <c r="BI38" s="281"/>
      <c r="BJ38" s="281"/>
      <c r="BK38" s="281"/>
      <c r="BL38" s="281"/>
      <c r="BM38" s="281"/>
      <c r="BN38" s="281"/>
      <c r="BO38" s="281"/>
      <c r="BP38" s="281"/>
      <c r="BQ38" s="281"/>
      <c r="BR38" s="281"/>
      <c r="BS38" s="281"/>
      <c r="BT38" s="281"/>
      <c r="BU38" s="281"/>
      <c r="BV38" s="281"/>
      <c r="BW38" s="281"/>
      <c r="BX38" s="281"/>
      <c r="BY38" s="281"/>
      <c r="BZ38" s="281"/>
      <c r="CA38" s="281"/>
      <c r="CB38" s="281"/>
      <c r="CC38" s="281"/>
      <c r="CD38" s="281"/>
      <c r="CE38" s="281"/>
      <c r="CF38" s="281"/>
      <c r="CG38" s="281"/>
      <c r="CH38" s="281"/>
      <c r="CI38" s="281"/>
      <c r="CJ38" s="281"/>
      <c r="CK38" s="281"/>
      <c r="CL38" s="281"/>
      <c r="CM38" s="281"/>
      <c r="CN38" s="281"/>
      <c r="CO38" s="281"/>
      <c r="CP38" s="281"/>
      <c r="CQ38" s="281"/>
      <c r="CR38" s="281"/>
      <c r="CS38" s="281"/>
      <c r="CT38" s="281"/>
      <c r="CU38" s="281"/>
      <c r="CV38" s="281"/>
      <c r="CW38" s="281"/>
      <c r="CX38" s="281"/>
      <c r="CY38" s="281"/>
      <c r="CZ38" s="281"/>
      <c r="DA38" s="281"/>
      <c r="DB38" s="281"/>
      <c r="DC38" s="281"/>
      <c r="DD38" s="281"/>
      <c r="DE38" s="281"/>
      <c r="DF38" s="281"/>
      <c r="DG38" s="281"/>
      <c r="DH38" s="281"/>
      <c r="DI38" s="281"/>
      <c r="DJ38" s="281"/>
      <c r="DK38" s="282"/>
      <c r="DL38" s="282"/>
    </row>
    <row r="39" spans="1:116">
      <c r="A39" s="281"/>
      <c r="B39" s="281"/>
      <c r="C39" s="281"/>
      <c r="D39" s="281"/>
      <c r="E39" s="281"/>
      <c r="F39" s="281"/>
      <c r="G39" s="281"/>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1"/>
      <c r="AI39" s="281"/>
      <c r="AJ39" s="281"/>
      <c r="AK39" s="281"/>
      <c r="AL39" s="281"/>
      <c r="AM39" s="281"/>
      <c r="AN39" s="281"/>
      <c r="AO39" s="281"/>
      <c r="AP39" s="281"/>
      <c r="AQ39" s="281"/>
      <c r="AR39" s="281"/>
      <c r="AS39" s="281"/>
      <c r="AT39" s="281"/>
      <c r="AU39" s="281"/>
      <c r="AV39" s="281"/>
      <c r="AW39" s="281"/>
      <c r="AX39" s="281"/>
      <c r="AY39" s="281"/>
      <c r="AZ39" s="281"/>
      <c r="BA39" s="281"/>
      <c r="BB39" s="281"/>
      <c r="BC39" s="281"/>
      <c r="BD39" s="281"/>
      <c r="BE39" s="281"/>
      <c r="BF39" s="281"/>
      <c r="BG39" s="281"/>
      <c r="BH39" s="281"/>
      <c r="BI39" s="281"/>
      <c r="BJ39" s="281"/>
      <c r="BK39" s="281"/>
      <c r="BL39" s="281"/>
      <c r="BM39" s="281"/>
      <c r="BN39" s="281"/>
      <c r="BO39" s="281"/>
      <c r="BP39" s="281"/>
      <c r="BQ39" s="281"/>
      <c r="BR39" s="281"/>
      <c r="BS39" s="281"/>
      <c r="BT39" s="281"/>
      <c r="BU39" s="281"/>
      <c r="BV39" s="281"/>
      <c r="BW39" s="281"/>
      <c r="BX39" s="281"/>
      <c r="BY39" s="281"/>
      <c r="BZ39" s="281"/>
      <c r="CA39" s="281"/>
      <c r="CB39" s="281"/>
      <c r="CC39" s="281"/>
      <c r="CD39" s="281"/>
      <c r="CE39" s="281"/>
      <c r="CF39" s="281"/>
      <c r="CG39" s="281"/>
      <c r="CH39" s="281"/>
      <c r="CI39" s="281"/>
      <c r="CJ39" s="281"/>
      <c r="CK39" s="281"/>
      <c r="CL39" s="281"/>
      <c r="CM39" s="281"/>
      <c r="CN39" s="281"/>
      <c r="CO39" s="281"/>
      <c r="CP39" s="281"/>
      <c r="CQ39" s="281"/>
      <c r="CR39" s="281"/>
      <c r="CS39" s="281"/>
      <c r="CT39" s="281"/>
      <c r="CU39" s="281"/>
      <c r="CV39" s="281"/>
      <c r="CW39" s="281"/>
      <c r="CX39" s="281"/>
      <c r="CY39" s="281"/>
      <c r="CZ39" s="281"/>
      <c r="DA39" s="281"/>
      <c r="DB39" s="281"/>
      <c r="DC39" s="281"/>
      <c r="DD39" s="281"/>
      <c r="DE39" s="281"/>
      <c r="DF39" s="281"/>
      <c r="DG39" s="281"/>
      <c r="DH39" s="281"/>
      <c r="DI39" s="281"/>
      <c r="DJ39" s="281"/>
      <c r="DK39" s="281"/>
      <c r="DL39" s="281"/>
    </row>
    <row r="40" spans="1:116">
      <c r="A40" s="281"/>
      <c r="B40" s="281"/>
      <c r="C40" s="281"/>
      <c r="D40" s="281"/>
      <c r="E40" s="281"/>
      <c r="F40" s="281"/>
      <c r="G40" s="281"/>
      <c r="H40" s="281"/>
      <c r="I40" s="281"/>
      <c r="J40" s="281"/>
      <c r="K40" s="281"/>
      <c r="L40" s="281"/>
      <c r="M40" s="281"/>
      <c r="N40" s="281"/>
      <c r="O40" s="281"/>
      <c r="P40" s="281"/>
      <c r="Q40" s="281"/>
      <c r="R40" s="281"/>
      <c r="S40" s="281"/>
      <c r="T40" s="281"/>
      <c r="U40" s="281"/>
      <c r="V40" s="281"/>
      <c r="W40" s="281"/>
      <c r="X40" s="281"/>
      <c r="Y40" s="281"/>
      <c r="Z40" s="281"/>
      <c r="AA40" s="281"/>
      <c r="AB40" s="281"/>
      <c r="AC40" s="281"/>
      <c r="AD40" s="281"/>
      <c r="AE40" s="281"/>
      <c r="AF40" s="281"/>
      <c r="AG40" s="281"/>
      <c r="AH40" s="281"/>
      <c r="AI40" s="281"/>
      <c r="AJ40" s="281"/>
      <c r="AK40" s="281"/>
      <c r="AL40" s="281"/>
      <c r="AM40" s="281"/>
      <c r="AN40" s="281"/>
      <c r="AO40" s="281"/>
      <c r="AP40" s="281"/>
      <c r="AQ40" s="281"/>
      <c r="AR40" s="281"/>
      <c r="AS40" s="281"/>
      <c r="AT40" s="281"/>
      <c r="AU40" s="281"/>
      <c r="AV40" s="281"/>
      <c r="AW40" s="281"/>
      <c r="AX40" s="281"/>
      <c r="AY40" s="281"/>
      <c r="AZ40" s="281"/>
      <c r="BA40" s="281"/>
      <c r="BB40" s="281"/>
      <c r="BC40" s="281"/>
      <c r="BD40" s="281"/>
      <c r="BE40" s="281"/>
      <c r="BF40" s="281"/>
      <c r="BG40" s="281"/>
      <c r="BH40" s="281"/>
      <c r="BI40" s="281"/>
      <c r="BJ40" s="281"/>
      <c r="BK40" s="281"/>
      <c r="BL40" s="281"/>
      <c r="BM40" s="281"/>
      <c r="BN40" s="281"/>
      <c r="BO40" s="281"/>
      <c r="BP40" s="281"/>
      <c r="BQ40" s="281"/>
      <c r="BR40" s="281"/>
      <c r="BS40" s="281"/>
      <c r="BT40" s="281"/>
      <c r="BU40" s="281"/>
      <c r="BV40" s="281"/>
      <c r="BW40" s="281"/>
      <c r="BX40" s="281"/>
      <c r="BY40" s="281"/>
      <c r="BZ40" s="281"/>
      <c r="CA40" s="281"/>
      <c r="CB40" s="281"/>
      <c r="CC40" s="281"/>
      <c r="CD40" s="281"/>
      <c r="CE40" s="281"/>
      <c r="CF40" s="281"/>
      <c r="CG40" s="281"/>
      <c r="CH40" s="281"/>
      <c r="CI40" s="281"/>
      <c r="CJ40" s="281"/>
      <c r="CK40" s="281"/>
      <c r="CL40" s="281"/>
      <c r="CM40" s="281"/>
      <c r="CN40" s="281"/>
      <c r="CO40" s="281"/>
      <c r="CP40" s="281"/>
      <c r="CQ40" s="281"/>
      <c r="CR40" s="281"/>
      <c r="CS40" s="281"/>
      <c r="CT40" s="281"/>
      <c r="CU40" s="281"/>
      <c r="CV40" s="281"/>
      <c r="CW40" s="281"/>
      <c r="CX40" s="281"/>
      <c r="CY40" s="281"/>
      <c r="CZ40" s="281"/>
      <c r="DA40" s="281"/>
      <c r="DB40" s="281"/>
      <c r="DC40" s="281"/>
      <c r="DD40" s="281"/>
      <c r="DE40" s="281"/>
      <c r="DF40" s="281"/>
      <c r="DG40" s="281"/>
      <c r="DH40" s="281"/>
      <c r="DI40" s="281"/>
      <c r="DJ40" s="281"/>
      <c r="DK40" s="281"/>
      <c r="DL40" s="281"/>
    </row>
    <row r="41" spans="1:116">
      <c r="A41" s="281"/>
      <c r="B41" s="281"/>
      <c r="C41" s="281"/>
      <c r="D41" s="281"/>
      <c r="E41" s="281"/>
      <c r="F41" s="281"/>
      <c r="G41" s="281"/>
      <c r="H41" s="281"/>
      <c r="I41" s="281"/>
      <c r="J41" s="281"/>
      <c r="K41" s="281"/>
      <c r="L41" s="281"/>
      <c r="M41" s="281"/>
      <c r="N41" s="281"/>
      <c r="O41" s="281"/>
      <c r="P41" s="281"/>
      <c r="Q41" s="281"/>
      <c r="R41" s="281"/>
      <c r="S41" s="281"/>
      <c r="T41" s="281"/>
      <c r="U41" s="281"/>
      <c r="V41" s="281"/>
      <c r="W41" s="281"/>
      <c r="X41" s="281"/>
      <c r="Y41" s="281"/>
      <c r="Z41" s="281"/>
      <c r="AA41" s="281"/>
      <c r="AB41" s="281"/>
      <c r="AC41" s="281"/>
      <c r="AD41" s="281"/>
      <c r="AE41" s="281"/>
      <c r="AF41" s="281"/>
      <c r="AG41" s="281"/>
      <c r="AH41" s="281"/>
      <c r="AI41" s="281"/>
      <c r="AJ41" s="281"/>
      <c r="AK41" s="281"/>
      <c r="AL41" s="281"/>
      <c r="AM41" s="281"/>
      <c r="AN41" s="281"/>
      <c r="AO41" s="281"/>
      <c r="AP41" s="281"/>
      <c r="AQ41" s="281"/>
      <c r="AR41" s="281"/>
      <c r="AS41" s="281"/>
      <c r="AT41" s="281"/>
      <c r="AU41" s="281"/>
      <c r="AV41" s="281"/>
      <c r="AW41" s="281"/>
      <c r="AX41" s="281"/>
      <c r="AY41" s="281"/>
      <c r="AZ41" s="281"/>
      <c r="BA41" s="281"/>
      <c r="BB41" s="281"/>
      <c r="BC41" s="281"/>
      <c r="BD41" s="281"/>
      <c r="BE41" s="281"/>
      <c r="BF41" s="281"/>
      <c r="BG41" s="281"/>
      <c r="BH41" s="281"/>
      <c r="BI41" s="281"/>
      <c r="BJ41" s="281"/>
      <c r="BK41" s="281"/>
      <c r="BL41" s="281"/>
      <c r="BM41" s="281"/>
      <c r="BN41" s="281"/>
      <c r="BO41" s="281"/>
      <c r="BP41" s="281"/>
      <c r="BQ41" s="281"/>
      <c r="BR41" s="281"/>
      <c r="BS41" s="281"/>
      <c r="BT41" s="281"/>
      <c r="BU41" s="281"/>
      <c r="BV41" s="281"/>
      <c r="BW41" s="281"/>
      <c r="BX41" s="281"/>
      <c r="BY41" s="281"/>
      <c r="BZ41" s="281"/>
      <c r="CA41" s="281"/>
      <c r="CB41" s="281"/>
      <c r="CC41" s="281"/>
      <c r="CD41" s="281"/>
      <c r="CE41" s="281"/>
      <c r="CF41" s="281"/>
      <c r="CG41" s="281"/>
      <c r="CH41" s="281"/>
      <c r="CI41" s="281"/>
      <c r="CJ41" s="281"/>
      <c r="CK41" s="281"/>
      <c r="CL41" s="281"/>
      <c r="CM41" s="281"/>
      <c r="CN41" s="281"/>
      <c r="CO41" s="281"/>
      <c r="CP41" s="281"/>
      <c r="CQ41" s="281"/>
      <c r="CR41" s="281"/>
      <c r="CS41" s="281"/>
      <c r="CT41" s="281"/>
      <c r="CU41" s="281"/>
      <c r="CV41" s="281"/>
      <c r="CW41" s="281"/>
      <c r="CX41" s="281"/>
      <c r="CY41" s="281"/>
      <c r="CZ41" s="281"/>
      <c r="DA41" s="281"/>
      <c r="DB41" s="281"/>
      <c r="DC41" s="281"/>
      <c r="DD41" s="281"/>
      <c r="DE41" s="281"/>
      <c r="DF41" s="281"/>
      <c r="DG41" s="281"/>
      <c r="DH41" s="281"/>
      <c r="DI41" s="281"/>
      <c r="DJ41" s="281"/>
      <c r="DK41" s="281"/>
      <c r="DL41" s="281"/>
    </row>
    <row r="42" spans="1:116">
      <c r="A42" s="281"/>
      <c r="B42" s="281"/>
      <c r="C42" s="281"/>
      <c r="D42" s="281"/>
      <c r="E42" s="281"/>
      <c r="F42" s="281"/>
      <c r="G42" s="281"/>
      <c r="H42" s="281"/>
      <c r="I42" s="281"/>
      <c r="J42" s="281"/>
      <c r="K42" s="281"/>
      <c r="L42" s="281"/>
      <c r="M42" s="281"/>
      <c r="N42" s="281"/>
      <c r="O42" s="281"/>
      <c r="P42" s="281"/>
      <c r="Q42" s="281"/>
      <c r="R42" s="281"/>
      <c r="S42" s="281"/>
      <c r="T42" s="282"/>
      <c r="U42" s="282"/>
      <c r="V42" s="282"/>
      <c r="W42" s="282"/>
      <c r="X42" s="282"/>
      <c r="Y42" s="282"/>
      <c r="Z42" s="282"/>
      <c r="AA42" s="282"/>
      <c r="AB42" s="282"/>
      <c r="AC42" s="282"/>
      <c r="AD42" s="282"/>
      <c r="AE42" s="282"/>
      <c r="AF42" s="282"/>
      <c r="AG42" s="282"/>
      <c r="AH42" s="282"/>
      <c r="AI42" s="282"/>
      <c r="AJ42" s="282"/>
      <c r="AK42" s="282"/>
      <c r="AL42" s="282"/>
      <c r="AM42" s="282"/>
      <c r="AN42" s="282"/>
      <c r="AO42" s="282"/>
      <c r="AP42" s="282"/>
      <c r="AQ42" s="282"/>
      <c r="AR42" s="282"/>
      <c r="AS42" s="282"/>
      <c r="AT42" s="282"/>
      <c r="AU42" s="282"/>
      <c r="AV42" s="282"/>
      <c r="AW42" s="282"/>
      <c r="AX42" s="282"/>
      <c r="AY42" s="282"/>
      <c r="AZ42" s="282"/>
      <c r="BA42" s="282"/>
      <c r="BB42" s="282"/>
      <c r="BC42" s="282"/>
      <c r="BD42" s="282"/>
      <c r="BE42" s="282"/>
      <c r="BF42" s="282"/>
      <c r="BG42" s="282"/>
      <c r="BH42" s="282"/>
      <c r="BI42" s="282"/>
      <c r="BJ42" s="282"/>
      <c r="BK42" s="282"/>
      <c r="BL42" s="282"/>
      <c r="BM42" s="282"/>
      <c r="BN42" s="282"/>
      <c r="BO42" s="282"/>
      <c r="BP42" s="282"/>
      <c r="BQ42" s="282"/>
      <c r="BR42" s="282"/>
      <c r="BS42" s="282"/>
      <c r="BT42" s="282"/>
      <c r="BU42" s="282"/>
      <c r="BV42" s="282"/>
      <c r="BW42" s="282"/>
      <c r="BX42" s="282"/>
      <c r="BY42" s="282"/>
      <c r="BZ42" s="282"/>
      <c r="CA42" s="282"/>
      <c r="CB42" s="282"/>
      <c r="CC42" s="282"/>
      <c r="CD42" s="282"/>
      <c r="CE42" s="282"/>
      <c r="CF42" s="282"/>
      <c r="CG42" s="282"/>
      <c r="CH42" s="282"/>
      <c r="CI42" s="282"/>
      <c r="CJ42" s="282"/>
      <c r="CK42" s="282"/>
      <c r="CL42" s="282"/>
      <c r="CM42" s="282"/>
      <c r="CN42" s="282"/>
      <c r="CO42" s="282"/>
      <c r="CP42" s="282"/>
      <c r="CQ42" s="282"/>
      <c r="CR42" s="282"/>
      <c r="CS42" s="282"/>
      <c r="CT42" s="282"/>
      <c r="CU42" s="282"/>
      <c r="CV42" s="282"/>
      <c r="CW42" s="282"/>
      <c r="CX42" s="282"/>
      <c r="CY42" s="282"/>
      <c r="CZ42" s="281"/>
      <c r="DA42" s="281"/>
      <c r="DB42" s="281"/>
      <c r="DC42" s="281"/>
      <c r="DD42" s="281"/>
      <c r="DE42" s="281"/>
      <c r="DF42" s="281"/>
      <c r="DG42" s="281"/>
      <c r="DH42" s="281"/>
      <c r="DI42" s="281"/>
      <c r="DJ42" s="281"/>
      <c r="DK42" s="281"/>
      <c r="DL42" s="281"/>
    </row>
    <row r="43" spans="1:116">
      <c r="A43" s="281"/>
      <c r="B43" s="281"/>
      <c r="C43" s="281"/>
      <c r="D43" s="281"/>
      <c r="E43" s="281"/>
      <c r="F43" s="281"/>
      <c r="G43" s="281"/>
      <c r="H43" s="281"/>
      <c r="I43" s="281"/>
      <c r="J43" s="281"/>
      <c r="K43" s="281"/>
      <c r="L43" s="281"/>
      <c r="M43" s="281"/>
      <c r="N43" s="281"/>
      <c r="O43" s="281"/>
      <c r="P43" s="281"/>
      <c r="Q43" s="282"/>
      <c r="R43" s="282"/>
      <c r="S43" s="282"/>
      <c r="T43" s="281"/>
      <c r="U43" s="281"/>
      <c r="V43" s="281"/>
      <c r="W43" s="281"/>
      <c r="X43" s="281"/>
      <c r="Y43" s="281"/>
      <c r="Z43" s="281"/>
      <c r="AA43" s="281"/>
      <c r="AB43" s="281"/>
      <c r="AC43" s="281"/>
      <c r="AD43" s="281"/>
      <c r="AE43" s="281"/>
      <c r="AF43" s="281"/>
      <c r="AG43" s="281"/>
      <c r="AH43" s="281"/>
      <c r="AI43" s="281"/>
      <c r="AJ43" s="281"/>
      <c r="AK43" s="281"/>
      <c r="AL43" s="281"/>
      <c r="AM43" s="281"/>
      <c r="AN43" s="281"/>
      <c r="AO43" s="281"/>
      <c r="AP43" s="281"/>
      <c r="AQ43" s="281"/>
      <c r="AR43" s="281"/>
      <c r="AS43" s="281"/>
      <c r="AT43" s="281"/>
      <c r="AU43" s="281"/>
      <c r="AV43" s="281"/>
      <c r="AW43" s="281"/>
      <c r="AX43" s="281"/>
      <c r="AY43" s="281"/>
      <c r="AZ43" s="281"/>
      <c r="BA43" s="281"/>
      <c r="BB43" s="281"/>
      <c r="BC43" s="281"/>
      <c r="BD43" s="281"/>
      <c r="BE43" s="281"/>
      <c r="BF43" s="281"/>
      <c r="BG43" s="281"/>
      <c r="BH43" s="281"/>
      <c r="BI43" s="281"/>
      <c r="BJ43" s="281"/>
      <c r="BK43" s="281"/>
      <c r="BL43" s="281"/>
      <c r="BM43" s="281"/>
      <c r="BN43" s="281"/>
      <c r="BO43" s="281"/>
      <c r="BP43" s="281"/>
      <c r="BQ43" s="281"/>
      <c r="BR43" s="281"/>
      <c r="BS43" s="281"/>
      <c r="BT43" s="281"/>
      <c r="BU43" s="281"/>
      <c r="BV43" s="281"/>
      <c r="BW43" s="281"/>
      <c r="BX43" s="281"/>
      <c r="BY43" s="281"/>
      <c r="BZ43" s="281"/>
      <c r="CA43" s="281"/>
      <c r="CB43" s="281"/>
      <c r="CC43" s="281"/>
      <c r="CD43" s="281"/>
      <c r="CE43" s="281"/>
      <c r="CF43" s="281"/>
      <c r="CG43" s="281"/>
      <c r="CH43" s="281"/>
      <c r="CI43" s="281"/>
      <c r="CJ43" s="281"/>
      <c r="CK43" s="281"/>
      <c r="CL43" s="281"/>
      <c r="CM43" s="281"/>
      <c r="CN43" s="281"/>
      <c r="CO43" s="281"/>
      <c r="CP43" s="281"/>
      <c r="CQ43" s="281"/>
      <c r="CR43" s="281"/>
      <c r="CS43" s="281"/>
      <c r="CT43" s="281"/>
      <c r="CU43" s="281"/>
      <c r="CV43" s="281"/>
      <c r="CW43" s="281"/>
      <c r="CX43" s="281"/>
      <c r="CY43" s="281"/>
      <c r="CZ43" s="282"/>
      <c r="DA43" s="282"/>
      <c r="DB43" s="282"/>
      <c r="DC43" s="282"/>
      <c r="DD43" s="282"/>
      <c r="DE43" s="282"/>
      <c r="DF43" s="282"/>
      <c r="DG43" s="282"/>
      <c r="DH43" s="282"/>
      <c r="DI43" s="282"/>
      <c r="DJ43" s="282"/>
      <c r="DK43" s="282"/>
      <c r="DL43" s="282"/>
    </row>
    <row r="44" spans="1:116">
      <c r="A44" s="281"/>
      <c r="B44" s="281"/>
      <c r="C44" s="281"/>
      <c r="D44" s="281"/>
      <c r="E44" s="281"/>
      <c r="F44" s="281"/>
      <c r="G44" s="281"/>
      <c r="H44" s="281"/>
      <c r="I44" s="281"/>
      <c r="J44" s="281"/>
      <c r="K44" s="281"/>
      <c r="L44" s="281"/>
      <c r="M44" s="281"/>
      <c r="N44" s="281"/>
      <c r="O44" s="281"/>
      <c r="P44" s="281"/>
      <c r="Q44" s="281"/>
      <c r="R44" s="281"/>
      <c r="S44" s="281"/>
      <c r="T44" s="281"/>
      <c r="U44" s="281"/>
      <c r="V44" s="281"/>
      <c r="W44" s="281"/>
      <c r="X44" s="281"/>
      <c r="Y44" s="281"/>
      <c r="Z44" s="281"/>
      <c r="AA44" s="281"/>
      <c r="AB44" s="281"/>
      <c r="AC44" s="281"/>
      <c r="AD44" s="281"/>
      <c r="AE44" s="281"/>
      <c r="AF44" s="281"/>
      <c r="AG44" s="281"/>
      <c r="AH44" s="281"/>
      <c r="AI44" s="281"/>
      <c r="AJ44" s="281"/>
      <c r="AK44" s="281"/>
      <c r="AL44" s="281"/>
      <c r="AM44" s="281"/>
      <c r="AN44" s="281"/>
      <c r="AO44" s="281"/>
      <c r="AP44" s="281"/>
      <c r="AQ44" s="281"/>
      <c r="AR44" s="281"/>
      <c r="AS44" s="281"/>
      <c r="AT44" s="281"/>
      <c r="AU44" s="281"/>
      <c r="AV44" s="281"/>
      <c r="AW44" s="281"/>
      <c r="AX44" s="281"/>
      <c r="AY44" s="281"/>
      <c r="AZ44" s="281"/>
      <c r="BA44" s="281"/>
      <c r="BB44" s="281"/>
      <c r="BC44" s="281"/>
      <c r="BD44" s="281"/>
      <c r="BE44" s="281"/>
      <c r="BF44" s="281"/>
      <c r="BG44" s="281"/>
      <c r="BH44" s="281"/>
      <c r="BI44" s="281"/>
      <c r="BJ44" s="281"/>
      <c r="BK44" s="281"/>
      <c r="BL44" s="281"/>
      <c r="BM44" s="281"/>
      <c r="BN44" s="281"/>
      <c r="BO44" s="281"/>
      <c r="BP44" s="281"/>
      <c r="BQ44" s="281"/>
      <c r="BR44" s="281"/>
      <c r="BS44" s="281"/>
      <c r="BT44" s="281"/>
      <c r="BU44" s="281"/>
      <c r="BV44" s="281"/>
      <c r="BW44" s="281"/>
      <c r="BX44" s="281"/>
      <c r="BY44" s="281"/>
      <c r="BZ44" s="281"/>
      <c r="CA44" s="281"/>
      <c r="CB44" s="281"/>
      <c r="CC44" s="281"/>
      <c r="CD44" s="281"/>
      <c r="CE44" s="281"/>
      <c r="CF44" s="281"/>
      <c r="CG44" s="281"/>
      <c r="CH44" s="281"/>
      <c r="CI44" s="281"/>
      <c r="CJ44" s="281"/>
      <c r="CK44" s="281"/>
      <c r="CL44" s="281"/>
      <c r="CM44" s="281"/>
      <c r="CN44" s="281"/>
      <c r="CO44" s="281"/>
      <c r="CP44" s="281"/>
      <c r="CQ44" s="281"/>
      <c r="CR44" s="281"/>
      <c r="CS44" s="281"/>
      <c r="CT44" s="281"/>
      <c r="CU44" s="281"/>
      <c r="CV44" s="281"/>
      <c r="CW44" s="281"/>
      <c r="CX44" s="281"/>
      <c r="CY44" s="281"/>
      <c r="CZ44" s="281"/>
      <c r="DA44" s="281"/>
      <c r="DB44" s="281"/>
      <c r="DC44" s="281"/>
      <c r="DD44" s="281"/>
      <c r="DE44" s="281"/>
      <c r="DF44" s="281"/>
      <c r="DG44" s="281"/>
      <c r="DH44" s="281"/>
      <c r="DI44" s="281"/>
      <c r="DJ44" s="281"/>
      <c r="DK44" s="281"/>
      <c r="DL44" s="282"/>
    </row>
    <row r="45" spans="1:116">
      <c r="A45" s="281"/>
      <c r="B45" s="281"/>
      <c r="C45" s="281"/>
      <c r="D45" s="281"/>
      <c r="E45" s="281"/>
      <c r="F45" s="281"/>
      <c r="G45" s="281"/>
      <c r="H45" s="281"/>
      <c r="I45" s="281"/>
      <c r="J45" s="281"/>
      <c r="K45" s="281"/>
      <c r="L45" s="281"/>
      <c r="M45" s="281"/>
      <c r="N45" s="281"/>
      <c r="O45" s="281"/>
      <c r="P45" s="281"/>
      <c r="Q45" s="281"/>
      <c r="R45" s="281"/>
      <c r="S45" s="281"/>
      <c r="T45" s="281"/>
      <c r="U45" s="281"/>
      <c r="V45" s="281"/>
      <c r="W45" s="281"/>
      <c r="X45" s="281"/>
      <c r="Y45" s="281"/>
      <c r="Z45" s="281"/>
      <c r="AA45" s="281"/>
      <c r="AB45" s="281"/>
      <c r="AC45" s="281"/>
      <c r="AD45" s="281"/>
      <c r="AE45" s="281"/>
      <c r="AF45" s="281"/>
      <c r="AG45" s="281"/>
      <c r="AH45" s="281"/>
      <c r="AI45" s="281"/>
      <c r="AJ45" s="281"/>
      <c r="AK45" s="281"/>
      <c r="AL45" s="281"/>
      <c r="AM45" s="281"/>
      <c r="AN45" s="281"/>
      <c r="AO45" s="281"/>
      <c r="AP45" s="281"/>
      <c r="AQ45" s="281"/>
      <c r="AR45" s="281"/>
      <c r="AS45" s="281"/>
      <c r="AT45" s="281"/>
      <c r="AU45" s="281"/>
      <c r="AV45" s="281"/>
      <c r="AW45" s="281"/>
      <c r="AX45" s="281"/>
      <c r="AY45" s="281"/>
      <c r="AZ45" s="281"/>
      <c r="BA45" s="281"/>
      <c r="BB45" s="281"/>
      <c r="BC45" s="281"/>
      <c r="BD45" s="281"/>
      <c r="BE45" s="281"/>
      <c r="BF45" s="281"/>
      <c r="BG45" s="281"/>
      <c r="BH45" s="281"/>
      <c r="BI45" s="281"/>
      <c r="BJ45" s="281"/>
      <c r="BK45" s="281"/>
      <c r="BL45" s="281"/>
      <c r="BM45" s="281"/>
      <c r="BN45" s="281"/>
      <c r="BO45" s="281"/>
      <c r="BP45" s="281"/>
      <c r="BQ45" s="281"/>
      <c r="BR45" s="281"/>
      <c r="BS45" s="281"/>
      <c r="BT45" s="281"/>
      <c r="BU45" s="281"/>
      <c r="BV45" s="281"/>
      <c r="BW45" s="281"/>
      <c r="BX45" s="281"/>
      <c r="BY45" s="281"/>
      <c r="BZ45" s="281"/>
      <c r="CA45" s="281"/>
      <c r="CB45" s="281"/>
      <c r="CC45" s="281"/>
      <c r="CD45" s="281"/>
      <c r="CE45" s="281"/>
      <c r="CF45" s="281"/>
      <c r="CG45" s="281"/>
      <c r="CH45" s="281"/>
      <c r="CI45" s="281"/>
      <c r="CJ45" s="281"/>
      <c r="CK45" s="281"/>
      <c r="CL45" s="281"/>
      <c r="CM45" s="281"/>
      <c r="CN45" s="281"/>
      <c r="CO45" s="281"/>
      <c r="CP45" s="281"/>
      <c r="CQ45" s="281"/>
      <c r="CR45" s="281"/>
      <c r="CS45" s="281"/>
      <c r="CT45" s="281"/>
      <c r="CU45" s="281"/>
      <c r="CV45" s="281"/>
      <c r="CW45" s="281"/>
      <c r="CX45" s="281"/>
      <c r="CY45" s="281"/>
      <c r="CZ45" s="281"/>
      <c r="DA45" s="281"/>
      <c r="DB45" s="281"/>
      <c r="DC45" s="281"/>
      <c r="DD45" s="281"/>
      <c r="DE45" s="281"/>
      <c r="DF45" s="281"/>
      <c r="DG45" s="281"/>
      <c r="DH45" s="281"/>
      <c r="DI45" s="281"/>
      <c r="DJ45" s="281"/>
      <c r="DK45" s="281"/>
      <c r="DL45" s="281"/>
    </row>
    <row r="46" spans="1:116">
      <c r="A46" s="281"/>
      <c r="B46" s="281"/>
      <c r="C46" s="281"/>
      <c r="D46" s="281"/>
      <c r="E46" s="281"/>
      <c r="F46" s="281"/>
      <c r="G46" s="281"/>
      <c r="H46" s="281"/>
      <c r="I46" s="281"/>
      <c r="J46" s="281"/>
      <c r="K46" s="281"/>
      <c r="L46" s="281"/>
      <c r="M46" s="281"/>
      <c r="N46" s="281"/>
      <c r="O46" s="281"/>
      <c r="P46" s="281"/>
      <c r="Q46" s="281"/>
      <c r="R46" s="281"/>
      <c r="S46" s="281"/>
      <c r="T46" s="281"/>
      <c r="U46" s="281"/>
      <c r="V46" s="281"/>
      <c r="W46" s="281"/>
      <c r="X46" s="281"/>
      <c r="Y46" s="281"/>
      <c r="Z46" s="281"/>
      <c r="AA46" s="281"/>
      <c r="AB46" s="281"/>
      <c r="AC46" s="281"/>
      <c r="AD46" s="281"/>
      <c r="AE46" s="281"/>
      <c r="AF46" s="281"/>
      <c r="AG46" s="281"/>
      <c r="AH46" s="281"/>
      <c r="AI46" s="281"/>
      <c r="AJ46" s="281"/>
      <c r="AK46" s="281"/>
      <c r="AL46" s="281"/>
      <c r="AM46" s="281"/>
      <c r="AN46" s="281"/>
      <c r="AO46" s="281"/>
      <c r="AP46" s="281"/>
      <c r="AQ46" s="281"/>
      <c r="AR46" s="281"/>
      <c r="AS46" s="281"/>
      <c r="AT46" s="281"/>
      <c r="AU46" s="281"/>
      <c r="AV46" s="281"/>
      <c r="AW46" s="281"/>
      <c r="AX46" s="281"/>
      <c r="AY46" s="281"/>
      <c r="AZ46" s="281"/>
      <c r="BA46" s="281"/>
      <c r="BB46" s="281"/>
      <c r="BC46" s="281"/>
      <c r="BD46" s="281"/>
      <c r="BE46" s="281"/>
      <c r="BF46" s="281"/>
      <c r="BG46" s="281"/>
      <c r="BH46" s="281"/>
      <c r="BI46" s="281"/>
      <c r="BJ46" s="281"/>
      <c r="BK46" s="281"/>
      <c r="BL46" s="281"/>
      <c r="BM46" s="281"/>
      <c r="BN46" s="281"/>
      <c r="BO46" s="281"/>
      <c r="BP46" s="281"/>
      <c r="BQ46" s="281"/>
      <c r="BR46" s="281"/>
      <c r="BS46" s="281"/>
      <c r="BT46" s="281"/>
      <c r="BU46" s="281"/>
      <c r="BV46" s="281"/>
      <c r="BW46" s="281"/>
      <c r="BX46" s="281"/>
      <c r="BY46" s="281"/>
      <c r="BZ46" s="281"/>
      <c r="CA46" s="281"/>
      <c r="CB46" s="281"/>
      <c r="CC46" s="281"/>
      <c r="CD46" s="281"/>
      <c r="CE46" s="281"/>
      <c r="CF46" s="281"/>
      <c r="CG46" s="281"/>
      <c r="CH46" s="281"/>
      <c r="CI46" s="281"/>
      <c r="CJ46" s="281"/>
      <c r="CK46" s="281"/>
      <c r="CL46" s="281"/>
      <c r="CM46" s="281"/>
      <c r="CN46" s="281"/>
      <c r="CO46" s="281"/>
      <c r="CP46" s="281"/>
      <c r="CQ46" s="281"/>
      <c r="CR46" s="281"/>
      <c r="CS46" s="281"/>
      <c r="CT46" s="281"/>
      <c r="CU46" s="281"/>
      <c r="CV46" s="281"/>
      <c r="CW46" s="281"/>
      <c r="CX46" s="281"/>
      <c r="CY46" s="281"/>
      <c r="CZ46" s="281"/>
      <c r="DA46" s="281"/>
      <c r="DB46" s="281"/>
      <c r="DC46" s="281"/>
      <c r="DD46" s="281"/>
      <c r="DE46" s="281"/>
      <c r="DF46" s="281"/>
      <c r="DG46" s="281"/>
      <c r="DH46" s="281"/>
      <c r="DI46" s="281"/>
      <c r="DJ46" s="281"/>
      <c r="DK46" s="281"/>
      <c r="DL46" s="281"/>
    </row>
    <row r="47" spans="1:116">
      <c r="A47" s="281"/>
      <c r="B47" s="281"/>
      <c r="C47" s="281"/>
      <c r="D47" s="281"/>
      <c r="E47" s="281"/>
      <c r="F47" s="281"/>
      <c r="G47" s="281"/>
      <c r="H47" s="281"/>
      <c r="I47" s="281"/>
      <c r="J47" s="281"/>
      <c r="K47" s="281"/>
      <c r="L47" s="281"/>
      <c r="M47" s="281"/>
      <c r="N47" s="281"/>
      <c r="O47" s="281"/>
      <c r="P47" s="281"/>
      <c r="Q47" s="281"/>
      <c r="R47" s="281"/>
      <c r="S47" s="281"/>
      <c r="T47" s="281"/>
      <c r="U47" s="281"/>
      <c r="V47" s="281"/>
      <c r="W47" s="281"/>
      <c r="X47" s="281"/>
      <c r="Y47" s="281"/>
      <c r="Z47" s="281"/>
      <c r="AA47" s="281"/>
      <c r="AB47" s="281"/>
      <c r="AC47" s="281"/>
      <c r="AD47" s="281"/>
      <c r="AE47" s="281"/>
      <c r="AF47" s="281"/>
      <c r="AG47" s="281"/>
      <c r="AH47" s="281"/>
      <c r="AI47" s="281"/>
      <c r="AJ47" s="281"/>
      <c r="AK47" s="281"/>
      <c r="AL47" s="281"/>
      <c r="AM47" s="281"/>
      <c r="AN47" s="281"/>
      <c r="AO47" s="281"/>
      <c r="AP47" s="281"/>
      <c r="AQ47" s="281"/>
      <c r="AR47" s="281"/>
      <c r="AS47" s="281"/>
      <c r="AT47" s="281"/>
      <c r="AU47" s="281"/>
      <c r="AV47" s="281"/>
      <c r="AW47" s="281"/>
      <c r="AX47" s="281"/>
      <c r="AY47" s="281"/>
      <c r="AZ47" s="281"/>
      <c r="BA47" s="281"/>
      <c r="BB47" s="281"/>
      <c r="BC47" s="281"/>
      <c r="BD47" s="281"/>
      <c r="BE47" s="281"/>
      <c r="BF47" s="281"/>
      <c r="BG47" s="281"/>
      <c r="BH47" s="281"/>
      <c r="BI47" s="281"/>
      <c r="BJ47" s="281"/>
      <c r="BK47" s="281"/>
      <c r="BL47" s="281"/>
      <c r="BM47" s="281"/>
      <c r="BN47" s="281"/>
      <c r="BO47" s="281"/>
      <c r="BP47" s="281"/>
      <c r="BQ47" s="281"/>
      <c r="BR47" s="281"/>
      <c r="BS47" s="281"/>
      <c r="BT47" s="281"/>
      <c r="BU47" s="281"/>
      <c r="BV47" s="281"/>
      <c r="BW47" s="281"/>
      <c r="BX47" s="281"/>
      <c r="BY47" s="281"/>
      <c r="BZ47" s="281"/>
      <c r="CA47" s="281"/>
      <c r="CB47" s="281"/>
      <c r="CC47" s="281"/>
      <c r="CD47" s="281"/>
      <c r="CE47" s="281"/>
      <c r="CF47" s="281"/>
      <c r="CG47" s="281"/>
      <c r="CH47" s="281"/>
      <c r="CI47" s="281"/>
      <c r="CJ47" s="281"/>
      <c r="CK47" s="281"/>
      <c r="CL47" s="281"/>
      <c r="CM47" s="281"/>
      <c r="CN47" s="281"/>
      <c r="CO47" s="281"/>
      <c r="CP47" s="281"/>
      <c r="CQ47" s="281"/>
      <c r="CR47" s="281"/>
      <c r="CS47" s="281"/>
      <c r="CT47" s="281"/>
      <c r="CU47" s="281"/>
      <c r="CV47" s="281"/>
      <c r="CW47" s="281"/>
      <c r="CX47" s="281"/>
      <c r="CY47" s="281"/>
      <c r="CZ47" s="281"/>
      <c r="DA47" s="281"/>
      <c r="DB47" s="281"/>
      <c r="DC47" s="281"/>
      <c r="DD47" s="281"/>
      <c r="DE47" s="281"/>
      <c r="DF47" s="281"/>
      <c r="DG47" s="281"/>
      <c r="DH47" s="281"/>
      <c r="DI47" s="281"/>
      <c r="DJ47" s="281"/>
      <c r="DK47" s="281"/>
      <c r="DL47" s="281"/>
    </row>
    <row r="48" spans="1:116">
      <c r="A48" s="281"/>
      <c r="B48" s="281"/>
      <c r="C48" s="281"/>
      <c r="D48" s="281"/>
      <c r="E48" s="281"/>
      <c r="F48" s="281"/>
      <c r="G48" s="281"/>
      <c r="H48" s="281"/>
      <c r="I48" s="281"/>
      <c r="J48" s="281"/>
      <c r="K48" s="281"/>
      <c r="L48" s="281"/>
      <c r="M48" s="281"/>
      <c r="N48" s="281"/>
      <c r="O48" s="281"/>
      <c r="P48" s="281"/>
      <c r="Q48" s="281"/>
      <c r="R48" s="281"/>
      <c r="S48" s="281"/>
      <c r="T48" s="281"/>
      <c r="U48" s="281"/>
      <c r="V48" s="281"/>
      <c r="W48" s="281"/>
      <c r="X48" s="281"/>
      <c r="Y48" s="281"/>
      <c r="Z48" s="281"/>
      <c r="AA48" s="281"/>
      <c r="AB48" s="281"/>
      <c r="AC48" s="281"/>
      <c r="AD48" s="281"/>
      <c r="AE48" s="281"/>
      <c r="AF48" s="281"/>
      <c r="AG48" s="281"/>
      <c r="AH48" s="281"/>
      <c r="AI48" s="281"/>
      <c r="AJ48" s="281"/>
      <c r="AK48" s="281"/>
      <c r="AL48" s="281"/>
      <c r="AM48" s="281"/>
      <c r="AN48" s="281"/>
      <c r="AO48" s="281"/>
      <c r="AP48" s="281"/>
      <c r="AQ48" s="281"/>
      <c r="AR48" s="281"/>
      <c r="AS48" s="281"/>
      <c r="AT48" s="281"/>
      <c r="AU48" s="281"/>
      <c r="AV48" s="281"/>
      <c r="AW48" s="281"/>
      <c r="AX48" s="281"/>
      <c r="AY48" s="281"/>
      <c r="AZ48" s="281"/>
      <c r="BA48" s="281"/>
      <c r="BB48" s="281"/>
      <c r="BC48" s="281"/>
      <c r="BD48" s="281"/>
      <c r="BE48" s="281"/>
      <c r="BF48" s="281"/>
      <c r="BG48" s="281"/>
      <c r="BH48" s="281"/>
      <c r="BI48" s="281"/>
      <c r="BJ48" s="281"/>
      <c r="BK48" s="281"/>
      <c r="BL48" s="281"/>
      <c r="BM48" s="281"/>
      <c r="BN48" s="281"/>
      <c r="BO48" s="281"/>
      <c r="BP48" s="281"/>
      <c r="BQ48" s="281"/>
      <c r="BR48" s="281"/>
      <c r="BS48" s="281"/>
      <c r="BT48" s="281"/>
      <c r="BU48" s="281"/>
      <c r="BV48" s="281"/>
      <c r="BW48" s="281"/>
      <c r="BX48" s="281"/>
      <c r="BY48" s="281"/>
      <c r="BZ48" s="281"/>
      <c r="CA48" s="281"/>
      <c r="CB48" s="281"/>
      <c r="CC48" s="281"/>
      <c r="CD48" s="281"/>
      <c r="CE48" s="281"/>
      <c r="CF48" s="281"/>
      <c r="CG48" s="281"/>
      <c r="CH48" s="281"/>
      <c r="CI48" s="281"/>
      <c r="CJ48" s="281"/>
      <c r="CK48" s="281"/>
      <c r="CL48" s="281"/>
      <c r="CM48" s="281"/>
      <c r="CN48" s="281"/>
      <c r="CO48" s="281"/>
      <c r="CP48" s="281"/>
      <c r="CQ48" s="281"/>
      <c r="CR48" s="281"/>
      <c r="CS48" s="281"/>
      <c r="CT48" s="281"/>
      <c r="CU48" s="281"/>
      <c r="CV48" s="281"/>
      <c r="CW48" s="281"/>
      <c r="CX48" s="281"/>
      <c r="CY48" s="281"/>
      <c r="CZ48" s="281"/>
      <c r="DA48" s="281"/>
      <c r="DB48" s="281"/>
      <c r="DC48" s="281"/>
      <c r="DD48" s="281"/>
      <c r="DE48" s="281"/>
      <c r="DF48" s="281"/>
      <c r="DG48" s="281"/>
      <c r="DH48" s="281"/>
      <c r="DI48" s="281"/>
      <c r="DJ48" s="281"/>
      <c r="DK48" s="281"/>
      <c r="DL48" s="281"/>
    </row>
    <row r="49" spans="1:116">
      <c r="A49" s="281"/>
      <c r="B49" s="281"/>
      <c r="C49" s="281"/>
      <c r="D49" s="281"/>
      <c r="E49" s="281"/>
      <c r="F49" s="281"/>
      <c r="G49" s="281"/>
      <c r="H49" s="281"/>
      <c r="I49" s="281"/>
      <c r="J49" s="281"/>
      <c r="K49" s="281"/>
      <c r="L49" s="281"/>
      <c r="M49" s="281"/>
      <c r="N49" s="281"/>
      <c r="O49" s="281"/>
      <c r="P49" s="281"/>
      <c r="Q49" s="281"/>
      <c r="R49" s="281"/>
      <c r="S49" s="281"/>
      <c r="T49" s="281"/>
      <c r="U49" s="281"/>
      <c r="V49" s="281"/>
      <c r="W49" s="281"/>
      <c r="X49" s="281"/>
      <c r="Y49" s="281"/>
      <c r="Z49" s="281"/>
      <c r="AA49" s="281"/>
      <c r="AB49" s="281"/>
      <c r="AC49" s="281"/>
      <c r="AD49" s="281"/>
      <c r="AE49" s="281"/>
      <c r="AF49" s="281"/>
      <c r="AG49" s="281"/>
      <c r="AH49" s="281"/>
      <c r="AI49" s="281"/>
      <c r="AJ49" s="281"/>
      <c r="AK49" s="281"/>
      <c r="AL49" s="281"/>
      <c r="AM49" s="281"/>
      <c r="AN49" s="281"/>
      <c r="AO49" s="281"/>
      <c r="AP49" s="281"/>
      <c r="AQ49" s="281"/>
      <c r="AR49" s="281"/>
      <c r="AS49" s="281"/>
      <c r="AT49" s="281"/>
      <c r="AU49" s="281"/>
      <c r="AV49" s="281"/>
      <c r="AW49" s="281"/>
      <c r="AX49" s="281"/>
      <c r="AY49" s="281"/>
      <c r="AZ49" s="281"/>
      <c r="BA49" s="281"/>
      <c r="BB49" s="281"/>
      <c r="BC49" s="281"/>
      <c r="BD49" s="281"/>
      <c r="BE49" s="281"/>
      <c r="BF49" s="281"/>
      <c r="BG49" s="281"/>
      <c r="BH49" s="281"/>
      <c r="BI49" s="281"/>
      <c r="BJ49" s="281"/>
      <c r="BK49" s="281"/>
      <c r="BL49" s="281"/>
      <c r="BM49" s="281"/>
      <c r="BN49" s="281"/>
      <c r="BO49" s="281"/>
      <c r="BP49" s="281"/>
      <c r="BQ49" s="281"/>
      <c r="BR49" s="281"/>
      <c r="BS49" s="281"/>
      <c r="BT49" s="281"/>
      <c r="BU49" s="281"/>
      <c r="BV49" s="281"/>
      <c r="BW49" s="281"/>
      <c r="BX49" s="281"/>
      <c r="BY49" s="281"/>
      <c r="BZ49" s="281"/>
      <c r="CA49" s="281"/>
      <c r="CB49" s="281"/>
      <c r="CC49" s="281"/>
      <c r="CD49" s="281"/>
      <c r="CE49" s="281"/>
      <c r="CF49" s="281"/>
      <c r="CG49" s="281"/>
      <c r="CH49" s="281"/>
      <c r="CI49" s="281"/>
      <c r="CJ49" s="281"/>
      <c r="CK49" s="281"/>
      <c r="CL49" s="281"/>
      <c r="CM49" s="281"/>
      <c r="CN49" s="281"/>
      <c r="CO49" s="281"/>
      <c r="CP49" s="281"/>
      <c r="CQ49" s="281"/>
      <c r="CR49" s="281"/>
      <c r="CS49" s="281"/>
      <c r="CT49" s="281"/>
      <c r="CU49" s="281"/>
      <c r="CV49" s="281"/>
      <c r="CW49" s="281"/>
      <c r="CX49" s="281"/>
      <c r="CY49" s="281"/>
      <c r="CZ49" s="281"/>
      <c r="DA49" s="281"/>
      <c r="DB49" s="281"/>
      <c r="DC49" s="281"/>
      <c r="DD49" s="281"/>
      <c r="DE49" s="281"/>
      <c r="DF49" s="281"/>
      <c r="DG49" s="281"/>
      <c r="DH49" s="281"/>
      <c r="DI49" s="281"/>
      <c r="DJ49" s="281"/>
      <c r="DK49" s="281"/>
      <c r="DL49" s="281"/>
    </row>
    <row r="50" spans="1:116">
      <c r="A50" s="281"/>
      <c r="B50" s="281"/>
      <c r="C50" s="281"/>
      <c r="D50" s="281"/>
      <c r="E50" s="281"/>
      <c r="F50" s="281"/>
      <c r="G50" s="281"/>
      <c r="H50" s="281"/>
      <c r="I50" s="281"/>
      <c r="J50" s="281"/>
      <c r="K50" s="281"/>
      <c r="L50" s="281"/>
      <c r="M50" s="281"/>
      <c r="N50" s="281"/>
      <c r="O50" s="281"/>
      <c r="P50" s="281"/>
      <c r="Q50" s="281"/>
      <c r="R50" s="281"/>
      <c r="S50" s="281"/>
      <c r="T50" s="281"/>
      <c r="U50" s="281"/>
      <c r="V50" s="281"/>
      <c r="W50" s="281"/>
      <c r="X50" s="281"/>
      <c r="Y50" s="281"/>
      <c r="Z50" s="281"/>
      <c r="AA50" s="281"/>
      <c r="AB50" s="281"/>
      <c r="AC50" s="281"/>
      <c r="AD50" s="281"/>
      <c r="AE50" s="281"/>
      <c r="AF50" s="281"/>
      <c r="AG50" s="281"/>
      <c r="AH50" s="281"/>
      <c r="AI50" s="281"/>
      <c r="AJ50" s="281"/>
      <c r="AK50" s="281"/>
      <c r="AL50" s="281"/>
      <c r="AM50" s="281"/>
      <c r="AN50" s="281"/>
      <c r="AO50" s="281"/>
      <c r="AP50" s="281"/>
      <c r="AQ50" s="281"/>
      <c r="AR50" s="281"/>
      <c r="AS50" s="281"/>
      <c r="AT50" s="281"/>
      <c r="AU50" s="281"/>
      <c r="AV50" s="281"/>
      <c r="AW50" s="281"/>
      <c r="AX50" s="281"/>
      <c r="AY50" s="281"/>
      <c r="AZ50" s="281"/>
      <c r="BA50" s="281"/>
      <c r="BB50" s="281"/>
      <c r="BC50" s="281"/>
      <c r="BD50" s="281"/>
      <c r="BE50" s="281"/>
      <c r="BF50" s="281"/>
      <c r="BG50" s="281"/>
      <c r="BH50" s="281"/>
      <c r="BI50" s="281"/>
      <c r="BJ50" s="281"/>
      <c r="BK50" s="281"/>
      <c r="BL50" s="281"/>
      <c r="BM50" s="281"/>
      <c r="BN50" s="281"/>
      <c r="BO50" s="281"/>
      <c r="BP50" s="281"/>
      <c r="BQ50" s="281"/>
      <c r="BR50" s="281"/>
      <c r="BS50" s="281"/>
      <c r="BT50" s="281"/>
      <c r="BU50" s="281"/>
      <c r="BV50" s="281"/>
      <c r="BW50" s="281"/>
      <c r="BX50" s="281"/>
      <c r="BY50" s="281"/>
      <c r="BZ50" s="281"/>
      <c r="CA50" s="281"/>
      <c r="CB50" s="281"/>
      <c r="CC50" s="281"/>
      <c r="CD50" s="281"/>
      <c r="CE50" s="281"/>
      <c r="CF50" s="281"/>
      <c r="CG50" s="281"/>
      <c r="CH50" s="281"/>
      <c r="CI50" s="281"/>
      <c r="CJ50" s="281"/>
      <c r="CK50" s="281"/>
      <c r="CL50" s="281"/>
      <c r="CM50" s="281"/>
      <c r="CN50" s="281"/>
      <c r="CO50" s="281"/>
      <c r="CP50" s="281"/>
      <c r="CQ50" s="281"/>
      <c r="CR50" s="281"/>
      <c r="CS50" s="281"/>
      <c r="CT50" s="281"/>
      <c r="CU50" s="281"/>
      <c r="CV50" s="281"/>
      <c r="CW50" s="281"/>
      <c r="CX50" s="281"/>
      <c r="CY50" s="281"/>
      <c r="CZ50" s="281"/>
      <c r="DA50" s="281"/>
      <c r="DB50" s="281"/>
      <c r="DC50" s="281"/>
      <c r="DD50" s="281"/>
      <c r="DE50" s="281"/>
      <c r="DF50" s="281"/>
      <c r="DG50" s="282"/>
      <c r="DH50" s="282"/>
      <c r="DI50" s="282"/>
      <c r="DJ50" s="282"/>
      <c r="DK50" s="282"/>
      <c r="DL50" s="282"/>
    </row>
    <row r="51" spans="1:116">
      <c r="A51" s="281"/>
      <c r="B51" s="281"/>
      <c r="C51" s="281"/>
      <c r="D51" s="281"/>
      <c r="E51" s="281"/>
      <c r="F51" s="281"/>
      <c r="G51" s="281"/>
      <c r="H51" s="281"/>
      <c r="I51" s="281"/>
      <c r="J51" s="281"/>
      <c r="K51" s="281"/>
      <c r="L51" s="281"/>
      <c r="M51" s="281"/>
      <c r="N51" s="281"/>
      <c r="O51" s="281"/>
      <c r="P51" s="281"/>
      <c r="Q51" s="281"/>
      <c r="R51" s="281"/>
      <c r="S51" s="281"/>
      <c r="T51" s="281"/>
      <c r="U51" s="281"/>
      <c r="V51" s="281"/>
      <c r="W51" s="281"/>
      <c r="X51" s="281"/>
      <c r="Y51" s="281"/>
      <c r="Z51" s="281"/>
      <c r="AA51" s="281"/>
      <c r="AB51" s="281"/>
      <c r="AC51" s="281"/>
      <c r="AD51" s="281"/>
      <c r="AE51" s="281"/>
      <c r="AF51" s="281"/>
      <c r="AG51" s="281"/>
      <c r="AH51" s="281"/>
      <c r="AI51" s="281"/>
      <c r="AJ51" s="281"/>
      <c r="AK51" s="281"/>
      <c r="AL51" s="281"/>
      <c r="AM51" s="281"/>
      <c r="AN51" s="281"/>
      <c r="AO51" s="281"/>
      <c r="AP51" s="281"/>
      <c r="AQ51" s="281"/>
      <c r="AR51" s="281"/>
      <c r="AS51" s="281"/>
      <c r="AT51" s="281"/>
      <c r="AU51" s="281"/>
      <c r="AV51" s="281"/>
      <c r="AW51" s="281"/>
      <c r="AX51" s="281"/>
      <c r="AY51" s="281"/>
      <c r="AZ51" s="281"/>
      <c r="BA51" s="281"/>
      <c r="BB51" s="281"/>
      <c r="BC51" s="281"/>
      <c r="BD51" s="281"/>
      <c r="BE51" s="281"/>
      <c r="BF51" s="281"/>
      <c r="BG51" s="281"/>
      <c r="BH51" s="281"/>
      <c r="BI51" s="281"/>
      <c r="BJ51" s="281"/>
      <c r="BK51" s="281"/>
      <c r="BL51" s="281"/>
      <c r="BM51" s="281"/>
      <c r="BN51" s="281"/>
      <c r="BO51" s="281"/>
      <c r="BP51" s="281"/>
      <c r="BQ51" s="281"/>
      <c r="BR51" s="281"/>
      <c r="BS51" s="281"/>
      <c r="BT51" s="281"/>
      <c r="BU51" s="281"/>
      <c r="BV51" s="281"/>
      <c r="BW51" s="281"/>
      <c r="BX51" s="281"/>
      <c r="BY51" s="281"/>
      <c r="BZ51" s="281"/>
      <c r="CA51" s="281"/>
      <c r="CB51" s="281"/>
      <c r="CC51" s="281"/>
      <c r="CD51" s="281"/>
      <c r="CE51" s="281"/>
      <c r="CF51" s="281"/>
      <c r="CG51" s="281"/>
      <c r="CH51" s="281"/>
      <c r="CI51" s="281"/>
      <c r="CJ51" s="281"/>
      <c r="CK51" s="281"/>
      <c r="CL51" s="281"/>
      <c r="CM51" s="281"/>
      <c r="CN51" s="281"/>
      <c r="CO51" s="281"/>
      <c r="CP51" s="281"/>
      <c r="CQ51" s="281"/>
      <c r="CR51" s="281"/>
      <c r="CS51" s="281"/>
      <c r="CT51" s="281"/>
      <c r="CU51" s="281"/>
      <c r="CV51" s="281"/>
      <c r="CW51" s="281"/>
      <c r="CX51" s="281"/>
      <c r="CY51" s="281"/>
      <c r="CZ51" s="281"/>
      <c r="DA51" s="281"/>
      <c r="DB51" s="281"/>
      <c r="DC51" s="281"/>
      <c r="DD51" s="281"/>
      <c r="DE51" s="281"/>
      <c r="DF51" s="281"/>
      <c r="DG51" s="281"/>
      <c r="DH51" s="281"/>
      <c r="DI51" s="281"/>
      <c r="DJ51" s="281"/>
      <c r="DK51" s="281"/>
      <c r="DL51" s="281"/>
    </row>
    <row r="52" spans="1:116">
      <c r="A52" s="281"/>
      <c r="B52" s="281"/>
      <c r="C52" s="281"/>
      <c r="D52" s="281"/>
      <c r="E52" s="281"/>
      <c r="F52" s="281"/>
      <c r="G52" s="281"/>
      <c r="H52" s="281"/>
      <c r="I52" s="281"/>
      <c r="J52" s="281"/>
      <c r="K52" s="281"/>
      <c r="L52" s="281"/>
      <c r="M52" s="281"/>
      <c r="N52" s="281"/>
      <c r="O52" s="281"/>
      <c r="P52" s="281"/>
      <c r="Q52" s="281"/>
      <c r="R52" s="281"/>
      <c r="S52" s="281"/>
      <c r="T52" s="281"/>
      <c r="U52" s="281"/>
      <c r="V52" s="281"/>
      <c r="W52" s="281"/>
      <c r="X52" s="281"/>
      <c r="Y52" s="281"/>
      <c r="Z52" s="281"/>
      <c r="AA52" s="281"/>
      <c r="AB52" s="281"/>
      <c r="AC52" s="281"/>
      <c r="AD52" s="281"/>
      <c r="AE52" s="281"/>
      <c r="AF52" s="281"/>
      <c r="AG52" s="281"/>
      <c r="AH52" s="281"/>
      <c r="AI52" s="281"/>
      <c r="AJ52" s="281"/>
      <c r="AK52" s="281"/>
      <c r="AL52" s="281"/>
      <c r="AM52" s="281"/>
      <c r="AN52" s="281"/>
      <c r="AO52" s="281"/>
      <c r="AP52" s="281"/>
      <c r="AQ52" s="281"/>
      <c r="AR52" s="281"/>
      <c r="AS52" s="281"/>
      <c r="AT52" s="281"/>
      <c r="AU52" s="281"/>
      <c r="AV52" s="281"/>
      <c r="AW52" s="281"/>
      <c r="AX52" s="281"/>
      <c r="AY52" s="281"/>
      <c r="AZ52" s="281"/>
      <c r="BA52" s="281"/>
      <c r="BB52" s="281"/>
      <c r="BC52" s="281"/>
      <c r="BD52" s="281"/>
      <c r="BE52" s="281"/>
      <c r="BF52" s="281"/>
      <c r="BG52" s="281"/>
      <c r="BH52" s="281"/>
      <c r="BI52" s="281"/>
      <c r="BJ52" s="281"/>
      <c r="BK52" s="281"/>
      <c r="BL52" s="281"/>
      <c r="BM52" s="281"/>
      <c r="BN52" s="281"/>
      <c r="BO52" s="281"/>
      <c r="BP52" s="281"/>
      <c r="BQ52" s="281"/>
      <c r="BR52" s="281"/>
      <c r="BS52" s="281"/>
      <c r="BT52" s="281"/>
      <c r="BU52" s="281"/>
      <c r="BV52" s="281"/>
      <c r="BW52" s="281"/>
      <c r="BX52" s="281"/>
      <c r="BY52" s="281"/>
      <c r="BZ52" s="281"/>
      <c r="CA52" s="281"/>
      <c r="CB52" s="281"/>
      <c r="CC52" s="281"/>
      <c r="CD52" s="281"/>
      <c r="CE52" s="281"/>
      <c r="CF52" s="281"/>
      <c r="CG52" s="281"/>
      <c r="CH52" s="281"/>
      <c r="CI52" s="281"/>
      <c r="CJ52" s="281"/>
      <c r="CK52" s="281"/>
      <c r="CL52" s="281"/>
      <c r="CM52" s="281"/>
      <c r="CN52" s="281"/>
      <c r="CO52" s="281"/>
      <c r="CP52" s="281"/>
      <c r="CQ52" s="281"/>
      <c r="CR52" s="281"/>
      <c r="CS52" s="281"/>
      <c r="CT52" s="281"/>
      <c r="CU52" s="281"/>
      <c r="CV52" s="281"/>
      <c r="CW52" s="281"/>
      <c r="CX52" s="281"/>
      <c r="CY52" s="281"/>
      <c r="CZ52" s="281"/>
      <c r="DA52" s="281"/>
      <c r="DB52" s="281"/>
      <c r="DC52" s="281"/>
      <c r="DD52" s="281"/>
      <c r="DE52" s="281"/>
      <c r="DF52" s="281"/>
      <c r="DG52" s="281"/>
      <c r="DH52" s="281"/>
      <c r="DI52" s="281"/>
      <c r="DJ52" s="281"/>
      <c r="DK52" s="281"/>
      <c r="DL52" s="281"/>
    </row>
    <row r="53" spans="1:116">
      <c r="A53" s="281"/>
      <c r="B53" s="281"/>
      <c r="C53" s="281"/>
      <c r="D53" s="281"/>
      <c r="E53" s="281"/>
      <c r="F53" s="281"/>
      <c r="G53" s="281"/>
      <c r="H53" s="281"/>
      <c r="I53" s="281"/>
      <c r="J53" s="281"/>
      <c r="K53" s="281"/>
      <c r="L53" s="281"/>
      <c r="M53" s="281"/>
      <c r="N53" s="281"/>
      <c r="O53" s="281"/>
      <c r="P53" s="281"/>
      <c r="Q53" s="281"/>
      <c r="R53" s="281"/>
      <c r="S53" s="281"/>
      <c r="T53" s="281"/>
      <c r="U53" s="281"/>
      <c r="V53" s="281"/>
      <c r="W53" s="281"/>
      <c r="X53" s="281"/>
      <c r="Y53" s="281"/>
      <c r="Z53" s="281"/>
      <c r="AA53" s="281"/>
      <c r="AB53" s="281"/>
      <c r="AC53" s="281"/>
      <c r="AD53" s="281"/>
      <c r="AE53" s="281"/>
      <c r="AF53" s="281"/>
      <c r="AG53" s="281"/>
      <c r="AH53" s="281"/>
      <c r="AI53" s="281"/>
      <c r="AJ53" s="281"/>
      <c r="AK53" s="281"/>
      <c r="AL53" s="281"/>
      <c r="AM53" s="281"/>
      <c r="AN53" s="281"/>
      <c r="AO53" s="281"/>
      <c r="AP53" s="281"/>
      <c r="AQ53" s="281"/>
      <c r="AR53" s="281"/>
      <c r="AS53" s="281"/>
      <c r="AT53" s="281"/>
      <c r="AU53" s="281"/>
      <c r="AV53" s="281"/>
      <c r="AW53" s="281"/>
      <c r="AX53" s="281"/>
      <c r="AY53" s="281"/>
      <c r="AZ53" s="281"/>
      <c r="BA53" s="281"/>
      <c r="BB53" s="281"/>
      <c r="BC53" s="281"/>
      <c r="BD53" s="281"/>
      <c r="BE53" s="281"/>
      <c r="BF53" s="281"/>
      <c r="BG53" s="281"/>
      <c r="BH53" s="281"/>
      <c r="BI53" s="281"/>
      <c r="BJ53" s="281"/>
      <c r="BK53" s="281"/>
      <c r="BL53" s="281"/>
      <c r="BM53" s="281"/>
      <c r="BN53" s="281"/>
      <c r="BO53" s="281"/>
      <c r="BP53" s="281"/>
      <c r="BQ53" s="281"/>
      <c r="BR53" s="281"/>
      <c r="BS53" s="281"/>
      <c r="BT53" s="281"/>
      <c r="BU53" s="281"/>
      <c r="BV53" s="281"/>
      <c r="BW53" s="281"/>
      <c r="BX53" s="281"/>
      <c r="BY53" s="281"/>
      <c r="BZ53" s="281"/>
      <c r="CA53" s="281"/>
      <c r="CB53" s="281"/>
      <c r="CC53" s="281"/>
      <c r="CD53" s="281"/>
      <c r="CE53" s="281"/>
      <c r="CF53" s="281"/>
      <c r="CG53" s="281"/>
      <c r="CH53" s="281"/>
      <c r="CI53" s="281"/>
      <c r="CJ53" s="281"/>
      <c r="CK53" s="281"/>
      <c r="CL53" s="281"/>
      <c r="CM53" s="281"/>
      <c r="CN53" s="281"/>
      <c r="CO53" s="281"/>
      <c r="CP53" s="281"/>
      <c r="CQ53" s="281"/>
      <c r="CR53" s="281"/>
      <c r="CS53" s="281"/>
      <c r="CT53" s="281"/>
      <c r="CU53" s="281"/>
      <c r="CV53" s="281"/>
      <c r="CW53" s="281"/>
      <c r="CX53" s="281"/>
      <c r="CY53" s="281"/>
      <c r="CZ53" s="281"/>
      <c r="DA53" s="281"/>
      <c r="DB53" s="281"/>
      <c r="DC53" s="281"/>
      <c r="DD53" s="281"/>
      <c r="DE53" s="281"/>
      <c r="DF53" s="281"/>
      <c r="DG53" s="281"/>
      <c r="DH53" s="281"/>
      <c r="DI53" s="281"/>
      <c r="DJ53" s="281"/>
      <c r="DK53" s="281"/>
      <c r="DL53" s="282"/>
    </row>
    <row r="54" spans="1:116">
      <c r="A54" s="281"/>
      <c r="B54" s="281"/>
      <c r="C54" s="281"/>
      <c r="D54" s="281"/>
      <c r="E54" s="281"/>
      <c r="F54" s="281"/>
      <c r="G54" s="281"/>
      <c r="H54" s="281"/>
      <c r="I54" s="281"/>
      <c r="J54" s="281"/>
      <c r="K54" s="281"/>
      <c r="L54" s="281"/>
      <c r="M54" s="281"/>
      <c r="N54" s="281"/>
      <c r="O54" s="281"/>
      <c r="P54" s="281"/>
      <c r="Q54" s="281"/>
      <c r="R54" s="281"/>
      <c r="S54" s="281"/>
      <c r="T54" s="281"/>
      <c r="U54" s="281"/>
      <c r="V54" s="281"/>
      <c r="W54" s="281"/>
      <c r="X54" s="281"/>
      <c r="Y54" s="281"/>
      <c r="Z54" s="281"/>
      <c r="AA54" s="281"/>
      <c r="AB54" s="281"/>
      <c r="AC54" s="281"/>
      <c r="AD54" s="281"/>
      <c r="AE54" s="281"/>
      <c r="AF54" s="281"/>
      <c r="AG54" s="281"/>
      <c r="AH54" s="281"/>
      <c r="AI54" s="281"/>
      <c r="AJ54" s="281"/>
      <c r="AK54" s="281"/>
      <c r="AL54" s="281"/>
      <c r="AM54" s="281"/>
      <c r="AN54" s="281"/>
      <c r="AO54" s="281"/>
      <c r="AP54" s="281"/>
      <c r="AQ54" s="281"/>
      <c r="AR54" s="281"/>
      <c r="AS54" s="281"/>
      <c r="AT54" s="281"/>
      <c r="AU54" s="281"/>
      <c r="AV54" s="281"/>
      <c r="AW54" s="281"/>
      <c r="AX54" s="281"/>
      <c r="AY54" s="281"/>
      <c r="AZ54" s="281"/>
      <c r="BA54" s="281"/>
      <c r="BB54" s="281"/>
      <c r="BC54" s="281"/>
      <c r="BD54" s="281"/>
      <c r="BE54" s="281"/>
      <c r="BF54" s="281"/>
      <c r="BG54" s="281"/>
      <c r="BH54" s="281"/>
      <c r="BI54" s="281"/>
      <c r="BJ54" s="281"/>
      <c r="BK54" s="281"/>
      <c r="BL54" s="281"/>
      <c r="BM54" s="281"/>
      <c r="BN54" s="281"/>
      <c r="BO54" s="281"/>
      <c r="BP54" s="281"/>
      <c r="BQ54" s="281"/>
      <c r="BR54" s="281"/>
      <c r="BS54" s="281"/>
      <c r="BT54" s="281"/>
      <c r="BU54" s="281"/>
      <c r="BV54" s="281"/>
      <c r="BW54" s="281"/>
      <c r="BX54" s="281"/>
      <c r="BY54" s="281"/>
      <c r="BZ54" s="281"/>
      <c r="CA54" s="281"/>
      <c r="CB54" s="281"/>
      <c r="CC54" s="281"/>
      <c r="CD54" s="281"/>
      <c r="CE54" s="281"/>
      <c r="CF54" s="281"/>
      <c r="CG54" s="281"/>
      <c r="CH54" s="281"/>
      <c r="CI54" s="281"/>
      <c r="CJ54" s="281"/>
      <c r="CK54" s="281"/>
      <c r="CL54" s="281"/>
      <c r="CM54" s="281"/>
      <c r="CN54" s="281"/>
      <c r="CO54" s="281"/>
      <c r="CP54" s="281"/>
      <c r="CQ54" s="281"/>
      <c r="CR54" s="281"/>
      <c r="CS54" s="281"/>
      <c r="CT54" s="281"/>
      <c r="CU54" s="281"/>
      <c r="CV54" s="281"/>
      <c r="CW54" s="281"/>
      <c r="CX54" s="281"/>
      <c r="CY54" s="281"/>
      <c r="CZ54" s="281"/>
      <c r="DA54" s="281"/>
      <c r="DB54" s="281"/>
      <c r="DC54" s="281"/>
      <c r="DD54" s="281"/>
      <c r="DE54" s="281"/>
      <c r="DF54" s="281"/>
      <c r="DG54" s="281"/>
      <c r="DH54" s="281"/>
      <c r="DI54" s="281"/>
      <c r="DJ54" s="281"/>
      <c r="DK54" s="281"/>
      <c r="DL54" s="281"/>
    </row>
    <row r="55" spans="1:116">
      <c r="A55" s="281"/>
      <c r="B55" s="281"/>
      <c r="C55" s="281"/>
      <c r="D55" s="281"/>
      <c r="E55" s="281"/>
      <c r="F55" s="281"/>
      <c r="G55" s="281"/>
      <c r="H55" s="281"/>
      <c r="I55" s="281"/>
      <c r="J55" s="281"/>
      <c r="K55" s="281"/>
      <c r="L55" s="281"/>
      <c r="M55" s="281"/>
      <c r="N55" s="281"/>
      <c r="O55" s="281"/>
      <c r="P55" s="281"/>
      <c r="Q55" s="281"/>
      <c r="R55" s="281"/>
      <c r="S55" s="281"/>
      <c r="T55" s="281"/>
      <c r="U55" s="281"/>
      <c r="V55" s="281"/>
      <c r="W55" s="281"/>
      <c r="X55" s="281"/>
      <c r="Y55" s="281"/>
      <c r="Z55" s="281"/>
      <c r="AA55" s="281"/>
      <c r="AB55" s="281"/>
      <c r="AC55" s="281"/>
      <c r="AD55" s="281"/>
      <c r="AE55" s="281"/>
      <c r="AF55" s="281"/>
      <c r="AG55" s="281"/>
      <c r="AH55" s="281"/>
      <c r="AI55" s="281"/>
      <c r="AJ55" s="281"/>
      <c r="AK55" s="281"/>
      <c r="AL55" s="281"/>
      <c r="AM55" s="281"/>
      <c r="AN55" s="281"/>
      <c r="AO55" s="281"/>
      <c r="AP55" s="281"/>
      <c r="AQ55" s="281"/>
      <c r="AR55" s="281"/>
      <c r="AS55" s="281"/>
      <c r="AT55" s="281"/>
      <c r="AU55" s="281"/>
      <c r="AV55" s="281"/>
      <c r="AW55" s="281"/>
      <c r="AX55" s="281"/>
      <c r="AY55" s="281"/>
      <c r="AZ55" s="281"/>
      <c r="BA55" s="281"/>
      <c r="BB55" s="281"/>
      <c r="BC55" s="281"/>
      <c r="BD55" s="281"/>
      <c r="BE55" s="281"/>
      <c r="BF55" s="281"/>
      <c r="BG55" s="281"/>
      <c r="BH55" s="281"/>
      <c r="BI55" s="281"/>
      <c r="BJ55" s="281"/>
      <c r="BK55" s="281"/>
      <c r="BL55" s="281"/>
      <c r="BM55" s="281"/>
      <c r="BN55" s="281"/>
      <c r="BO55" s="281"/>
      <c r="BP55" s="281"/>
      <c r="BQ55" s="281"/>
      <c r="BR55" s="281"/>
      <c r="BS55" s="281"/>
      <c r="BT55" s="281"/>
      <c r="BU55" s="281"/>
      <c r="BV55" s="281"/>
      <c r="BW55" s="281"/>
      <c r="BX55" s="281"/>
      <c r="BY55" s="281"/>
      <c r="BZ55" s="281"/>
      <c r="CA55" s="281"/>
      <c r="CB55" s="281"/>
      <c r="CC55" s="281"/>
      <c r="CD55" s="281"/>
      <c r="CE55" s="281"/>
      <c r="CF55" s="281"/>
      <c r="CG55" s="281"/>
      <c r="CH55" s="281"/>
      <c r="CI55" s="281"/>
      <c r="CJ55" s="281"/>
      <c r="CK55" s="281"/>
      <c r="CL55" s="281"/>
      <c r="CM55" s="281"/>
      <c r="CN55" s="281"/>
      <c r="CO55" s="281"/>
      <c r="CP55" s="281"/>
      <c r="CQ55" s="281"/>
      <c r="CR55" s="281"/>
      <c r="CS55" s="281"/>
      <c r="CT55" s="281"/>
      <c r="CU55" s="281"/>
      <c r="CV55" s="281"/>
      <c r="CW55" s="281"/>
      <c r="CX55" s="281"/>
      <c r="CY55" s="281"/>
      <c r="CZ55" s="281"/>
      <c r="DA55" s="281"/>
      <c r="DB55" s="281"/>
      <c r="DC55" s="281"/>
      <c r="DD55" s="281"/>
      <c r="DE55" s="281"/>
      <c r="DF55" s="281"/>
      <c r="DG55" s="281"/>
      <c r="DH55" s="281"/>
      <c r="DI55" s="281"/>
      <c r="DJ55" s="281"/>
      <c r="DK55" s="281"/>
      <c r="DL55" s="281"/>
    </row>
    <row r="56" spans="1:116">
      <c r="A56" s="281"/>
      <c r="B56" s="281"/>
      <c r="C56" s="281"/>
      <c r="D56" s="281"/>
      <c r="E56" s="281"/>
      <c r="F56" s="281"/>
      <c r="G56" s="281"/>
      <c r="H56" s="281"/>
      <c r="I56" s="281"/>
      <c r="J56" s="281"/>
      <c r="K56" s="281"/>
      <c r="L56" s="281"/>
      <c r="M56" s="281"/>
      <c r="N56" s="281"/>
      <c r="O56" s="281"/>
      <c r="P56" s="281"/>
      <c r="Q56" s="281"/>
      <c r="R56" s="281"/>
      <c r="S56" s="281"/>
      <c r="T56" s="281"/>
      <c r="U56" s="281"/>
      <c r="V56" s="281"/>
      <c r="W56" s="281"/>
      <c r="X56" s="281"/>
      <c r="Y56" s="281"/>
      <c r="Z56" s="281"/>
      <c r="AA56" s="281"/>
      <c r="AB56" s="281"/>
      <c r="AC56" s="281"/>
      <c r="AD56" s="281"/>
      <c r="AE56" s="281"/>
      <c r="AF56" s="281"/>
      <c r="AG56" s="281"/>
      <c r="AH56" s="281"/>
      <c r="AI56" s="281"/>
      <c r="AJ56" s="281"/>
      <c r="AK56" s="281"/>
      <c r="AL56" s="281"/>
      <c r="AM56" s="281"/>
      <c r="AN56" s="281"/>
      <c r="AO56" s="281"/>
      <c r="AP56" s="281"/>
      <c r="AQ56" s="281"/>
      <c r="AR56" s="281"/>
      <c r="AS56" s="281"/>
      <c r="AT56" s="281"/>
      <c r="AU56" s="281"/>
      <c r="AV56" s="281"/>
      <c r="AW56" s="281"/>
      <c r="AX56" s="281"/>
      <c r="AY56" s="281"/>
      <c r="AZ56" s="281"/>
      <c r="BA56" s="281"/>
      <c r="BB56" s="281"/>
      <c r="BC56" s="281"/>
      <c r="BD56" s="281"/>
      <c r="BE56" s="281"/>
      <c r="BF56" s="281"/>
      <c r="BG56" s="281"/>
      <c r="BH56" s="281"/>
      <c r="BI56" s="281"/>
      <c r="BJ56" s="281"/>
      <c r="BK56" s="281"/>
      <c r="BL56" s="281"/>
      <c r="BM56" s="281"/>
      <c r="BN56" s="281"/>
      <c r="BO56" s="281"/>
      <c r="BP56" s="281"/>
      <c r="BQ56" s="281"/>
      <c r="BR56" s="281"/>
      <c r="BS56" s="281"/>
      <c r="BT56" s="281"/>
      <c r="BU56" s="281"/>
      <c r="BV56" s="281"/>
      <c r="BW56" s="281"/>
      <c r="BX56" s="281"/>
      <c r="BY56" s="281"/>
      <c r="BZ56" s="281"/>
      <c r="CA56" s="281"/>
      <c r="CB56" s="281"/>
      <c r="CC56" s="281"/>
      <c r="CD56" s="281"/>
      <c r="CE56" s="281"/>
      <c r="CF56" s="281"/>
      <c r="CG56" s="281"/>
      <c r="CH56" s="281"/>
      <c r="CI56" s="281"/>
      <c r="CJ56" s="281"/>
      <c r="CK56" s="281"/>
      <c r="CL56" s="281"/>
      <c r="CM56" s="281"/>
      <c r="CN56" s="281"/>
      <c r="CO56" s="281"/>
      <c r="CP56" s="281"/>
      <c r="CQ56" s="281"/>
      <c r="CR56" s="281"/>
      <c r="CS56" s="281"/>
      <c r="CT56" s="281"/>
      <c r="CU56" s="281"/>
      <c r="CV56" s="281"/>
      <c r="CW56" s="281"/>
      <c r="CX56" s="281"/>
      <c r="CY56" s="281"/>
      <c r="CZ56" s="281"/>
      <c r="DA56" s="281"/>
      <c r="DB56" s="281"/>
      <c r="DC56" s="281"/>
      <c r="DD56" s="281"/>
      <c r="DE56" s="281"/>
      <c r="DF56" s="281"/>
      <c r="DG56" s="281"/>
      <c r="DH56" s="281"/>
      <c r="DI56" s="281"/>
      <c r="DJ56" s="281"/>
      <c r="DK56" s="281"/>
      <c r="DL56" s="281"/>
    </row>
    <row r="57" spans="1:116">
      <c r="A57" s="281"/>
      <c r="B57" s="281"/>
      <c r="C57" s="281"/>
      <c r="D57" s="281"/>
      <c r="E57" s="281"/>
      <c r="F57" s="281"/>
      <c r="G57" s="281"/>
      <c r="H57" s="281"/>
      <c r="I57" s="281"/>
      <c r="J57" s="281"/>
      <c r="K57" s="281"/>
      <c r="L57" s="281"/>
      <c r="M57" s="281"/>
      <c r="N57" s="281"/>
      <c r="O57" s="281"/>
      <c r="P57" s="281"/>
      <c r="Q57" s="281"/>
      <c r="R57" s="281"/>
      <c r="S57" s="281"/>
      <c r="T57" s="281"/>
      <c r="U57" s="281"/>
      <c r="V57" s="281"/>
      <c r="W57" s="281"/>
      <c r="X57" s="281"/>
      <c r="Y57" s="281"/>
      <c r="Z57" s="281"/>
      <c r="AA57" s="281"/>
      <c r="AB57" s="281"/>
      <c r="AC57" s="281"/>
      <c r="AD57" s="281"/>
      <c r="AE57" s="281"/>
      <c r="AF57" s="281"/>
      <c r="AG57" s="281"/>
      <c r="AH57" s="281"/>
      <c r="AI57" s="281"/>
      <c r="AJ57" s="281"/>
      <c r="AK57" s="281"/>
      <c r="AL57" s="281"/>
      <c r="AM57" s="281"/>
      <c r="AN57" s="281"/>
      <c r="AO57" s="281"/>
      <c r="AP57" s="281"/>
      <c r="AQ57" s="281"/>
      <c r="AR57" s="281"/>
      <c r="AS57" s="281"/>
      <c r="AT57" s="281"/>
      <c r="AU57" s="281"/>
      <c r="AV57" s="281"/>
      <c r="AW57" s="281"/>
      <c r="AX57" s="281"/>
      <c r="AY57" s="281"/>
      <c r="AZ57" s="281"/>
      <c r="BA57" s="281"/>
      <c r="BB57" s="281"/>
      <c r="BC57" s="281"/>
      <c r="BD57" s="281"/>
      <c r="BE57" s="281"/>
      <c r="BF57" s="281"/>
      <c r="BG57" s="281"/>
      <c r="BH57" s="281"/>
      <c r="BI57" s="281"/>
      <c r="BJ57" s="281"/>
      <c r="BK57" s="281"/>
      <c r="BL57" s="281"/>
      <c r="BM57" s="281"/>
      <c r="BN57" s="281"/>
      <c r="BO57" s="281"/>
      <c r="BP57" s="281"/>
      <c r="BQ57" s="281"/>
      <c r="BR57" s="281"/>
      <c r="BS57" s="281"/>
      <c r="BT57" s="281"/>
      <c r="BU57" s="281"/>
      <c r="BV57" s="281"/>
      <c r="BW57" s="281"/>
      <c r="BX57" s="281"/>
      <c r="BY57" s="281"/>
      <c r="BZ57" s="281"/>
      <c r="CA57" s="281"/>
      <c r="CB57" s="281"/>
      <c r="CC57" s="281"/>
      <c r="CD57" s="281"/>
      <c r="CE57" s="281"/>
      <c r="CF57" s="281"/>
      <c r="CG57" s="281"/>
      <c r="CH57" s="281"/>
      <c r="CI57" s="281"/>
      <c r="CJ57" s="281"/>
      <c r="CK57" s="281"/>
      <c r="CL57" s="281"/>
      <c r="CM57" s="281"/>
      <c r="CN57" s="281"/>
      <c r="CO57" s="281"/>
      <c r="CP57" s="281"/>
      <c r="CQ57" s="281"/>
      <c r="CR57" s="281"/>
      <c r="CS57" s="281"/>
      <c r="CT57" s="281"/>
      <c r="CU57" s="281"/>
      <c r="CV57" s="281"/>
      <c r="CW57" s="281"/>
      <c r="CX57" s="281"/>
      <c r="CY57" s="281"/>
      <c r="CZ57" s="281"/>
      <c r="DA57" s="281"/>
      <c r="DB57" s="281"/>
      <c r="DC57" s="281"/>
      <c r="DD57" s="281"/>
      <c r="DE57" s="281"/>
      <c r="DF57" s="281"/>
      <c r="DG57" s="281"/>
      <c r="DH57" s="281"/>
      <c r="DI57" s="281"/>
      <c r="DJ57" s="281"/>
      <c r="DK57" s="281"/>
      <c r="DL57" s="281"/>
    </row>
    <row r="58" spans="1:116">
      <c r="A58" s="281"/>
      <c r="B58" s="281"/>
      <c r="C58" s="281"/>
      <c r="D58" s="281"/>
      <c r="E58" s="281"/>
      <c r="F58" s="281"/>
      <c r="G58" s="281"/>
      <c r="H58" s="281"/>
      <c r="I58" s="281"/>
      <c r="J58" s="281"/>
      <c r="K58" s="281"/>
      <c r="L58" s="281"/>
      <c r="M58" s="281"/>
      <c r="N58" s="281"/>
      <c r="O58" s="281"/>
      <c r="P58" s="281"/>
      <c r="Q58" s="281"/>
      <c r="R58" s="281"/>
      <c r="S58" s="281"/>
      <c r="T58" s="281"/>
      <c r="U58" s="281"/>
      <c r="V58" s="281"/>
      <c r="W58" s="281"/>
      <c r="X58" s="281"/>
      <c r="Y58" s="281"/>
      <c r="Z58" s="281"/>
      <c r="AA58" s="281"/>
      <c r="AB58" s="281"/>
      <c r="AC58" s="281"/>
      <c r="AD58" s="281"/>
      <c r="AE58" s="281"/>
      <c r="AF58" s="281"/>
      <c r="AG58" s="281"/>
      <c r="AH58" s="281"/>
      <c r="AI58" s="281"/>
      <c r="AJ58" s="281"/>
      <c r="AK58" s="281"/>
      <c r="AL58" s="281"/>
      <c r="AM58" s="281"/>
      <c r="AN58" s="281"/>
      <c r="AO58" s="281"/>
      <c r="AP58" s="281"/>
      <c r="AQ58" s="281"/>
      <c r="AR58" s="281"/>
      <c r="AS58" s="281"/>
      <c r="AT58" s="281"/>
      <c r="AU58" s="281"/>
      <c r="AV58" s="281"/>
      <c r="AW58" s="281"/>
      <c r="AX58" s="281"/>
      <c r="AY58" s="281"/>
      <c r="AZ58" s="281"/>
      <c r="BA58" s="281"/>
      <c r="BB58" s="281"/>
      <c r="BC58" s="281"/>
      <c r="BD58" s="281"/>
      <c r="BE58" s="281"/>
      <c r="BF58" s="281"/>
      <c r="BG58" s="281"/>
      <c r="BH58" s="281"/>
      <c r="BI58" s="281"/>
      <c r="BJ58" s="281"/>
      <c r="BK58" s="281"/>
      <c r="BL58" s="281"/>
      <c r="BM58" s="281"/>
      <c r="BN58" s="281"/>
      <c r="BO58" s="281"/>
      <c r="BP58" s="281"/>
      <c r="BQ58" s="281"/>
      <c r="BR58" s="281"/>
      <c r="BS58" s="281"/>
      <c r="BT58" s="281"/>
      <c r="BU58" s="281"/>
      <c r="BV58" s="281"/>
      <c r="BW58" s="281"/>
      <c r="BX58" s="281"/>
      <c r="BY58" s="281"/>
      <c r="BZ58" s="281"/>
      <c r="CA58" s="281"/>
      <c r="CB58" s="281"/>
      <c r="CC58" s="281"/>
      <c r="CD58" s="281"/>
      <c r="CE58" s="281"/>
      <c r="CF58" s="281"/>
      <c r="CG58" s="281"/>
      <c r="CH58" s="281"/>
      <c r="CI58" s="281"/>
      <c r="CJ58" s="281"/>
      <c r="CK58" s="281"/>
      <c r="CL58" s="281"/>
      <c r="CM58" s="281"/>
      <c r="CN58" s="281"/>
      <c r="CO58" s="281"/>
      <c r="CP58" s="281"/>
      <c r="CQ58" s="281"/>
      <c r="CR58" s="281"/>
      <c r="CS58" s="281"/>
      <c r="CT58" s="281"/>
      <c r="CU58" s="281"/>
      <c r="CV58" s="281"/>
      <c r="CW58" s="281"/>
      <c r="CX58" s="281"/>
      <c r="CY58" s="281"/>
      <c r="CZ58" s="281"/>
      <c r="DA58" s="281"/>
      <c r="DB58" s="281"/>
      <c r="DC58" s="281"/>
      <c r="DD58" s="281"/>
      <c r="DE58" s="281"/>
      <c r="DF58" s="281"/>
      <c r="DG58" s="281"/>
      <c r="DH58" s="281"/>
      <c r="DI58" s="281"/>
      <c r="DJ58" s="281"/>
      <c r="DK58" s="281"/>
      <c r="DL58" s="281"/>
    </row>
    <row r="59" spans="1:116">
      <c r="A59" s="281"/>
      <c r="B59" s="281"/>
      <c r="C59" s="281"/>
      <c r="D59" s="281"/>
      <c r="E59" s="281"/>
      <c r="F59" s="281"/>
      <c r="G59" s="281"/>
      <c r="H59" s="281"/>
      <c r="I59" s="281"/>
      <c r="J59" s="281"/>
      <c r="K59" s="281"/>
      <c r="L59" s="281"/>
      <c r="M59" s="281"/>
      <c r="N59" s="281"/>
      <c r="O59" s="281"/>
      <c r="P59" s="281"/>
      <c r="Q59" s="281"/>
      <c r="R59" s="281"/>
      <c r="S59" s="281"/>
      <c r="T59" s="281"/>
      <c r="U59" s="281"/>
      <c r="V59" s="281"/>
      <c r="W59" s="281"/>
      <c r="X59" s="281"/>
      <c r="Y59" s="281"/>
      <c r="Z59" s="281"/>
      <c r="AA59" s="281"/>
      <c r="AB59" s="281"/>
      <c r="AC59" s="281"/>
      <c r="AD59" s="281"/>
      <c r="AE59" s="281"/>
      <c r="AF59" s="281"/>
      <c r="AG59" s="281"/>
      <c r="AH59" s="281"/>
      <c r="AI59" s="281"/>
      <c r="AJ59" s="281"/>
      <c r="AK59" s="281"/>
      <c r="AL59" s="281"/>
      <c r="AM59" s="281"/>
      <c r="AN59" s="281"/>
      <c r="AO59" s="281"/>
      <c r="AP59" s="281"/>
      <c r="AQ59" s="281"/>
      <c r="AR59" s="281"/>
      <c r="AS59" s="281"/>
      <c r="AT59" s="281"/>
      <c r="AU59" s="281"/>
      <c r="AV59" s="281"/>
      <c r="AW59" s="281"/>
      <c r="AX59" s="281"/>
      <c r="AY59" s="281"/>
      <c r="AZ59" s="281"/>
      <c r="BA59" s="281"/>
      <c r="BB59" s="281"/>
      <c r="BC59" s="281"/>
      <c r="BD59" s="281"/>
      <c r="BE59" s="281"/>
      <c r="BF59" s="281"/>
      <c r="BG59" s="281"/>
      <c r="BH59" s="281"/>
      <c r="BI59" s="281"/>
      <c r="BJ59" s="281"/>
      <c r="BK59" s="281"/>
      <c r="BL59" s="281"/>
      <c r="BM59" s="281"/>
      <c r="BN59" s="281"/>
      <c r="BO59" s="281"/>
      <c r="BP59" s="281"/>
      <c r="BQ59" s="281"/>
      <c r="BR59" s="281"/>
      <c r="BS59" s="281"/>
      <c r="BT59" s="281"/>
      <c r="BU59" s="281"/>
      <c r="BV59" s="281"/>
      <c r="BW59" s="281"/>
      <c r="BX59" s="281"/>
      <c r="BY59" s="281"/>
      <c r="BZ59" s="281"/>
      <c r="CA59" s="281"/>
      <c r="CB59" s="281"/>
      <c r="CC59" s="281"/>
      <c r="CD59" s="281"/>
      <c r="CE59" s="281"/>
      <c r="CF59" s="281"/>
      <c r="CG59" s="281"/>
      <c r="CH59" s="281"/>
      <c r="CI59" s="281"/>
      <c r="CJ59" s="281"/>
      <c r="CK59" s="281"/>
      <c r="CL59" s="281"/>
      <c r="CM59" s="281"/>
      <c r="CN59" s="281"/>
      <c r="CO59" s="281"/>
      <c r="CP59" s="281"/>
      <c r="CQ59" s="281"/>
      <c r="CR59" s="281"/>
      <c r="CS59" s="281"/>
      <c r="CT59" s="281"/>
      <c r="CU59" s="281"/>
      <c r="CV59" s="281"/>
      <c r="CW59" s="281"/>
      <c r="CX59" s="281"/>
      <c r="CY59" s="281"/>
      <c r="CZ59" s="281"/>
      <c r="DA59" s="281"/>
      <c r="DB59" s="281"/>
      <c r="DC59" s="281"/>
      <c r="DD59" s="281"/>
      <c r="DE59" s="281"/>
      <c r="DF59" s="281"/>
      <c r="DG59" s="281"/>
      <c r="DH59" s="281"/>
      <c r="DI59" s="281"/>
      <c r="DJ59" s="281"/>
      <c r="DK59" s="281"/>
      <c r="DL59" s="281"/>
    </row>
    <row r="60" spans="1:116">
      <c r="A60" s="281"/>
      <c r="B60" s="281"/>
      <c r="C60" s="281"/>
      <c r="D60" s="281"/>
      <c r="E60" s="281"/>
      <c r="F60" s="281"/>
      <c r="G60" s="281"/>
      <c r="H60" s="281"/>
      <c r="I60" s="281"/>
      <c r="J60" s="281"/>
      <c r="K60" s="281"/>
      <c r="L60" s="281"/>
      <c r="M60" s="281"/>
      <c r="N60" s="281"/>
      <c r="O60" s="281"/>
      <c r="P60" s="281"/>
      <c r="Q60" s="281"/>
      <c r="R60" s="281"/>
      <c r="S60" s="281"/>
      <c r="T60" s="281"/>
      <c r="U60" s="281"/>
      <c r="V60" s="281"/>
      <c r="W60" s="281"/>
      <c r="X60" s="281"/>
      <c r="Y60" s="281"/>
      <c r="Z60" s="281"/>
      <c r="AA60" s="281"/>
      <c r="AB60" s="281"/>
      <c r="AC60" s="281"/>
      <c r="AD60" s="281"/>
      <c r="AE60" s="281"/>
      <c r="AF60" s="281"/>
      <c r="AG60" s="281"/>
      <c r="AH60" s="281"/>
      <c r="AI60" s="281"/>
      <c r="AJ60" s="281"/>
      <c r="AK60" s="281"/>
      <c r="AL60" s="281"/>
      <c r="AM60" s="281"/>
      <c r="AN60" s="281"/>
      <c r="AO60" s="281"/>
      <c r="AP60" s="281"/>
      <c r="AQ60" s="281"/>
      <c r="AR60" s="281"/>
      <c r="AS60" s="281"/>
      <c r="AT60" s="281"/>
      <c r="AU60" s="281"/>
      <c r="AV60" s="281"/>
      <c r="AW60" s="281"/>
      <c r="AX60" s="281"/>
      <c r="AY60" s="281"/>
      <c r="AZ60" s="281"/>
      <c r="BA60" s="281"/>
      <c r="BB60" s="281"/>
      <c r="BC60" s="281"/>
      <c r="BD60" s="281"/>
      <c r="BE60" s="281"/>
      <c r="BF60" s="281"/>
      <c r="BG60" s="281"/>
      <c r="BH60" s="281"/>
      <c r="BI60" s="281"/>
      <c r="BJ60" s="281"/>
      <c r="BK60" s="281"/>
      <c r="BL60" s="281"/>
      <c r="BM60" s="281"/>
      <c r="BN60" s="281"/>
      <c r="BO60" s="281"/>
      <c r="BP60" s="281"/>
      <c r="BQ60" s="281"/>
      <c r="BR60" s="281"/>
      <c r="BS60" s="281"/>
      <c r="BT60" s="281"/>
      <c r="BU60" s="281"/>
      <c r="BV60" s="281"/>
      <c r="BW60" s="281"/>
      <c r="BX60" s="281"/>
      <c r="BY60" s="281"/>
      <c r="BZ60" s="281"/>
      <c r="CA60" s="281"/>
      <c r="CB60" s="281"/>
      <c r="CC60" s="281"/>
      <c r="CD60" s="281"/>
      <c r="CE60" s="281"/>
      <c r="CF60" s="281"/>
      <c r="CG60" s="281"/>
      <c r="CH60" s="281"/>
      <c r="CI60" s="281"/>
      <c r="CJ60" s="281"/>
      <c r="CK60" s="281"/>
      <c r="CL60" s="281"/>
      <c r="CM60" s="281"/>
      <c r="CN60" s="281"/>
      <c r="CO60" s="281"/>
      <c r="CP60" s="281"/>
      <c r="CQ60" s="281"/>
      <c r="CR60" s="281"/>
      <c r="CS60" s="281"/>
      <c r="CT60" s="281"/>
      <c r="CU60" s="281"/>
      <c r="CV60" s="281"/>
      <c r="CW60" s="281"/>
      <c r="CX60" s="281"/>
      <c r="CY60" s="281"/>
      <c r="CZ60" s="281"/>
      <c r="DA60" s="281"/>
      <c r="DB60" s="281"/>
      <c r="DC60" s="281"/>
      <c r="DD60" s="281"/>
      <c r="DE60" s="281"/>
      <c r="DF60" s="281"/>
      <c r="DG60" s="281"/>
      <c r="DH60" s="281"/>
      <c r="DI60" s="281"/>
      <c r="DJ60" s="281"/>
      <c r="DK60" s="281"/>
      <c r="DL60" s="281"/>
    </row>
    <row r="61" spans="1:116">
      <c r="A61" s="281"/>
      <c r="B61" s="281"/>
      <c r="C61" s="281"/>
      <c r="D61" s="281"/>
      <c r="E61" s="281"/>
      <c r="F61" s="281"/>
      <c r="G61" s="281"/>
      <c r="H61" s="281"/>
      <c r="I61" s="281"/>
      <c r="J61" s="281"/>
      <c r="K61" s="281"/>
      <c r="L61" s="281"/>
      <c r="M61" s="281"/>
      <c r="N61" s="281"/>
      <c r="O61" s="281"/>
      <c r="P61" s="281"/>
      <c r="Q61" s="281"/>
      <c r="R61" s="281"/>
      <c r="S61" s="281"/>
      <c r="T61" s="281"/>
      <c r="U61" s="281"/>
      <c r="V61" s="281"/>
      <c r="W61" s="281"/>
      <c r="X61" s="281"/>
      <c r="Y61" s="281"/>
      <c r="Z61" s="281"/>
      <c r="AA61" s="281"/>
      <c r="AB61" s="281"/>
      <c r="AC61" s="281"/>
      <c r="AD61" s="281"/>
      <c r="AE61" s="281"/>
      <c r="AF61" s="281"/>
      <c r="AG61" s="281"/>
      <c r="AH61" s="281"/>
      <c r="AI61" s="281"/>
      <c r="AJ61" s="281"/>
      <c r="AK61" s="281"/>
      <c r="AL61" s="281"/>
      <c r="AM61" s="281"/>
      <c r="AN61" s="281"/>
      <c r="AO61" s="281"/>
      <c r="AP61" s="281"/>
      <c r="AQ61" s="281"/>
      <c r="AR61" s="281"/>
      <c r="AS61" s="281"/>
      <c r="AT61" s="281"/>
      <c r="AU61" s="281"/>
      <c r="AV61" s="281"/>
      <c r="AW61" s="281"/>
      <c r="AX61" s="281"/>
      <c r="AY61" s="281"/>
      <c r="AZ61" s="281"/>
      <c r="BA61" s="281"/>
      <c r="BB61" s="281"/>
      <c r="BC61" s="281"/>
      <c r="BD61" s="281"/>
      <c r="BE61" s="281"/>
      <c r="BF61" s="281"/>
      <c r="BG61" s="281"/>
      <c r="BH61" s="281"/>
      <c r="BI61" s="281"/>
      <c r="BJ61" s="281"/>
      <c r="BK61" s="281"/>
      <c r="BL61" s="281"/>
      <c r="BM61" s="281"/>
      <c r="BN61" s="281"/>
      <c r="BO61" s="281"/>
      <c r="BP61" s="281"/>
      <c r="BQ61" s="281"/>
      <c r="BR61" s="281"/>
      <c r="BS61" s="281"/>
      <c r="BT61" s="281"/>
      <c r="BU61" s="281"/>
      <c r="BV61" s="281"/>
      <c r="BW61" s="281"/>
      <c r="BX61" s="281"/>
      <c r="BY61" s="281"/>
      <c r="BZ61" s="281"/>
      <c r="CA61" s="281"/>
      <c r="CB61" s="281"/>
      <c r="CC61" s="281"/>
      <c r="CD61" s="281"/>
      <c r="CE61" s="281"/>
      <c r="CF61" s="281"/>
      <c r="CG61" s="281"/>
      <c r="CH61" s="281"/>
      <c r="CI61" s="281"/>
      <c r="CJ61" s="281"/>
      <c r="CK61" s="281"/>
      <c r="CL61" s="281"/>
      <c r="CM61" s="281"/>
      <c r="CN61" s="281"/>
      <c r="CO61" s="281"/>
      <c r="CP61" s="281"/>
      <c r="CQ61" s="281"/>
      <c r="CR61" s="281"/>
      <c r="CS61" s="281"/>
      <c r="CT61" s="281"/>
      <c r="CU61" s="281"/>
      <c r="CV61" s="281"/>
      <c r="CW61" s="281"/>
      <c r="CX61" s="281"/>
      <c r="CY61" s="281"/>
      <c r="CZ61" s="281"/>
      <c r="DA61" s="281"/>
      <c r="DB61" s="281"/>
      <c r="DC61" s="281"/>
      <c r="DD61" s="281"/>
      <c r="DE61" s="281"/>
      <c r="DF61" s="281"/>
      <c r="DG61" s="281"/>
      <c r="DH61" s="281"/>
      <c r="DI61" s="281"/>
      <c r="DJ61" s="281"/>
      <c r="DK61" s="281"/>
      <c r="DL61" s="281"/>
    </row>
    <row r="62" spans="1:116">
      <c r="A62" s="281"/>
      <c r="B62" s="281"/>
      <c r="C62" s="281"/>
      <c r="D62" s="281"/>
      <c r="E62" s="281"/>
      <c r="F62" s="281"/>
      <c r="G62" s="281"/>
      <c r="H62" s="281"/>
      <c r="I62" s="281"/>
      <c r="J62" s="281"/>
      <c r="K62" s="281"/>
      <c r="L62" s="281"/>
      <c r="M62" s="281"/>
      <c r="N62" s="281"/>
      <c r="O62" s="281"/>
      <c r="P62" s="281"/>
      <c r="Q62" s="281"/>
      <c r="R62" s="281"/>
      <c r="S62" s="281"/>
      <c r="T62" s="281"/>
      <c r="U62" s="281"/>
      <c r="V62" s="281"/>
      <c r="W62" s="281"/>
      <c r="X62" s="281"/>
      <c r="Y62" s="281"/>
      <c r="Z62" s="281"/>
      <c r="AA62" s="281"/>
      <c r="AB62" s="281"/>
      <c r="AC62" s="281"/>
      <c r="AD62" s="281"/>
      <c r="AE62" s="281"/>
      <c r="AF62" s="281"/>
      <c r="AG62" s="281"/>
      <c r="AH62" s="281"/>
      <c r="AI62" s="281"/>
      <c r="AJ62" s="281"/>
      <c r="AK62" s="281"/>
      <c r="AL62" s="281"/>
      <c r="AM62" s="281"/>
      <c r="AN62" s="281"/>
      <c r="AO62" s="281"/>
      <c r="AP62" s="281"/>
      <c r="AQ62" s="281"/>
      <c r="AR62" s="281"/>
      <c r="AS62" s="281"/>
      <c r="AT62" s="281"/>
      <c r="AU62" s="281"/>
      <c r="AV62" s="281"/>
      <c r="AW62" s="281"/>
      <c r="AX62" s="281"/>
      <c r="AY62" s="281"/>
      <c r="AZ62" s="281"/>
      <c r="BA62" s="281"/>
      <c r="BB62" s="281"/>
      <c r="BC62" s="281"/>
      <c r="BD62" s="281"/>
      <c r="BE62" s="281"/>
      <c r="BF62" s="281"/>
      <c r="BG62" s="281"/>
      <c r="BH62" s="281"/>
      <c r="BI62" s="281"/>
      <c r="BJ62" s="281"/>
      <c r="BK62" s="281"/>
      <c r="BL62" s="281"/>
      <c r="BM62" s="281"/>
      <c r="BN62" s="281"/>
      <c r="BO62" s="281"/>
      <c r="BP62" s="281"/>
      <c r="BQ62" s="281"/>
      <c r="BR62" s="281"/>
      <c r="BS62" s="281"/>
      <c r="BT62" s="281"/>
      <c r="BU62" s="281"/>
      <c r="BV62" s="281"/>
      <c r="BW62" s="281"/>
      <c r="BX62" s="281"/>
      <c r="BY62" s="281"/>
      <c r="BZ62" s="281"/>
      <c r="CA62" s="281"/>
      <c r="CB62" s="281"/>
      <c r="CC62" s="281"/>
      <c r="CD62" s="281"/>
      <c r="CE62" s="281"/>
      <c r="CF62" s="281"/>
      <c r="CG62" s="281"/>
      <c r="CH62" s="281"/>
      <c r="CI62" s="281"/>
      <c r="CJ62" s="281"/>
      <c r="CK62" s="281"/>
      <c r="CL62" s="281"/>
      <c r="CM62" s="281"/>
      <c r="CN62" s="281"/>
      <c r="CO62" s="281"/>
      <c r="CP62" s="281"/>
      <c r="CQ62" s="281"/>
      <c r="CR62" s="281"/>
      <c r="CS62" s="281"/>
      <c r="CT62" s="281"/>
      <c r="CU62" s="281"/>
      <c r="CV62" s="281"/>
      <c r="CW62" s="281"/>
      <c r="CX62" s="281"/>
      <c r="CY62" s="281"/>
      <c r="CZ62" s="281"/>
      <c r="DA62" s="281"/>
      <c r="DB62" s="281"/>
      <c r="DC62" s="281"/>
      <c r="DD62" s="281"/>
      <c r="DE62" s="281"/>
      <c r="DF62" s="281"/>
      <c r="DG62" s="281"/>
      <c r="DH62" s="281"/>
      <c r="DI62" s="281"/>
      <c r="DJ62" s="281"/>
      <c r="DK62" s="281"/>
      <c r="DL62" s="281"/>
    </row>
    <row r="63" spans="1:116">
      <c r="A63" s="281"/>
      <c r="B63" s="281"/>
      <c r="C63" s="281"/>
      <c r="D63" s="281"/>
      <c r="E63" s="281"/>
      <c r="F63" s="281"/>
      <c r="G63" s="281"/>
      <c r="H63" s="281"/>
      <c r="I63" s="281"/>
      <c r="J63" s="281"/>
      <c r="K63" s="281"/>
      <c r="L63" s="281"/>
      <c r="M63" s="281"/>
      <c r="N63" s="281"/>
      <c r="O63" s="281"/>
      <c r="P63" s="281"/>
      <c r="Q63" s="281"/>
      <c r="R63" s="281"/>
      <c r="S63" s="281"/>
      <c r="T63" s="281"/>
      <c r="U63" s="281"/>
      <c r="V63" s="281"/>
      <c r="W63" s="281"/>
      <c r="X63" s="281"/>
      <c r="Y63" s="281"/>
      <c r="Z63" s="281"/>
      <c r="AA63" s="281"/>
      <c r="AB63" s="281"/>
      <c r="AC63" s="281"/>
      <c r="AD63" s="281"/>
      <c r="AE63" s="281"/>
      <c r="AF63" s="281"/>
      <c r="AG63" s="281"/>
      <c r="AH63" s="281"/>
      <c r="AI63" s="281"/>
      <c r="AJ63" s="281"/>
      <c r="AK63" s="281"/>
      <c r="AL63" s="281"/>
      <c r="AM63" s="281"/>
      <c r="AN63" s="281"/>
      <c r="AO63" s="281"/>
      <c r="AP63" s="281"/>
      <c r="AQ63" s="281"/>
      <c r="AR63" s="281"/>
      <c r="AS63" s="281"/>
      <c r="AT63" s="281"/>
      <c r="AU63" s="281"/>
      <c r="AV63" s="281"/>
      <c r="AW63" s="281"/>
      <c r="AX63" s="281"/>
      <c r="AY63" s="281"/>
      <c r="AZ63" s="281"/>
      <c r="BA63" s="281"/>
      <c r="BB63" s="281"/>
      <c r="BC63" s="281"/>
      <c r="BD63" s="281"/>
      <c r="BE63" s="281"/>
      <c r="BF63" s="281"/>
      <c r="BG63" s="281"/>
      <c r="BH63" s="281"/>
      <c r="BI63" s="281"/>
      <c r="BJ63" s="281"/>
      <c r="BK63" s="281"/>
      <c r="BL63" s="281"/>
      <c r="BM63" s="281"/>
      <c r="BN63" s="281"/>
      <c r="BO63" s="281"/>
      <c r="BP63" s="281"/>
      <c r="BQ63" s="281"/>
      <c r="BR63" s="281"/>
      <c r="BS63" s="281"/>
      <c r="BT63" s="281"/>
      <c r="BU63" s="281"/>
      <c r="BV63" s="281"/>
      <c r="BW63" s="281"/>
      <c r="BX63" s="281"/>
      <c r="BY63" s="281"/>
      <c r="BZ63" s="281"/>
      <c r="CA63" s="281"/>
      <c r="CB63" s="281"/>
      <c r="CC63" s="281"/>
      <c r="CD63" s="281"/>
      <c r="CE63" s="281"/>
      <c r="CF63" s="281"/>
      <c r="CG63" s="281"/>
      <c r="CH63" s="281"/>
      <c r="CI63" s="281"/>
      <c r="CJ63" s="281"/>
      <c r="CK63" s="281"/>
      <c r="CL63" s="281"/>
      <c r="CM63" s="281"/>
      <c r="CN63" s="281"/>
      <c r="CO63" s="281"/>
      <c r="CP63" s="281"/>
      <c r="CQ63" s="281"/>
      <c r="CR63" s="281"/>
      <c r="CS63" s="281"/>
      <c r="CT63" s="281"/>
      <c r="CU63" s="281"/>
      <c r="CV63" s="281"/>
      <c r="CW63" s="281"/>
      <c r="CX63" s="281"/>
      <c r="CY63" s="281"/>
      <c r="CZ63" s="281"/>
      <c r="DA63" s="281"/>
      <c r="DB63" s="281"/>
      <c r="DC63" s="281"/>
      <c r="DD63" s="281"/>
      <c r="DE63" s="281"/>
      <c r="DF63" s="281"/>
      <c r="DG63" s="281"/>
      <c r="DH63" s="281"/>
      <c r="DI63" s="281"/>
      <c r="DJ63" s="281"/>
      <c r="DK63" s="281"/>
      <c r="DL63" s="281"/>
    </row>
    <row r="64" spans="1:116">
      <c r="A64" s="281"/>
      <c r="B64" s="281"/>
      <c r="C64" s="281"/>
      <c r="D64" s="281"/>
      <c r="E64" s="281"/>
      <c r="F64" s="281"/>
      <c r="G64" s="281"/>
      <c r="H64" s="281"/>
      <c r="I64" s="281"/>
      <c r="J64" s="281"/>
      <c r="K64" s="281"/>
      <c r="L64" s="281"/>
      <c r="M64" s="281"/>
      <c r="N64" s="281"/>
      <c r="O64" s="281"/>
      <c r="P64" s="281"/>
      <c r="Q64" s="281"/>
      <c r="R64" s="281"/>
      <c r="S64" s="281"/>
      <c r="T64" s="281"/>
      <c r="U64" s="281"/>
      <c r="V64" s="281"/>
      <c r="W64" s="281"/>
      <c r="X64" s="281"/>
      <c r="Y64" s="281"/>
      <c r="Z64" s="281"/>
      <c r="AA64" s="281"/>
      <c r="AB64" s="281"/>
      <c r="AC64" s="281"/>
      <c r="AD64" s="281"/>
      <c r="AE64" s="281"/>
      <c r="AF64" s="281"/>
      <c r="AG64" s="281"/>
      <c r="AH64" s="281"/>
      <c r="AI64" s="281"/>
      <c r="AJ64" s="281"/>
      <c r="AK64" s="281"/>
      <c r="AL64" s="281"/>
      <c r="AM64" s="281"/>
      <c r="AN64" s="281"/>
      <c r="AO64" s="281"/>
      <c r="AP64" s="281"/>
      <c r="AQ64" s="281"/>
      <c r="AR64" s="281"/>
      <c r="AS64" s="281"/>
      <c r="AT64" s="281"/>
      <c r="AU64" s="281"/>
      <c r="AV64" s="281"/>
      <c r="AW64" s="281"/>
      <c r="AX64" s="281"/>
      <c r="AY64" s="281"/>
      <c r="AZ64" s="281"/>
      <c r="BA64" s="281"/>
      <c r="BB64" s="281"/>
      <c r="BC64" s="281"/>
      <c r="BD64" s="281"/>
      <c r="BE64" s="281"/>
      <c r="BF64" s="281"/>
      <c r="BG64" s="281"/>
      <c r="BH64" s="281"/>
      <c r="BI64" s="281"/>
      <c r="BJ64" s="281"/>
      <c r="BK64" s="281"/>
      <c r="BL64" s="281"/>
      <c r="BM64" s="281"/>
      <c r="BN64" s="281"/>
      <c r="BO64" s="281"/>
      <c r="BP64" s="281"/>
      <c r="BQ64" s="281"/>
      <c r="BR64" s="281"/>
      <c r="BS64" s="281"/>
      <c r="BT64" s="281"/>
      <c r="BU64" s="281"/>
      <c r="BV64" s="281"/>
      <c r="BW64" s="281"/>
      <c r="BX64" s="281"/>
      <c r="BY64" s="281"/>
      <c r="BZ64" s="281"/>
      <c r="CA64" s="281"/>
      <c r="CB64" s="281"/>
      <c r="CC64" s="281"/>
      <c r="CD64" s="281"/>
      <c r="CE64" s="281"/>
      <c r="CF64" s="281"/>
      <c r="CG64" s="281"/>
      <c r="CH64" s="281"/>
      <c r="CI64" s="281"/>
      <c r="CJ64" s="281"/>
      <c r="CK64" s="281"/>
      <c r="CL64" s="281"/>
      <c r="CM64" s="281"/>
      <c r="CN64" s="281"/>
      <c r="CO64" s="281"/>
      <c r="CP64" s="281"/>
      <c r="CQ64" s="281"/>
      <c r="CR64" s="281"/>
      <c r="CS64" s="281"/>
      <c r="CT64" s="281"/>
      <c r="CU64" s="281"/>
      <c r="CV64" s="281"/>
      <c r="CW64" s="281"/>
      <c r="CX64" s="281"/>
      <c r="CY64" s="281"/>
      <c r="CZ64" s="281"/>
      <c r="DA64" s="281"/>
      <c r="DB64" s="281"/>
      <c r="DC64" s="281"/>
      <c r="DD64" s="281"/>
      <c r="DE64" s="281"/>
      <c r="DF64" s="281"/>
      <c r="DG64" s="281"/>
      <c r="DH64" s="281"/>
      <c r="DI64" s="281"/>
      <c r="DJ64" s="281"/>
      <c r="DK64" s="281"/>
      <c r="DL64" s="281"/>
    </row>
    <row r="65" spans="1:116">
      <c r="A65" s="281"/>
      <c r="B65" s="281"/>
      <c r="C65" s="281"/>
      <c r="D65" s="281"/>
      <c r="E65" s="281"/>
      <c r="F65" s="281"/>
      <c r="G65" s="281"/>
      <c r="H65" s="281"/>
      <c r="I65" s="281"/>
      <c r="J65" s="281"/>
      <c r="K65" s="281"/>
      <c r="L65" s="281"/>
      <c r="M65" s="281"/>
      <c r="N65" s="281"/>
      <c r="O65" s="281"/>
      <c r="P65" s="281"/>
      <c r="Q65" s="281"/>
      <c r="R65" s="281"/>
      <c r="S65" s="281"/>
      <c r="T65" s="281"/>
      <c r="U65" s="281"/>
      <c r="V65" s="281"/>
      <c r="W65" s="281"/>
      <c r="X65" s="281"/>
      <c r="Y65" s="281"/>
      <c r="Z65" s="281"/>
      <c r="AA65" s="281"/>
      <c r="AB65" s="281"/>
      <c r="AC65" s="281"/>
      <c r="AD65" s="281"/>
      <c r="AE65" s="281"/>
      <c r="AF65" s="281"/>
      <c r="AG65" s="281"/>
      <c r="AH65" s="281"/>
      <c r="AI65" s="281"/>
      <c r="AJ65" s="281"/>
      <c r="AK65" s="281"/>
      <c r="AL65" s="281"/>
      <c r="AM65" s="281"/>
      <c r="AN65" s="281"/>
      <c r="AO65" s="281"/>
      <c r="AP65" s="281"/>
      <c r="AQ65" s="281"/>
      <c r="AR65" s="281"/>
      <c r="AS65" s="281"/>
      <c r="AT65" s="281"/>
      <c r="AU65" s="281"/>
      <c r="AV65" s="281"/>
      <c r="AW65" s="281"/>
      <c r="AX65" s="281"/>
      <c r="AY65" s="281"/>
      <c r="AZ65" s="281"/>
      <c r="BA65" s="281"/>
      <c r="BB65" s="281"/>
      <c r="BC65" s="281"/>
      <c r="BD65" s="281"/>
      <c r="BE65" s="281"/>
      <c r="BF65" s="281"/>
      <c r="BG65" s="281"/>
      <c r="BH65" s="281"/>
      <c r="BI65" s="281"/>
      <c r="BJ65" s="281"/>
      <c r="BK65" s="281"/>
      <c r="BL65" s="281"/>
      <c r="BM65" s="281"/>
      <c r="BN65" s="281"/>
      <c r="BO65" s="281"/>
      <c r="BP65" s="281"/>
      <c r="BQ65" s="281"/>
      <c r="BR65" s="281"/>
      <c r="BS65" s="281"/>
      <c r="BT65" s="281"/>
      <c r="BU65" s="281"/>
      <c r="BV65" s="281"/>
      <c r="BW65" s="281"/>
      <c r="BX65" s="281"/>
      <c r="BY65" s="281"/>
      <c r="BZ65" s="281"/>
      <c r="CA65" s="281"/>
      <c r="CB65" s="281"/>
      <c r="CC65" s="281"/>
      <c r="CD65" s="281"/>
      <c r="CE65" s="281"/>
      <c r="CF65" s="281"/>
      <c r="CG65" s="281"/>
      <c r="CH65" s="281"/>
      <c r="CI65" s="281"/>
      <c r="CJ65" s="281"/>
      <c r="CK65" s="281"/>
      <c r="CL65" s="281"/>
      <c r="CM65" s="281"/>
      <c r="CN65" s="281"/>
      <c r="CO65" s="281"/>
      <c r="CP65" s="281"/>
      <c r="CQ65" s="281"/>
      <c r="CR65" s="281"/>
      <c r="CS65" s="281"/>
      <c r="CT65" s="281"/>
      <c r="CU65" s="281"/>
      <c r="CV65" s="281"/>
      <c r="CW65" s="281"/>
      <c r="CX65" s="281"/>
      <c r="CY65" s="281"/>
      <c r="CZ65" s="281"/>
      <c r="DA65" s="281"/>
      <c r="DB65" s="281"/>
      <c r="DC65" s="281"/>
      <c r="DD65" s="281"/>
      <c r="DE65" s="281"/>
      <c r="DF65" s="281"/>
      <c r="DG65" s="281"/>
      <c r="DH65" s="281"/>
      <c r="DI65" s="281"/>
      <c r="DJ65" s="281"/>
      <c r="DK65" s="281"/>
      <c r="DL65" s="281"/>
    </row>
    <row r="66" spans="1:116">
      <c r="A66" s="281"/>
      <c r="B66" s="281"/>
      <c r="C66" s="281"/>
      <c r="D66" s="281"/>
      <c r="E66" s="281"/>
      <c r="F66" s="281"/>
      <c r="G66" s="281"/>
      <c r="H66" s="281"/>
      <c r="I66" s="281"/>
      <c r="J66" s="281"/>
      <c r="K66" s="281"/>
      <c r="L66" s="281"/>
      <c r="M66" s="281"/>
      <c r="N66" s="281"/>
      <c r="O66" s="281"/>
      <c r="P66" s="281"/>
      <c r="Q66" s="281"/>
      <c r="R66" s="281"/>
      <c r="S66" s="281"/>
      <c r="T66" s="281"/>
      <c r="U66" s="281"/>
      <c r="V66" s="281"/>
      <c r="W66" s="281"/>
      <c r="X66" s="281"/>
      <c r="Y66" s="281"/>
      <c r="Z66" s="281"/>
      <c r="AA66" s="281"/>
      <c r="AB66" s="281"/>
      <c r="AC66" s="281"/>
      <c r="AD66" s="281"/>
      <c r="AE66" s="281"/>
      <c r="AF66" s="281"/>
      <c r="AG66" s="281"/>
      <c r="AH66" s="281"/>
      <c r="AI66" s="281"/>
      <c r="AJ66" s="281"/>
      <c r="AK66" s="281"/>
      <c r="AL66" s="281"/>
      <c r="AM66" s="281"/>
      <c r="AN66" s="281"/>
      <c r="AO66" s="281"/>
      <c r="AP66" s="281"/>
      <c r="AQ66" s="281"/>
      <c r="AR66" s="281"/>
      <c r="AS66" s="281"/>
      <c r="AT66" s="281"/>
      <c r="AU66" s="281"/>
      <c r="AV66" s="281"/>
      <c r="AW66" s="281"/>
      <c r="AX66" s="281"/>
      <c r="AY66" s="281"/>
      <c r="AZ66" s="281"/>
      <c r="BA66" s="281"/>
      <c r="BB66" s="281"/>
      <c r="BC66" s="281"/>
      <c r="BD66" s="281"/>
      <c r="BE66" s="281"/>
      <c r="BF66" s="281"/>
      <c r="BG66" s="281"/>
      <c r="BH66" s="281"/>
      <c r="BI66" s="281"/>
      <c r="BJ66" s="281"/>
      <c r="BK66" s="281"/>
      <c r="BL66" s="281"/>
      <c r="BM66" s="281"/>
      <c r="BN66" s="281"/>
      <c r="BO66" s="281"/>
      <c r="BP66" s="281"/>
      <c r="BQ66" s="281"/>
      <c r="BR66" s="281"/>
      <c r="BS66" s="281"/>
      <c r="BT66" s="281"/>
      <c r="BU66" s="281"/>
      <c r="BV66" s="281"/>
      <c r="BW66" s="281"/>
      <c r="BX66" s="281"/>
      <c r="BY66" s="281"/>
      <c r="BZ66" s="281"/>
      <c r="CA66" s="281"/>
      <c r="CB66" s="281"/>
      <c r="CC66" s="281"/>
      <c r="CD66" s="281"/>
      <c r="CE66" s="281"/>
      <c r="CF66" s="281"/>
      <c r="CG66" s="281"/>
      <c r="CH66" s="281"/>
      <c r="CI66" s="281"/>
      <c r="CJ66" s="281"/>
      <c r="CK66" s="281"/>
      <c r="CL66" s="281"/>
      <c r="CM66" s="281"/>
      <c r="CN66" s="281"/>
      <c r="CO66" s="281"/>
      <c r="CP66" s="281"/>
      <c r="CQ66" s="281"/>
      <c r="CR66" s="281"/>
      <c r="CS66" s="281"/>
      <c r="CT66" s="281"/>
      <c r="CU66" s="281"/>
      <c r="CV66" s="281"/>
      <c r="CW66" s="281"/>
      <c r="CX66" s="281"/>
      <c r="CY66" s="281"/>
      <c r="CZ66" s="281"/>
      <c r="DA66" s="281"/>
      <c r="DB66" s="281"/>
      <c r="DC66" s="281"/>
      <c r="DD66" s="281"/>
      <c r="DE66" s="281"/>
      <c r="DF66" s="281"/>
      <c r="DG66" s="281"/>
      <c r="DH66" s="281"/>
      <c r="DI66" s="281"/>
      <c r="DJ66" s="281"/>
      <c r="DK66" s="281"/>
      <c r="DL66" s="281"/>
    </row>
    <row r="67" spans="1:116">
      <c r="A67" s="281"/>
      <c r="B67" s="281"/>
      <c r="C67" s="281"/>
      <c r="D67" s="281"/>
      <c r="E67" s="281"/>
      <c r="F67" s="281"/>
      <c r="G67" s="281"/>
      <c r="H67" s="281"/>
      <c r="I67" s="281"/>
      <c r="J67" s="281"/>
      <c r="K67" s="281"/>
      <c r="L67" s="281"/>
      <c r="M67" s="281"/>
      <c r="N67" s="281"/>
      <c r="O67" s="281"/>
      <c r="P67" s="281"/>
      <c r="Q67" s="281"/>
      <c r="R67" s="281"/>
      <c r="S67" s="281"/>
      <c r="T67" s="281"/>
      <c r="U67" s="281"/>
      <c r="V67" s="281"/>
      <c r="W67" s="281"/>
      <c r="X67" s="281"/>
      <c r="Y67" s="281"/>
      <c r="Z67" s="281"/>
      <c r="AA67" s="281"/>
      <c r="AB67" s="281"/>
      <c r="AC67" s="281"/>
      <c r="AD67" s="281"/>
      <c r="AE67" s="281"/>
      <c r="AF67" s="281"/>
      <c r="AG67" s="281"/>
      <c r="AH67" s="281"/>
      <c r="AI67" s="281"/>
      <c r="AJ67" s="281"/>
      <c r="AK67" s="281"/>
      <c r="AL67" s="281"/>
      <c r="AM67" s="281"/>
      <c r="AN67" s="281"/>
      <c r="AO67" s="281"/>
      <c r="AP67" s="281"/>
      <c r="AQ67" s="281"/>
      <c r="AR67" s="281"/>
      <c r="AS67" s="281"/>
      <c r="AT67" s="281"/>
      <c r="AU67" s="281"/>
      <c r="AV67" s="281"/>
      <c r="AW67" s="281"/>
      <c r="AX67" s="281"/>
      <c r="AY67" s="281"/>
      <c r="AZ67" s="281"/>
      <c r="BA67" s="281"/>
      <c r="BB67" s="281"/>
      <c r="BC67" s="281"/>
      <c r="BD67" s="281"/>
      <c r="BE67" s="281"/>
      <c r="BF67" s="281"/>
      <c r="BG67" s="281"/>
      <c r="BH67" s="281"/>
      <c r="BI67" s="281"/>
      <c r="BJ67" s="281"/>
      <c r="BK67" s="281"/>
      <c r="BL67" s="281"/>
      <c r="BM67" s="281"/>
      <c r="BN67" s="281"/>
      <c r="BO67" s="281"/>
      <c r="BP67" s="281"/>
      <c r="BQ67" s="281"/>
      <c r="BR67" s="281"/>
      <c r="BS67" s="281"/>
      <c r="BT67" s="281"/>
      <c r="BU67" s="281"/>
      <c r="BV67" s="281"/>
      <c r="BW67" s="281"/>
      <c r="BX67" s="281"/>
      <c r="BY67" s="281"/>
      <c r="BZ67" s="281"/>
      <c r="CA67" s="281"/>
      <c r="CB67" s="281"/>
      <c r="CC67" s="281"/>
      <c r="CD67" s="281"/>
      <c r="CE67" s="281"/>
      <c r="CF67" s="281"/>
      <c r="CG67" s="281"/>
      <c r="CH67" s="281"/>
      <c r="CI67" s="281"/>
      <c r="CJ67" s="281"/>
      <c r="CK67" s="281"/>
      <c r="CL67" s="281"/>
      <c r="CM67" s="281"/>
      <c r="CN67" s="281"/>
      <c r="CO67" s="281"/>
      <c r="CP67" s="281"/>
      <c r="CQ67" s="281"/>
      <c r="CR67" s="281"/>
      <c r="CS67" s="281"/>
      <c r="CT67" s="281"/>
      <c r="CU67" s="281"/>
      <c r="CV67" s="281"/>
      <c r="CW67" s="281"/>
      <c r="CX67" s="281"/>
      <c r="CY67" s="281"/>
      <c r="CZ67" s="281"/>
      <c r="DA67" s="281"/>
      <c r="DB67" s="281"/>
      <c r="DC67" s="281"/>
      <c r="DD67" s="281"/>
      <c r="DE67" s="281"/>
      <c r="DF67" s="281"/>
      <c r="DG67" s="281"/>
      <c r="DH67" s="281"/>
      <c r="DI67" s="281"/>
      <c r="DJ67" s="282"/>
      <c r="DK67" s="282"/>
      <c r="DL67" s="282"/>
    </row>
    <row r="68" spans="1:116">
      <c r="A68" s="281"/>
      <c r="B68" s="281"/>
      <c r="C68" s="281"/>
      <c r="D68" s="281"/>
      <c r="E68" s="281"/>
      <c r="F68" s="281"/>
      <c r="G68" s="281"/>
      <c r="H68" s="281"/>
      <c r="I68" s="281"/>
      <c r="J68" s="281"/>
      <c r="K68" s="281"/>
      <c r="L68" s="281"/>
      <c r="M68" s="281"/>
      <c r="N68" s="281"/>
      <c r="O68" s="281"/>
      <c r="P68" s="281"/>
      <c r="Q68" s="281"/>
      <c r="R68" s="281"/>
      <c r="S68" s="281"/>
      <c r="T68" s="281"/>
      <c r="U68" s="281"/>
      <c r="V68" s="281"/>
      <c r="W68" s="281"/>
      <c r="X68" s="281"/>
      <c r="Y68" s="281"/>
      <c r="Z68" s="281"/>
      <c r="AA68" s="281"/>
      <c r="AB68" s="281"/>
      <c r="AC68" s="281"/>
      <c r="AD68" s="281"/>
      <c r="AE68" s="281"/>
      <c r="AF68" s="281"/>
      <c r="AG68" s="281"/>
      <c r="AH68" s="281"/>
      <c r="AI68" s="281"/>
      <c r="AJ68" s="281"/>
      <c r="AK68" s="281"/>
      <c r="AL68" s="281"/>
      <c r="AM68" s="281"/>
      <c r="AN68" s="281"/>
      <c r="AO68" s="281"/>
      <c r="AP68" s="281"/>
      <c r="AQ68" s="281"/>
      <c r="AR68" s="281"/>
      <c r="AS68" s="281"/>
      <c r="AT68" s="281"/>
      <c r="AU68" s="281"/>
      <c r="AV68" s="281"/>
      <c r="AW68" s="281"/>
      <c r="AX68" s="281"/>
      <c r="AY68" s="281"/>
      <c r="AZ68" s="281"/>
      <c r="BA68" s="281"/>
      <c r="BB68" s="281"/>
      <c r="BC68" s="281"/>
      <c r="BD68" s="281"/>
      <c r="BE68" s="281"/>
      <c r="BF68" s="281"/>
      <c r="BG68" s="281"/>
      <c r="BH68" s="281"/>
      <c r="BI68" s="281"/>
      <c r="BJ68" s="281"/>
      <c r="BK68" s="281"/>
      <c r="BL68" s="281"/>
      <c r="BM68" s="281"/>
      <c r="BN68" s="281"/>
      <c r="BO68" s="281"/>
      <c r="BP68" s="281"/>
      <c r="BQ68" s="281"/>
      <c r="BR68" s="281"/>
      <c r="BS68" s="281"/>
      <c r="BT68" s="281"/>
      <c r="BU68" s="281"/>
      <c r="BV68" s="281"/>
      <c r="BW68" s="281"/>
      <c r="BX68" s="281"/>
      <c r="BY68" s="281"/>
      <c r="BZ68" s="281"/>
      <c r="CA68" s="281"/>
      <c r="CB68" s="281"/>
      <c r="CC68" s="281"/>
      <c r="CD68" s="281"/>
      <c r="CE68" s="281"/>
      <c r="CF68" s="281"/>
      <c r="CG68" s="281"/>
      <c r="CH68" s="281"/>
      <c r="CI68" s="281"/>
      <c r="CJ68" s="281"/>
      <c r="CK68" s="281"/>
      <c r="CL68" s="281"/>
      <c r="CM68" s="281"/>
      <c r="CN68" s="281"/>
      <c r="CO68" s="281"/>
      <c r="CP68" s="281"/>
      <c r="CQ68" s="281"/>
      <c r="CR68" s="281"/>
      <c r="CS68" s="281"/>
      <c r="CT68" s="281"/>
      <c r="CU68" s="281"/>
      <c r="CV68" s="281"/>
      <c r="CW68" s="281"/>
      <c r="CX68" s="281"/>
      <c r="CY68" s="281"/>
      <c r="CZ68" s="281"/>
      <c r="DA68" s="281"/>
      <c r="DB68" s="281"/>
      <c r="DC68" s="281"/>
      <c r="DD68" s="281"/>
      <c r="DE68" s="281"/>
      <c r="DF68" s="281"/>
      <c r="DG68" s="281"/>
      <c r="DH68" s="281"/>
      <c r="DI68" s="281"/>
      <c r="DJ68" s="281"/>
      <c r="DK68" s="281"/>
      <c r="DL68" s="281"/>
    </row>
    <row r="69" spans="1:116">
      <c r="A69" s="281"/>
      <c r="B69" s="281"/>
      <c r="C69" s="281"/>
      <c r="D69" s="281"/>
      <c r="E69" s="281"/>
      <c r="F69" s="281"/>
      <c r="G69" s="281"/>
      <c r="H69" s="281"/>
      <c r="I69" s="281"/>
      <c r="J69" s="281"/>
      <c r="K69" s="281"/>
      <c r="L69" s="281"/>
      <c r="M69" s="281"/>
      <c r="N69" s="281"/>
      <c r="O69" s="281"/>
      <c r="P69" s="281"/>
      <c r="Q69" s="281"/>
      <c r="R69" s="281"/>
      <c r="S69" s="281"/>
      <c r="T69" s="281"/>
      <c r="U69" s="281"/>
      <c r="V69" s="281"/>
      <c r="W69" s="281"/>
      <c r="X69" s="281"/>
      <c r="Y69" s="281"/>
      <c r="Z69" s="281"/>
      <c r="AA69" s="281"/>
      <c r="AB69" s="281"/>
      <c r="AC69" s="281"/>
      <c r="AD69" s="281"/>
      <c r="AE69" s="281"/>
      <c r="AF69" s="281"/>
      <c r="AG69" s="281"/>
      <c r="AH69" s="281"/>
      <c r="AI69" s="281"/>
      <c r="AJ69" s="281"/>
      <c r="AK69" s="281"/>
      <c r="AL69" s="281"/>
      <c r="AM69" s="281"/>
      <c r="AN69" s="281"/>
      <c r="AO69" s="281"/>
      <c r="AP69" s="281"/>
      <c r="AQ69" s="281"/>
      <c r="AR69" s="281"/>
      <c r="AS69" s="281"/>
      <c r="AT69" s="281"/>
      <c r="AU69" s="281"/>
      <c r="AV69" s="281"/>
      <c r="AW69" s="281"/>
      <c r="AX69" s="281"/>
      <c r="AY69" s="281"/>
      <c r="AZ69" s="281"/>
      <c r="BA69" s="281"/>
      <c r="BB69" s="281"/>
      <c r="BC69" s="281"/>
      <c r="BD69" s="281"/>
      <c r="BE69" s="281"/>
      <c r="BF69" s="281"/>
      <c r="BG69" s="281"/>
      <c r="BH69" s="281"/>
      <c r="BI69" s="281"/>
      <c r="BJ69" s="281"/>
      <c r="BK69" s="281"/>
      <c r="BL69" s="281"/>
      <c r="BM69" s="281"/>
      <c r="BN69" s="281"/>
      <c r="BO69" s="281"/>
      <c r="BP69" s="281"/>
      <c r="BQ69" s="281"/>
      <c r="BR69" s="281"/>
      <c r="BS69" s="281"/>
      <c r="BT69" s="281"/>
      <c r="BU69" s="281"/>
      <c r="BV69" s="281"/>
      <c r="BW69" s="281"/>
      <c r="BX69" s="281"/>
      <c r="BY69" s="281"/>
      <c r="BZ69" s="281"/>
      <c r="CA69" s="281"/>
      <c r="CB69" s="281"/>
      <c r="CC69" s="281"/>
      <c r="CD69" s="281"/>
      <c r="CE69" s="281"/>
      <c r="CF69" s="281"/>
      <c r="CG69" s="281"/>
      <c r="CH69" s="281"/>
      <c r="CI69" s="281"/>
      <c r="CJ69" s="281"/>
      <c r="CK69" s="281"/>
      <c r="CL69" s="281"/>
      <c r="CM69" s="281"/>
      <c r="CN69" s="281"/>
      <c r="CO69" s="281"/>
      <c r="CP69" s="281"/>
      <c r="CQ69" s="281"/>
      <c r="CR69" s="281"/>
      <c r="CS69" s="281"/>
      <c r="CT69" s="281"/>
      <c r="CU69" s="281"/>
      <c r="CV69" s="281"/>
      <c r="CW69" s="281"/>
      <c r="CX69" s="281"/>
      <c r="CY69" s="281"/>
      <c r="CZ69" s="281"/>
      <c r="DA69" s="281"/>
      <c r="DB69" s="281"/>
      <c r="DC69" s="281"/>
      <c r="DD69" s="281"/>
      <c r="DE69" s="281"/>
      <c r="DF69" s="281"/>
      <c r="DG69" s="281"/>
      <c r="DH69" s="281"/>
      <c r="DI69" s="281"/>
      <c r="DJ69" s="281"/>
      <c r="DK69" s="281"/>
      <c r="DL69" s="281"/>
    </row>
    <row r="70" spans="1:116">
      <c r="A70" s="281"/>
      <c r="B70" s="281"/>
      <c r="C70" s="281"/>
      <c r="D70" s="281"/>
      <c r="E70" s="281"/>
      <c r="F70" s="281"/>
      <c r="G70" s="281"/>
      <c r="H70" s="281"/>
      <c r="I70" s="281"/>
      <c r="J70" s="281"/>
      <c r="K70" s="281"/>
      <c r="L70" s="281"/>
      <c r="M70" s="281"/>
      <c r="N70" s="281"/>
      <c r="O70" s="281"/>
      <c r="P70" s="281"/>
      <c r="Q70" s="281"/>
      <c r="R70" s="281"/>
      <c r="S70" s="281"/>
      <c r="T70" s="281"/>
      <c r="U70" s="281"/>
      <c r="V70" s="281"/>
      <c r="W70" s="281"/>
      <c r="X70" s="281"/>
      <c r="Y70" s="281"/>
      <c r="Z70" s="281"/>
      <c r="AA70" s="281"/>
      <c r="AB70" s="281"/>
      <c r="AC70" s="281"/>
      <c r="AD70" s="281"/>
      <c r="AE70" s="281"/>
      <c r="AF70" s="281"/>
      <c r="AG70" s="281"/>
      <c r="AH70" s="281"/>
      <c r="AI70" s="281"/>
      <c r="AJ70" s="281"/>
      <c r="AK70" s="281"/>
      <c r="AL70" s="281"/>
      <c r="AM70" s="281"/>
      <c r="AN70" s="281"/>
      <c r="AO70" s="281"/>
      <c r="AP70" s="281"/>
      <c r="AQ70" s="281"/>
      <c r="AR70" s="281"/>
      <c r="AS70" s="281"/>
      <c r="AT70" s="281"/>
      <c r="AU70" s="281"/>
      <c r="AV70" s="281"/>
      <c r="AW70" s="281"/>
      <c r="AX70" s="281"/>
      <c r="AY70" s="281"/>
      <c r="AZ70" s="281"/>
      <c r="BA70" s="281"/>
      <c r="BB70" s="281"/>
      <c r="BC70" s="281"/>
      <c r="BD70" s="281"/>
      <c r="BE70" s="281"/>
      <c r="BF70" s="281"/>
      <c r="BG70" s="281"/>
      <c r="BH70" s="281"/>
      <c r="BI70" s="281"/>
      <c r="BJ70" s="281"/>
      <c r="BK70" s="281"/>
      <c r="BL70" s="281"/>
      <c r="BM70" s="281"/>
      <c r="BN70" s="281"/>
      <c r="BO70" s="281"/>
      <c r="BP70" s="281"/>
      <c r="BQ70" s="281"/>
      <c r="BR70" s="281"/>
      <c r="BS70" s="281"/>
      <c r="BT70" s="281"/>
      <c r="BU70" s="281"/>
      <c r="BV70" s="281"/>
      <c r="BW70" s="281"/>
      <c r="BX70" s="281"/>
      <c r="BY70" s="281"/>
      <c r="BZ70" s="281"/>
      <c r="CA70" s="281"/>
      <c r="CB70" s="281"/>
      <c r="CC70" s="281"/>
      <c r="CD70" s="281"/>
      <c r="CE70" s="281"/>
      <c r="CF70" s="281"/>
      <c r="CG70" s="281"/>
      <c r="CH70" s="281"/>
      <c r="CI70" s="281"/>
      <c r="CJ70" s="281"/>
      <c r="CK70" s="281"/>
      <c r="CL70" s="281"/>
      <c r="CM70" s="281"/>
      <c r="CN70" s="281"/>
      <c r="CO70" s="281"/>
      <c r="CP70" s="281"/>
      <c r="CQ70" s="281"/>
      <c r="CR70" s="281"/>
      <c r="CS70" s="281"/>
      <c r="CT70" s="281"/>
      <c r="CU70" s="281"/>
      <c r="CV70" s="281"/>
      <c r="CW70" s="281"/>
      <c r="CX70" s="281"/>
      <c r="CY70" s="281"/>
      <c r="CZ70" s="281"/>
      <c r="DA70" s="281"/>
      <c r="DB70" s="281"/>
      <c r="DC70" s="281"/>
      <c r="DD70" s="281"/>
      <c r="DE70" s="281"/>
      <c r="DF70" s="281"/>
      <c r="DG70" s="281"/>
      <c r="DH70" s="281"/>
      <c r="DI70" s="281"/>
      <c r="DJ70" s="281"/>
      <c r="DK70" s="281"/>
      <c r="DL70" s="281"/>
    </row>
    <row r="71" spans="1:116">
      <c r="A71" s="281"/>
      <c r="B71" s="281"/>
      <c r="C71" s="281"/>
      <c r="D71" s="281"/>
      <c r="E71" s="281"/>
      <c r="F71" s="281"/>
      <c r="G71" s="281"/>
      <c r="H71" s="281"/>
      <c r="I71" s="281"/>
      <c r="J71" s="281"/>
      <c r="K71" s="281"/>
      <c r="L71" s="281"/>
      <c r="M71" s="281"/>
      <c r="N71" s="281"/>
      <c r="O71" s="281"/>
      <c r="P71" s="281"/>
      <c r="Q71" s="281"/>
      <c r="R71" s="281"/>
      <c r="S71" s="281"/>
      <c r="T71" s="281"/>
      <c r="U71" s="281"/>
      <c r="V71" s="281"/>
      <c r="W71" s="281"/>
      <c r="X71" s="281"/>
      <c r="Y71" s="281"/>
      <c r="Z71" s="281"/>
      <c r="AA71" s="281"/>
      <c r="AB71" s="281"/>
      <c r="AC71" s="281"/>
      <c r="AD71" s="281"/>
      <c r="AE71" s="281"/>
      <c r="AF71" s="281"/>
      <c r="AG71" s="281"/>
      <c r="AH71" s="281"/>
      <c r="AI71" s="281"/>
      <c r="AJ71" s="281"/>
      <c r="AK71" s="281"/>
      <c r="AL71" s="281"/>
      <c r="AM71" s="281"/>
      <c r="AN71" s="281"/>
      <c r="AO71" s="281"/>
      <c r="AP71" s="281"/>
      <c r="AQ71" s="281"/>
      <c r="AR71" s="281"/>
      <c r="AS71" s="281"/>
      <c r="AT71" s="281"/>
      <c r="AU71" s="281"/>
      <c r="AV71" s="281"/>
      <c r="AW71" s="281"/>
      <c r="AX71" s="281"/>
      <c r="AY71" s="281"/>
      <c r="AZ71" s="281"/>
      <c r="BA71" s="281"/>
      <c r="BB71" s="281"/>
      <c r="BC71" s="281"/>
      <c r="BD71" s="281"/>
      <c r="BE71" s="281"/>
      <c r="BF71" s="281"/>
      <c r="BG71" s="281"/>
      <c r="BH71" s="281"/>
      <c r="BI71" s="281"/>
      <c r="BJ71" s="281"/>
      <c r="BK71" s="281"/>
      <c r="BL71" s="281"/>
      <c r="BM71" s="281"/>
      <c r="BN71" s="281"/>
      <c r="BO71" s="281"/>
      <c r="BP71" s="281"/>
      <c r="BQ71" s="281"/>
      <c r="BR71" s="281"/>
      <c r="BS71" s="281"/>
      <c r="BT71" s="281"/>
      <c r="BU71" s="281"/>
      <c r="BV71" s="281"/>
      <c r="BW71" s="281"/>
      <c r="BX71" s="281"/>
      <c r="BY71" s="281"/>
      <c r="BZ71" s="281"/>
      <c r="CA71" s="281"/>
      <c r="CB71" s="281"/>
      <c r="CC71" s="281"/>
      <c r="CD71" s="281"/>
      <c r="CE71" s="281"/>
      <c r="CF71" s="281"/>
      <c r="CG71" s="281"/>
      <c r="CH71" s="281"/>
      <c r="CI71" s="281"/>
      <c r="CJ71" s="281"/>
      <c r="CK71" s="281"/>
      <c r="CL71" s="281"/>
      <c r="CM71" s="281"/>
      <c r="CN71" s="281"/>
      <c r="CO71" s="281"/>
      <c r="CP71" s="281"/>
      <c r="CQ71" s="281"/>
      <c r="CR71" s="281"/>
      <c r="CS71" s="281"/>
      <c r="CT71" s="281"/>
      <c r="CU71" s="281"/>
      <c r="CV71" s="281"/>
      <c r="CW71" s="281"/>
      <c r="CX71" s="281"/>
      <c r="CY71" s="281"/>
      <c r="CZ71" s="281"/>
      <c r="DA71" s="281"/>
      <c r="DB71" s="281"/>
      <c r="DC71" s="281"/>
      <c r="DD71" s="281"/>
      <c r="DE71" s="281"/>
      <c r="DF71" s="281"/>
      <c r="DG71" s="281"/>
      <c r="DH71" s="281"/>
      <c r="DI71" s="281"/>
      <c r="DJ71" s="281"/>
      <c r="DK71" s="281"/>
      <c r="DL71" s="281"/>
    </row>
    <row r="72" spans="1:116">
      <c r="A72" s="281"/>
      <c r="B72" s="281"/>
      <c r="C72" s="281"/>
      <c r="D72" s="281"/>
      <c r="E72" s="281"/>
      <c r="F72" s="281"/>
      <c r="G72" s="281"/>
      <c r="H72" s="281"/>
      <c r="I72" s="281"/>
      <c r="J72" s="281"/>
      <c r="K72" s="281"/>
      <c r="L72" s="281"/>
      <c r="M72" s="281"/>
      <c r="N72" s="281"/>
      <c r="O72" s="281"/>
      <c r="P72" s="281"/>
      <c r="Q72" s="281"/>
      <c r="R72" s="281"/>
      <c r="S72" s="281"/>
      <c r="T72" s="281"/>
      <c r="U72" s="281"/>
      <c r="V72" s="281"/>
      <c r="W72" s="281"/>
      <c r="X72" s="281"/>
      <c r="Y72" s="281"/>
      <c r="Z72" s="281"/>
      <c r="AA72" s="281"/>
      <c r="AB72" s="281"/>
      <c r="AC72" s="281"/>
      <c r="AD72" s="281"/>
      <c r="AE72" s="281"/>
      <c r="AF72" s="281"/>
      <c r="AG72" s="281"/>
      <c r="AH72" s="281"/>
      <c r="AI72" s="281"/>
      <c r="AJ72" s="281"/>
      <c r="AK72" s="281"/>
      <c r="AL72" s="281"/>
      <c r="AM72" s="281"/>
      <c r="AN72" s="281"/>
      <c r="AO72" s="281"/>
      <c r="AP72" s="281"/>
      <c r="AQ72" s="281"/>
      <c r="AR72" s="281"/>
      <c r="AS72" s="281"/>
      <c r="AT72" s="281"/>
      <c r="AU72" s="281"/>
      <c r="AV72" s="281"/>
      <c r="AW72" s="281"/>
      <c r="AX72" s="281"/>
      <c r="AY72" s="281"/>
      <c r="AZ72" s="281"/>
      <c r="BA72" s="281"/>
      <c r="BB72" s="281"/>
      <c r="BC72" s="281"/>
      <c r="BD72" s="281"/>
      <c r="BE72" s="281"/>
      <c r="BF72" s="281"/>
      <c r="BG72" s="281"/>
      <c r="BH72" s="281"/>
      <c r="BI72" s="281"/>
      <c r="BJ72" s="281"/>
      <c r="BK72" s="281"/>
      <c r="BL72" s="281"/>
      <c r="BM72" s="281"/>
      <c r="BN72" s="281"/>
      <c r="BO72" s="281"/>
      <c r="BP72" s="281"/>
      <c r="BQ72" s="281"/>
      <c r="BR72" s="281"/>
      <c r="BS72" s="281"/>
      <c r="BT72" s="281"/>
      <c r="BU72" s="281"/>
      <c r="BV72" s="281"/>
      <c r="BW72" s="281"/>
      <c r="BX72" s="281"/>
      <c r="BY72" s="281"/>
      <c r="BZ72" s="281"/>
      <c r="CA72" s="281"/>
      <c r="CB72" s="281"/>
      <c r="CC72" s="281"/>
      <c r="CD72" s="281"/>
      <c r="CE72" s="281"/>
      <c r="CF72" s="281"/>
      <c r="CG72" s="281"/>
      <c r="CH72" s="281"/>
      <c r="CI72" s="281"/>
      <c r="CJ72" s="281"/>
      <c r="CK72" s="281"/>
      <c r="CL72" s="281"/>
      <c r="CM72" s="281"/>
      <c r="CN72" s="281"/>
      <c r="CO72" s="281"/>
      <c r="CP72" s="281"/>
      <c r="CQ72" s="281"/>
      <c r="CR72" s="281"/>
      <c r="CS72" s="281"/>
      <c r="CT72" s="281"/>
      <c r="CU72" s="281"/>
      <c r="CV72" s="281"/>
      <c r="CW72" s="281"/>
      <c r="CX72" s="281"/>
      <c r="CY72" s="281"/>
      <c r="CZ72" s="281"/>
      <c r="DA72" s="281"/>
      <c r="DB72" s="281"/>
      <c r="DC72" s="281"/>
      <c r="DD72" s="281"/>
      <c r="DE72" s="281"/>
      <c r="DF72" s="281"/>
      <c r="DG72" s="281"/>
      <c r="DH72" s="281"/>
      <c r="DI72" s="281"/>
      <c r="DJ72" s="281"/>
      <c r="DK72" s="281"/>
      <c r="DL72" s="281"/>
    </row>
    <row r="73" spans="1:116">
      <c r="A73" s="281"/>
      <c r="B73" s="281"/>
      <c r="C73" s="281"/>
      <c r="D73" s="281"/>
      <c r="E73" s="281"/>
      <c r="F73" s="281"/>
      <c r="G73" s="281"/>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1"/>
      <c r="AI73" s="281"/>
      <c r="AJ73" s="281"/>
      <c r="AK73" s="281"/>
      <c r="AL73" s="281"/>
      <c r="AM73" s="281"/>
      <c r="AN73" s="281"/>
      <c r="AO73" s="281"/>
      <c r="AP73" s="281"/>
      <c r="AQ73" s="281"/>
      <c r="AR73" s="281"/>
      <c r="AS73" s="281"/>
      <c r="AT73" s="281"/>
      <c r="AU73" s="281"/>
      <c r="AV73" s="281"/>
      <c r="AW73" s="281"/>
      <c r="AX73" s="281"/>
      <c r="AY73" s="281"/>
      <c r="AZ73" s="281"/>
      <c r="BA73" s="281"/>
      <c r="BB73" s="281"/>
      <c r="BC73" s="281"/>
      <c r="BD73" s="281"/>
      <c r="BE73" s="281"/>
      <c r="BF73" s="281"/>
      <c r="BG73" s="281"/>
      <c r="BH73" s="281"/>
      <c r="BI73" s="281"/>
      <c r="BJ73" s="281"/>
      <c r="BK73" s="281"/>
      <c r="BL73" s="281"/>
      <c r="BM73" s="281"/>
      <c r="BN73" s="281"/>
      <c r="BO73" s="281"/>
      <c r="BP73" s="281"/>
      <c r="BQ73" s="281"/>
      <c r="BR73" s="281"/>
      <c r="BS73" s="281"/>
      <c r="BT73" s="281"/>
      <c r="BU73" s="281"/>
      <c r="BV73" s="281"/>
      <c r="BW73" s="281"/>
      <c r="BX73" s="281"/>
      <c r="BY73" s="281"/>
      <c r="BZ73" s="281"/>
      <c r="CA73" s="281"/>
      <c r="CB73" s="281"/>
      <c r="CC73" s="281"/>
      <c r="CD73" s="281"/>
      <c r="CE73" s="281"/>
      <c r="CF73" s="281"/>
      <c r="CG73" s="281"/>
      <c r="CH73" s="281"/>
      <c r="CI73" s="281"/>
      <c r="CJ73" s="281"/>
      <c r="CK73" s="281"/>
      <c r="CL73" s="281"/>
      <c r="CM73" s="281"/>
      <c r="CN73" s="281"/>
      <c r="CO73" s="281"/>
      <c r="CP73" s="281"/>
      <c r="CQ73" s="281"/>
      <c r="CR73" s="281"/>
      <c r="CS73" s="281"/>
      <c r="CT73" s="281"/>
      <c r="CU73" s="281"/>
      <c r="CV73" s="281"/>
      <c r="CW73" s="281"/>
      <c r="CX73" s="281"/>
      <c r="CY73" s="281"/>
      <c r="CZ73" s="281"/>
      <c r="DA73" s="281"/>
      <c r="DB73" s="281"/>
      <c r="DC73" s="281"/>
      <c r="DD73" s="281"/>
      <c r="DE73" s="281"/>
      <c r="DF73" s="281"/>
      <c r="DG73" s="281"/>
      <c r="DH73" s="281"/>
      <c r="DI73" s="281"/>
      <c r="DJ73" s="281"/>
      <c r="DK73" s="281"/>
      <c r="DL73" s="281"/>
    </row>
    <row r="74" spans="1:116">
      <c r="A74" s="281"/>
      <c r="B74" s="281"/>
      <c r="C74" s="281"/>
      <c r="D74" s="281"/>
      <c r="E74" s="281"/>
      <c r="F74" s="281"/>
      <c r="G74" s="281"/>
      <c r="H74" s="281"/>
      <c r="I74" s="281"/>
      <c r="J74" s="281"/>
      <c r="K74" s="281"/>
      <c r="L74" s="281"/>
      <c r="M74" s="281"/>
      <c r="N74" s="281"/>
      <c r="O74" s="281"/>
      <c r="P74" s="281"/>
      <c r="Q74" s="281"/>
      <c r="R74" s="281"/>
      <c r="S74" s="281"/>
      <c r="T74" s="281"/>
      <c r="U74" s="281"/>
      <c r="V74" s="281"/>
      <c r="W74" s="281"/>
      <c r="X74" s="281"/>
      <c r="Y74" s="281"/>
      <c r="Z74" s="281"/>
      <c r="AA74" s="281"/>
      <c r="AB74" s="281"/>
      <c r="AC74" s="281"/>
      <c r="AD74" s="281"/>
      <c r="AE74" s="281"/>
      <c r="AF74" s="281"/>
      <c r="AG74" s="281"/>
      <c r="AH74" s="281"/>
      <c r="AI74" s="281"/>
      <c r="AJ74" s="281"/>
      <c r="AK74" s="281"/>
      <c r="AL74" s="281"/>
      <c r="AM74" s="281"/>
      <c r="AN74" s="281"/>
      <c r="AO74" s="281"/>
      <c r="AP74" s="281"/>
      <c r="AQ74" s="281"/>
      <c r="AR74" s="281"/>
      <c r="AS74" s="281"/>
      <c r="AT74" s="281"/>
      <c r="AU74" s="281"/>
      <c r="AV74" s="281"/>
      <c r="AW74" s="281"/>
      <c r="AX74" s="281"/>
      <c r="AY74" s="281"/>
      <c r="AZ74" s="281"/>
      <c r="BA74" s="281"/>
      <c r="BB74" s="281"/>
      <c r="BC74" s="281"/>
      <c r="BD74" s="281"/>
      <c r="BE74" s="281"/>
      <c r="BF74" s="281"/>
      <c r="BG74" s="281"/>
      <c r="BH74" s="281"/>
      <c r="BI74" s="281"/>
      <c r="BJ74" s="281"/>
      <c r="BK74" s="281"/>
      <c r="BL74" s="281"/>
      <c r="BM74" s="281"/>
      <c r="BN74" s="281"/>
      <c r="BO74" s="281"/>
      <c r="BP74" s="281"/>
      <c r="BQ74" s="281"/>
      <c r="BR74" s="281"/>
      <c r="BS74" s="281"/>
      <c r="BT74" s="281"/>
      <c r="BU74" s="281"/>
      <c r="BV74" s="281"/>
      <c r="BW74" s="281"/>
      <c r="BX74" s="281"/>
      <c r="BY74" s="281"/>
      <c r="BZ74" s="281"/>
      <c r="CA74" s="281"/>
      <c r="CB74" s="281"/>
      <c r="CC74" s="281"/>
      <c r="CD74" s="281"/>
      <c r="CE74" s="281"/>
      <c r="CF74" s="281"/>
      <c r="CG74" s="281"/>
      <c r="CH74" s="281"/>
      <c r="CI74" s="281"/>
      <c r="CJ74" s="281"/>
      <c r="CK74" s="281"/>
      <c r="CL74" s="281"/>
      <c r="CM74" s="281"/>
      <c r="CN74" s="281"/>
      <c r="CO74" s="281"/>
      <c r="CP74" s="281"/>
      <c r="CQ74" s="281"/>
      <c r="CR74" s="281"/>
      <c r="CS74" s="281"/>
      <c r="CT74" s="281"/>
      <c r="CU74" s="281"/>
      <c r="CV74" s="281"/>
      <c r="CW74" s="281"/>
      <c r="CX74" s="281"/>
      <c r="CY74" s="281"/>
      <c r="CZ74" s="281"/>
      <c r="DA74" s="281"/>
      <c r="DB74" s="281"/>
      <c r="DC74" s="281"/>
      <c r="DD74" s="281"/>
      <c r="DE74" s="281"/>
      <c r="DF74" s="281"/>
      <c r="DG74" s="281"/>
      <c r="DH74" s="281"/>
      <c r="DI74" s="281"/>
      <c r="DJ74" s="281"/>
      <c r="DK74" s="281"/>
      <c r="DL74" s="281"/>
    </row>
    <row r="75" spans="1:116">
      <c r="A75" s="281"/>
      <c r="B75" s="281"/>
      <c r="C75" s="281"/>
      <c r="D75" s="281"/>
      <c r="E75" s="281"/>
      <c r="F75" s="281"/>
      <c r="G75" s="281"/>
      <c r="H75" s="281"/>
      <c r="I75" s="281"/>
      <c r="J75" s="281"/>
      <c r="K75" s="281"/>
      <c r="L75" s="281"/>
      <c r="M75" s="281"/>
      <c r="N75" s="281"/>
      <c r="O75" s="281"/>
      <c r="P75" s="281"/>
      <c r="Q75" s="281"/>
      <c r="R75" s="281"/>
      <c r="S75" s="281"/>
      <c r="T75" s="281"/>
      <c r="U75" s="281"/>
      <c r="V75" s="281"/>
      <c r="W75" s="281"/>
      <c r="X75" s="281"/>
      <c r="Y75" s="281"/>
      <c r="Z75" s="281"/>
      <c r="AA75" s="281"/>
      <c r="AB75" s="281"/>
      <c r="AC75" s="281"/>
      <c r="AD75" s="281"/>
      <c r="AE75" s="281"/>
      <c r="AF75" s="281"/>
      <c r="AG75" s="281"/>
      <c r="AH75" s="281"/>
      <c r="AI75" s="281"/>
      <c r="AJ75" s="281"/>
      <c r="AK75" s="281"/>
      <c r="AL75" s="281"/>
      <c r="AM75" s="281"/>
      <c r="AN75" s="281"/>
      <c r="AO75" s="281"/>
      <c r="AP75" s="281"/>
      <c r="AQ75" s="281"/>
      <c r="AR75" s="281"/>
      <c r="AS75" s="281"/>
      <c r="AT75" s="281"/>
      <c r="AU75" s="281"/>
      <c r="AV75" s="281"/>
      <c r="AW75" s="281"/>
      <c r="AX75" s="281"/>
      <c r="AY75" s="281"/>
      <c r="AZ75" s="281"/>
      <c r="BA75" s="281"/>
      <c r="BB75" s="281"/>
      <c r="BC75" s="281"/>
      <c r="BD75" s="281"/>
      <c r="BE75" s="281"/>
      <c r="BF75" s="281"/>
      <c r="BG75" s="281"/>
      <c r="BH75" s="281"/>
      <c r="BI75" s="281"/>
      <c r="BJ75" s="281"/>
      <c r="BK75" s="281"/>
      <c r="BL75" s="281"/>
      <c r="BM75" s="281"/>
      <c r="BN75" s="281"/>
      <c r="BO75" s="281"/>
      <c r="BP75" s="281"/>
      <c r="BQ75" s="281"/>
      <c r="BR75" s="281"/>
      <c r="BS75" s="281"/>
      <c r="BT75" s="281"/>
      <c r="BU75" s="281"/>
      <c r="BV75" s="281"/>
      <c r="BW75" s="281"/>
      <c r="BX75" s="281"/>
      <c r="BY75" s="281"/>
      <c r="BZ75" s="281"/>
      <c r="CA75" s="281"/>
      <c r="CB75" s="281"/>
      <c r="CC75" s="281"/>
      <c r="CD75" s="281"/>
      <c r="CE75" s="281"/>
      <c r="CF75" s="281"/>
      <c r="CG75" s="281"/>
      <c r="CH75" s="281"/>
      <c r="CI75" s="281"/>
      <c r="CJ75" s="281"/>
      <c r="CK75" s="281"/>
      <c r="CL75" s="281"/>
      <c r="CM75" s="281"/>
      <c r="CN75" s="281"/>
      <c r="CO75" s="281"/>
      <c r="CP75" s="281"/>
      <c r="CQ75" s="281"/>
      <c r="CR75" s="281"/>
      <c r="CS75" s="281"/>
      <c r="CT75" s="281"/>
      <c r="CU75" s="281"/>
      <c r="CV75" s="281"/>
      <c r="CW75" s="281"/>
      <c r="CX75" s="281"/>
      <c r="CY75" s="281"/>
      <c r="CZ75" s="281"/>
      <c r="DA75" s="281"/>
      <c r="DB75" s="281"/>
      <c r="DC75" s="281"/>
      <c r="DD75" s="281"/>
      <c r="DE75" s="281"/>
      <c r="DF75" s="281"/>
      <c r="DG75" s="281"/>
      <c r="DH75" s="281"/>
      <c r="DI75" s="281"/>
      <c r="DJ75" s="281"/>
      <c r="DK75" s="281"/>
      <c r="DL75" s="281"/>
    </row>
    <row r="76" spans="1:116">
      <c r="A76" s="281"/>
      <c r="B76" s="281"/>
      <c r="C76" s="281"/>
      <c r="D76" s="281"/>
      <c r="E76" s="281"/>
      <c r="F76" s="281"/>
      <c r="G76" s="281"/>
      <c r="H76" s="281"/>
      <c r="I76" s="281"/>
      <c r="J76" s="281"/>
      <c r="K76" s="281"/>
      <c r="L76" s="281"/>
      <c r="M76" s="281"/>
      <c r="N76" s="281"/>
      <c r="O76" s="281"/>
      <c r="P76" s="281"/>
      <c r="Q76" s="281"/>
      <c r="R76" s="281"/>
      <c r="S76" s="281"/>
      <c r="T76" s="281"/>
      <c r="U76" s="281"/>
      <c r="V76" s="281"/>
      <c r="W76" s="281"/>
      <c r="X76" s="281"/>
      <c r="Y76" s="281"/>
      <c r="Z76" s="281"/>
      <c r="AA76" s="281"/>
      <c r="AB76" s="281"/>
      <c r="AC76" s="281"/>
      <c r="AD76" s="281"/>
      <c r="AE76" s="281"/>
      <c r="AF76" s="281"/>
      <c r="AG76" s="281"/>
      <c r="AH76" s="281"/>
      <c r="AI76" s="281"/>
      <c r="AJ76" s="281"/>
      <c r="AK76" s="281"/>
      <c r="AL76" s="281"/>
      <c r="AM76" s="281"/>
      <c r="AN76" s="281"/>
      <c r="AO76" s="281"/>
      <c r="AP76" s="281"/>
      <c r="AQ76" s="281"/>
      <c r="AR76" s="281"/>
      <c r="AS76" s="281"/>
      <c r="AT76" s="281"/>
      <c r="AU76" s="281"/>
      <c r="AV76" s="281"/>
      <c r="AW76" s="281"/>
      <c r="AX76" s="281"/>
      <c r="AY76" s="281"/>
      <c r="AZ76" s="281"/>
      <c r="BA76" s="281"/>
      <c r="BB76" s="281"/>
      <c r="BC76" s="281"/>
      <c r="BD76" s="281"/>
      <c r="BE76" s="281"/>
      <c r="BF76" s="281"/>
      <c r="BG76" s="281"/>
      <c r="BH76" s="281"/>
      <c r="BI76" s="281"/>
      <c r="BJ76" s="281"/>
      <c r="BK76" s="281"/>
      <c r="BL76" s="281"/>
      <c r="BM76" s="281"/>
      <c r="BN76" s="281"/>
      <c r="BO76" s="281"/>
      <c r="BP76" s="281"/>
      <c r="BQ76" s="281"/>
      <c r="BR76" s="281"/>
      <c r="BS76" s="281"/>
      <c r="BT76" s="281"/>
      <c r="BU76" s="281"/>
      <c r="BV76" s="281"/>
      <c r="BW76" s="281"/>
      <c r="BX76" s="281"/>
      <c r="BY76" s="281"/>
      <c r="BZ76" s="281"/>
      <c r="CA76" s="281"/>
      <c r="CB76" s="281"/>
      <c r="CC76" s="281"/>
      <c r="CD76" s="281"/>
      <c r="CE76" s="281"/>
      <c r="CF76" s="281"/>
      <c r="CG76" s="281"/>
      <c r="CH76" s="281"/>
      <c r="CI76" s="281"/>
      <c r="CJ76" s="281"/>
      <c r="CK76" s="281"/>
      <c r="CL76" s="281"/>
      <c r="CM76" s="281"/>
      <c r="CN76" s="281"/>
      <c r="CO76" s="281"/>
      <c r="CP76" s="281"/>
      <c r="CQ76" s="281"/>
      <c r="CR76" s="281"/>
      <c r="CS76" s="281"/>
      <c r="CT76" s="281"/>
      <c r="CU76" s="281"/>
      <c r="CV76" s="281"/>
      <c r="CW76" s="281"/>
      <c r="CX76" s="281"/>
      <c r="CY76" s="281"/>
      <c r="CZ76" s="281"/>
      <c r="DA76" s="281"/>
      <c r="DB76" s="281"/>
      <c r="DC76" s="281"/>
      <c r="DD76" s="281"/>
      <c r="DE76" s="281"/>
      <c r="DF76" s="281"/>
      <c r="DG76" s="281"/>
      <c r="DH76" s="281"/>
      <c r="DI76" s="281"/>
      <c r="DJ76" s="281"/>
      <c r="DK76" s="281"/>
      <c r="DL76" s="281"/>
    </row>
    <row r="77" spans="1:116">
      <c r="A77" s="281"/>
      <c r="B77" s="281"/>
      <c r="C77" s="281"/>
      <c r="D77" s="281"/>
      <c r="E77" s="281"/>
      <c r="F77" s="281"/>
      <c r="G77" s="281"/>
      <c r="H77" s="281"/>
      <c r="I77" s="281"/>
      <c r="J77" s="281"/>
      <c r="K77" s="281"/>
      <c r="L77" s="281"/>
      <c r="M77" s="281"/>
      <c r="N77" s="281"/>
      <c r="O77" s="281"/>
      <c r="P77" s="281"/>
      <c r="Q77" s="281"/>
      <c r="R77" s="281"/>
      <c r="S77" s="281"/>
      <c r="T77" s="281"/>
      <c r="U77" s="281"/>
      <c r="V77" s="281"/>
      <c r="W77" s="281"/>
      <c r="X77" s="281"/>
      <c r="Y77" s="281"/>
      <c r="Z77" s="281"/>
      <c r="AA77" s="281"/>
      <c r="AB77" s="281"/>
      <c r="AC77" s="281"/>
      <c r="AD77" s="281"/>
      <c r="AE77" s="281"/>
      <c r="AF77" s="281"/>
      <c r="AG77" s="281"/>
      <c r="AH77" s="281"/>
      <c r="AI77" s="281"/>
      <c r="AJ77" s="281"/>
      <c r="AK77" s="281"/>
      <c r="AL77" s="281"/>
      <c r="AM77" s="281"/>
      <c r="AN77" s="281"/>
      <c r="AO77" s="281"/>
      <c r="AP77" s="281"/>
      <c r="AQ77" s="281"/>
      <c r="AR77" s="281"/>
      <c r="AS77" s="281"/>
      <c r="AT77" s="281"/>
      <c r="AU77" s="281"/>
      <c r="AV77" s="281"/>
      <c r="AW77" s="281"/>
      <c r="AX77" s="281"/>
      <c r="AY77" s="281"/>
      <c r="AZ77" s="281"/>
      <c r="BA77" s="281"/>
      <c r="BB77" s="281"/>
      <c r="BC77" s="281"/>
      <c r="BD77" s="281"/>
      <c r="BE77" s="281"/>
      <c r="BF77" s="281"/>
      <c r="BG77" s="281"/>
      <c r="BH77" s="281"/>
      <c r="BI77" s="281"/>
      <c r="BJ77" s="281"/>
      <c r="BK77" s="281"/>
      <c r="BL77" s="281"/>
      <c r="BM77" s="281"/>
      <c r="BN77" s="281"/>
      <c r="BO77" s="281"/>
      <c r="BP77" s="281"/>
      <c r="BQ77" s="281"/>
      <c r="BR77" s="281"/>
      <c r="BS77" s="281"/>
      <c r="BT77" s="281"/>
      <c r="BU77" s="281"/>
      <c r="BV77" s="281"/>
      <c r="BW77" s="281"/>
      <c r="BX77" s="281"/>
      <c r="BY77" s="281"/>
      <c r="BZ77" s="281"/>
      <c r="CA77" s="281"/>
      <c r="CB77" s="281"/>
      <c r="CC77" s="281"/>
      <c r="CD77" s="281"/>
      <c r="CE77" s="281"/>
      <c r="CF77" s="281"/>
      <c r="CG77" s="281"/>
      <c r="CH77" s="281"/>
      <c r="CI77" s="281"/>
      <c r="CJ77" s="281"/>
      <c r="CK77" s="281"/>
      <c r="CL77" s="281"/>
      <c r="CM77" s="281"/>
      <c r="CN77" s="281"/>
      <c r="CO77" s="281"/>
      <c r="CP77" s="281"/>
      <c r="CQ77" s="281"/>
      <c r="CR77" s="281"/>
      <c r="CS77" s="281"/>
      <c r="CT77" s="281"/>
      <c r="CU77" s="281"/>
      <c r="CV77" s="281"/>
      <c r="CW77" s="281"/>
      <c r="CX77" s="281"/>
      <c r="CY77" s="281"/>
      <c r="CZ77" s="281"/>
      <c r="DA77" s="281"/>
      <c r="DB77" s="281"/>
      <c r="DC77" s="281"/>
      <c r="DD77" s="281"/>
      <c r="DE77" s="281"/>
      <c r="DF77" s="281"/>
      <c r="DG77" s="281"/>
      <c r="DH77" s="281"/>
      <c r="DI77" s="281"/>
      <c r="DJ77" s="281"/>
      <c r="DK77" s="281"/>
      <c r="DL77" s="281"/>
    </row>
    <row r="78" spans="1:116">
      <c r="A78" s="281"/>
      <c r="B78" s="281"/>
      <c r="C78" s="281"/>
      <c r="D78" s="281"/>
      <c r="E78" s="281"/>
      <c r="F78" s="281"/>
      <c r="G78" s="281"/>
      <c r="H78" s="281"/>
      <c r="I78" s="281"/>
      <c r="J78" s="281"/>
      <c r="K78" s="281"/>
      <c r="L78" s="281"/>
      <c r="M78" s="281"/>
      <c r="N78" s="281"/>
      <c r="O78" s="281"/>
      <c r="P78" s="281"/>
      <c r="Q78" s="281"/>
      <c r="R78" s="281"/>
      <c r="S78" s="281"/>
      <c r="T78" s="281"/>
      <c r="U78" s="281"/>
      <c r="V78" s="281"/>
      <c r="W78" s="281"/>
      <c r="X78" s="281"/>
      <c r="Y78" s="281"/>
      <c r="Z78" s="281"/>
      <c r="AA78" s="281"/>
      <c r="AB78" s="281"/>
      <c r="AC78" s="281"/>
      <c r="AD78" s="281"/>
      <c r="AE78" s="281"/>
      <c r="AF78" s="281"/>
      <c r="AG78" s="281"/>
      <c r="AH78" s="281"/>
      <c r="AI78" s="281"/>
      <c r="AJ78" s="281"/>
      <c r="AK78" s="281"/>
      <c r="AL78" s="281"/>
      <c r="AM78" s="281"/>
      <c r="AN78" s="281"/>
      <c r="AO78" s="281"/>
      <c r="AP78" s="281"/>
      <c r="AQ78" s="281"/>
      <c r="AR78" s="281"/>
      <c r="AS78" s="281"/>
      <c r="AT78" s="281"/>
      <c r="AU78" s="281"/>
      <c r="AV78" s="281"/>
      <c r="AW78" s="281"/>
      <c r="AX78" s="281"/>
      <c r="AY78" s="281"/>
      <c r="AZ78" s="281"/>
      <c r="BA78" s="281"/>
      <c r="BB78" s="281"/>
      <c r="BC78" s="281"/>
      <c r="BD78" s="281"/>
      <c r="BE78" s="281"/>
      <c r="BF78" s="281"/>
      <c r="BG78" s="281"/>
      <c r="BH78" s="281"/>
      <c r="BI78" s="281"/>
      <c r="BJ78" s="281"/>
      <c r="BK78" s="281"/>
      <c r="BL78" s="281"/>
      <c r="BM78" s="281"/>
      <c r="BN78" s="281"/>
      <c r="BO78" s="281"/>
      <c r="BP78" s="281"/>
      <c r="BQ78" s="281"/>
      <c r="BR78" s="281"/>
      <c r="BS78" s="281"/>
      <c r="BT78" s="281"/>
      <c r="BU78" s="281"/>
      <c r="BV78" s="281"/>
      <c r="BW78" s="281"/>
      <c r="BX78" s="281"/>
      <c r="BY78" s="281"/>
      <c r="BZ78" s="281"/>
      <c r="CA78" s="281"/>
      <c r="CB78" s="281"/>
      <c r="CC78" s="281"/>
      <c r="CD78" s="281"/>
      <c r="CE78" s="281"/>
      <c r="CF78" s="281"/>
      <c r="CG78" s="281"/>
      <c r="CH78" s="281"/>
      <c r="CI78" s="281"/>
      <c r="CJ78" s="281"/>
      <c r="CK78" s="281"/>
      <c r="CL78" s="281"/>
      <c r="CM78" s="281"/>
      <c r="CN78" s="281"/>
      <c r="CO78" s="281"/>
      <c r="CP78" s="281"/>
      <c r="CQ78" s="281"/>
      <c r="CR78" s="281"/>
      <c r="CS78" s="281"/>
      <c r="CT78" s="281"/>
      <c r="CU78" s="281"/>
      <c r="CV78" s="281"/>
      <c r="CW78" s="281"/>
      <c r="CX78" s="281"/>
      <c r="CY78" s="281"/>
      <c r="CZ78" s="281"/>
      <c r="DA78" s="281"/>
      <c r="DB78" s="281"/>
      <c r="DC78" s="281"/>
      <c r="DD78" s="281"/>
      <c r="DE78" s="281"/>
      <c r="DF78" s="281"/>
      <c r="DG78" s="281"/>
      <c r="DH78" s="281"/>
      <c r="DI78" s="281"/>
      <c r="DJ78" s="281"/>
      <c r="DK78" s="281"/>
      <c r="DL78" s="281"/>
    </row>
    <row r="79" spans="1:116">
      <c r="A79" s="281"/>
      <c r="B79" s="281"/>
      <c r="C79" s="281"/>
      <c r="D79" s="281"/>
      <c r="E79" s="281"/>
      <c r="F79" s="281"/>
      <c r="G79" s="281"/>
      <c r="H79" s="281"/>
      <c r="I79" s="281"/>
      <c r="J79" s="281"/>
      <c r="K79" s="281"/>
      <c r="L79" s="281"/>
      <c r="M79" s="281"/>
      <c r="N79" s="281"/>
      <c r="O79" s="281"/>
      <c r="P79" s="281"/>
      <c r="Q79" s="281"/>
      <c r="R79" s="281"/>
      <c r="S79" s="281"/>
      <c r="T79" s="281"/>
      <c r="U79" s="281"/>
      <c r="V79" s="281"/>
      <c r="W79" s="281"/>
      <c r="X79" s="281"/>
      <c r="Y79" s="281"/>
      <c r="Z79" s="281"/>
      <c r="AA79" s="281"/>
      <c r="AB79" s="281"/>
      <c r="AC79" s="281"/>
      <c r="AD79" s="281"/>
      <c r="AE79" s="281"/>
      <c r="AF79" s="281"/>
      <c r="AG79" s="281"/>
      <c r="AH79" s="281"/>
      <c r="AI79" s="281"/>
      <c r="AJ79" s="281"/>
      <c r="AK79" s="281"/>
      <c r="AL79" s="281"/>
      <c r="AM79" s="281"/>
      <c r="AN79" s="281"/>
      <c r="AO79" s="281"/>
      <c r="AP79" s="281"/>
      <c r="AQ79" s="281"/>
      <c r="AR79" s="281"/>
      <c r="AS79" s="281"/>
      <c r="AT79" s="281"/>
      <c r="AU79" s="281"/>
      <c r="AV79" s="281"/>
      <c r="AW79" s="281"/>
      <c r="AX79" s="281"/>
      <c r="AY79" s="281"/>
      <c r="AZ79" s="281"/>
      <c r="BA79" s="281"/>
      <c r="BB79" s="281"/>
      <c r="BC79" s="281"/>
      <c r="BD79" s="281"/>
      <c r="BE79" s="281"/>
      <c r="BF79" s="281"/>
      <c r="BG79" s="281"/>
      <c r="BH79" s="281"/>
      <c r="BI79" s="281"/>
      <c r="BJ79" s="281"/>
      <c r="BK79" s="281"/>
      <c r="BL79" s="281"/>
      <c r="BM79" s="281"/>
      <c r="BN79" s="281"/>
      <c r="BO79" s="281"/>
      <c r="BP79" s="281"/>
      <c r="BQ79" s="281"/>
      <c r="BR79" s="281"/>
      <c r="BS79" s="281"/>
      <c r="BT79" s="281"/>
      <c r="BU79" s="281"/>
      <c r="BV79" s="281"/>
      <c r="BW79" s="281"/>
      <c r="BX79" s="281"/>
      <c r="BY79" s="281"/>
      <c r="BZ79" s="281"/>
      <c r="CA79" s="281"/>
      <c r="CB79" s="281"/>
      <c r="CC79" s="281"/>
      <c r="CD79" s="281"/>
      <c r="CE79" s="281"/>
      <c r="CF79" s="281"/>
      <c r="CG79" s="281"/>
      <c r="CH79" s="281"/>
      <c r="CI79" s="281"/>
      <c r="CJ79" s="281"/>
      <c r="CK79" s="281"/>
      <c r="CL79" s="281"/>
      <c r="CM79" s="281"/>
      <c r="CN79" s="281"/>
      <c r="CO79" s="281"/>
      <c r="CP79" s="281"/>
      <c r="CQ79" s="281"/>
      <c r="CR79" s="281"/>
      <c r="CS79" s="281"/>
      <c r="CT79" s="281"/>
      <c r="CU79" s="281"/>
      <c r="CV79" s="281"/>
      <c r="CW79" s="281"/>
      <c r="CX79" s="281"/>
      <c r="CY79" s="281"/>
      <c r="CZ79" s="281"/>
      <c r="DA79" s="281"/>
      <c r="DB79" s="281"/>
      <c r="DC79" s="281"/>
      <c r="DD79" s="281"/>
      <c r="DE79" s="281"/>
      <c r="DF79" s="281"/>
      <c r="DG79" s="281"/>
      <c r="DH79" s="281"/>
      <c r="DI79" s="281"/>
      <c r="DJ79" s="281"/>
      <c r="DK79" s="281"/>
      <c r="DL79" s="281"/>
    </row>
    <row r="80" spans="1:116">
      <c r="A80" s="281"/>
      <c r="B80" s="281"/>
      <c r="C80" s="281"/>
      <c r="D80" s="281"/>
      <c r="E80" s="281"/>
      <c r="F80" s="281"/>
      <c r="G80" s="281"/>
      <c r="H80" s="281"/>
      <c r="I80" s="281"/>
      <c r="J80" s="281"/>
      <c r="K80" s="281"/>
      <c r="L80" s="281"/>
      <c r="M80" s="281"/>
      <c r="N80" s="281"/>
      <c r="O80" s="281"/>
      <c r="P80" s="281"/>
      <c r="Q80" s="281"/>
      <c r="R80" s="281"/>
      <c r="S80" s="281"/>
      <c r="T80" s="281"/>
      <c r="U80" s="281"/>
      <c r="V80" s="281"/>
      <c r="W80" s="281"/>
      <c r="X80" s="281"/>
      <c r="Y80" s="281"/>
      <c r="Z80" s="281"/>
      <c r="AA80" s="281"/>
      <c r="AB80" s="281"/>
      <c r="AC80" s="281"/>
      <c r="AD80" s="281"/>
      <c r="AE80" s="281"/>
      <c r="AF80" s="281"/>
      <c r="AG80" s="281"/>
      <c r="AH80" s="281"/>
      <c r="AI80" s="281"/>
      <c r="AJ80" s="281"/>
      <c r="AK80" s="281"/>
      <c r="AL80" s="281"/>
      <c r="AM80" s="281"/>
      <c r="AN80" s="281"/>
      <c r="AO80" s="281"/>
      <c r="AP80" s="281"/>
      <c r="AQ80" s="281"/>
      <c r="AR80" s="281"/>
      <c r="AS80" s="281"/>
      <c r="AT80" s="281"/>
      <c r="AU80" s="281"/>
      <c r="AV80" s="281"/>
      <c r="AW80" s="281"/>
      <c r="AX80" s="281"/>
      <c r="AY80" s="281"/>
      <c r="AZ80" s="281"/>
      <c r="BA80" s="281"/>
      <c r="BB80" s="281"/>
      <c r="BC80" s="281"/>
      <c r="BD80" s="281"/>
      <c r="BE80" s="281"/>
      <c r="BF80" s="281"/>
      <c r="BG80" s="281"/>
      <c r="BH80" s="281"/>
      <c r="BI80" s="281"/>
      <c r="BJ80" s="281"/>
      <c r="BK80" s="281"/>
      <c r="BL80" s="281"/>
      <c r="BM80" s="281"/>
      <c r="BN80" s="281"/>
      <c r="BO80" s="281"/>
      <c r="BP80" s="281"/>
      <c r="BQ80" s="281"/>
      <c r="BR80" s="281"/>
      <c r="BS80" s="281"/>
      <c r="BT80" s="281"/>
      <c r="BU80" s="281"/>
      <c r="BV80" s="281"/>
      <c r="BW80" s="281"/>
      <c r="BX80" s="281"/>
      <c r="BY80" s="281"/>
      <c r="BZ80" s="281"/>
      <c r="CA80" s="281"/>
      <c r="CB80" s="281"/>
      <c r="CC80" s="281"/>
      <c r="CD80" s="281"/>
      <c r="CE80" s="281"/>
      <c r="CF80" s="281"/>
      <c r="CG80" s="281"/>
      <c r="CH80" s="281"/>
      <c r="CI80" s="281"/>
      <c r="CJ80" s="281"/>
      <c r="CK80" s="281"/>
      <c r="CL80" s="281"/>
      <c r="CM80" s="281"/>
      <c r="CN80" s="281"/>
      <c r="CO80" s="281"/>
      <c r="CP80" s="281"/>
      <c r="CQ80" s="281"/>
      <c r="CR80" s="281"/>
      <c r="CS80" s="281"/>
      <c r="CT80" s="281"/>
      <c r="CU80" s="281"/>
      <c r="CV80" s="281"/>
      <c r="CW80" s="281"/>
      <c r="CX80" s="281"/>
      <c r="CY80" s="281"/>
      <c r="CZ80" s="281"/>
      <c r="DA80" s="281"/>
      <c r="DB80" s="281"/>
      <c r="DC80" s="281"/>
      <c r="DD80" s="281"/>
      <c r="DE80" s="281"/>
      <c r="DF80" s="281"/>
      <c r="DG80" s="281"/>
      <c r="DH80" s="281"/>
      <c r="DI80" s="281"/>
      <c r="DJ80" s="281"/>
      <c r="DK80" s="281"/>
      <c r="DL80" s="281"/>
    </row>
    <row r="81" spans="1:116">
      <c r="A81" s="281"/>
      <c r="B81" s="281"/>
      <c r="C81" s="281"/>
      <c r="D81" s="281"/>
      <c r="E81" s="281"/>
      <c r="F81" s="281"/>
      <c r="G81" s="281"/>
      <c r="H81" s="281"/>
      <c r="I81" s="281"/>
      <c r="J81" s="281"/>
      <c r="K81" s="281"/>
      <c r="L81" s="281"/>
      <c r="M81" s="281"/>
      <c r="N81" s="281"/>
      <c r="O81" s="281"/>
      <c r="P81" s="281"/>
      <c r="Q81" s="281"/>
      <c r="R81" s="281"/>
      <c r="S81" s="281"/>
      <c r="T81" s="281"/>
      <c r="U81" s="281"/>
      <c r="V81" s="281"/>
      <c r="W81" s="281"/>
      <c r="X81" s="281"/>
      <c r="Y81" s="281"/>
      <c r="Z81" s="281"/>
      <c r="AA81" s="281"/>
      <c r="AB81" s="281"/>
      <c r="AC81" s="281"/>
      <c r="AD81" s="281"/>
      <c r="AE81" s="281"/>
      <c r="AF81" s="281"/>
      <c r="AG81" s="281"/>
      <c r="AH81" s="281"/>
      <c r="AI81" s="281"/>
      <c r="AJ81" s="281"/>
      <c r="AK81" s="281"/>
      <c r="AL81" s="281"/>
      <c r="AM81" s="281"/>
      <c r="AN81" s="281"/>
      <c r="AO81" s="281"/>
      <c r="AP81" s="281"/>
      <c r="AQ81" s="281"/>
      <c r="AR81" s="281"/>
      <c r="AS81" s="281"/>
      <c r="AT81" s="281"/>
      <c r="AU81" s="281"/>
      <c r="AV81" s="281"/>
      <c r="AW81" s="281"/>
      <c r="AX81" s="281"/>
      <c r="AY81" s="281"/>
      <c r="AZ81" s="281"/>
      <c r="BA81" s="281"/>
      <c r="BB81" s="281"/>
      <c r="BC81" s="281"/>
      <c r="BD81" s="281"/>
      <c r="BE81" s="281"/>
      <c r="BF81" s="281"/>
      <c r="BG81" s="281"/>
      <c r="BH81" s="281"/>
      <c r="BI81" s="281"/>
      <c r="BJ81" s="281"/>
      <c r="BK81" s="281"/>
      <c r="BL81" s="281"/>
      <c r="BM81" s="281"/>
      <c r="BN81" s="281"/>
      <c r="BO81" s="281"/>
      <c r="BP81" s="281"/>
      <c r="BQ81" s="281"/>
      <c r="BR81" s="281"/>
      <c r="BS81" s="281"/>
      <c r="BT81" s="281"/>
      <c r="BU81" s="281"/>
      <c r="BV81" s="281"/>
      <c r="BW81" s="281"/>
      <c r="BX81" s="281"/>
      <c r="BY81" s="281"/>
      <c r="BZ81" s="281"/>
      <c r="CA81" s="281"/>
      <c r="CB81" s="281"/>
      <c r="CC81" s="281"/>
      <c r="CD81" s="281"/>
      <c r="CE81" s="281"/>
      <c r="CF81" s="281"/>
      <c r="CG81" s="281"/>
      <c r="CH81" s="281"/>
      <c r="CI81" s="281"/>
      <c r="CJ81" s="281"/>
      <c r="CK81" s="281"/>
      <c r="CL81" s="281"/>
      <c r="CM81" s="281"/>
      <c r="CN81" s="281"/>
      <c r="CO81" s="281"/>
      <c r="CP81" s="281"/>
      <c r="CQ81" s="281"/>
      <c r="CR81" s="281"/>
      <c r="CS81" s="281"/>
      <c r="CT81" s="281"/>
      <c r="CU81" s="281"/>
      <c r="CV81" s="281"/>
      <c r="CW81" s="281"/>
      <c r="CX81" s="281"/>
      <c r="CY81" s="281"/>
      <c r="CZ81" s="281"/>
      <c r="DA81" s="281"/>
      <c r="DB81" s="281"/>
      <c r="DC81" s="281"/>
      <c r="DD81" s="281"/>
      <c r="DE81" s="281"/>
      <c r="DF81" s="281"/>
      <c r="DG81" s="281"/>
      <c r="DH81" s="281"/>
      <c r="DI81" s="281"/>
      <c r="DJ81" s="281"/>
      <c r="DK81" s="281"/>
      <c r="DL81" s="281"/>
    </row>
    <row r="82" spans="1:116">
      <c r="A82" s="281"/>
      <c r="B82" s="281"/>
      <c r="C82" s="281"/>
      <c r="D82" s="281"/>
      <c r="E82" s="281"/>
      <c r="F82" s="281"/>
      <c r="G82" s="281"/>
      <c r="H82" s="281"/>
      <c r="I82" s="281"/>
      <c r="J82" s="281"/>
      <c r="K82" s="281"/>
      <c r="L82" s="281"/>
      <c r="M82" s="281"/>
      <c r="N82" s="281"/>
      <c r="O82" s="281"/>
      <c r="P82" s="281"/>
      <c r="Q82" s="281"/>
      <c r="R82" s="281"/>
      <c r="S82" s="281"/>
      <c r="T82" s="281"/>
      <c r="U82" s="281"/>
      <c r="V82" s="281"/>
      <c r="W82" s="281"/>
      <c r="X82" s="281"/>
      <c r="Y82" s="281"/>
      <c r="Z82" s="281"/>
      <c r="AA82" s="281"/>
      <c r="AB82" s="281"/>
      <c r="AC82" s="281"/>
      <c r="AD82" s="281"/>
      <c r="AE82" s="281"/>
      <c r="AF82" s="281"/>
      <c r="AG82" s="281"/>
      <c r="AH82" s="281"/>
      <c r="AI82" s="281"/>
      <c r="AJ82" s="281"/>
      <c r="AK82" s="281"/>
      <c r="AL82" s="281"/>
      <c r="AM82" s="281"/>
      <c r="AN82" s="281"/>
      <c r="AO82" s="281"/>
      <c r="AP82" s="281"/>
      <c r="AQ82" s="281"/>
      <c r="AR82" s="281"/>
      <c r="AS82" s="281"/>
      <c r="AT82" s="281"/>
      <c r="AU82" s="281"/>
      <c r="AV82" s="281"/>
      <c r="AW82" s="281"/>
      <c r="AX82" s="281"/>
      <c r="AY82" s="281"/>
      <c r="AZ82" s="281"/>
      <c r="BA82" s="281"/>
      <c r="BB82" s="281"/>
      <c r="BC82" s="281"/>
      <c r="BD82" s="281"/>
      <c r="BE82" s="281"/>
      <c r="BF82" s="281"/>
      <c r="BG82" s="281"/>
      <c r="BH82" s="281"/>
      <c r="BI82" s="281"/>
      <c r="BJ82" s="281"/>
      <c r="BK82" s="281"/>
      <c r="BL82" s="281"/>
      <c r="BM82" s="281"/>
      <c r="BN82" s="281"/>
      <c r="BO82" s="281"/>
      <c r="BP82" s="281"/>
      <c r="BQ82" s="281"/>
      <c r="BR82" s="281"/>
      <c r="BS82" s="281"/>
      <c r="BT82" s="281"/>
      <c r="BU82" s="281"/>
      <c r="BV82" s="281"/>
      <c r="BW82" s="281"/>
      <c r="BX82" s="281"/>
      <c r="BY82" s="281"/>
      <c r="BZ82" s="281"/>
      <c r="CA82" s="281"/>
      <c r="CB82" s="281"/>
      <c r="CC82" s="281"/>
      <c r="CD82" s="281"/>
      <c r="CE82" s="281"/>
      <c r="CF82" s="281"/>
      <c r="CG82" s="281"/>
      <c r="CH82" s="281"/>
      <c r="CI82" s="281"/>
      <c r="CJ82" s="281"/>
      <c r="CK82" s="281"/>
      <c r="CL82" s="281"/>
      <c r="CM82" s="281"/>
      <c r="CN82" s="281"/>
      <c r="CO82" s="281"/>
      <c r="CP82" s="281"/>
      <c r="CQ82" s="281"/>
      <c r="CR82" s="281"/>
      <c r="CS82" s="281"/>
      <c r="CT82" s="281"/>
      <c r="CU82" s="281"/>
      <c r="CV82" s="281"/>
      <c r="CW82" s="281"/>
      <c r="CX82" s="281"/>
      <c r="CY82" s="281"/>
      <c r="CZ82" s="281"/>
      <c r="DA82" s="281"/>
      <c r="DB82" s="281"/>
      <c r="DC82" s="281"/>
      <c r="DD82" s="281"/>
      <c r="DE82" s="281"/>
      <c r="DF82" s="281"/>
      <c r="DG82" s="281"/>
      <c r="DH82" s="281"/>
      <c r="DI82" s="281"/>
      <c r="DJ82" s="281"/>
      <c r="DK82" s="281"/>
      <c r="DL82" s="281"/>
    </row>
    <row r="83" spans="1:116">
      <c r="A83" s="281"/>
      <c r="B83" s="281"/>
      <c r="C83" s="281"/>
      <c r="D83" s="281"/>
      <c r="E83" s="281"/>
      <c r="F83" s="281"/>
      <c r="G83" s="281"/>
      <c r="H83" s="281"/>
      <c r="I83" s="281"/>
      <c r="J83" s="281"/>
      <c r="K83" s="281"/>
      <c r="L83" s="281"/>
      <c r="M83" s="281"/>
      <c r="N83" s="281"/>
      <c r="O83" s="281"/>
      <c r="P83" s="281"/>
      <c r="Q83" s="281"/>
      <c r="R83" s="281"/>
      <c r="S83" s="281"/>
      <c r="T83" s="281"/>
      <c r="U83" s="281"/>
      <c r="V83" s="281"/>
      <c r="W83" s="281"/>
      <c r="X83" s="281"/>
      <c r="Y83" s="281"/>
      <c r="Z83" s="281"/>
      <c r="AA83" s="281"/>
      <c r="AB83" s="281"/>
      <c r="AC83" s="281"/>
      <c r="AD83" s="281"/>
      <c r="AE83" s="281"/>
      <c r="AF83" s="281"/>
      <c r="AG83" s="281"/>
      <c r="AH83" s="281"/>
      <c r="AI83" s="281"/>
      <c r="AJ83" s="281"/>
      <c r="AK83" s="281"/>
      <c r="AL83" s="281"/>
      <c r="AM83" s="281"/>
      <c r="AN83" s="281"/>
      <c r="AO83" s="281"/>
      <c r="AP83" s="281"/>
      <c r="AQ83" s="281"/>
      <c r="AR83" s="281"/>
      <c r="AS83" s="281"/>
      <c r="AT83" s="281"/>
      <c r="AU83" s="281"/>
      <c r="AV83" s="281"/>
      <c r="AW83" s="281"/>
      <c r="AX83" s="281"/>
      <c r="AY83" s="281"/>
      <c r="AZ83" s="281"/>
      <c r="BA83" s="281"/>
      <c r="BB83" s="281"/>
      <c r="BC83" s="281"/>
      <c r="BD83" s="281"/>
      <c r="BE83" s="281"/>
      <c r="BF83" s="281"/>
      <c r="BG83" s="281"/>
      <c r="BH83" s="281"/>
      <c r="BI83" s="281"/>
      <c r="BJ83" s="281"/>
      <c r="BK83" s="281"/>
      <c r="BL83" s="281"/>
      <c r="BM83" s="281"/>
      <c r="BN83" s="281"/>
      <c r="BO83" s="281"/>
      <c r="BP83" s="281"/>
      <c r="BQ83" s="281"/>
      <c r="BR83" s="281"/>
      <c r="BS83" s="281"/>
      <c r="BT83" s="281"/>
      <c r="BU83" s="281"/>
      <c r="BV83" s="281"/>
      <c r="BW83" s="281"/>
      <c r="BX83" s="281"/>
      <c r="BY83" s="281"/>
      <c r="BZ83" s="281"/>
      <c r="CA83" s="281"/>
      <c r="CB83" s="281"/>
      <c r="CC83" s="281"/>
      <c r="CD83" s="281"/>
      <c r="CE83" s="281"/>
      <c r="CF83" s="281"/>
      <c r="CG83" s="281"/>
      <c r="CH83" s="281"/>
      <c r="CI83" s="281"/>
      <c r="CJ83" s="281"/>
      <c r="CK83" s="281"/>
      <c r="CL83" s="281"/>
      <c r="CM83" s="281"/>
      <c r="CN83" s="281"/>
      <c r="CO83" s="281"/>
      <c r="CP83" s="281"/>
      <c r="CQ83" s="281"/>
      <c r="CR83" s="281"/>
      <c r="CS83" s="281"/>
      <c r="CT83" s="281"/>
      <c r="CU83" s="281"/>
      <c r="CV83" s="281"/>
      <c r="CW83" s="281"/>
      <c r="CX83" s="281"/>
      <c r="CY83" s="281"/>
      <c r="CZ83" s="281"/>
      <c r="DA83" s="281"/>
      <c r="DB83" s="281"/>
      <c r="DC83" s="281"/>
      <c r="DD83" s="281"/>
      <c r="DE83" s="281"/>
      <c r="DF83" s="281"/>
      <c r="DG83" s="281"/>
      <c r="DH83" s="281"/>
      <c r="DI83" s="281"/>
      <c r="DJ83" s="281"/>
      <c r="DK83" s="281"/>
      <c r="DL83" s="281"/>
    </row>
    <row r="84" spans="1:116">
      <c r="A84" s="281"/>
      <c r="B84" s="281"/>
      <c r="C84" s="281"/>
      <c r="D84" s="281"/>
      <c r="E84" s="281"/>
      <c r="F84" s="281"/>
      <c r="G84" s="281"/>
      <c r="H84" s="281"/>
      <c r="I84" s="281"/>
      <c r="J84" s="281"/>
      <c r="K84" s="281"/>
      <c r="L84" s="281"/>
      <c r="M84" s="281"/>
      <c r="N84" s="281"/>
      <c r="O84" s="281"/>
      <c r="P84" s="281"/>
      <c r="Q84" s="281"/>
      <c r="R84" s="281"/>
      <c r="S84" s="281"/>
      <c r="T84" s="281"/>
      <c r="U84" s="281"/>
      <c r="V84" s="281"/>
      <c r="W84" s="281"/>
      <c r="X84" s="281"/>
      <c r="Y84" s="281"/>
      <c r="Z84" s="281"/>
      <c r="AA84" s="281"/>
      <c r="AB84" s="281"/>
      <c r="AC84" s="281"/>
      <c r="AD84" s="281"/>
      <c r="AE84" s="281"/>
      <c r="AF84" s="281"/>
      <c r="AG84" s="281"/>
      <c r="AH84" s="281"/>
      <c r="AI84" s="281"/>
      <c r="AJ84" s="281"/>
      <c r="AK84" s="281"/>
      <c r="AL84" s="281"/>
      <c r="AM84" s="281"/>
      <c r="AN84" s="281"/>
      <c r="AO84" s="281"/>
      <c r="AP84" s="281"/>
      <c r="AQ84" s="281"/>
      <c r="AR84" s="281"/>
      <c r="AS84" s="281"/>
      <c r="AT84" s="281"/>
      <c r="AU84" s="281"/>
      <c r="AV84" s="281"/>
      <c r="AW84" s="281"/>
      <c r="AX84" s="281"/>
      <c r="AY84" s="281"/>
      <c r="AZ84" s="281"/>
      <c r="BA84" s="281"/>
      <c r="BB84" s="281"/>
      <c r="BC84" s="281"/>
      <c r="BD84" s="281"/>
      <c r="BE84" s="281"/>
      <c r="BF84" s="281"/>
      <c r="BG84" s="281"/>
      <c r="BH84" s="281"/>
      <c r="BI84" s="281"/>
      <c r="BJ84" s="281"/>
      <c r="BK84" s="281"/>
      <c r="BL84" s="281"/>
      <c r="BM84" s="281"/>
      <c r="BN84" s="281"/>
      <c r="BO84" s="281"/>
      <c r="BP84" s="281"/>
      <c r="BQ84" s="281"/>
      <c r="BR84" s="281"/>
      <c r="BS84" s="281"/>
      <c r="BT84" s="281"/>
      <c r="BU84" s="281"/>
      <c r="BV84" s="281"/>
      <c r="BW84" s="281"/>
      <c r="BX84" s="281"/>
      <c r="BY84" s="281"/>
      <c r="BZ84" s="281"/>
      <c r="CA84" s="281"/>
      <c r="CB84" s="281"/>
      <c r="CC84" s="281"/>
      <c r="CD84" s="281"/>
      <c r="CE84" s="281"/>
      <c r="CF84" s="281"/>
      <c r="CG84" s="281"/>
      <c r="CH84" s="281"/>
      <c r="CI84" s="281"/>
      <c r="CJ84" s="281"/>
      <c r="CK84" s="281"/>
      <c r="CL84" s="281"/>
      <c r="CM84" s="281"/>
      <c r="CN84" s="281"/>
      <c r="CO84" s="281"/>
      <c r="CP84" s="281"/>
      <c r="CQ84" s="281"/>
      <c r="CR84" s="281"/>
      <c r="CS84" s="281"/>
      <c r="CT84" s="281"/>
      <c r="CU84" s="281"/>
      <c r="CV84" s="281"/>
      <c r="CW84" s="281"/>
      <c r="CX84" s="281"/>
      <c r="CY84" s="281"/>
      <c r="CZ84" s="281"/>
      <c r="DA84" s="281"/>
      <c r="DB84" s="281"/>
      <c r="DC84" s="281"/>
      <c r="DD84" s="281"/>
      <c r="DE84" s="281"/>
      <c r="DF84" s="281"/>
      <c r="DG84" s="281"/>
      <c r="DH84" s="281"/>
      <c r="DI84" s="281"/>
      <c r="DJ84" s="281"/>
      <c r="DK84" s="281"/>
      <c r="DL84" s="281"/>
    </row>
    <row r="85" spans="1:116">
      <c r="A85" s="281"/>
      <c r="B85" s="281"/>
      <c r="C85" s="281"/>
      <c r="D85" s="281"/>
      <c r="E85" s="281"/>
      <c r="F85" s="281"/>
      <c r="G85" s="281"/>
      <c r="H85" s="281"/>
      <c r="I85" s="281"/>
      <c r="J85" s="281"/>
      <c r="K85" s="281"/>
      <c r="L85" s="281"/>
      <c r="M85" s="281"/>
      <c r="N85" s="281"/>
      <c r="O85" s="281"/>
      <c r="P85" s="281"/>
      <c r="Q85" s="281"/>
      <c r="R85" s="281"/>
      <c r="S85" s="281"/>
      <c r="T85" s="281"/>
      <c r="U85" s="281"/>
      <c r="V85" s="281"/>
      <c r="W85" s="281"/>
      <c r="X85" s="281"/>
      <c r="Y85" s="281"/>
      <c r="Z85" s="281"/>
      <c r="AA85" s="281"/>
      <c r="AB85" s="281"/>
      <c r="AC85" s="281"/>
      <c r="AD85" s="281"/>
      <c r="AE85" s="281"/>
      <c r="AF85" s="281"/>
      <c r="AG85" s="281"/>
      <c r="AH85" s="281"/>
      <c r="AI85" s="281"/>
      <c r="AJ85" s="281"/>
      <c r="AK85" s="281"/>
      <c r="AL85" s="281"/>
      <c r="AM85" s="281"/>
      <c r="AN85" s="281"/>
      <c r="AO85" s="281"/>
      <c r="AP85" s="281"/>
      <c r="AQ85" s="281"/>
      <c r="AR85" s="281"/>
      <c r="AS85" s="281"/>
      <c r="AT85" s="281"/>
      <c r="AU85" s="281"/>
      <c r="AV85" s="281"/>
      <c r="AW85" s="281"/>
      <c r="AX85" s="281"/>
      <c r="AY85" s="281"/>
      <c r="AZ85" s="281"/>
      <c r="BA85" s="281"/>
      <c r="BB85" s="281"/>
      <c r="BC85" s="281"/>
      <c r="BD85" s="281"/>
      <c r="BE85" s="281"/>
      <c r="BF85" s="281"/>
      <c r="BG85" s="281"/>
      <c r="BH85" s="281"/>
      <c r="BI85" s="281"/>
      <c r="BJ85" s="281"/>
      <c r="BK85" s="281"/>
      <c r="BL85" s="281"/>
      <c r="BM85" s="281"/>
      <c r="BN85" s="281"/>
      <c r="BO85" s="281"/>
      <c r="BP85" s="281"/>
      <c r="BQ85" s="281"/>
      <c r="BR85" s="281"/>
      <c r="BS85" s="281"/>
      <c r="BT85" s="281"/>
      <c r="BU85" s="281"/>
      <c r="BV85" s="281"/>
      <c r="BW85" s="281"/>
      <c r="BX85" s="281"/>
      <c r="BY85" s="281"/>
      <c r="BZ85" s="281"/>
      <c r="CA85" s="281"/>
      <c r="CB85" s="281"/>
      <c r="CC85" s="281"/>
      <c r="CD85" s="281"/>
      <c r="CE85" s="281"/>
      <c r="CF85" s="281"/>
      <c r="CG85" s="281"/>
      <c r="CH85" s="281"/>
      <c r="CI85" s="281"/>
      <c r="CJ85" s="281"/>
      <c r="CK85" s="281"/>
      <c r="CL85" s="281"/>
      <c r="CM85" s="281"/>
      <c r="CN85" s="281"/>
      <c r="CO85" s="281"/>
      <c r="CP85" s="281"/>
      <c r="CQ85" s="281"/>
      <c r="CR85" s="281"/>
      <c r="CS85" s="281"/>
      <c r="CT85" s="281"/>
      <c r="CU85" s="281"/>
      <c r="CV85" s="281"/>
      <c r="CW85" s="281"/>
      <c r="CX85" s="281"/>
      <c r="CY85" s="281"/>
      <c r="CZ85" s="281"/>
      <c r="DA85" s="281"/>
      <c r="DB85" s="281"/>
      <c r="DC85" s="281"/>
      <c r="DD85" s="281"/>
      <c r="DE85" s="281"/>
      <c r="DF85" s="281"/>
      <c r="DG85" s="281"/>
      <c r="DH85" s="281"/>
      <c r="DI85" s="281"/>
      <c r="DJ85" s="281"/>
      <c r="DK85" s="281"/>
      <c r="DL85" s="281"/>
    </row>
    <row r="86" spans="1:116">
      <c r="A86" s="281"/>
      <c r="B86" s="281"/>
      <c r="C86" s="281"/>
      <c r="D86" s="281"/>
      <c r="E86" s="281"/>
      <c r="F86" s="281"/>
      <c r="G86" s="281"/>
      <c r="H86" s="281"/>
      <c r="I86" s="281"/>
      <c r="J86" s="281"/>
      <c r="K86" s="281"/>
      <c r="L86" s="281"/>
      <c r="M86" s="281"/>
      <c r="N86" s="281"/>
      <c r="O86" s="281"/>
      <c r="P86" s="281"/>
      <c r="Q86" s="281"/>
      <c r="R86" s="281"/>
      <c r="S86" s="281"/>
      <c r="T86" s="281"/>
      <c r="U86" s="281"/>
      <c r="V86" s="281"/>
      <c r="W86" s="281"/>
      <c r="X86" s="281"/>
      <c r="Y86" s="281"/>
      <c r="Z86" s="281"/>
      <c r="AA86" s="281"/>
      <c r="AB86" s="281"/>
      <c r="AC86" s="281"/>
      <c r="AD86" s="281"/>
      <c r="AE86" s="281"/>
      <c r="AF86" s="281"/>
      <c r="AG86" s="281"/>
      <c r="AH86" s="281"/>
      <c r="AI86" s="281"/>
      <c r="AJ86" s="281"/>
      <c r="AK86" s="281"/>
      <c r="AL86" s="281"/>
      <c r="AM86" s="281"/>
      <c r="AN86" s="281"/>
      <c r="AO86" s="281"/>
      <c r="AP86" s="281"/>
      <c r="AQ86" s="281"/>
      <c r="AR86" s="281"/>
      <c r="AS86" s="281"/>
      <c r="AT86" s="281"/>
      <c r="AU86" s="281"/>
      <c r="AV86" s="281"/>
      <c r="AW86" s="281"/>
      <c r="AX86" s="281"/>
      <c r="AY86" s="281"/>
      <c r="AZ86" s="281"/>
      <c r="BA86" s="281"/>
      <c r="BB86" s="281"/>
      <c r="BC86" s="281"/>
      <c r="BD86" s="281"/>
      <c r="BE86" s="281"/>
      <c r="BF86" s="281"/>
      <c r="BG86" s="281"/>
      <c r="BH86" s="281"/>
      <c r="BI86" s="281"/>
      <c r="BJ86" s="281"/>
      <c r="BK86" s="281"/>
      <c r="BL86" s="281"/>
      <c r="BM86" s="281"/>
      <c r="BN86" s="281"/>
      <c r="BO86" s="281"/>
      <c r="BP86" s="281"/>
      <c r="BQ86" s="281"/>
      <c r="BR86" s="281"/>
      <c r="BS86" s="281"/>
      <c r="BT86" s="281"/>
      <c r="BU86" s="281"/>
      <c r="BV86" s="281"/>
      <c r="BW86" s="281"/>
      <c r="BX86" s="281"/>
      <c r="BY86" s="281"/>
      <c r="BZ86" s="281"/>
      <c r="CA86" s="281"/>
      <c r="CB86" s="281"/>
      <c r="CC86" s="281"/>
      <c r="CD86" s="281"/>
      <c r="CE86" s="281"/>
      <c r="CF86" s="281"/>
      <c r="CG86" s="281"/>
      <c r="CH86" s="281"/>
      <c r="CI86" s="281"/>
      <c r="CJ86" s="281"/>
      <c r="CK86" s="281"/>
      <c r="CL86" s="281"/>
      <c r="CM86" s="281"/>
      <c r="CN86" s="281"/>
      <c r="CO86" s="281"/>
      <c r="CP86" s="281"/>
      <c r="CQ86" s="281"/>
      <c r="CR86" s="281"/>
      <c r="CS86" s="281"/>
      <c r="CT86" s="281"/>
      <c r="CU86" s="281"/>
      <c r="CV86" s="281"/>
      <c r="CW86" s="281"/>
      <c r="CX86" s="281"/>
      <c r="CY86" s="281"/>
      <c r="CZ86" s="281"/>
      <c r="DA86" s="281"/>
      <c r="DB86" s="281"/>
      <c r="DC86" s="281"/>
      <c r="DD86" s="281"/>
      <c r="DE86" s="281"/>
      <c r="DF86" s="281"/>
      <c r="DG86" s="281"/>
      <c r="DH86" s="281"/>
      <c r="DI86" s="281"/>
      <c r="DJ86" s="281"/>
      <c r="DK86" s="281"/>
      <c r="DL86" s="281"/>
    </row>
    <row r="87" spans="1:116">
      <c r="A87" s="281"/>
      <c r="B87" s="281"/>
      <c r="C87" s="281"/>
      <c r="D87" s="281"/>
      <c r="E87" s="281"/>
      <c r="F87" s="281"/>
      <c r="G87" s="281"/>
      <c r="H87" s="281"/>
      <c r="I87" s="281"/>
      <c r="J87" s="281"/>
      <c r="K87" s="281"/>
      <c r="L87" s="281"/>
      <c r="M87" s="281"/>
      <c r="N87" s="281"/>
      <c r="O87" s="281"/>
      <c r="P87" s="281"/>
      <c r="Q87" s="281"/>
      <c r="R87" s="281"/>
      <c r="S87" s="281"/>
      <c r="T87" s="281"/>
      <c r="U87" s="281"/>
      <c r="V87" s="281"/>
      <c r="W87" s="281"/>
      <c r="X87" s="281"/>
      <c r="Y87" s="281"/>
      <c r="Z87" s="281"/>
      <c r="AA87" s="281"/>
      <c r="AB87" s="281"/>
      <c r="AC87" s="281"/>
      <c r="AD87" s="281"/>
      <c r="AE87" s="281"/>
      <c r="AF87" s="281"/>
      <c r="AG87" s="281"/>
      <c r="AH87" s="281"/>
      <c r="AI87" s="281"/>
      <c r="AJ87" s="281"/>
      <c r="AK87" s="281"/>
      <c r="AL87" s="281"/>
      <c r="AM87" s="281"/>
      <c r="AN87" s="281"/>
      <c r="AO87" s="281"/>
      <c r="AP87" s="281"/>
      <c r="AQ87" s="281"/>
      <c r="AR87" s="281"/>
      <c r="AS87" s="281"/>
      <c r="AT87" s="281"/>
      <c r="AU87" s="281"/>
      <c r="AV87" s="281"/>
      <c r="AW87" s="281"/>
      <c r="AX87" s="281"/>
      <c r="AY87" s="281"/>
      <c r="AZ87" s="281"/>
      <c r="BA87" s="281"/>
      <c r="BB87" s="281"/>
      <c r="BC87" s="281"/>
      <c r="BD87" s="281"/>
      <c r="BE87" s="281"/>
      <c r="BF87" s="281"/>
      <c r="BG87" s="281"/>
      <c r="BH87" s="281"/>
      <c r="BI87" s="281"/>
      <c r="BJ87" s="281"/>
      <c r="BK87" s="281"/>
      <c r="BL87" s="281"/>
      <c r="BM87" s="281"/>
      <c r="BN87" s="281"/>
      <c r="BO87" s="281"/>
      <c r="BP87" s="281"/>
      <c r="BQ87" s="281"/>
      <c r="BR87" s="281"/>
      <c r="BS87" s="281"/>
      <c r="BT87" s="281"/>
      <c r="BU87" s="281"/>
      <c r="BV87" s="281"/>
      <c r="BW87" s="281"/>
      <c r="BX87" s="281"/>
      <c r="BY87" s="281"/>
      <c r="BZ87" s="281"/>
      <c r="CA87" s="281"/>
      <c r="CB87" s="281"/>
      <c r="CC87" s="281"/>
      <c r="CD87" s="281"/>
      <c r="CE87" s="281"/>
      <c r="CF87" s="281"/>
      <c r="CG87" s="281"/>
      <c r="CH87" s="281"/>
      <c r="CI87" s="281"/>
      <c r="CJ87" s="281"/>
      <c r="CK87" s="281"/>
      <c r="CL87" s="281"/>
      <c r="CM87" s="281"/>
      <c r="CN87" s="281"/>
      <c r="CO87" s="281"/>
      <c r="CP87" s="281"/>
      <c r="CQ87" s="281"/>
      <c r="CR87" s="281"/>
      <c r="CS87" s="281"/>
      <c r="CT87" s="281"/>
      <c r="CU87" s="281"/>
      <c r="CV87" s="281"/>
      <c r="CW87" s="281"/>
      <c r="CX87" s="281"/>
      <c r="CY87" s="281"/>
      <c r="CZ87" s="281"/>
      <c r="DA87" s="281"/>
      <c r="DB87" s="281"/>
      <c r="DC87" s="281"/>
      <c r="DD87" s="281"/>
      <c r="DE87" s="281"/>
      <c r="DF87" s="281"/>
      <c r="DG87" s="281"/>
      <c r="DH87" s="281"/>
      <c r="DI87" s="281"/>
      <c r="DJ87" s="281"/>
      <c r="DK87" s="281"/>
      <c r="DL87" s="281"/>
    </row>
    <row r="88" spans="1:116">
      <c r="A88" s="281"/>
      <c r="B88" s="281"/>
      <c r="C88" s="281"/>
      <c r="D88" s="281"/>
      <c r="E88" s="281"/>
      <c r="F88" s="281"/>
      <c r="G88" s="281"/>
      <c r="H88" s="281"/>
      <c r="I88" s="281"/>
      <c r="J88" s="281"/>
      <c r="K88" s="281"/>
      <c r="L88" s="281"/>
      <c r="M88" s="281"/>
      <c r="N88" s="281"/>
      <c r="O88" s="281"/>
      <c r="P88" s="281"/>
      <c r="Q88" s="281"/>
      <c r="R88" s="281"/>
      <c r="S88" s="281"/>
      <c r="T88" s="281"/>
      <c r="U88" s="281"/>
      <c r="V88" s="281"/>
      <c r="W88" s="281"/>
      <c r="X88" s="281"/>
      <c r="Y88" s="281"/>
      <c r="Z88" s="281"/>
      <c r="AA88" s="281"/>
      <c r="AB88" s="281"/>
      <c r="AC88" s="281"/>
      <c r="AD88" s="281"/>
      <c r="AE88" s="281"/>
      <c r="AF88" s="281"/>
      <c r="AG88" s="281"/>
      <c r="AH88" s="281"/>
      <c r="AI88" s="281"/>
      <c r="AJ88" s="281"/>
      <c r="AK88" s="281"/>
      <c r="AL88" s="281"/>
      <c r="AM88" s="281"/>
      <c r="AN88" s="281"/>
      <c r="AO88" s="281"/>
      <c r="AP88" s="281"/>
      <c r="AQ88" s="281"/>
      <c r="AR88" s="281"/>
      <c r="AS88" s="281"/>
      <c r="AT88" s="281"/>
      <c r="AU88" s="281"/>
      <c r="AV88" s="281"/>
      <c r="AW88" s="281"/>
      <c r="AX88" s="281"/>
      <c r="AY88" s="281"/>
      <c r="AZ88" s="281"/>
      <c r="BA88" s="281"/>
      <c r="BB88" s="281"/>
      <c r="BC88" s="281"/>
      <c r="BD88" s="281"/>
      <c r="BE88" s="281"/>
      <c r="BF88" s="281"/>
      <c r="BG88" s="281"/>
      <c r="BH88" s="281"/>
      <c r="BI88" s="281"/>
      <c r="BJ88" s="281"/>
      <c r="BK88" s="281"/>
      <c r="BL88" s="281"/>
      <c r="BM88" s="281"/>
      <c r="BN88" s="281"/>
      <c r="BO88" s="281"/>
      <c r="BP88" s="281"/>
      <c r="BQ88" s="281"/>
      <c r="BR88" s="281"/>
      <c r="BS88" s="281"/>
      <c r="BT88" s="281"/>
      <c r="BU88" s="281"/>
      <c r="BV88" s="281"/>
      <c r="BW88" s="281"/>
      <c r="BX88" s="281"/>
      <c r="BY88" s="281"/>
      <c r="BZ88" s="281"/>
      <c r="CA88" s="281"/>
      <c r="CB88" s="281"/>
      <c r="CC88" s="281"/>
      <c r="CD88" s="281"/>
      <c r="CE88" s="281"/>
      <c r="CF88" s="281"/>
      <c r="CG88" s="281"/>
      <c r="CH88" s="281"/>
      <c r="CI88" s="281"/>
      <c r="CJ88" s="281"/>
      <c r="CK88" s="281"/>
      <c r="CL88" s="281"/>
      <c r="CM88" s="281"/>
      <c r="CN88" s="281"/>
      <c r="CO88" s="281"/>
      <c r="CP88" s="281"/>
      <c r="CQ88" s="281"/>
      <c r="CR88" s="281"/>
      <c r="CS88" s="281"/>
      <c r="CT88" s="281"/>
      <c r="CU88" s="281"/>
      <c r="CV88" s="281"/>
      <c r="CW88" s="281"/>
      <c r="CX88" s="281"/>
      <c r="CY88" s="281"/>
      <c r="CZ88" s="281"/>
      <c r="DA88" s="281"/>
      <c r="DB88" s="281"/>
      <c r="DC88" s="281"/>
      <c r="DD88" s="281"/>
      <c r="DE88" s="281"/>
      <c r="DF88" s="281"/>
      <c r="DG88" s="281"/>
      <c r="DH88" s="281"/>
      <c r="DI88" s="281"/>
      <c r="DJ88" s="281"/>
      <c r="DK88" s="281"/>
      <c r="DL88" s="281"/>
    </row>
    <row r="89" spans="1:116">
      <c r="B89" s="281"/>
      <c r="C89" s="281"/>
      <c r="D89" s="281"/>
      <c r="E89" s="281"/>
      <c r="F89" s="281"/>
      <c r="G89" s="281"/>
      <c r="H89" s="281"/>
      <c r="I89" s="281"/>
      <c r="J89" s="281"/>
      <c r="K89" s="281"/>
      <c r="L89" s="281"/>
      <c r="M89" s="281"/>
      <c r="N89" s="281"/>
      <c r="O89" s="281"/>
      <c r="P89" s="281"/>
      <c r="Q89" s="281"/>
      <c r="R89" s="281"/>
      <c r="S89" s="281"/>
      <c r="T89" s="281"/>
      <c r="U89" s="281"/>
      <c r="V89" s="281"/>
      <c r="W89" s="281"/>
      <c r="X89" s="281"/>
      <c r="Y89" s="281"/>
      <c r="Z89" s="281"/>
      <c r="AA89" s="281"/>
      <c r="AB89" s="281"/>
      <c r="AC89" s="281"/>
      <c r="AD89" s="281"/>
      <c r="AE89" s="281"/>
      <c r="AF89" s="281"/>
      <c r="AG89" s="281"/>
      <c r="AH89" s="281"/>
      <c r="AI89" s="281"/>
      <c r="AJ89" s="281"/>
      <c r="AK89" s="281"/>
      <c r="AL89" s="281"/>
      <c r="AM89" s="281"/>
      <c r="AN89" s="281"/>
      <c r="AO89" s="281"/>
      <c r="AP89" s="281"/>
      <c r="AQ89" s="281"/>
      <c r="AR89" s="281"/>
      <c r="AS89" s="281"/>
      <c r="AT89" s="281"/>
      <c r="AU89" s="281"/>
      <c r="AV89" s="281"/>
      <c r="AW89" s="281"/>
      <c r="AX89" s="281"/>
      <c r="AY89" s="281"/>
      <c r="AZ89" s="281"/>
      <c r="BA89" s="281"/>
      <c r="BB89" s="281"/>
      <c r="BC89" s="281"/>
      <c r="BD89" s="281"/>
      <c r="BE89" s="281"/>
      <c r="BF89" s="281"/>
      <c r="BG89" s="281"/>
      <c r="BH89" s="281"/>
      <c r="BI89" s="281"/>
      <c r="BJ89" s="281"/>
      <c r="BK89" s="281"/>
      <c r="BL89" s="281"/>
      <c r="BM89" s="281"/>
      <c r="BN89" s="281"/>
      <c r="BO89" s="281"/>
      <c r="BP89" s="281"/>
      <c r="BQ89" s="281"/>
      <c r="BR89" s="281"/>
      <c r="BS89" s="281"/>
      <c r="BT89" s="281"/>
      <c r="BU89" s="281"/>
      <c r="BV89" s="281"/>
      <c r="BW89" s="281"/>
      <c r="BX89" s="281"/>
      <c r="BY89" s="281"/>
      <c r="BZ89" s="281"/>
      <c r="CA89" s="281"/>
      <c r="CB89" s="281"/>
      <c r="CC89" s="281"/>
      <c r="CD89" s="281"/>
      <c r="CE89" s="281"/>
      <c r="CF89" s="281"/>
      <c r="CG89" s="281"/>
      <c r="CH89" s="281"/>
      <c r="CI89" s="281"/>
      <c r="CJ89" s="281"/>
      <c r="CK89" s="281"/>
      <c r="CL89" s="281"/>
      <c r="CM89" s="281"/>
      <c r="CN89" s="281"/>
      <c r="CO89" s="281"/>
      <c r="CP89" s="281"/>
      <c r="CQ89" s="281"/>
      <c r="CR89" s="281"/>
      <c r="CS89" s="281"/>
      <c r="CT89" s="281"/>
      <c r="CU89" s="281"/>
      <c r="CV89" s="281"/>
      <c r="CW89" s="281"/>
      <c r="CX89" s="281"/>
      <c r="CY89" s="281"/>
      <c r="CZ89" s="281"/>
      <c r="DA89" s="281"/>
      <c r="DB89" s="281"/>
      <c r="DC89" s="281"/>
      <c r="DD89" s="281"/>
      <c r="DE89" s="281"/>
      <c r="DF89" s="281"/>
      <c r="DG89" s="281"/>
      <c r="DH89" s="281"/>
      <c r="DI89" s="281"/>
      <c r="DJ89" s="281"/>
      <c r="DK89" s="281"/>
      <c r="DL89" s="281" t="s">
        <v>471</v>
      </c>
    </row>
  </sheetData>
  <sheetProtection algorithmName="SHA-512" hashValue="KtE6lFkcViywWWKQvvGiZEgwIvC7zCczeLielEqg83jeDY5faI7M27O8JoaSHQYBUCoDTVH3LlqKa+mylZfSug==" saltValue="pdJ+TMTkB0QNWAQHiyS2y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cols>
    <col min="1" max="36" width="2.5" style="283" customWidth="1"/>
    <col min="37" max="44" width="17" style="283" customWidth="1"/>
    <col min="45" max="45" width="6.125" style="290" customWidth="1"/>
    <col min="46" max="46" width="3" style="288" customWidth="1"/>
    <col min="47" max="47" width="19.125" style="283" hidden="1" customWidth="1"/>
    <col min="48" max="52" width="12.625" style="283" hidden="1" customWidth="1"/>
    <col min="53" max="16384" width="8.625" style="283" hidden="1"/>
  </cols>
  <sheetData>
    <row r="1" spans="1:46">
      <c r="AS1" s="284"/>
      <c r="AT1" s="284"/>
    </row>
    <row r="2" spans="1:46">
      <c r="AS2" s="284"/>
      <c r="AT2" s="284"/>
    </row>
    <row r="3" spans="1:46">
      <c r="AS3" s="284"/>
      <c r="AT3" s="284"/>
    </row>
    <row r="4" spans="1:46">
      <c r="AS4" s="284"/>
      <c r="AT4" s="284"/>
    </row>
    <row r="5" spans="1:46" ht="17.25">
      <c r="A5" s="285" t="s">
        <v>472</v>
      </c>
      <c r="B5" s="286"/>
      <c r="C5" s="286"/>
      <c r="D5" s="286"/>
      <c r="E5" s="286"/>
      <c r="F5" s="286"/>
      <c r="G5" s="286"/>
      <c r="H5" s="286"/>
      <c r="I5" s="286"/>
      <c r="J5" s="286"/>
      <c r="K5" s="286"/>
      <c r="L5" s="286"/>
      <c r="M5" s="286"/>
      <c r="N5" s="286"/>
      <c r="O5" s="286"/>
      <c r="P5" s="286"/>
      <c r="Q5" s="286"/>
      <c r="R5" s="286"/>
      <c r="S5" s="286"/>
      <c r="T5" s="286"/>
      <c r="U5" s="286"/>
      <c r="V5" s="286"/>
      <c r="W5" s="286"/>
      <c r="X5" s="286"/>
      <c r="Y5" s="286"/>
      <c r="Z5" s="286"/>
      <c r="AA5" s="286"/>
      <c r="AB5" s="286"/>
      <c r="AC5" s="286"/>
      <c r="AD5" s="286"/>
      <c r="AE5" s="286"/>
      <c r="AF5" s="286"/>
      <c r="AG5" s="286"/>
      <c r="AH5" s="286"/>
      <c r="AI5" s="286"/>
      <c r="AJ5" s="286"/>
      <c r="AK5" s="286"/>
      <c r="AL5" s="286"/>
      <c r="AM5" s="286"/>
      <c r="AN5" s="286"/>
      <c r="AO5" s="286"/>
      <c r="AP5" s="286"/>
      <c r="AQ5" s="286"/>
      <c r="AR5" s="286"/>
      <c r="AS5" s="287"/>
    </row>
    <row r="6" spans="1:46">
      <c r="A6" s="288"/>
      <c r="B6" s="284"/>
      <c r="C6" s="284"/>
      <c r="D6" s="284"/>
      <c r="E6" s="284"/>
      <c r="F6" s="284"/>
      <c r="G6" s="284"/>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9" t="s">
        <v>473</v>
      </c>
      <c r="AL6" s="289"/>
      <c r="AM6" s="289"/>
      <c r="AN6" s="289"/>
      <c r="AO6" s="284"/>
      <c r="AP6" s="284"/>
      <c r="AQ6" s="284"/>
      <c r="AR6" s="284"/>
    </row>
    <row r="7" spans="1:46">
      <c r="A7" s="288"/>
      <c r="B7" s="284"/>
      <c r="C7" s="284"/>
      <c r="D7" s="284"/>
      <c r="E7" s="284"/>
      <c r="F7" s="284"/>
      <c r="G7" s="284"/>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91"/>
      <c r="AL7" s="292"/>
      <c r="AM7" s="292"/>
      <c r="AN7" s="293"/>
      <c r="AO7" s="1214" t="s">
        <v>474</v>
      </c>
      <c r="AP7" s="294"/>
      <c r="AQ7" s="295" t="s">
        <v>475</v>
      </c>
      <c r="AR7" s="296"/>
    </row>
    <row r="8" spans="1:46">
      <c r="A8" s="288"/>
      <c r="B8" s="284"/>
      <c r="C8" s="284"/>
      <c r="D8" s="284"/>
      <c r="E8" s="284"/>
      <c r="F8" s="284"/>
      <c r="G8" s="284"/>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97"/>
      <c r="AL8" s="298"/>
      <c r="AM8" s="298"/>
      <c r="AN8" s="299"/>
      <c r="AO8" s="1215"/>
      <c r="AP8" s="300" t="s">
        <v>476</v>
      </c>
      <c r="AQ8" s="301" t="s">
        <v>477</v>
      </c>
      <c r="AR8" s="302" t="s">
        <v>478</v>
      </c>
    </row>
    <row r="9" spans="1:46">
      <c r="A9" s="288"/>
      <c r="B9" s="284"/>
      <c r="C9" s="284"/>
      <c r="D9" s="284"/>
      <c r="E9" s="284"/>
      <c r="F9" s="284"/>
      <c r="G9" s="284"/>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1208" t="s">
        <v>479</v>
      </c>
      <c r="AL9" s="1209"/>
      <c r="AM9" s="1209"/>
      <c r="AN9" s="1210"/>
      <c r="AO9" s="303">
        <v>151376162</v>
      </c>
      <c r="AP9" s="303">
        <v>139866</v>
      </c>
      <c r="AQ9" s="304">
        <v>137642</v>
      </c>
      <c r="AR9" s="305">
        <v>1.6</v>
      </c>
    </row>
    <row r="10" spans="1:46">
      <c r="A10" s="288"/>
      <c r="B10" s="284"/>
      <c r="C10" s="284"/>
      <c r="D10" s="284"/>
      <c r="E10" s="284"/>
      <c r="F10" s="284"/>
      <c r="G10" s="284"/>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1208" t="s">
        <v>480</v>
      </c>
      <c r="AL10" s="1209"/>
      <c r="AM10" s="1209"/>
      <c r="AN10" s="1210"/>
      <c r="AO10" s="303">
        <v>500077</v>
      </c>
      <c r="AP10" s="303">
        <v>462</v>
      </c>
      <c r="AQ10" s="304">
        <v>356</v>
      </c>
      <c r="AR10" s="305">
        <v>29.8</v>
      </c>
    </row>
    <row r="11" spans="1:46" ht="13.5" customHeight="1">
      <c r="A11" s="288"/>
      <c r="B11" s="284"/>
      <c r="C11" s="284"/>
      <c r="D11" s="284"/>
      <c r="E11" s="284"/>
      <c r="F11" s="284"/>
      <c r="G11" s="284"/>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1208" t="s">
        <v>481</v>
      </c>
      <c r="AL11" s="1209"/>
      <c r="AM11" s="1209"/>
      <c r="AN11" s="1210"/>
      <c r="AO11" s="303">
        <v>935946</v>
      </c>
      <c r="AP11" s="303">
        <v>865</v>
      </c>
      <c r="AQ11" s="304">
        <v>821</v>
      </c>
      <c r="AR11" s="305">
        <v>5.4</v>
      </c>
    </row>
    <row r="12" spans="1:46" ht="13.5" customHeight="1">
      <c r="A12" s="288"/>
      <c r="B12" s="284"/>
      <c r="C12" s="284"/>
      <c r="D12" s="284"/>
      <c r="E12" s="284"/>
      <c r="F12" s="284"/>
      <c r="G12" s="284"/>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1208" t="s">
        <v>482</v>
      </c>
      <c r="AL12" s="1209"/>
      <c r="AM12" s="1209"/>
      <c r="AN12" s="1210"/>
      <c r="AO12" s="303" t="s">
        <v>483</v>
      </c>
      <c r="AP12" s="303" t="s">
        <v>483</v>
      </c>
      <c r="AQ12" s="304" t="s">
        <v>483</v>
      </c>
      <c r="AR12" s="305" t="s">
        <v>483</v>
      </c>
    </row>
    <row r="13" spans="1:46" ht="13.5" customHeight="1">
      <c r="A13" s="288"/>
      <c r="B13" s="284"/>
      <c r="C13" s="284"/>
      <c r="D13" s="284"/>
      <c r="E13" s="284"/>
      <c r="F13" s="284"/>
      <c r="G13" s="284"/>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1208" t="s">
        <v>484</v>
      </c>
      <c r="AL13" s="1209"/>
      <c r="AM13" s="1209"/>
      <c r="AN13" s="1210"/>
      <c r="AO13" s="303" t="s">
        <v>483</v>
      </c>
      <c r="AP13" s="303" t="s">
        <v>483</v>
      </c>
      <c r="AQ13" s="304">
        <v>4</v>
      </c>
      <c r="AR13" s="305" t="s">
        <v>483</v>
      </c>
    </row>
    <row r="14" spans="1:46" ht="13.5" customHeight="1">
      <c r="A14" s="288"/>
      <c r="B14" s="284"/>
      <c r="C14" s="284"/>
      <c r="D14" s="284"/>
      <c r="E14" s="284"/>
      <c r="F14" s="284"/>
      <c r="G14" s="284"/>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1208" t="s">
        <v>485</v>
      </c>
      <c r="AL14" s="1209"/>
      <c r="AM14" s="1209"/>
      <c r="AN14" s="1210"/>
      <c r="AO14" s="303">
        <v>2888810</v>
      </c>
      <c r="AP14" s="303">
        <v>2669</v>
      </c>
      <c r="AQ14" s="304">
        <v>2718</v>
      </c>
      <c r="AR14" s="305">
        <v>-1.8</v>
      </c>
    </row>
    <row r="15" spans="1:46">
      <c r="A15" s="288"/>
      <c r="B15" s="284"/>
      <c r="C15" s="284"/>
      <c r="D15" s="284"/>
      <c r="E15" s="284"/>
      <c r="F15" s="284"/>
      <c r="G15" s="284"/>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1208" t="s">
        <v>486</v>
      </c>
      <c r="AL15" s="1209"/>
      <c r="AM15" s="1209"/>
      <c r="AN15" s="1210"/>
      <c r="AO15" s="303">
        <v>-14902439</v>
      </c>
      <c r="AP15" s="303">
        <v>-13769</v>
      </c>
      <c r="AQ15" s="304">
        <v>-12046</v>
      </c>
      <c r="AR15" s="305">
        <v>14.3</v>
      </c>
    </row>
    <row r="16" spans="1:46">
      <c r="A16" s="288"/>
      <c r="B16" s="284"/>
      <c r="C16" s="284"/>
      <c r="D16" s="284"/>
      <c r="E16" s="284"/>
      <c r="F16" s="284"/>
      <c r="G16" s="284"/>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1200" t="s">
        <v>159</v>
      </c>
      <c r="AL16" s="1201"/>
      <c r="AM16" s="1201"/>
      <c r="AN16" s="1202"/>
      <c r="AO16" s="303">
        <v>140798556</v>
      </c>
      <c r="AP16" s="303">
        <v>130092</v>
      </c>
      <c r="AQ16" s="304">
        <v>129495</v>
      </c>
      <c r="AR16" s="305">
        <v>0.5</v>
      </c>
    </row>
    <row r="17" spans="1:46">
      <c r="A17" s="288"/>
      <c r="B17" s="284"/>
      <c r="C17" s="284"/>
      <c r="D17" s="284"/>
      <c r="E17" s="284"/>
      <c r="F17" s="284"/>
      <c r="G17" s="284"/>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306"/>
      <c r="AL17" s="306"/>
      <c r="AM17" s="306"/>
      <c r="AN17" s="306"/>
      <c r="AO17" s="307"/>
      <c r="AP17" s="307"/>
      <c r="AQ17" s="307"/>
      <c r="AR17" s="308"/>
    </row>
    <row r="18" spans="1:46">
      <c r="A18" s="288"/>
      <c r="B18" s="284"/>
      <c r="C18" s="284"/>
      <c r="D18" s="284"/>
      <c r="E18" s="284"/>
      <c r="F18" s="284"/>
      <c r="G18" s="284"/>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c r="AL18" s="284"/>
      <c r="AM18" s="284"/>
      <c r="AN18" s="284"/>
      <c r="AO18" s="284"/>
      <c r="AP18" s="284"/>
      <c r="AQ18" s="309"/>
      <c r="AR18" s="309"/>
    </row>
    <row r="19" spans="1:46">
      <c r="A19" s="288"/>
      <c r="B19" s="284"/>
      <c r="C19" s="284"/>
      <c r="D19" s="284"/>
      <c r="E19" s="284"/>
      <c r="F19" s="284"/>
      <c r="G19" s="284"/>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t="s">
        <v>487</v>
      </c>
      <c r="AL19" s="284"/>
      <c r="AM19" s="284"/>
      <c r="AN19" s="284"/>
      <c r="AO19" s="284"/>
      <c r="AP19" s="284"/>
      <c r="AQ19" s="284"/>
      <c r="AR19" s="284"/>
    </row>
    <row r="20" spans="1:46">
      <c r="A20" s="288"/>
      <c r="B20" s="284"/>
      <c r="C20" s="284"/>
      <c r="D20" s="284"/>
      <c r="E20" s="284"/>
      <c r="F20" s="284"/>
      <c r="G20" s="284"/>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310"/>
      <c r="AL20" s="311"/>
      <c r="AM20" s="311"/>
      <c r="AN20" s="312"/>
      <c r="AO20" s="313" t="s">
        <v>488</v>
      </c>
      <c r="AP20" s="314" t="s">
        <v>489</v>
      </c>
      <c r="AQ20" s="315" t="s">
        <v>490</v>
      </c>
      <c r="AR20" s="316"/>
    </row>
    <row r="21" spans="1:46" s="322" customFormat="1">
      <c r="A21" s="317"/>
      <c r="B21" s="289"/>
      <c r="C21" s="289"/>
      <c r="D21" s="289"/>
      <c r="E21" s="289"/>
      <c r="F21" s="289"/>
      <c r="G21" s="289"/>
      <c r="H21" s="289"/>
      <c r="I21" s="289"/>
      <c r="J21" s="289"/>
      <c r="K21" s="289"/>
      <c r="L21" s="289"/>
      <c r="M21" s="289"/>
      <c r="N21" s="289"/>
      <c r="O21" s="289"/>
      <c r="P21" s="289"/>
      <c r="Q21" s="289"/>
      <c r="R21" s="289"/>
      <c r="S21" s="289"/>
      <c r="T21" s="289"/>
      <c r="U21" s="289"/>
      <c r="V21" s="289"/>
      <c r="W21" s="289"/>
      <c r="X21" s="289"/>
      <c r="Y21" s="289"/>
      <c r="Z21" s="289"/>
      <c r="AA21" s="289"/>
      <c r="AB21" s="289"/>
      <c r="AC21" s="289"/>
      <c r="AD21" s="289"/>
      <c r="AE21" s="289"/>
      <c r="AF21" s="289"/>
      <c r="AG21" s="289"/>
      <c r="AH21" s="289"/>
      <c r="AI21" s="289"/>
      <c r="AJ21" s="289"/>
      <c r="AK21" s="1211" t="s">
        <v>491</v>
      </c>
      <c r="AL21" s="1212"/>
      <c r="AM21" s="1212"/>
      <c r="AN21" s="1213"/>
      <c r="AO21" s="318">
        <v>1450.8</v>
      </c>
      <c r="AP21" s="319">
        <v>1466.01</v>
      </c>
      <c r="AQ21" s="320">
        <v>-15.21</v>
      </c>
      <c r="AR21" s="289"/>
      <c r="AS21" s="321"/>
      <c r="AT21" s="317"/>
    </row>
    <row r="22" spans="1:46" s="322" customFormat="1">
      <c r="A22" s="317"/>
      <c r="B22" s="289"/>
      <c r="C22" s="289"/>
      <c r="D22" s="289"/>
      <c r="E22" s="289"/>
      <c r="F22" s="289"/>
      <c r="G22" s="289"/>
      <c r="H22" s="289"/>
      <c r="I22" s="289"/>
      <c r="J22" s="289"/>
      <c r="K22" s="289"/>
      <c r="L22" s="289"/>
      <c r="M22" s="289"/>
      <c r="N22" s="289"/>
      <c r="O22" s="289"/>
      <c r="P22" s="289"/>
      <c r="Q22" s="289"/>
      <c r="R22" s="289"/>
      <c r="S22" s="289"/>
      <c r="T22" s="289"/>
      <c r="U22" s="289"/>
      <c r="V22" s="289"/>
      <c r="W22" s="289"/>
      <c r="X22" s="289"/>
      <c r="Y22" s="289"/>
      <c r="Z22" s="289"/>
      <c r="AA22" s="289"/>
      <c r="AB22" s="289"/>
      <c r="AC22" s="289"/>
      <c r="AD22" s="289"/>
      <c r="AE22" s="289"/>
      <c r="AF22" s="289"/>
      <c r="AG22" s="289"/>
      <c r="AH22" s="289"/>
      <c r="AI22" s="289"/>
      <c r="AJ22" s="289"/>
      <c r="AK22" s="1211" t="s">
        <v>492</v>
      </c>
      <c r="AL22" s="1212"/>
      <c r="AM22" s="1212"/>
      <c r="AN22" s="1213"/>
      <c r="AO22" s="323">
        <v>100.1</v>
      </c>
      <c r="AP22" s="324">
        <v>98.8</v>
      </c>
      <c r="AQ22" s="325">
        <v>1.3</v>
      </c>
      <c r="AR22" s="309"/>
      <c r="AS22" s="321"/>
      <c r="AT22" s="317"/>
    </row>
    <row r="23" spans="1:46" s="322" customFormat="1">
      <c r="A23" s="317"/>
      <c r="B23" s="289"/>
      <c r="C23" s="289"/>
      <c r="D23" s="289"/>
      <c r="E23" s="289"/>
      <c r="F23" s="289"/>
      <c r="G23" s="289"/>
      <c r="H23" s="289"/>
      <c r="I23" s="289"/>
      <c r="J23" s="289"/>
      <c r="K23" s="289"/>
      <c r="L23" s="289"/>
      <c r="M23" s="289"/>
      <c r="N23" s="289"/>
      <c r="O23" s="289"/>
      <c r="P23" s="289"/>
      <c r="Q23" s="289"/>
      <c r="R23" s="289"/>
      <c r="S23" s="289"/>
      <c r="T23" s="289"/>
      <c r="U23" s="289"/>
      <c r="V23" s="289"/>
      <c r="W23" s="289"/>
      <c r="X23" s="289"/>
      <c r="Y23" s="289"/>
      <c r="Z23" s="289"/>
      <c r="AA23" s="289"/>
      <c r="AB23" s="289"/>
      <c r="AC23" s="289"/>
      <c r="AD23" s="289"/>
      <c r="AE23" s="289"/>
      <c r="AF23" s="289"/>
      <c r="AG23" s="289"/>
      <c r="AH23" s="289"/>
      <c r="AI23" s="289"/>
      <c r="AJ23" s="289"/>
      <c r="AK23" s="289"/>
      <c r="AL23" s="289"/>
      <c r="AM23" s="289"/>
      <c r="AN23" s="289"/>
      <c r="AO23" s="289"/>
      <c r="AP23" s="309"/>
      <c r="AQ23" s="309"/>
      <c r="AR23" s="309"/>
      <c r="AS23" s="321"/>
      <c r="AT23" s="317"/>
    </row>
    <row r="24" spans="1:46" s="322" customFormat="1">
      <c r="A24" s="317"/>
      <c r="B24" s="289"/>
      <c r="C24" s="289"/>
      <c r="D24" s="289"/>
      <c r="E24" s="289"/>
      <c r="F24" s="289"/>
      <c r="G24" s="289"/>
      <c r="H24" s="289"/>
      <c r="I24" s="289"/>
      <c r="J24" s="289"/>
      <c r="K24" s="289"/>
      <c r="L24" s="289"/>
      <c r="M24" s="289"/>
      <c r="N24" s="289"/>
      <c r="O24" s="289"/>
      <c r="P24" s="289"/>
      <c r="Q24" s="289"/>
      <c r="R24" s="289"/>
      <c r="S24" s="289"/>
      <c r="T24" s="289"/>
      <c r="U24" s="289"/>
      <c r="V24" s="289"/>
      <c r="W24" s="289"/>
      <c r="X24" s="289"/>
      <c r="Y24" s="289"/>
      <c r="Z24" s="289"/>
      <c r="AA24" s="289"/>
      <c r="AB24" s="289"/>
      <c r="AC24" s="289"/>
      <c r="AD24" s="289"/>
      <c r="AE24" s="289"/>
      <c r="AF24" s="289"/>
      <c r="AG24" s="289"/>
      <c r="AH24" s="289"/>
      <c r="AI24" s="289"/>
      <c r="AJ24" s="289"/>
      <c r="AK24" s="289"/>
      <c r="AL24" s="289"/>
      <c r="AM24" s="289"/>
      <c r="AN24" s="289"/>
      <c r="AO24" s="289"/>
      <c r="AP24" s="309"/>
      <c r="AQ24" s="309"/>
      <c r="AR24" s="309"/>
      <c r="AS24" s="321"/>
      <c r="AT24" s="317"/>
    </row>
    <row r="25" spans="1:46" s="322" customFormat="1">
      <c r="A25" s="326"/>
      <c r="B25" s="327"/>
      <c r="C25" s="327"/>
      <c r="D25" s="327"/>
      <c r="E25" s="327"/>
      <c r="F25" s="327"/>
      <c r="G25" s="327"/>
      <c r="H25" s="327"/>
      <c r="I25" s="327"/>
      <c r="J25" s="327"/>
      <c r="K25" s="327"/>
      <c r="L25" s="327"/>
      <c r="M25" s="327"/>
      <c r="N25" s="327"/>
      <c r="O25" s="327"/>
      <c r="P25" s="327"/>
      <c r="Q25" s="327"/>
      <c r="R25" s="327"/>
      <c r="S25" s="327"/>
      <c r="T25" s="327"/>
      <c r="U25" s="327"/>
      <c r="V25" s="327"/>
      <c r="W25" s="327"/>
      <c r="X25" s="327"/>
      <c r="Y25" s="327"/>
      <c r="Z25" s="327"/>
      <c r="AA25" s="327"/>
      <c r="AB25" s="327"/>
      <c r="AC25" s="327"/>
      <c r="AD25" s="327"/>
      <c r="AE25" s="327"/>
      <c r="AF25" s="327"/>
      <c r="AG25" s="327"/>
      <c r="AH25" s="327"/>
      <c r="AI25" s="327"/>
      <c r="AJ25" s="327"/>
      <c r="AK25" s="327"/>
      <c r="AL25" s="327"/>
      <c r="AM25" s="327"/>
      <c r="AN25" s="327"/>
      <c r="AO25" s="327"/>
      <c r="AP25" s="328"/>
      <c r="AQ25" s="328"/>
      <c r="AR25" s="328"/>
      <c r="AS25" s="329"/>
      <c r="AT25" s="317"/>
    </row>
    <row r="26" spans="1:46" s="322" customFormat="1">
      <c r="A26" s="289" t="s">
        <v>493</v>
      </c>
      <c r="B26" s="289"/>
      <c r="C26" s="289"/>
      <c r="D26" s="289"/>
      <c r="E26" s="289"/>
      <c r="F26" s="289"/>
      <c r="G26" s="289"/>
      <c r="H26" s="289"/>
      <c r="I26" s="289"/>
      <c r="J26" s="289"/>
      <c r="K26" s="289"/>
      <c r="L26" s="289"/>
      <c r="M26" s="289"/>
      <c r="N26" s="289"/>
      <c r="O26" s="289"/>
      <c r="P26" s="289"/>
      <c r="Q26" s="289"/>
      <c r="R26" s="289"/>
      <c r="S26" s="289"/>
      <c r="T26" s="289"/>
      <c r="U26" s="289"/>
      <c r="V26" s="289"/>
      <c r="W26" s="289"/>
      <c r="X26" s="289"/>
      <c r="Y26" s="289"/>
      <c r="Z26" s="289"/>
      <c r="AA26" s="289"/>
      <c r="AB26" s="289"/>
      <c r="AC26" s="289"/>
      <c r="AD26" s="289"/>
      <c r="AE26" s="289"/>
      <c r="AF26" s="289"/>
      <c r="AG26" s="289"/>
      <c r="AH26" s="289"/>
      <c r="AI26" s="289"/>
      <c r="AJ26" s="289"/>
      <c r="AK26" s="289"/>
      <c r="AL26" s="289"/>
      <c r="AM26" s="289"/>
      <c r="AN26" s="289"/>
      <c r="AO26" s="289"/>
      <c r="AP26" s="309"/>
      <c r="AQ26" s="309"/>
      <c r="AR26" s="309"/>
      <c r="AS26" s="289"/>
      <c r="AT26" s="289"/>
    </row>
    <row r="27" spans="1:46">
      <c r="A27" s="330"/>
      <c r="AO27" s="284"/>
      <c r="AP27" s="284"/>
      <c r="AQ27" s="284"/>
      <c r="AR27" s="284"/>
      <c r="AS27" s="284"/>
      <c r="AT27" s="284"/>
    </row>
    <row r="28" spans="1:46" ht="17.25">
      <c r="A28" s="285" t="s">
        <v>494</v>
      </c>
      <c r="B28" s="286"/>
      <c r="C28" s="286"/>
      <c r="D28" s="286"/>
      <c r="E28" s="286"/>
      <c r="F28" s="286"/>
      <c r="G28" s="286"/>
      <c r="H28" s="286"/>
      <c r="I28" s="286"/>
      <c r="J28" s="286"/>
      <c r="K28" s="286"/>
      <c r="L28" s="286"/>
      <c r="M28" s="286"/>
      <c r="N28" s="286"/>
      <c r="O28" s="286"/>
      <c r="P28" s="286"/>
      <c r="Q28" s="286"/>
      <c r="R28" s="286"/>
      <c r="S28" s="286"/>
      <c r="T28" s="286"/>
      <c r="U28" s="286"/>
      <c r="V28" s="286"/>
      <c r="W28" s="286"/>
      <c r="X28" s="286"/>
      <c r="Y28" s="286"/>
      <c r="Z28" s="286"/>
      <c r="AA28" s="286"/>
      <c r="AB28" s="286"/>
      <c r="AC28" s="286"/>
      <c r="AD28" s="286"/>
      <c r="AE28" s="286"/>
      <c r="AF28" s="286"/>
      <c r="AG28" s="286"/>
      <c r="AH28" s="286"/>
      <c r="AI28" s="286"/>
      <c r="AJ28" s="286"/>
      <c r="AK28" s="286"/>
      <c r="AL28" s="286"/>
      <c r="AM28" s="286"/>
      <c r="AN28" s="286"/>
      <c r="AO28" s="286"/>
      <c r="AP28" s="286"/>
      <c r="AQ28" s="286"/>
      <c r="AR28" s="286"/>
      <c r="AS28" s="331"/>
    </row>
    <row r="29" spans="1:46">
      <c r="A29" s="288"/>
      <c r="B29" s="284"/>
      <c r="C29" s="284"/>
      <c r="D29" s="284"/>
      <c r="E29" s="284"/>
      <c r="F29" s="284"/>
      <c r="G29" s="284"/>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9" t="s">
        <v>495</v>
      </c>
      <c r="AL29" s="289"/>
      <c r="AM29" s="289"/>
      <c r="AN29" s="289"/>
      <c r="AO29" s="284"/>
      <c r="AP29" s="284"/>
      <c r="AQ29" s="284"/>
      <c r="AR29" s="284"/>
      <c r="AS29" s="332"/>
    </row>
    <row r="30" spans="1:46">
      <c r="A30" s="288"/>
      <c r="B30" s="284"/>
      <c r="C30" s="284"/>
      <c r="D30" s="284"/>
      <c r="E30" s="284"/>
      <c r="F30" s="284"/>
      <c r="G30" s="284"/>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91"/>
      <c r="AL30" s="292"/>
      <c r="AM30" s="292"/>
      <c r="AN30" s="293"/>
      <c r="AO30" s="1214" t="s">
        <v>474</v>
      </c>
      <c r="AP30" s="294"/>
      <c r="AQ30" s="295" t="s">
        <v>475</v>
      </c>
      <c r="AR30" s="296"/>
    </row>
    <row r="31" spans="1:46">
      <c r="A31" s="288"/>
      <c r="B31" s="284"/>
      <c r="C31" s="284"/>
      <c r="D31" s="284"/>
      <c r="E31" s="284"/>
      <c r="F31" s="284"/>
      <c r="G31" s="284"/>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97"/>
      <c r="AL31" s="298"/>
      <c r="AM31" s="298"/>
      <c r="AN31" s="299"/>
      <c r="AO31" s="1215"/>
      <c r="AP31" s="300" t="s">
        <v>476</v>
      </c>
      <c r="AQ31" s="301" t="s">
        <v>477</v>
      </c>
      <c r="AR31" s="302" t="s">
        <v>478</v>
      </c>
    </row>
    <row r="32" spans="1:46" ht="27" customHeight="1">
      <c r="A32" s="288"/>
      <c r="B32" s="284"/>
      <c r="C32" s="284"/>
      <c r="D32" s="284"/>
      <c r="E32" s="284"/>
      <c r="F32" s="284"/>
      <c r="G32" s="284"/>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1197" t="s">
        <v>496</v>
      </c>
      <c r="AL32" s="1198"/>
      <c r="AM32" s="1198"/>
      <c r="AN32" s="1199"/>
      <c r="AO32" s="303">
        <v>91143581</v>
      </c>
      <c r="AP32" s="303">
        <v>84213</v>
      </c>
      <c r="AQ32" s="304">
        <v>72769</v>
      </c>
      <c r="AR32" s="305">
        <v>15.7</v>
      </c>
    </row>
    <row r="33" spans="1:46" ht="13.5" customHeight="1">
      <c r="A33" s="288"/>
      <c r="B33" s="284"/>
      <c r="C33" s="284"/>
      <c r="D33" s="284"/>
      <c r="E33" s="284"/>
      <c r="F33" s="284"/>
      <c r="G33" s="284"/>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1197" t="s">
        <v>497</v>
      </c>
      <c r="AL33" s="1198"/>
      <c r="AM33" s="1198"/>
      <c r="AN33" s="1199"/>
      <c r="AO33" s="303" t="s">
        <v>483</v>
      </c>
      <c r="AP33" s="303" t="s">
        <v>483</v>
      </c>
      <c r="AQ33" s="304" t="s">
        <v>483</v>
      </c>
      <c r="AR33" s="305" t="s">
        <v>483</v>
      </c>
    </row>
    <row r="34" spans="1:46" ht="27" customHeight="1">
      <c r="A34" s="288"/>
      <c r="B34" s="284"/>
      <c r="C34" s="284"/>
      <c r="D34" s="284"/>
      <c r="E34" s="284"/>
      <c r="F34" s="284"/>
      <c r="G34" s="284"/>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1197" t="s">
        <v>498</v>
      </c>
      <c r="AL34" s="1198"/>
      <c r="AM34" s="1198"/>
      <c r="AN34" s="1199"/>
      <c r="AO34" s="303" t="s">
        <v>483</v>
      </c>
      <c r="AP34" s="303" t="s">
        <v>483</v>
      </c>
      <c r="AQ34" s="304">
        <v>4467</v>
      </c>
      <c r="AR34" s="305" t="s">
        <v>483</v>
      </c>
    </row>
    <row r="35" spans="1:46" ht="27" customHeight="1">
      <c r="A35" s="288"/>
      <c r="B35" s="284"/>
      <c r="C35" s="284"/>
      <c r="D35" s="284"/>
      <c r="E35" s="284"/>
      <c r="F35" s="284"/>
      <c r="G35" s="284"/>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1197" t="s">
        <v>499</v>
      </c>
      <c r="AL35" s="1198"/>
      <c r="AM35" s="1198"/>
      <c r="AN35" s="1199"/>
      <c r="AO35" s="303">
        <v>2543900</v>
      </c>
      <c r="AP35" s="303">
        <v>2350</v>
      </c>
      <c r="AQ35" s="304">
        <v>1780</v>
      </c>
      <c r="AR35" s="305">
        <v>32</v>
      </c>
    </row>
    <row r="36" spans="1:46" ht="27" customHeight="1">
      <c r="A36" s="288"/>
      <c r="B36" s="284"/>
      <c r="C36" s="284"/>
      <c r="D36" s="284"/>
      <c r="E36" s="284"/>
      <c r="F36" s="284"/>
      <c r="G36" s="284"/>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1197" t="s">
        <v>500</v>
      </c>
      <c r="AL36" s="1198"/>
      <c r="AM36" s="1198"/>
      <c r="AN36" s="1199"/>
      <c r="AO36" s="303">
        <v>940496</v>
      </c>
      <c r="AP36" s="303">
        <v>869</v>
      </c>
      <c r="AQ36" s="304">
        <v>164</v>
      </c>
      <c r="AR36" s="305">
        <v>429.9</v>
      </c>
    </row>
    <row r="37" spans="1:46" ht="13.5" customHeight="1">
      <c r="A37" s="288"/>
      <c r="B37" s="284"/>
      <c r="C37" s="284"/>
      <c r="D37" s="284"/>
      <c r="E37" s="284"/>
      <c r="F37" s="284"/>
      <c r="G37" s="284"/>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1197" t="s">
        <v>501</v>
      </c>
      <c r="AL37" s="1198"/>
      <c r="AM37" s="1198"/>
      <c r="AN37" s="1199"/>
      <c r="AO37" s="303">
        <v>159244</v>
      </c>
      <c r="AP37" s="303">
        <v>147</v>
      </c>
      <c r="AQ37" s="304">
        <v>647</v>
      </c>
      <c r="AR37" s="305">
        <v>-77.3</v>
      </c>
    </row>
    <row r="38" spans="1:46" ht="27" customHeight="1">
      <c r="A38" s="288"/>
      <c r="B38" s="284"/>
      <c r="C38" s="284"/>
      <c r="D38" s="284"/>
      <c r="E38" s="284"/>
      <c r="F38" s="284"/>
      <c r="G38" s="284"/>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1194" t="s">
        <v>502</v>
      </c>
      <c r="AL38" s="1195"/>
      <c r="AM38" s="1195"/>
      <c r="AN38" s="1196"/>
      <c r="AO38" s="333">
        <v>10799</v>
      </c>
      <c r="AP38" s="333">
        <v>10</v>
      </c>
      <c r="AQ38" s="334">
        <v>2</v>
      </c>
      <c r="AR38" s="325">
        <v>400</v>
      </c>
      <c r="AS38" s="332"/>
    </row>
    <row r="39" spans="1:46">
      <c r="A39" s="288"/>
      <c r="B39" s="284"/>
      <c r="C39" s="284"/>
      <c r="D39" s="284"/>
      <c r="E39" s="284"/>
      <c r="F39" s="284"/>
      <c r="G39" s="284"/>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1194" t="s">
        <v>503</v>
      </c>
      <c r="AL39" s="1195"/>
      <c r="AM39" s="1195"/>
      <c r="AN39" s="1196"/>
      <c r="AO39" s="303">
        <v>-4611662</v>
      </c>
      <c r="AP39" s="303">
        <v>-4261</v>
      </c>
      <c r="AQ39" s="304">
        <v>-2529</v>
      </c>
      <c r="AR39" s="305">
        <v>68.5</v>
      </c>
      <c r="AS39" s="332"/>
    </row>
    <row r="40" spans="1:46" ht="27" customHeight="1">
      <c r="A40" s="288"/>
      <c r="B40" s="284"/>
      <c r="C40" s="284"/>
      <c r="D40" s="284"/>
      <c r="E40" s="284"/>
      <c r="F40" s="284"/>
      <c r="G40" s="284"/>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1197" t="s">
        <v>504</v>
      </c>
      <c r="AL40" s="1198"/>
      <c r="AM40" s="1198"/>
      <c r="AN40" s="1199"/>
      <c r="AO40" s="303">
        <v>-58913513</v>
      </c>
      <c r="AP40" s="303">
        <v>-54434</v>
      </c>
      <c r="AQ40" s="304">
        <v>-51424</v>
      </c>
      <c r="AR40" s="305">
        <v>5.9</v>
      </c>
      <c r="AS40" s="332"/>
    </row>
    <row r="41" spans="1:46">
      <c r="A41" s="288"/>
      <c r="B41" s="284"/>
      <c r="C41" s="284"/>
      <c r="D41" s="284"/>
      <c r="E41" s="284"/>
      <c r="F41" s="284"/>
      <c r="G41" s="284"/>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1200" t="s">
        <v>505</v>
      </c>
      <c r="AL41" s="1201"/>
      <c r="AM41" s="1201"/>
      <c r="AN41" s="1202"/>
      <c r="AO41" s="303">
        <v>31272845</v>
      </c>
      <c r="AP41" s="303">
        <v>28895</v>
      </c>
      <c r="AQ41" s="304">
        <v>25875</v>
      </c>
      <c r="AR41" s="305">
        <v>11.7</v>
      </c>
      <c r="AS41" s="332"/>
    </row>
    <row r="42" spans="1:46">
      <c r="A42" s="288"/>
      <c r="B42" s="284"/>
      <c r="C42" s="284"/>
      <c r="D42" s="284"/>
      <c r="E42" s="284"/>
      <c r="F42" s="284"/>
      <c r="G42" s="284"/>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c r="AL42" s="284"/>
      <c r="AM42" s="284"/>
      <c r="AN42" s="284"/>
      <c r="AO42" s="284"/>
      <c r="AP42" s="284"/>
      <c r="AQ42" s="309"/>
      <c r="AR42" s="309"/>
      <c r="AS42" s="332"/>
    </row>
    <row r="43" spans="1:46">
      <c r="A43" s="288"/>
      <c r="B43" s="284"/>
      <c r="C43" s="284"/>
      <c r="D43" s="284"/>
      <c r="E43" s="284"/>
      <c r="F43" s="284"/>
      <c r="G43" s="284"/>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c r="AL43" s="284"/>
      <c r="AM43" s="284"/>
      <c r="AN43" s="284"/>
      <c r="AO43" s="284"/>
      <c r="AP43" s="335"/>
      <c r="AQ43" s="309"/>
      <c r="AR43" s="284"/>
      <c r="AS43" s="332"/>
    </row>
    <row r="44" spans="1:46">
      <c r="A44" s="288"/>
      <c r="B44" s="284"/>
      <c r="C44" s="284"/>
      <c r="D44" s="284"/>
      <c r="E44" s="284"/>
      <c r="F44" s="284"/>
      <c r="G44" s="284"/>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c r="AL44" s="284"/>
      <c r="AM44" s="284"/>
      <c r="AN44" s="284"/>
      <c r="AO44" s="284"/>
      <c r="AP44" s="284"/>
      <c r="AQ44" s="309"/>
      <c r="AR44" s="284"/>
    </row>
    <row r="45" spans="1:46">
      <c r="A45" s="286"/>
      <c r="B45" s="286"/>
      <c r="C45" s="286"/>
      <c r="D45" s="286"/>
      <c r="E45" s="286"/>
      <c r="F45" s="286"/>
      <c r="G45" s="286"/>
      <c r="H45" s="286"/>
      <c r="I45" s="286"/>
      <c r="J45" s="286"/>
      <c r="K45" s="286"/>
      <c r="L45" s="286"/>
      <c r="M45" s="286"/>
      <c r="N45" s="286"/>
      <c r="O45" s="286"/>
      <c r="P45" s="286"/>
      <c r="Q45" s="286"/>
      <c r="R45" s="286"/>
      <c r="S45" s="286"/>
      <c r="T45" s="286"/>
      <c r="U45" s="286"/>
      <c r="V45" s="286"/>
      <c r="W45" s="286"/>
      <c r="X45" s="286"/>
      <c r="Y45" s="286"/>
      <c r="Z45" s="286"/>
      <c r="AA45" s="286"/>
      <c r="AB45" s="286"/>
      <c r="AC45" s="286"/>
      <c r="AD45" s="286"/>
      <c r="AE45" s="286"/>
      <c r="AF45" s="286"/>
      <c r="AG45" s="286"/>
      <c r="AH45" s="286"/>
      <c r="AI45" s="286"/>
      <c r="AJ45" s="286"/>
      <c r="AK45" s="286"/>
      <c r="AL45" s="286"/>
      <c r="AM45" s="286"/>
      <c r="AN45" s="286"/>
      <c r="AO45" s="286"/>
      <c r="AP45" s="286"/>
      <c r="AQ45" s="336"/>
      <c r="AR45" s="286"/>
      <c r="AS45" s="286"/>
      <c r="AT45" s="284"/>
    </row>
    <row r="46" spans="1:46">
      <c r="A46" s="337"/>
      <c r="B46" s="337"/>
      <c r="C46" s="337"/>
      <c r="D46" s="337"/>
      <c r="E46" s="337"/>
      <c r="F46" s="337"/>
      <c r="G46" s="337"/>
      <c r="H46" s="337"/>
      <c r="I46" s="337"/>
      <c r="J46" s="337"/>
      <c r="K46" s="337"/>
      <c r="L46" s="337"/>
      <c r="M46" s="337"/>
      <c r="N46" s="337"/>
      <c r="O46" s="337"/>
      <c r="P46" s="337"/>
      <c r="Q46" s="337"/>
      <c r="R46" s="337"/>
      <c r="S46" s="337"/>
      <c r="T46" s="337"/>
      <c r="U46" s="337"/>
      <c r="V46" s="337"/>
      <c r="W46" s="337"/>
      <c r="X46" s="337"/>
      <c r="Y46" s="337"/>
      <c r="Z46" s="337"/>
      <c r="AA46" s="337"/>
      <c r="AB46" s="337"/>
      <c r="AC46" s="337"/>
      <c r="AD46" s="337"/>
      <c r="AE46" s="337"/>
      <c r="AF46" s="337"/>
      <c r="AG46" s="337"/>
      <c r="AH46" s="337"/>
      <c r="AI46" s="337"/>
      <c r="AJ46" s="337"/>
      <c r="AK46" s="337"/>
      <c r="AL46" s="337"/>
      <c r="AM46" s="337"/>
      <c r="AN46" s="337"/>
      <c r="AO46" s="337"/>
      <c r="AP46" s="337"/>
      <c r="AQ46" s="337"/>
      <c r="AR46" s="337"/>
      <c r="AS46" s="337"/>
      <c r="AT46" s="284"/>
    </row>
    <row r="47" spans="1:46" ht="17.25" customHeight="1">
      <c r="A47" s="338" t="s">
        <v>506</v>
      </c>
      <c r="B47" s="284"/>
      <c r="C47" s="284"/>
      <c r="D47" s="284"/>
      <c r="E47" s="284"/>
      <c r="F47" s="284"/>
      <c r="G47" s="284"/>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c r="AL47" s="284"/>
      <c r="AM47" s="284"/>
      <c r="AN47" s="284"/>
      <c r="AO47" s="284"/>
      <c r="AP47" s="284"/>
      <c r="AQ47" s="284"/>
      <c r="AR47" s="284"/>
    </row>
    <row r="48" spans="1:46">
      <c r="A48" s="288"/>
      <c r="B48" s="284"/>
      <c r="C48" s="284"/>
      <c r="D48" s="284"/>
      <c r="E48" s="284"/>
      <c r="F48" s="284"/>
      <c r="G48" s="284"/>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339" t="s">
        <v>507</v>
      </c>
      <c r="AL48" s="339"/>
      <c r="AM48" s="339"/>
      <c r="AN48" s="339"/>
      <c r="AO48" s="339"/>
      <c r="AP48" s="339"/>
      <c r="AQ48" s="340"/>
      <c r="AR48" s="339"/>
    </row>
    <row r="49" spans="1:44" ht="13.5" customHeight="1">
      <c r="A49" s="288"/>
      <c r="B49" s="284"/>
      <c r="C49" s="284"/>
      <c r="D49" s="284"/>
      <c r="E49" s="284"/>
      <c r="F49" s="284"/>
      <c r="G49" s="284"/>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341"/>
      <c r="AL49" s="342"/>
      <c r="AM49" s="1203" t="s">
        <v>474</v>
      </c>
      <c r="AN49" s="1205" t="s">
        <v>508</v>
      </c>
      <c r="AO49" s="1206"/>
      <c r="AP49" s="1206"/>
      <c r="AQ49" s="1206"/>
      <c r="AR49" s="1207"/>
    </row>
    <row r="50" spans="1:44">
      <c r="A50" s="288"/>
      <c r="B50" s="284"/>
      <c r="C50" s="284"/>
      <c r="D50" s="284"/>
      <c r="E50" s="284"/>
      <c r="F50" s="284"/>
      <c r="G50" s="284"/>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343"/>
      <c r="AL50" s="344"/>
      <c r="AM50" s="1204"/>
      <c r="AN50" s="345" t="s">
        <v>509</v>
      </c>
      <c r="AO50" s="346" t="s">
        <v>510</v>
      </c>
      <c r="AP50" s="347" t="s">
        <v>511</v>
      </c>
      <c r="AQ50" s="348" t="s">
        <v>512</v>
      </c>
      <c r="AR50" s="349" t="s">
        <v>513</v>
      </c>
    </row>
    <row r="51" spans="1:44">
      <c r="A51" s="288"/>
      <c r="B51" s="284"/>
      <c r="C51" s="284"/>
      <c r="D51" s="284"/>
      <c r="E51" s="284"/>
      <c r="F51" s="284"/>
      <c r="G51" s="284"/>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341" t="s">
        <v>514</v>
      </c>
      <c r="AL51" s="342"/>
      <c r="AM51" s="350">
        <v>84678340</v>
      </c>
      <c r="AN51" s="351">
        <v>74966</v>
      </c>
      <c r="AO51" s="352">
        <v>-6</v>
      </c>
      <c r="AP51" s="353">
        <v>97161</v>
      </c>
      <c r="AQ51" s="354">
        <v>2.6</v>
      </c>
      <c r="AR51" s="355">
        <v>-8.6</v>
      </c>
    </row>
    <row r="52" spans="1:44">
      <c r="A52" s="288"/>
      <c r="B52" s="284"/>
      <c r="C52" s="284"/>
      <c r="D52" s="284"/>
      <c r="E52" s="284"/>
      <c r="F52" s="284"/>
      <c r="G52" s="284"/>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356"/>
      <c r="AL52" s="357" t="s">
        <v>515</v>
      </c>
      <c r="AM52" s="358">
        <v>34109083</v>
      </c>
      <c r="AN52" s="359">
        <v>30197</v>
      </c>
      <c r="AO52" s="360">
        <v>4.0999999999999996</v>
      </c>
      <c r="AP52" s="361">
        <v>26543</v>
      </c>
      <c r="AQ52" s="362">
        <v>6.6</v>
      </c>
      <c r="AR52" s="363">
        <v>-2.5</v>
      </c>
    </row>
    <row r="53" spans="1:44">
      <c r="A53" s="288"/>
      <c r="B53" s="284"/>
      <c r="C53" s="284"/>
      <c r="D53" s="284"/>
      <c r="E53" s="284"/>
      <c r="F53" s="284"/>
      <c r="G53" s="284"/>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341" t="s">
        <v>516</v>
      </c>
      <c r="AL53" s="342"/>
      <c r="AM53" s="350">
        <v>96671685</v>
      </c>
      <c r="AN53" s="351">
        <v>86432</v>
      </c>
      <c r="AO53" s="352">
        <v>15.3</v>
      </c>
      <c r="AP53" s="353">
        <v>101731</v>
      </c>
      <c r="AQ53" s="354">
        <v>4.7</v>
      </c>
      <c r="AR53" s="355">
        <v>10.6</v>
      </c>
    </row>
    <row r="54" spans="1:44">
      <c r="A54" s="288"/>
      <c r="B54" s="284"/>
      <c r="C54" s="284"/>
      <c r="D54" s="284"/>
      <c r="E54" s="284"/>
      <c r="F54" s="284"/>
      <c r="G54" s="284"/>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356"/>
      <c r="AL54" s="357" t="s">
        <v>515</v>
      </c>
      <c r="AM54" s="358">
        <v>36578220</v>
      </c>
      <c r="AN54" s="359">
        <v>32704</v>
      </c>
      <c r="AO54" s="360">
        <v>8.3000000000000007</v>
      </c>
      <c r="AP54" s="361">
        <v>26906</v>
      </c>
      <c r="AQ54" s="362">
        <v>1.4</v>
      </c>
      <c r="AR54" s="363">
        <v>6.9</v>
      </c>
    </row>
    <row r="55" spans="1:44">
      <c r="A55" s="288"/>
      <c r="B55" s="284"/>
      <c r="C55" s="284"/>
      <c r="D55" s="284"/>
      <c r="E55" s="284"/>
      <c r="F55" s="284"/>
      <c r="G55" s="284"/>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341" t="s">
        <v>517</v>
      </c>
      <c r="AL55" s="342"/>
      <c r="AM55" s="350">
        <v>90566059</v>
      </c>
      <c r="AN55" s="351">
        <v>81813</v>
      </c>
      <c r="AO55" s="352">
        <v>-5.3</v>
      </c>
      <c r="AP55" s="353">
        <v>108224</v>
      </c>
      <c r="AQ55" s="354">
        <v>6.4</v>
      </c>
      <c r="AR55" s="355">
        <v>-11.7</v>
      </c>
    </row>
    <row r="56" spans="1:44">
      <c r="A56" s="288"/>
      <c r="B56" s="284"/>
      <c r="C56" s="284"/>
      <c r="D56" s="284"/>
      <c r="E56" s="284"/>
      <c r="F56" s="284"/>
      <c r="G56" s="284"/>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356"/>
      <c r="AL56" s="357" t="s">
        <v>515</v>
      </c>
      <c r="AM56" s="358">
        <v>27069010</v>
      </c>
      <c r="AN56" s="359">
        <v>24453</v>
      </c>
      <c r="AO56" s="360">
        <v>-25.2</v>
      </c>
      <c r="AP56" s="361">
        <v>27358</v>
      </c>
      <c r="AQ56" s="362">
        <v>1.7</v>
      </c>
      <c r="AR56" s="363">
        <v>-26.9</v>
      </c>
    </row>
    <row r="57" spans="1:44">
      <c r="A57" s="288"/>
      <c r="B57" s="284"/>
      <c r="C57" s="284"/>
      <c r="D57" s="284"/>
      <c r="E57" s="284"/>
      <c r="F57" s="284"/>
      <c r="G57" s="284"/>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341" t="s">
        <v>518</v>
      </c>
      <c r="AL57" s="342"/>
      <c r="AM57" s="350">
        <v>91929664</v>
      </c>
      <c r="AN57" s="351">
        <v>83925</v>
      </c>
      <c r="AO57" s="352">
        <v>2.6</v>
      </c>
      <c r="AP57" s="353">
        <v>105585</v>
      </c>
      <c r="AQ57" s="354">
        <v>-2.4</v>
      </c>
      <c r="AR57" s="355">
        <v>5</v>
      </c>
    </row>
    <row r="58" spans="1:44">
      <c r="A58" s="288"/>
      <c r="B58" s="284"/>
      <c r="C58" s="284"/>
      <c r="D58" s="284"/>
      <c r="E58" s="284"/>
      <c r="F58" s="284"/>
      <c r="G58" s="284"/>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356"/>
      <c r="AL58" s="357" t="s">
        <v>515</v>
      </c>
      <c r="AM58" s="358">
        <v>29532636</v>
      </c>
      <c r="AN58" s="359">
        <v>26961</v>
      </c>
      <c r="AO58" s="360">
        <v>10.3</v>
      </c>
      <c r="AP58" s="361">
        <v>26225</v>
      </c>
      <c r="AQ58" s="362">
        <v>-4.0999999999999996</v>
      </c>
      <c r="AR58" s="363">
        <v>14.4</v>
      </c>
    </row>
    <row r="59" spans="1:44">
      <c r="A59" s="288"/>
      <c r="B59" s="284"/>
      <c r="C59" s="284"/>
      <c r="D59" s="284"/>
      <c r="E59" s="284"/>
      <c r="F59" s="284"/>
      <c r="G59" s="284"/>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341" t="s">
        <v>519</v>
      </c>
      <c r="AL59" s="342"/>
      <c r="AM59" s="350">
        <v>109294869</v>
      </c>
      <c r="AN59" s="351">
        <v>100984</v>
      </c>
      <c r="AO59" s="352">
        <v>20.3</v>
      </c>
      <c r="AP59" s="353">
        <v>111577</v>
      </c>
      <c r="AQ59" s="354">
        <v>5.7</v>
      </c>
      <c r="AR59" s="355">
        <v>14.6</v>
      </c>
    </row>
    <row r="60" spans="1:44">
      <c r="A60" s="288"/>
      <c r="B60" s="284"/>
      <c r="C60" s="284"/>
      <c r="D60" s="284"/>
      <c r="E60" s="284"/>
      <c r="F60" s="284"/>
      <c r="G60" s="284"/>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356"/>
      <c r="AL60" s="357" t="s">
        <v>515</v>
      </c>
      <c r="AM60" s="358">
        <v>34176903</v>
      </c>
      <c r="AN60" s="359">
        <v>31578</v>
      </c>
      <c r="AO60" s="360">
        <v>17.100000000000001</v>
      </c>
      <c r="AP60" s="361">
        <v>26257</v>
      </c>
      <c r="AQ60" s="362">
        <v>0.1</v>
      </c>
      <c r="AR60" s="363">
        <v>17</v>
      </c>
    </row>
    <row r="61" spans="1:44">
      <c r="A61" s="288"/>
      <c r="B61" s="284"/>
      <c r="C61" s="284"/>
      <c r="D61" s="284"/>
      <c r="E61" s="284"/>
      <c r="F61" s="284"/>
      <c r="G61" s="284"/>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341" t="s">
        <v>520</v>
      </c>
      <c r="AL61" s="364"/>
      <c r="AM61" s="365">
        <v>94628123</v>
      </c>
      <c r="AN61" s="366">
        <v>85624</v>
      </c>
      <c r="AO61" s="367">
        <v>5.4</v>
      </c>
      <c r="AP61" s="368">
        <v>104856</v>
      </c>
      <c r="AQ61" s="369">
        <v>3.4</v>
      </c>
      <c r="AR61" s="355">
        <v>2</v>
      </c>
    </row>
    <row r="62" spans="1:44">
      <c r="A62" s="288"/>
      <c r="B62" s="284"/>
      <c r="C62" s="284"/>
      <c r="D62" s="284"/>
      <c r="E62" s="284"/>
      <c r="F62" s="284"/>
      <c r="G62" s="284"/>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356"/>
      <c r="AL62" s="357" t="s">
        <v>515</v>
      </c>
      <c r="AM62" s="358">
        <v>32293170</v>
      </c>
      <c r="AN62" s="359">
        <v>29179</v>
      </c>
      <c r="AO62" s="360">
        <v>2.9</v>
      </c>
      <c r="AP62" s="361">
        <v>26658</v>
      </c>
      <c r="AQ62" s="362">
        <v>1.1000000000000001</v>
      </c>
      <c r="AR62" s="363">
        <v>1.8</v>
      </c>
    </row>
    <row r="63" spans="1:44">
      <c r="A63" s="288"/>
      <c r="B63" s="284"/>
      <c r="C63" s="284"/>
      <c r="D63" s="284"/>
      <c r="E63" s="284"/>
      <c r="F63" s="284"/>
      <c r="G63" s="284"/>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c r="AL63" s="284"/>
      <c r="AM63" s="284"/>
      <c r="AN63" s="284"/>
      <c r="AO63" s="284"/>
      <c r="AP63" s="284"/>
      <c r="AQ63" s="284"/>
      <c r="AR63" s="284"/>
    </row>
    <row r="64" spans="1:44">
      <c r="A64" s="288"/>
      <c r="B64" s="284"/>
      <c r="C64" s="284"/>
      <c r="D64" s="284"/>
      <c r="E64" s="284"/>
      <c r="F64" s="284"/>
      <c r="G64" s="284"/>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c r="AL64" s="284"/>
      <c r="AM64" s="284"/>
      <c r="AN64" s="284"/>
      <c r="AO64" s="284"/>
      <c r="AP64" s="284"/>
      <c r="AQ64" s="284"/>
      <c r="AR64" s="284"/>
    </row>
    <row r="65" spans="1:46">
      <c r="A65" s="288"/>
      <c r="B65" s="284"/>
      <c r="C65" s="284"/>
      <c r="D65" s="284"/>
      <c r="E65" s="284"/>
      <c r="F65" s="284"/>
      <c r="G65" s="284"/>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c r="AL65" s="284"/>
      <c r="AM65" s="284"/>
      <c r="AN65" s="284"/>
      <c r="AO65" s="284"/>
      <c r="AP65" s="284"/>
      <c r="AQ65" s="284"/>
      <c r="AR65" s="284"/>
    </row>
    <row r="66" spans="1:46">
      <c r="A66" s="370"/>
      <c r="B66" s="337"/>
      <c r="C66" s="337"/>
      <c r="D66" s="337"/>
      <c r="E66" s="337"/>
      <c r="F66" s="337"/>
      <c r="G66" s="337"/>
      <c r="H66" s="337"/>
      <c r="I66" s="337"/>
      <c r="J66" s="337"/>
      <c r="K66" s="337"/>
      <c r="L66" s="337"/>
      <c r="M66" s="337"/>
      <c r="N66" s="337"/>
      <c r="O66" s="337"/>
      <c r="P66" s="337"/>
      <c r="Q66" s="337"/>
      <c r="R66" s="337"/>
      <c r="S66" s="337"/>
      <c r="T66" s="337"/>
      <c r="U66" s="337"/>
      <c r="V66" s="337"/>
      <c r="W66" s="337"/>
      <c r="X66" s="337"/>
      <c r="Y66" s="337"/>
      <c r="Z66" s="337"/>
      <c r="AA66" s="337"/>
      <c r="AB66" s="337"/>
      <c r="AC66" s="337"/>
      <c r="AD66" s="337"/>
      <c r="AE66" s="337"/>
      <c r="AF66" s="337"/>
      <c r="AG66" s="337"/>
      <c r="AH66" s="337"/>
      <c r="AI66" s="337"/>
      <c r="AJ66" s="337"/>
      <c r="AK66" s="337"/>
      <c r="AL66" s="337"/>
      <c r="AM66" s="337"/>
      <c r="AN66" s="337"/>
      <c r="AO66" s="337"/>
      <c r="AP66" s="337"/>
      <c r="AQ66" s="337"/>
      <c r="AR66" s="337"/>
      <c r="AS66" s="371"/>
    </row>
    <row r="67" spans="1:46" ht="13.5" hidden="1" customHeight="1">
      <c r="AK67" s="284"/>
      <c r="AL67" s="284"/>
      <c r="AM67" s="284"/>
      <c r="AN67" s="284"/>
      <c r="AO67" s="284"/>
      <c r="AP67" s="284"/>
      <c r="AQ67" s="284"/>
      <c r="AR67" s="284"/>
      <c r="AS67" s="284"/>
      <c r="AT67" s="284"/>
    </row>
    <row r="68" spans="1:46" ht="13.5" hidden="1" customHeight="1">
      <c r="AK68" s="284"/>
      <c r="AL68" s="284"/>
      <c r="AM68" s="284"/>
      <c r="AN68" s="284"/>
      <c r="AO68" s="284"/>
      <c r="AP68" s="284"/>
      <c r="AQ68" s="284"/>
      <c r="AR68" s="284"/>
    </row>
    <row r="69" spans="1:46" ht="13.5" hidden="1" customHeight="1">
      <c r="AK69" s="284"/>
      <c r="AL69" s="284"/>
      <c r="AM69" s="284"/>
      <c r="AN69" s="284"/>
      <c r="AO69" s="284"/>
      <c r="AP69" s="284"/>
      <c r="AQ69" s="284"/>
      <c r="AR69" s="284"/>
    </row>
    <row r="70" spans="1:46" hidden="1">
      <c r="AK70" s="284"/>
      <c r="AL70" s="284"/>
      <c r="AM70" s="284"/>
      <c r="AN70" s="284"/>
      <c r="AO70" s="284"/>
      <c r="AP70" s="284"/>
      <c r="AQ70" s="284"/>
      <c r="AR70" s="284"/>
    </row>
    <row r="71" spans="1:46" hidden="1">
      <c r="AK71" s="284"/>
      <c r="AL71" s="284"/>
      <c r="AM71" s="284"/>
      <c r="AN71" s="284"/>
      <c r="AO71" s="284"/>
      <c r="AP71" s="284"/>
      <c r="AQ71" s="284"/>
      <c r="AR71" s="284"/>
    </row>
    <row r="72" spans="1:46" hidden="1">
      <c r="AK72" s="284"/>
      <c r="AL72" s="284"/>
      <c r="AM72" s="284"/>
      <c r="AN72" s="284"/>
      <c r="AO72" s="284"/>
      <c r="AP72" s="284"/>
      <c r="AQ72" s="284"/>
      <c r="AR72" s="284"/>
    </row>
    <row r="73" spans="1:46" hidden="1">
      <c r="AK73" s="284"/>
      <c r="AL73" s="284"/>
      <c r="AM73" s="284"/>
      <c r="AN73" s="284"/>
      <c r="AO73" s="284"/>
      <c r="AP73" s="284"/>
      <c r="AQ73" s="284"/>
      <c r="AR73" s="284"/>
    </row>
  </sheetData>
  <sheetProtection algorithmName="SHA-512" hashValue="9pDJLYm75NSncUwylSV5ghXcfwdOgzT4LdtXE4XuSpOoQSi7maY8J9XWZYGpLZZ6BNyIBiGVjALG9TYJ4d65Ng==" saltValue="3DUSNlFTdtynyAQ2UGHZfw=="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94" zoomScaleNormal="100" zoomScaleSheetLayoutView="55" workbookViewId="0"/>
  </sheetViews>
  <sheetFormatPr defaultColWidth="0" defaultRowHeight="13.5" customHeight="1" zeroHeight="1"/>
  <cols>
    <col min="1" max="125" width="2.5" style="280" customWidth="1"/>
    <col min="126" max="16384" width="9" style="279" hidden="1"/>
  </cols>
  <sheetData>
    <row r="1" spans="1:125" ht="13.5" customHeight="1">
      <c r="A1" s="279"/>
      <c r="B1" s="279"/>
      <c r="C1" s="279"/>
      <c r="D1" s="279"/>
      <c r="E1" s="279"/>
      <c r="F1" s="279"/>
      <c r="G1" s="279"/>
      <c r="H1" s="279"/>
      <c r="I1" s="279"/>
      <c r="J1" s="279"/>
      <c r="K1" s="279"/>
      <c r="L1" s="279"/>
      <c r="M1" s="279"/>
      <c r="N1" s="279"/>
      <c r="O1" s="279"/>
      <c r="P1" s="279"/>
      <c r="Q1" s="279"/>
      <c r="R1" s="279"/>
      <c r="S1" s="279"/>
      <c r="T1" s="279"/>
      <c r="U1" s="279"/>
      <c r="V1" s="279"/>
      <c r="W1" s="279"/>
      <c r="X1" s="279"/>
      <c r="Y1" s="279"/>
      <c r="Z1" s="279"/>
      <c r="AA1" s="279"/>
      <c r="AB1" s="279"/>
      <c r="AC1" s="279"/>
      <c r="AD1" s="279"/>
      <c r="AE1" s="279"/>
      <c r="AF1" s="279"/>
      <c r="AG1" s="279"/>
      <c r="AH1" s="279"/>
      <c r="AI1" s="279"/>
      <c r="AJ1" s="279"/>
      <c r="AK1" s="279"/>
      <c r="AL1" s="279"/>
      <c r="AM1" s="279"/>
      <c r="AN1" s="279"/>
      <c r="AO1" s="279"/>
      <c r="AP1" s="279"/>
      <c r="AQ1" s="279"/>
      <c r="AR1" s="279"/>
      <c r="AS1" s="279"/>
      <c r="AT1" s="279"/>
      <c r="AU1" s="279"/>
      <c r="AV1" s="279"/>
      <c r="AW1" s="279"/>
      <c r="AX1" s="279"/>
      <c r="AY1" s="279"/>
      <c r="AZ1" s="279"/>
      <c r="BA1" s="279"/>
      <c r="BB1" s="279"/>
      <c r="BC1" s="279"/>
      <c r="BD1" s="279"/>
      <c r="BE1" s="279"/>
      <c r="BF1" s="279"/>
      <c r="BG1" s="279"/>
      <c r="BH1" s="279"/>
      <c r="BI1" s="279"/>
      <c r="BJ1" s="279"/>
      <c r="BK1" s="279"/>
      <c r="BL1" s="279"/>
      <c r="BM1" s="279"/>
      <c r="BN1" s="279"/>
      <c r="BO1" s="279"/>
      <c r="BP1" s="279"/>
      <c r="BQ1" s="279"/>
      <c r="BR1" s="279"/>
      <c r="BS1" s="279"/>
      <c r="BT1" s="279"/>
      <c r="BU1" s="279"/>
      <c r="BV1" s="279"/>
      <c r="BW1" s="279"/>
      <c r="BX1" s="279"/>
      <c r="BY1" s="279"/>
      <c r="BZ1" s="279"/>
      <c r="CA1" s="279"/>
      <c r="CB1" s="279"/>
      <c r="CC1" s="279"/>
      <c r="CD1" s="279"/>
      <c r="CE1" s="279"/>
      <c r="CF1" s="279"/>
      <c r="CG1" s="279"/>
      <c r="CH1" s="279"/>
      <c r="CI1" s="279"/>
      <c r="CJ1" s="279"/>
      <c r="CK1" s="279"/>
      <c r="CL1" s="279"/>
      <c r="CM1" s="279"/>
      <c r="CN1" s="279"/>
      <c r="CO1" s="279"/>
      <c r="CP1" s="279"/>
      <c r="CQ1" s="279"/>
      <c r="CR1" s="279"/>
      <c r="CS1" s="279"/>
      <c r="CT1" s="279"/>
      <c r="CU1" s="279"/>
      <c r="CV1" s="279"/>
      <c r="CW1" s="279"/>
      <c r="CX1" s="279"/>
      <c r="CY1" s="279"/>
      <c r="CZ1" s="279"/>
      <c r="DA1" s="279"/>
      <c r="DB1" s="279"/>
      <c r="DC1" s="279"/>
      <c r="DD1" s="279"/>
      <c r="DE1" s="279"/>
      <c r="DF1" s="279"/>
      <c r="DG1" s="279"/>
      <c r="DH1" s="279"/>
      <c r="DI1" s="279"/>
      <c r="DJ1" s="279"/>
      <c r="DK1" s="279"/>
      <c r="DL1" s="279"/>
      <c r="DM1" s="279"/>
      <c r="DN1" s="279"/>
      <c r="DO1" s="279"/>
      <c r="DP1" s="279"/>
      <c r="DQ1" s="279"/>
      <c r="DR1" s="279"/>
      <c r="DS1" s="279"/>
      <c r="DT1" s="279"/>
      <c r="DU1" s="279"/>
    </row>
    <row r="2" spans="1:125">
      <c r="B2" s="279"/>
      <c r="DC2" s="279"/>
    </row>
    <row r="3" spans="1:125">
      <c r="C3" s="279"/>
      <c r="D3" s="279"/>
      <c r="E3" s="279"/>
      <c r="F3" s="279"/>
      <c r="G3" s="279"/>
      <c r="H3" s="279"/>
      <c r="I3" s="279"/>
      <c r="J3" s="279"/>
      <c r="K3" s="279"/>
      <c r="L3" s="279"/>
      <c r="M3" s="279"/>
      <c r="N3" s="279"/>
      <c r="O3" s="279"/>
      <c r="P3" s="279"/>
      <c r="Q3" s="279"/>
      <c r="R3" s="279"/>
      <c r="S3" s="279"/>
      <c r="T3" s="279"/>
      <c r="U3" s="279"/>
      <c r="V3" s="279"/>
      <c r="W3" s="279"/>
      <c r="X3" s="279"/>
      <c r="Y3" s="279"/>
      <c r="Z3" s="279"/>
      <c r="AA3" s="279"/>
      <c r="AB3" s="279"/>
      <c r="AC3" s="279"/>
      <c r="AD3" s="279"/>
      <c r="AE3" s="279"/>
      <c r="AF3" s="279"/>
      <c r="AG3" s="279"/>
      <c r="AH3" s="279"/>
      <c r="AI3" s="279"/>
      <c r="AJ3" s="279"/>
      <c r="AK3" s="279"/>
      <c r="AL3" s="279"/>
      <c r="AM3" s="279"/>
      <c r="AN3" s="279"/>
      <c r="AO3" s="279"/>
      <c r="AP3" s="279"/>
      <c r="AQ3" s="279"/>
      <c r="AR3" s="279"/>
      <c r="AS3" s="279"/>
      <c r="AT3" s="279"/>
      <c r="AU3" s="279"/>
      <c r="AV3" s="279"/>
      <c r="AW3" s="279"/>
      <c r="AX3" s="279"/>
      <c r="AY3" s="279"/>
      <c r="AZ3" s="279"/>
      <c r="BA3" s="279"/>
      <c r="BB3" s="279"/>
      <c r="BC3" s="279"/>
      <c r="BD3" s="279"/>
      <c r="BE3" s="279"/>
      <c r="BF3" s="279"/>
      <c r="BG3" s="279"/>
      <c r="BH3" s="279"/>
      <c r="BI3" s="279"/>
      <c r="BJ3" s="279"/>
      <c r="BK3" s="279"/>
      <c r="BL3" s="279"/>
      <c r="BM3" s="279"/>
      <c r="BN3" s="279"/>
      <c r="BO3" s="279"/>
      <c r="BP3" s="279"/>
      <c r="BQ3" s="279"/>
      <c r="BR3" s="279"/>
      <c r="BS3" s="279"/>
      <c r="BT3" s="279"/>
      <c r="BU3" s="279"/>
      <c r="BV3" s="279"/>
      <c r="BW3" s="279"/>
      <c r="BX3" s="279"/>
      <c r="BY3" s="279"/>
      <c r="BZ3" s="279"/>
      <c r="CA3" s="279"/>
      <c r="CB3" s="279"/>
      <c r="CC3" s="279"/>
      <c r="CD3" s="279"/>
      <c r="CE3" s="279"/>
      <c r="CF3" s="279"/>
      <c r="CG3" s="279"/>
      <c r="CH3" s="279"/>
      <c r="CI3" s="279"/>
      <c r="CJ3" s="279"/>
      <c r="CK3" s="279"/>
      <c r="CL3" s="279"/>
      <c r="CM3" s="279"/>
      <c r="CN3" s="279"/>
      <c r="CO3" s="279"/>
      <c r="CP3" s="279"/>
      <c r="CQ3" s="279"/>
      <c r="CR3" s="279"/>
      <c r="CS3" s="279"/>
      <c r="CT3" s="279"/>
      <c r="CU3" s="279"/>
      <c r="CV3" s="279"/>
      <c r="CW3" s="279"/>
      <c r="CX3" s="279"/>
      <c r="CY3" s="279"/>
      <c r="CZ3" s="279"/>
      <c r="DA3" s="279"/>
      <c r="DB3" s="279"/>
      <c r="DD3" s="279"/>
      <c r="DE3" s="279"/>
      <c r="DF3" s="279"/>
      <c r="DG3" s="279"/>
      <c r="DH3" s="279"/>
      <c r="DI3" s="279"/>
      <c r="DJ3" s="279"/>
      <c r="DK3" s="279"/>
      <c r="DL3" s="279"/>
      <c r="DM3" s="279"/>
      <c r="DN3" s="279"/>
      <c r="DO3" s="279"/>
      <c r="DP3" s="279"/>
      <c r="DQ3" s="279"/>
      <c r="DR3" s="279"/>
      <c r="DS3" s="279"/>
      <c r="DT3" s="279"/>
      <c r="DU3" s="279"/>
    </row>
    <row r="4" spans="1:125"/>
    <row r="5" spans="1:125"/>
    <row r="6" spans="1:125"/>
    <row r="7" spans="1:125"/>
    <row r="8" spans="1:125"/>
    <row r="9" spans="1:125">
      <c r="DU9" s="279"/>
    </row>
    <row r="10" spans="1:125"/>
    <row r="11" spans="1:125"/>
    <row r="12" spans="1:125"/>
    <row r="13" spans="1:125"/>
    <row r="14" spans="1:125"/>
    <row r="15" spans="1:125"/>
    <row r="16" spans="1:125"/>
    <row r="17" spans="2:125">
      <c r="DU17" s="279"/>
    </row>
    <row r="18" spans="2:125"/>
    <row r="19" spans="2:125"/>
    <row r="20" spans="2:125">
      <c r="DU20" s="279"/>
    </row>
    <row r="21" spans="2:125">
      <c r="DU21" s="279"/>
    </row>
    <row r="22" spans="2:125"/>
    <row r="23" spans="2:125"/>
    <row r="24" spans="2:125"/>
    <row r="25" spans="2:125"/>
    <row r="26" spans="2:125"/>
    <row r="27" spans="2:125"/>
    <row r="28" spans="2:125">
      <c r="DU28" s="279"/>
    </row>
    <row r="29" spans="2:125"/>
    <row r="30" spans="2:125">
      <c r="B30" s="279"/>
    </row>
    <row r="31" spans="2:125"/>
    <row r="32" spans="2:125"/>
    <row r="33" spans="3:125">
      <c r="G33" s="279"/>
      <c r="I33" s="279"/>
    </row>
    <row r="34" spans="3:125">
      <c r="C34" s="279"/>
      <c r="P34" s="279"/>
      <c r="R34" s="279"/>
      <c r="DD34" s="279"/>
    </row>
    <row r="35" spans="3:125">
      <c r="D35" s="279"/>
      <c r="E35" s="279"/>
      <c r="DC35" s="279"/>
      <c r="DF35" s="279"/>
      <c r="DP35" s="279"/>
      <c r="DQ35" s="279"/>
      <c r="DR35" s="279"/>
      <c r="DS35" s="279"/>
      <c r="DT35" s="279"/>
      <c r="DU35" s="279"/>
    </row>
    <row r="36" spans="3:125">
      <c r="F36" s="279"/>
      <c r="H36" s="279"/>
      <c r="J36" s="279"/>
      <c r="K36" s="279"/>
      <c r="L36" s="279"/>
      <c r="M36" s="279"/>
      <c r="N36" s="279"/>
      <c r="O36" s="279"/>
      <c r="Q36" s="279"/>
      <c r="S36" s="279"/>
      <c r="T36" s="279"/>
      <c r="U36" s="279"/>
      <c r="V36" s="279"/>
      <c r="W36" s="279"/>
      <c r="X36" s="279"/>
      <c r="Y36" s="279"/>
      <c r="Z36" s="279"/>
      <c r="AA36" s="279"/>
      <c r="AB36" s="279"/>
      <c r="AC36" s="279"/>
      <c r="AD36" s="279"/>
      <c r="AE36" s="279"/>
      <c r="AF36" s="279"/>
      <c r="AG36" s="279"/>
      <c r="AH36" s="279"/>
      <c r="AI36" s="279"/>
      <c r="AJ36" s="279"/>
      <c r="AK36" s="279"/>
      <c r="AL36" s="279"/>
      <c r="AM36" s="279"/>
      <c r="AN36" s="279"/>
      <c r="AO36" s="279"/>
      <c r="AP36" s="279"/>
      <c r="AQ36" s="279"/>
      <c r="AR36" s="279"/>
      <c r="AS36" s="279"/>
      <c r="AT36" s="279"/>
      <c r="AU36" s="279"/>
      <c r="AV36" s="279"/>
      <c r="AW36" s="279"/>
      <c r="AX36" s="279"/>
      <c r="AY36" s="279"/>
      <c r="AZ36" s="279"/>
      <c r="BA36" s="279"/>
      <c r="BB36" s="279"/>
      <c r="BC36" s="279"/>
      <c r="BD36" s="279"/>
      <c r="BE36" s="279"/>
      <c r="BF36" s="279"/>
      <c r="BG36" s="279"/>
      <c r="BH36" s="279"/>
      <c r="BI36" s="279"/>
      <c r="BJ36" s="279"/>
      <c r="BK36" s="279"/>
      <c r="BL36" s="279"/>
      <c r="BM36" s="279"/>
      <c r="BN36" s="279"/>
      <c r="BO36" s="279"/>
      <c r="BP36" s="279"/>
      <c r="BQ36" s="279"/>
      <c r="BR36" s="279"/>
      <c r="BS36" s="279"/>
      <c r="BT36" s="279"/>
      <c r="BU36" s="279"/>
      <c r="BV36" s="279"/>
      <c r="BW36" s="279"/>
      <c r="BX36" s="279"/>
      <c r="BY36" s="279"/>
      <c r="BZ36" s="279"/>
      <c r="CA36" s="279"/>
      <c r="CB36" s="279"/>
      <c r="CC36" s="279"/>
      <c r="CD36" s="279"/>
      <c r="CE36" s="279"/>
      <c r="CF36" s="279"/>
      <c r="CG36" s="279"/>
      <c r="CH36" s="279"/>
      <c r="CI36" s="279"/>
      <c r="CJ36" s="279"/>
      <c r="CK36" s="279"/>
      <c r="CL36" s="279"/>
      <c r="CM36" s="279"/>
      <c r="CN36" s="279"/>
      <c r="CO36" s="279"/>
      <c r="CP36" s="279"/>
      <c r="CQ36" s="279"/>
      <c r="CR36" s="279"/>
      <c r="CS36" s="279"/>
      <c r="CT36" s="279"/>
      <c r="CU36" s="279"/>
      <c r="CV36" s="279"/>
      <c r="CW36" s="279"/>
      <c r="CX36" s="279"/>
      <c r="CY36" s="279"/>
      <c r="CZ36" s="279"/>
      <c r="DA36" s="279"/>
      <c r="DB36" s="279"/>
      <c r="DE36" s="279"/>
      <c r="DG36" s="279"/>
      <c r="DH36" s="279"/>
      <c r="DI36" s="279"/>
      <c r="DJ36" s="279"/>
      <c r="DK36" s="279"/>
      <c r="DL36" s="279"/>
      <c r="DM36" s="279"/>
      <c r="DN36" s="279"/>
      <c r="DO36" s="279"/>
      <c r="DP36" s="279"/>
      <c r="DQ36" s="279"/>
      <c r="DR36" s="279"/>
      <c r="DS36" s="279"/>
      <c r="DT36" s="279"/>
      <c r="DU36" s="279"/>
    </row>
    <row r="37" spans="3:125">
      <c r="DU37" s="279"/>
    </row>
    <row r="38" spans="3:125">
      <c r="DT38" s="279"/>
      <c r="DU38" s="279"/>
    </row>
    <row r="39" spans="3:125"/>
    <row r="40" spans="3:125">
      <c r="DD40" s="279"/>
    </row>
    <row r="41" spans="3:125">
      <c r="R41" s="279"/>
    </row>
    <row r="42" spans="3:125">
      <c r="DC42" s="279"/>
      <c r="DF42" s="279"/>
    </row>
    <row r="43" spans="3:125">
      <c r="Q43" s="279"/>
      <c r="S43" s="279"/>
      <c r="T43" s="279"/>
      <c r="U43" s="279"/>
      <c r="V43" s="279"/>
      <c r="W43" s="279"/>
      <c r="X43" s="279"/>
      <c r="Y43" s="279"/>
      <c r="Z43" s="279"/>
      <c r="AA43" s="279"/>
      <c r="AB43" s="279"/>
      <c r="AC43" s="279"/>
      <c r="AD43" s="279"/>
      <c r="AE43" s="279"/>
      <c r="AF43" s="279"/>
      <c r="AG43" s="279"/>
      <c r="AH43" s="279"/>
      <c r="AI43" s="279"/>
      <c r="AJ43" s="279"/>
      <c r="AK43" s="279"/>
      <c r="AL43" s="279"/>
      <c r="AM43" s="279"/>
      <c r="AN43" s="279"/>
      <c r="AO43" s="279"/>
      <c r="AP43" s="279"/>
      <c r="AQ43" s="279"/>
      <c r="AR43" s="279"/>
      <c r="AS43" s="279"/>
      <c r="AT43" s="279"/>
      <c r="AU43" s="279"/>
      <c r="AV43" s="279"/>
      <c r="AW43" s="279"/>
      <c r="AX43" s="279"/>
      <c r="AY43" s="279"/>
      <c r="AZ43" s="279"/>
      <c r="BA43" s="279"/>
      <c r="BB43" s="279"/>
      <c r="BC43" s="279"/>
      <c r="BD43" s="279"/>
      <c r="BE43" s="279"/>
      <c r="BF43" s="279"/>
      <c r="BG43" s="279"/>
      <c r="BH43" s="279"/>
      <c r="BI43" s="279"/>
      <c r="BJ43" s="279"/>
      <c r="BK43" s="279"/>
      <c r="BL43" s="279"/>
      <c r="BM43" s="279"/>
      <c r="BN43" s="279"/>
      <c r="BO43" s="279"/>
      <c r="BP43" s="279"/>
      <c r="BQ43" s="279"/>
      <c r="BR43" s="279"/>
      <c r="BS43" s="279"/>
      <c r="BT43" s="279"/>
      <c r="BU43" s="279"/>
      <c r="BV43" s="279"/>
      <c r="BW43" s="279"/>
      <c r="BX43" s="279"/>
      <c r="BY43" s="279"/>
      <c r="BZ43" s="279"/>
      <c r="CA43" s="279"/>
      <c r="CB43" s="279"/>
      <c r="CC43" s="279"/>
      <c r="CD43" s="279"/>
      <c r="CE43" s="279"/>
      <c r="CF43" s="279"/>
      <c r="CG43" s="279"/>
      <c r="CH43" s="279"/>
      <c r="CI43" s="279"/>
      <c r="CJ43" s="279"/>
      <c r="CK43" s="279"/>
      <c r="CL43" s="279"/>
      <c r="CM43" s="279"/>
      <c r="CN43" s="279"/>
      <c r="CO43" s="279"/>
      <c r="CP43" s="279"/>
      <c r="CQ43" s="279"/>
      <c r="CR43" s="279"/>
      <c r="CS43" s="279"/>
      <c r="CT43" s="279"/>
      <c r="CU43" s="279"/>
      <c r="CV43" s="279"/>
      <c r="CW43" s="279"/>
      <c r="CX43" s="279"/>
      <c r="CY43" s="279"/>
      <c r="CZ43" s="279"/>
      <c r="DA43" s="279"/>
      <c r="DB43" s="279"/>
      <c r="DE43" s="279"/>
      <c r="DG43" s="279"/>
      <c r="DH43" s="279"/>
      <c r="DI43" s="279"/>
      <c r="DJ43" s="279"/>
      <c r="DK43" s="279"/>
      <c r="DL43" s="279"/>
      <c r="DM43" s="279"/>
      <c r="DN43" s="279"/>
      <c r="DO43" s="279"/>
      <c r="DP43" s="279"/>
      <c r="DQ43" s="279"/>
      <c r="DR43" s="279"/>
      <c r="DS43" s="279"/>
      <c r="DT43" s="279"/>
      <c r="DU43" s="279"/>
    </row>
    <row r="44" spans="3:125">
      <c r="DU44" s="279"/>
    </row>
    <row r="45" spans="3:125"/>
    <row r="46" spans="3:125"/>
    <row r="47" spans="3:125"/>
    <row r="48" spans="3:125">
      <c r="DT48" s="279"/>
      <c r="DU48" s="279"/>
    </row>
    <row r="49" spans="120:125"/>
    <row r="50" spans="120:125">
      <c r="DU50" s="279"/>
    </row>
    <row r="51" spans="120:125">
      <c r="DP51" s="279"/>
      <c r="DQ51" s="279"/>
      <c r="DR51" s="279"/>
      <c r="DS51" s="279"/>
      <c r="DT51" s="279"/>
      <c r="DU51" s="279"/>
    </row>
    <row r="52" spans="120:125"/>
    <row r="53" spans="120:125"/>
    <row r="54" spans="120:125">
      <c r="DU54" s="279"/>
    </row>
    <row r="55" spans="120:125"/>
    <row r="56" spans="120:125"/>
    <row r="57" spans="120:125"/>
    <row r="58" spans="120:125">
      <c r="DU58" s="279"/>
    </row>
    <row r="59" spans="120:125"/>
    <row r="60" spans="120:125"/>
    <row r="61" spans="120:125"/>
    <row r="62" spans="120:125"/>
    <row r="63" spans="120:125">
      <c r="DU63" s="279"/>
    </row>
    <row r="64" spans="120:125">
      <c r="DT64" s="279"/>
      <c r="DU64" s="279"/>
    </row>
    <row r="65" spans="123:125"/>
    <row r="66" spans="123:125"/>
    <row r="67" spans="123:125"/>
    <row r="68" spans="123:125"/>
    <row r="69" spans="123:125">
      <c r="DS69" s="279"/>
      <c r="DT69" s="279"/>
      <c r="DU69" s="279"/>
    </row>
    <row r="70" spans="123:125"/>
    <row r="71" spans="123:125"/>
    <row r="72" spans="123:125"/>
    <row r="73" spans="123:125"/>
    <row r="74" spans="123:125"/>
    <row r="75" spans="123:125"/>
    <row r="76" spans="123:125"/>
    <row r="77" spans="123:125"/>
    <row r="78" spans="123:125"/>
    <row r="79" spans="123:125"/>
    <row r="80" spans="123:125"/>
    <row r="81" spans="112:125"/>
    <row r="82" spans="112:125">
      <c r="DH82" s="279"/>
    </row>
    <row r="83" spans="112:125">
      <c r="DI83" s="279"/>
      <c r="DJ83" s="279"/>
      <c r="DK83" s="279"/>
      <c r="DL83" s="279"/>
      <c r="DM83" s="279"/>
      <c r="DN83" s="279"/>
      <c r="DO83" s="279"/>
      <c r="DP83" s="279"/>
      <c r="DQ83" s="279"/>
      <c r="DR83" s="279"/>
      <c r="DS83" s="279"/>
      <c r="DT83" s="279"/>
      <c r="DU83" s="279"/>
    </row>
    <row r="84" spans="112:125"/>
    <row r="85" spans="112:125"/>
    <row r="86" spans="112:125"/>
    <row r="87" spans="112:125"/>
    <row r="88" spans="112:125">
      <c r="DU88" s="279"/>
    </row>
    <row r="89" spans="112:125"/>
    <row r="90" spans="112:125"/>
    <row r="91" spans="112:125"/>
    <row r="92" spans="112:125" ht="13.5" customHeight="1"/>
    <row r="93" spans="112:125" ht="13.5" customHeight="1"/>
    <row r="94" spans="112:125" ht="13.5" customHeight="1">
      <c r="DS94" s="279"/>
      <c r="DT94" s="279"/>
      <c r="DU94" s="279"/>
    </row>
    <row r="95" spans="112:125" ht="13.5" customHeight="1">
      <c r="DU95" s="279"/>
    </row>
    <row r="96" spans="112:125" ht="13.5" customHeight="1"/>
    <row r="97" spans="124:125" ht="13.5" customHeight="1"/>
    <row r="98" spans="124:125" ht="13.5" customHeight="1"/>
    <row r="99" spans="124:125" ht="13.5" customHeight="1"/>
    <row r="100" spans="124:125" ht="13.5" customHeight="1"/>
    <row r="101" spans="124:125" ht="13.5" customHeight="1">
      <c r="DU101" s="279"/>
    </row>
    <row r="102" spans="124:125" ht="13.5" customHeight="1"/>
    <row r="103" spans="124:125" ht="13.5" customHeight="1"/>
    <row r="104" spans="124:125" ht="13.5" customHeight="1">
      <c r="DT104" s="279"/>
      <c r="DU104" s="279"/>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79" t="s">
        <v>521</v>
      </c>
    </row>
    <row r="121" spans="125:125" ht="13.5" hidden="1" customHeight="1">
      <c r="DU121" s="279"/>
    </row>
  </sheetData>
  <sheetProtection algorithmName="SHA-512" hashValue="j9NV7G5ZssiZJRWxV3f22FYuysycgbSqYPyxz3Svt5AJld2s8gQw/oDBvR2HclL9ga4iDXJd6pA8QDkEHErKHw==" saltValue="Rm0qRaq6/0l30/mRTYHP3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X116"/>
  <sheetViews>
    <sheetView showGridLines="0" topLeftCell="A97" zoomScaleNormal="100" zoomScaleSheetLayoutView="55" workbookViewId="0">
      <selection activeCell="AJ116" sqref="AJ116"/>
    </sheetView>
  </sheetViews>
  <sheetFormatPr defaultColWidth="0" defaultRowHeight="13.5" customHeight="1" zeroHeight="1"/>
  <cols>
    <col min="1" max="125" width="2.5" style="280" customWidth="1"/>
    <col min="126" max="154" width="0" style="279" hidden="1" customWidth="1"/>
    <col min="155" max="16384" width="9" style="279" hidden="1"/>
  </cols>
  <sheetData>
    <row r="1" spans="1:125" ht="13.5" customHeight="1">
      <c r="A1" s="279"/>
      <c r="B1" s="279"/>
      <c r="C1" s="279"/>
      <c r="D1" s="279"/>
      <c r="E1" s="279"/>
      <c r="F1" s="279"/>
      <c r="G1" s="279"/>
      <c r="H1" s="279"/>
      <c r="I1" s="279"/>
      <c r="J1" s="279"/>
      <c r="K1" s="279"/>
      <c r="L1" s="279"/>
      <c r="M1" s="279"/>
      <c r="N1" s="279"/>
      <c r="O1" s="279"/>
      <c r="P1" s="279"/>
      <c r="Q1" s="279"/>
      <c r="R1" s="279"/>
      <c r="S1" s="279"/>
      <c r="T1" s="279"/>
      <c r="U1" s="279"/>
      <c r="V1" s="279"/>
      <c r="W1" s="279"/>
      <c r="X1" s="279"/>
      <c r="Y1" s="279"/>
      <c r="Z1" s="279"/>
      <c r="AA1" s="279"/>
      <c r="AB1" s="279"/>
      <c r="AC1" s="279"/>
      <c r="AD1" s="279"/>
      <c r="AE1" s="279"/>
      <c r="AF1" s="279"/>
      <c r="AG1" s="279"/>
      <c r="AH1" s="279"/>
      <c r="AI1" s="279"/>
      <c r="AJ1" s="279"/>
      <c r="AK1" s="279"/>
      <c r="AL1" s="279"/>
      <c r="AM1" s="279"/>
      <c r="AN1" s="279"/>
      <c r="AO1" s="279"/>
      <c r="AP1" s="279"/>
      <c r="AQ1" s="279"/>
      <c r="AR1" s="279"/>
      <c r="AS1" s="279"/>
      <c r="AT1" s="279"/>
      <c r="AU1" s="279"/>
      <c r="AV1" s="279"/>
      <c r="AW1" s="279"/>
      <c r="AX1" s="279"/>
      <c r="AY1" s="279"/>
      <c r="AZ1" s="279"/>
      <c r="BA1" s="279"/>
      <c r="BB1" s="279"/>
      <c r="BC1" s="279"/>
      <c r="BD1" s="279"/>
      <c r="BE1" s="279"/>
      <c r="BF1" s="279"/>
      <c r="BG1" s="279"/>
      <c r="BH1" s="279"/>
      <c r="BI1" s="279"/>
      <c r="BJ1" s="279"/>
      <c r="BK1" s="279"/>
      <c r="BL1" s="279"/>
      <c r="BM1" s="279"/>
      <c r="BN1" s="279"/>
      <c r="BO1" s="279"/>
      <c r="BP1" s="279"/>
      <c r="BQ1" s="279"/>
      <c r="BR1" s="279"/>
      <c r="BS1" s="279"/>
      <c r="BT1" s="279"/>
      <c r="BU1" s="279"/>
      <c r="BV1" s="279"/>
      <c r="BW1" s="279"/>
      <c r="BX1" s="279"/>
      <c r="BY1" s="279"/>
      <c r="BZ1" s="279"/>
      <c r="CA1" s="279"/>
      <c r="CB1" s="279"/>
      <c r="CC1" s="279"/>
      <c r="CD1" s="279"/>
      <c r="CE1" s="279"/>
      <c r="CF1" s="279"/>
      <c r="CG1" s="279"/>
      <c r="CH1" s="279"/>
      <c r="CI1" s="279"/>
      <c r="CJ1" s="279"/>
      <c r="CK1" s="279"/>
      <c r="CL1" s="279"/>
      <c r="CM1" s="279"/>
      <c r="CN1" s="279"/>
      <c r="CO1" s="279"/>
      <c r="CP1" s="279"/>
      <c r="CQ1" s="279"/>
      <c r="CR1" s="279"/>
      <c r="CS1" s="279"/>
      <c r="CT1" s="279"/>
      <c r="CU1" s="279"/>
      <c r="CV1" s="279"/>
      <c r="CW1" s="279"/>
      <c r="CX1" s="279"/>
      <c r="CY1" s="279"/>
      <c r="CZ1" s="279"/>
      <c r="DA1" s="279"/>
      <c r="DB1" s="279"/>
      <c r="DC1" s="279"/>
      <c r="DD1" s="279"/>
      <c r="DE1" s="279"/>
      <c r="DF1" s="279"/>
      <c r="DG1" s="279"/>
      <c r="DH1" s="279"/>
      <c r="DI1" s="279"/>
      <c r="DJ1" s="279"/>
      <c r="DK1" s="279"/>
      <c r="DL1" s="279"/>
      <c r="DM1" s="279"/>
      <c r="DN1" s="279"/>
      <c r="DO1" s="279"/>
      <c r="DP1" s="279"/>
      <c r="DQ1" s="279"/>
      <c r="DR1" s="279"/>
      <c r="DS1" s="279"/>
      <c r="DT1" s="279"/>
      <c r="DU1" s="279"/>
    </row>
    <row r="2" spans="1:125">
      <c r="B2" s="279"/>
    </row>
    <row r="3" spans="1:125">
      <c r="C3" s="279"/>
      <c r="D3" s="279"/>
      <c r="E3" s="279"/>
      <c r="F3" s="279"/>
      <c r="G3" s="279"/>
      <c r="H3" s="279"/>
      <c r="I3" s="279"/>
      <c r="J3" s="279"/>
      <c r="K3" s="279"/>
      <c r="L3" s="279"/>
      <c r="M3" s="279"/>
      <c r="N3" s="279"/>
      <c r="O3" s="279"/>
      <c r="P3" s="279"/>
      <c r="Q3" s="279"/>
      <c r="R3" s="279"/>
      <c r="S3" s="279"/>
      <c r="T3" s="279"/>
      <c r="U3" s="279"/>
      <c r="V3" s="279"/>
      <c r="W3" s="279"/>
      <c r="X3" s="279"/>
      <c r="Y3" s="279"/>
      <c r="Z3" s="279"/>
      <c r="AA3" s="279"/>
      <c r="AB3" s="279"/>
      <c r="AC3" s="279"/>
      <c r="AD3" s="279"/>
      <c r="AE3" s="279"/>
      <c r="AF3" s="279"/>
      <c r="AG3" s="279"/>
      <c r="AH3" s="279"/>
      <c r="AI3" s="279"/>
      <c r="AJ3" s="279"/>
      <c r="AK3" s="279"/>
      <c r="AL3" s="279"/>
      <c r="AM3" s="279"/>
      <c r="AN3" s="279"/>
      <c r="AO3" s="279"/>
      <c r="AP3" s="279"/>
      <c r="AQ3" s="279"/>
      <c r="AR3" s="279"/>
      <c r="AS3" s="279"/>
      <c r="AT3" s="279"/>
      <c r="AU3" s="279"/>
      <c r="AV3" s="279"/>
      <c r="AW3" s="279"/>
      <c r="AX3" s="279"/>
      <c r="AY3" s="279"/>
      <c r="AZ3" s="279"/>
      <c r="BA3" s="279"/>
      <c r="BB3" s="279"/>
      <c r="BC3" s="279"/>
      <c r="BD3" s="279"/>
      <c r="BE3" s="279"/>
      <c r="BF3" s="279"/>
      <c r="BG3" s="279"/>
      <c r="BH3" s="279"/>
      <c r="BI3" s="279"/>
      <c r="BJ3" s="279"/>
      <c r="BK3" s="279"/>
      <c r="BL3" s="279"/>
      <c r="BM3" s="279"/>
      <c r="BN3" s="279"/>
      <c r="BO3" s="279"/>
      <c r="BP3" s="279"/>
      <c r="BQ3" s="279"/>
      <c r="BR3" s="279"/>
      <c r="BS3" s="279"/>
      <c r="BT3" s="279"/>
      <c r="BU3" s="279"/>
      <c r="BV3" s="279"/>
      <c r="BW3" s="279"/>
      <c r="BX3" s="279"/>
      <c r="BY3" s="279"/>
      <c r="BZ3" s="279"/>
      <c r="CA3" s="279"/>
      <c r="CB3" s="279"/>
      <c r="CC3" s="279"/>
      <c r="CD3" s="279"/>
      <c r="CE3" s="279"/>
      <c r="CF3" s="279"/>
      <c r="CG3" s="279"/>
      <c r="CH3" s="279"/>
      <c r="CI3" s="279"/>
      <c r="CJ3" s="279"/>
      <c r="CK3" s="279"/>
      <c r="CL3" s="279"/>
      <c r="CM3" s="279"/>
      <c r="CN3" s="279"/>
      <c r="CO3" s="279"/>
      <c r="CP3" s="279"/>
      <c r="CQ3" s="279"/>
      <c r="CR3" s="279"/>
      <c r="CS3" s="279"/>
      <c r="CT3" s="279"/>
      <c r="CU3" s="279"/>
      <c r="CV3" s="279"/>
      <c r="CW3" s="279"/>
      <c r="CX3" s="279"/>
      <c r="CY3" s="279"/>
      <c r="CZ3" s="279"/>
      <c r="DA3" s="279"/>
      <c r="DB3" s="279"/>
      <c r="DC3" s="279"/>
      <c r="DD3" s="279"/>
      <c r="DE3" s="279"/>
      <c r="DF3" s="279"/>
      <c r="DG3" s="279"/>
      <c r="DH3" s="279"/>
      <c r="DI3" s="279"/>
      <c r="DJ3" s="279"/>
      <c r="DK3" s="279"/>
      <c r="DL3" s="279"/>
      <c r="DM3" s="279"/>
      <c r="DN3" s="279"/>
      <c r="DO3" s="279"/>
      <c r="DP3" s="279"/>
      <c r="DQ3" s="279"/>
      <c r="DR3" s="279"/>
      <c r="DS3" s="279"/>
      <c r="DT3" s="279"/>
      <c r="DU3" s="279"/>
    </row>
    <row r="4" spans="1:125"/>
    <row r="5" spans="1:125"/>
    <row r="6" spans="1:125"/>
    <row r="7" spans="1:125"/>
    <row r="8" spans="1:125"/>
    <row r="9" spans="1:125"/>
    <row r="10" spans="1:125"/>
    <row r="11" spans="1:125"/>
    <row r="12" spans="1:125"/>
    <row r="13" spans="1:125"/>
    <row r="14" spans="1:125"/>
    <row r="15" spans="1:125"/>
    <row r="16" spans="1:125"/>
    <row r="17" spans="9:125"/>
    <row r="18" spans="9:125"/>
    <row r="19" spans="9:125"/>
    <row r="20" spans="9:125"/>
    <row r="21" spans="9:125"/>
    <row r="22" spans="9:125"/>
    <row r="23" spans="9:125"/>
    <row r="24" spans="9:125"/>
    <row r="25" spans="9:125"/>
    <row r="26" spans="9:125"/>
    <row r="27" spans="9:125"/>
    <row r="28" spans="9:125"/>
    <row r="29" spans="9:125"/>
    <row r="30" spans="9:125"/>
    <row r="31" spans="9:125">
      <c r="I31" s="279"/>
      <c r="J31" s="279"/>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row>
    <row r="32" spans="9:125"/>
    <row r="33" spans="2:8">
      <c r="G33" s="279"/>
    </row>
    <row r="34" spans="2:8">
      <c r="C34" s="279"/>
    </row>
    <row r="35" spans="2:8">
      <c r="B35" s="279"/>
      <c r="D35" s="279"/>
      <c r="E35" s="279"/>
    </row>
    <row r="36" spans="2:8">
      <c r="F36" s="279"/>
      <c r="H36" s="279"/>
    </row>
    <row r="37" spans="2:8"/>
    <row r="38" spans="2:8"/>
    <row r="39" spans="2:8"/>
    <row r="40" spans="2:8"/>
    <row r="41" spans="2:8"/>
    <row r="42" spans="2:8"/>
    <row r="43" spans="2:8"/>
    <row r="44" spans="2:8"/>
    <row r="45" spans="2:8"/>
    <row r="46" spans="2:8"/>
    <row r="47" spans="2:8"/>
    <row r="48" spans="2: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80" t="s">
        <v>522</v>
      </c>
    </row>
  </sheetData>
  <sheetProtection algorithmName="SHA-512" hashValue="/WOsngCM+UJgzwT7IgB0cRSi8MiTb302q1MbTepBL6NyRIS0cBNhfhHAy10iSVj92Lz8g/1zaaLk96cA5RLWsw==" saltValue="1arUGwPDLE5JDMnAhdphy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4">
    <pageSetUpPr fitToPage="1"/>
  </sheetPr>
  <dimension ref="B1:J50"/>
  <sheetViews>
    <sheetView showGridLines="0" zoomScale="115" zoomScaleNormal="115" zoomScaleSheetLayoutView="100" workbookViewId="0">
      <selection activeCell="J48" sqref="J48"/>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372" t="s">
        <v>523</v>
      </c>
      <c r="G46" s="373" t="s">
        <v>524</v>
      </c>
      <c r="H46" s="373" t="s">
        <v>525</v>
      </c>
      <c r="I46" s="373" t="s">
        <v>526</v>
      </c>
      <c r="J46" s="374" t="s">
        <v>527</v>
      </c>
    </row>
    <row r="47" spans="2:10" ht="57.75" customHeight="1">
      <c r="B47" s="7"/>
      <c r="C47" s="1216" t="s">
        <v>3</v>
      </c>
      <c r="D47" s="1216"/>
      <c r="E47" s="1217"/>
      <c r="F47" s="375">
        <v>3.43</v>
      </c>
      <c r="G47" s="376">
        <v>2.0499999999999998</v>
      </c>
      <c r="H47" s="376">
        <v>2.02</v>
      </c>
      <c r="I47" s="376">
        <v>2.64</v>
      </c>
      <c r="J47" s="377">
        <v>3.04</v>
      </c>
    </row>
    <row r="48" spans="2:10" ht="57.75" customHeight="1">
      <c r="B48" s="8"/>
      <c r="C48" s="1218" t="s">
        <v>4</v>
      </c>
      <c r="D48" s="1218"/>
      <c r="E48" s="1219"/>
      <c r="F48" s="378">
        <v>1.42</v>
      </c>
      <c r="G48" s="379">
        <v>1.1399999999999999</v>
      </c>
      <c r="H48" s="379">
        <v>1.36</v>
      </c>
      <c r="I48" s="379">
        <v>1.4</v>
      </c>
      <c r="J48" s="380">
        <v>1.54</v>
      </c>
    </row>
    <row r="49" spans="2:10" ht="57.75" customHeight="1" thickBot="1">
      <c r="B49" s="9"/>
      <c r="C49" s="1220" t="s">
        <v>5</v>
      </c>
      <c r="D49" s="1220"/>
      <c r="E49" s="1221"/>
      <c r="F49" s="381">
        <v>0.32</v>
      </c>
      <c r="G49" s="382" t="s">
        <v>528</v>
      </c>
      <c r="H49" s="382">
        <v>0.17</v>
      </c>
      <c r="I49" s="382">
        <v>0.64</v>
      </c>
      <c r="J49" s="383">
        <v>0.5</v>
      </c>
    </row>
    <row r="50" spans="2:10" ht="13.5" customHeight="1"/>
  </sheetData>
  <sheetProtection algorithmName="SHA-512" hashValue="tpDaNR2vVU/713qDHd1osPzZ5vNQZWmOuVxRnEixclbRRBwBbfCk9paFtHYMnJNOwCYOfs/vMPPS8WS7ICjDWg==" saltValue="RdMkBTnhgv/uSmXpKPdPS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3">
    <pageSetUpPr fitToPage="1"/>
  </sheetPr>
  <dimension ref="A1:P45"/>
  <sheetViews>
    <sheetView showGridLines="0" topLeftCell="H28" zoomScaleSheetLayoutView="100" workbookViewId="0">
      <selection activeCell="P35" sqref="P35"/>
    </sheetView>
  </sheetViews>
  <sheetFormatPr defaultColWidth="0" defaultRowHeight="12.95" customHeight="1" zeroHeight="1"/>
  <cols>
    <col min="1" max="1" width="6.625" style="11" customWidth="1"/>
    <col min="2" max="2" width="11" style="11" customWidth="1"/>
    <col min="3" max="3" width="17" style="11" customWidth="1"/>
    <col min="4" max="5" width="16.625" style="11" customWidth="1"/>
    <col min="6" max="15" width="15" style="11" customWidth="1"/>
    <col min="16" max="16" width="24" style="11" customWidth="1"/>
    <col min="17" max="16384" width="0" style="11" hidden="1"/>
  </cols>
  <sheetData>
    <row r="1" spans="1:16" ht="16.5" customHeight="1">
      <c r="A1" s="10"/>
      <c r="B1" s="10"/>
      <c r="C1" s="10"/>
      <c r="D1" s="10"/>
      <c r="E1" s="10"/>
      <c r="F1" s="10"/>
      <c r="G1" s="10"/>
      <c r="H1" s="10"/>
      <c r="I1" s="10"/>
      <c r="J1" s="10"/>
      <c r="K1" s="10"/>
      <c r="L1" s="10"/>
      <c r="M1" s="10"/>
      <c r="N1" s="10"/>
      <c r="O1" s="10"/>
      <c r="P1" s="10"/>
    </row>
    <row r="2" spans="1:16" ht="16.5" customHeight="1">
      <c r="A2" s="10"/>
      <c r="B2" s="10"/>
      <c r="C2" s="10"/>
      <c r="D2" s="10"/>
      <c r="E2" s="10"/>
      <c r="F2" s="10"/>
      <c r="G2" s="10"/>
      <c r="H2" s="10"/>
      <c r="I2" s="10"/>
      <c r="J2" s="10"/>
      <c r="K2" s="10"/>
      <c r="L2" s="10"/>
      <c r="M2" s="10"/>
      <c r="N2" s="10"/>
      <c r="O2" s="10"/>
      <c r="P2" s="10"/>
    </row>
    <row r="3" spans="1:16" ht="16.5" customHeight="1">
      <c r="A3" s="10"/>
      <c r="B3" s="10"/>
      <c r="C3" s="10"/>
      <c r="D3" s="10"/>
      <c r="E3" s="10"/>
      <c r="F3" s="10"/>
      <c r="G3" s="10"/>
      <c r="H3" s="10"/>
      <c r="I3" s="10"/>
      <c r="J3" s="10"/>
      <c r="K3" s="10"/>
      <c r="L3" s="10"/>
      <c r="M3" s="10"/>
      <c r="N3" s="10"/>
      <c r="O3" s="10"/>
      <c r="P3" s="10"/>
    </row>
    <row r="4" spans="1:16" ht="16.5" customHeight="1">
      <c r="A4" s="10"/>
      <c r="B4" s="10"/>
      <c r="C4" s="10"/>
      <c r="D4" s="10"/>
      <c r="E4" s="10"/>
      <c r="F4" s="10"/>
      <c r="G4" s="10"/>
      <c r="H4" s="10"/>
      <c r="I4" s="10"/>
      <c r="J4" s="10"/>
      <c r="K4" s="10"/>
      <c r="L4" s="10"/>
      <c r="M4" s="10"/>
      <c r="N4" s="10"/>
      <c r="O4" s="10"/>
      <c r="P4" s="10"/>
    </row>
    <row r="5" spans="1:16" ht="16.5" customHeight="1">
      <c r="A5" s="10"/>
      <c r="B5" s="10"/>
      <c r="C5" s="10"/>
      <c r="D5" s="10"/>
      <c r="E5" s="10"/>
      <c r="F5" s="10"/>
      <c r="G5" s="10"/>
      <c r="H5" s="10"/>
      <c r="I5" s="10"/>
      <c r="J5" s="10"/>
      <c r="K5" s="10"/>
      <c r="L5" s="10"/>
      <c r="M5" s="10"/>
      <c r="N5" s="10"/>
      <c r="O5" s="10"/>
      <c r="P5" s="10"/>
    </row>
    <row r="6" spans="1:16" ht="16.5" customHeight="1">
      <c r="A6" s="10"/>
      <c r="B6" s="10"/>
      <c r="C6" s="10"/>
      <c r="D6" s="10"/>
      <c r="E6" s="10"/>
      <c r="F6" s="10"/>
      <c r="G6" s="10"/>
      <c r="H6" s="10"/>
      <c r="I6" s="10"/>
      <c r="J6" s="10"/>
      <c r="K6" s="10"/>
      <c r="L6" s="10"/>
      <c r="M6" s="10"/>
      <c r="N6" s="10"/>
      <c r="O6" s="10"/>
      <c r="P6" s="10"/>
    </row>
    <row r="7" spans="1:16" ht="16.5" customHeight="1">
      <c r="A7" s="10"/>
      <c r="B7" s="10"/>
      <c r="C7" s="10"/>
      <c r="D7" s="10"/>
      <c r="E7" s="10"/>
      <c r="F7" s="10"/>
      <c r="G7" s="10"/>
      <c r="H7" s="10"/>
      <c r="I7" s="10"/>
      <c r="J7" s="10"/>
      <c r="K7" s="10"/>
      <c r="L7" s="10"/>
      <c r="M7" s="10"/>
      <c r="N7" s="10"/>
      <c r="O7" s="10"/>
      <c r="P7" s="10"/>
    </row>
    <row r="8" spans="1:16" ht="16.5" customHeight="1">
      <c r="A8" s="10"/>
      <c r="B8" s="10"/>
      <c r="C8" s="10"/>
      <c r="D8" s="10"/>
      <c r="E8" s="10"/>
      <c r="F8" s="10"/>
      <c r="G8" s="10"/>
      <c r="H8" s="10"/>
      <c r="I8" s="10"/>
      <c r="J8" s="10"/>
      <c r="K8" s="10"/>
      <c r="L8" s="10"/>
      <c r="M8" s="10"/>
      <c r="N8" s="10"/>
      <c r="O8" s="10"/>
      <c r="P8" s="10"/>
    </row>
    <row r="9" spans="1:16" ht="16.5" customHeight="1">
      <c r="A9" s="10"/>
      <c r="B9" s="10"/>
      <c r="C9" s="10"/>
      <c r="D9" s="10"/>
      <c r="E9" s="10"/>
      <c r="F9" s="10"/>
      <c r="G9" s="10"/>
      <c r="H9" s="10"/>
      <c r="I9" s="10"/>
      <c r="J9" s="10"/>
      <c r="K9" s="10"/>
      <c r="L9" s="10"/>
      <c r="M9" s="10"/>
      <c r="N9" s="10"/>
      <c r="O9" s="10"/>
      <c r="P9" s="10"/>
    </row>
    <row r="10" spans="1:16" ht="16.5" customHeight="1">
      <c r="A10" s="10"/>
      <c r="B10" s="10"/>
      <c r="C10" s="10"/>
      <c r="D10" s="10"/>
      <c r="E10" s="10"/>
      <c r="F10" s="10"/>
      <c r="G10" s="10"/>
      <c r="H10" s="10"/>
      <c r="I10" s="10"/>
      <c r="J10" s="10"/>
      <c r="K10" s="10"/>
      <c r="L10" s="10"/>
      <c r="M10" s="10"/>
      <c r="N10" s="10"/>
      <c r="O10" s="10"/>
      <c r="P10" s="10"/>
    </row>
    <row r="11" spans="1:16" ht="16.5" customHeight="1">
      <c r="A11" s="10"/>
      <c r="B11" s="10"/>
      <c r="C11" s="10"/>
      <c r="D11" s="10"/>
      <c r="E11" s="10"/>
      <c r="F11" s="10"/>
      <c r="G11" s="10"/>
      <c r="H11" s="10"/>
      <c r="I11" s="10"/>
      <c r="J11" s="10"/>
      <c r="K11" s="10"/>
      <c r="L11" s="10"/>
      <c r="M11" s="10"/>
      <c r="N11" s="10"/>
      <c r="O11" s="10"/>
      <c r="P11" s="10"/>
    </row>
    <row r="12" spans="1:16" ht="16.5" customHeight="1">
      <c r="A12" s="10"/>
      <c r="B12" s="10"/>
      <c r="C12" s="10"/>
      <c r="D12" s="10"/>
      <c r="E12" s="10"/>
      <c r="F12" s="10"/>
      <c r="G12" s="10"/>
      <c r="H12" s="10"/>
      <c r="I12" s="10"/>
      <c r="J12" s="10"/>
      <c r="K12" s="10"/>
      <c r="L12" s="10"/>
      <c r="M12" s="10"/>
      <c r="N12" s="10"/>
      <c r="O12" s="10"/>
      <c r="P12" s="10"/>
    </row>
    <row r="13" spans="1:16" ht="16.5" customHeight="1">
      <c r="A13" s="10"/>
      <c r="B13" s="10"/>
      <c r="C13" s="10"/>
      <c r="D13" s="10"/>
      <c r="E13" s="10"/>
      <c r="F13" s="10"/>
      <c r="G13" s="10"/>
      <c r="H13" s="10"/>
      <c r="I13" s="10"/>
      <c r="J13" s="10"/>
      <c r="K13" s="10"/>
      <c r="L13" s="10"/>
      <c r="M13" s="10"/>
      <c r="N13" s="10"/>
      <c r="O13" s="10"/>
      <c r="P13" s="10"/>
    </row>
    <row r="14" spans="1:16" ht="16.5" customHeight="1">
      <c r="A14" s="10"/>
      <c r="B14" s="10"/>
      <c r="C14" s="10"/>
      <c r="D14" s="10"/>
      <c r="E14" s="10"/>
      <c r="F14" s="10"/>
      <c r="G14" s="10"/>
      <c r="H14" s="10"/>
      <c r="I14" s="10"/>
      <c r="J14" s="10"/>
      <c r="K14" s="10"/>
      <c r="L14" s="10"/>
      <c r="M14" s="10"/>
      <c r="N14" s="10"/>
      <c r="O14" s="10"/>
      <c r="P14" s="10"/>
    </row>
    <row r="15" spans="1:16" ht="16.5" customHeight="1">
      <c r="A15" s="10"/>
      <c r="B15" s="10"/>
      <c r="C15" s="10"/>
      <c r="D15" s="10"/>
      <c r="E15" s="10"/>
      <c r="F15" s="10"/>
      <c r="G15" s="10"/>
      <c r="H15" s="10"/>
      <c r="I15" s="10"/>
      <c r="J15" s="10"/>
      <c r="K15" s="10"/>
      <c r="L15" s="10"/>
      <c r="M15" s="10"/>
      <c r="N15" s="10"/>
      <c r="O15" s="10"/>
      <c r="P15" s="10"/>
    </row>
    <row r="16" spans="1:16" ht="16.5" customHeight="1">
      <c r="A16" s="10"/>
      <c r="B16" s="10"/>
      <c r="C16" s="10"/>
      <c r="D16" s="10"/>
      <c r="E16" s="10"/>
      <c r="F16" s="10"/>
      <c r="G16" s="10"/>
      <c r="H16" s="10"/>
      <c r="I16" s="10"/>
      <c r="J16" s="10"/>
      <c r="K16" s="10"/>
      <c r="L16" s="10"/>
      <c r="M16" s="10"/>
      <c r="N16" s="10"/>
      <c r="O16" s="10"/>
      <c r="P16" s="10"/>
    </row>
    <row r="17" spans="1:16" ht="16.5" customHeight="1">
      <c r="A17" s="10"/>
      <c r="B17" s="10"/>
      <c r="C17" s="10"/>
      <c r="D17" s="10"/>
      <c r="E17" s="10"/>
      <c r="F17" s="10"/>
      <c r="G17" s="10"/>
      <c r="H17" s="10"/>
      <c r="I17" s="10"/>
      <c r="J17" s="10"/>
      <c r="K17" s="10"/>
      <c r="L17" s="10"/>
      <c r="M17" s="10"/>
      <c r="N17" s="10"/>
      <c r="O17" s="10"/>
      <c r="P17" s="10"/>
    </row>
    <row r="18" spans="1:16" ht="16.5" customHeight="1">
      <c r="A18" s="10"/>
      <c r="B18" s="10"/>
      <c r="C18" s="10"/>
      <c r="D18" s="10"/>
      <c r="E18" s="10"/>
      <c r="F18" s="10"/>
      <c r="G18" s="10"/>
      <c r="H18" s="10"/>
      <c r="I18" s="10"/>
      <c r="J18" s="10"/>
      <c r="K18" s="10"/>
      <c r="L18" s="10"/>
      <c r="M18" s="10"/>
      <c r="N18" s="10"/>
      <c r="O18" s="10"/>
      <c r="P18" s="10"/>
    </row>
    <row r="19" spans="1:16" ht="16.5" customHeight="1">
      <c r="A19" s="10"/>
      <c r="B19" s="10"/>
      <c r="C19" s="10"/>
      <c r="D19" s="10"/>
      <c r="E19" s="10"/>
      <c r="F19" s="10"/>
      <c r="G19" s="10"/>
      <c r="H19" s="10"/>
      <c r="I19" s="10"/>
      <c r="J19" s="10"/>
      <c r="K19" s="10"/>
      <c r="L19" s="10"/>
      <c r="M19" s="10"/>
      <c r="N19" s="10"/>
      <c r="O19" s="10"/>
      <c r="P19" s="10"/>
    </row>
    <row r="20" spans="1:16" ht="16.5" customHeight="1">
      <c r="A20" s="10"/>
      <c r="B20" s="10"/>
      <c r="C20" s="10"/>
      <c r="D20" s="10"/>
      <c r="E20" s="10"/>
      <c r="F20" s="10"/>
      <c r="G20" s="10"/>
      <c r="H20" s="10"/>
      <c r="I20" s="10"/>
      <c r="J20" s="10"/>
      <c r="K20" s="10"/>
      <c r="L20" s="10"/>
      <c r="M20" s="10"/>
      <c r="N20" s="10"/>
      <c r="O20" s="10"/>
      <c r="P20" s="10"/>
    </row>
    <row r="21" spans="1:16" ht="16.5" customHeight="1">
      <c r="A21" s="10"/>
      <c r="B21" s="10"/>
      <c r="C21" s="10"/>
      <c r="D21" s="10"/>
      <c r="E21" s="10"/>
      <c r="F21" s="10"/>
      <c r="G21" s="10"/>
      <c r="H21" s="10"/>
      <c r="I21" s="10"/>
      <c r="J21" s="10"/>
      <c r="K21" s="10"/>
      <c r="L21" s="10"/>
      <c r="M21" s="10"/>
      <c r="N21" s="10"/>
      <c r="O21" s="10"/>
      <c r="P21" s="10"/>
    </row>
    <row r="22" spans="1:16" ht="16.5" customHeight="1">
      <c r="A22" s="10"/>
      <c r="B22" s="10"/>
      <c r="C22" s="10"/>
      <c r="D22" s="10"/>
      <c r="E22" s="10"/>
      <c r="F22" s="10"/>
      <c r="G22" s="10"/>
      <c r="H22" s="10"/>
      <c r="I22" s="10"/>
      <c r="J22" s="10"/>
      <c r="K22" s="10"/>
      <c r="L22" s="10"/>
      <c r="M22" s="10"/>
      <c r="N22" s="10"/>
      <c r="O22" s="10"/>
      <c r="P22" s="10"/>
    </row>
    <row r="23" spans="1:16" ht="16.5" customHeight="1">
      <c r="A23" s="10"/>
      <c r="B23" s="10"/>
      <c r="C23" s="10"/>
      <c r="D23" s="10"/>
      <c r="E23" s="10"/>
      <c r="F23" s="10"/>
      <c r="G23" s="10"/>
      <c r="H23" s="10"/>
      <c r="I23" s="10"/>
      <c r="J23" s="10"/>
      <c r="K23" s="10"/>
      <c r="L23" s="10"/>
      <c r="M23" s="10"/>
      <c r="N23" s="10"/>
      <c r="O23" s="10"/>
      <c r="P23" s="10"/>
    </row>
    <row r="24" spans="1:16" ht="16.5" customHeight="1">
      <c r="A24" s="10"/>
      <c r="B24" s="10"/>
      <c r="C24" s="10"/>
      <c r="D24" s="10"/>
      <c r="E24" s="10"/>
      <c r="F24" s="10"/>
      <c r="G24" s="10"/>
      <c r="H24" s="10"/>
      <c r="I24" s="10"/>
      <c r="J24" s="10"/>
      <c r="K24" s="10"/>
      <c r="L24" s="10"/>
      <c r="M24" s="10"/>
      <c r="N24" s="10"/>
      <c r="O24" s="10"/>
      <c r="P24" s="10"/>
    </row>
    <row r="25" spans="1:16" ht="16.5" customHeight="1">
      <c r="A25" s="10"/>
      <c r="B25" s="10"/>
      <c r="C25" s="10"/>
      <c r="D25" s="10"/>
      <c r="E25" s="10"/>
      <c r="F25" s="10"/>
      <c r="G25" s="10"/>
      <c r="H25" s="10"/>
      <c r="I25" s="10"/>
      <c r="J25" s="10"/>
      <c r="K25" s="10"/>
      <c r="L25" s="10"/>
      <c r="M25" s="10"/>
      <c r="N25" s="10"/>
      <c r="O25" s="10"/>
      <c r="P25" s="10"/>
    </row>
    <row r="26" spans="1:16" ht="16.5" customHeight="1">
      <c r="A26" s="10"/>
      <c r="B26" s="10"/>
      <c r="C26" s="10"/>
      <c r="D26" s="10"/>
      <c r="E26" s="10"/>
      <c r="F26" s="10"/>
      <c r="G26" s="10"/>
      <c r="H26" s="10"/>
      <c r="I26" s="10"/>
      <c r="J26" s="10"/>
      <c r="K26" s="10"/>
      <c r="L26" s="10"/>
      <c r="M26" s="10"/>
      <c r="N26" s="10"/>
      <c r="O26" s="10"/>
      <c r="P26" s="10"/>
    </row>
    <row r="27" spans="1:16" ht="16.5" customHeight="1">
      <c r="A27" s="10"/>
      <c r="B27" s="10"/>
      <c r="C27" s="10"/>
      <c r="D27" s="10"/>
      <c r="E27" s="10"/>
      <c r="F27" s="10"/>
      <c r="G27" s="10"/>
      <c r="H27" s="10"/>
      <c r="I27" s="10"/>
      <c r="J27" s="10"/>
      <c r="K27" s="10"/>
      <c r="L27" s="10"/>
      <c r="M27" s="10"/>
      <c r="N27" s="10"/>
      <c r="O27" s="10"/>
      <c r="P27" s="10"/>
    </row>
    <row r="28" spans="1:16" ht="16.5" customHeight="1">
      <c r="A28" s="10"/>
      <c r="B28" s="10"/>
      <c r="C28" s="10"/>
      <c r="D28" s="10"/>
      <c r="E28" s="10"/>
      <c r="F28" s="10"/>
      <c r="G28" s="10"/>
      <c r="H28" s="10"/>
      <c r="I28" s="10"/>
      <c r="J28" s="10"/>
      <c r="K28" s="10"/>
      <c r="L28" s="10"/>
      <c r="M28" s="10"/>
      <c r="N28" s="10"/>
      <c r="O28" s="10"/>
      <c r="P28" s="10"/>
    </row>
    <row r="29" spans="1:16" ht="16.5" customHeight="1">
      <c r="A29" s="10"/>
      <c r="B29" s="10"/>
      <c r="C29" s="10"/>
      <c r="D29" s="10"/>
      <c r="E29" s="10"/>
      <c r="F29" s="10"/>
      <c r="G29" s="10"/>
      <c r="H29" s="10"/>
      <c r="I29" s="10"/>
      <c r="J29" s="10"/>
      <c r="K29" s="10"/>
      <c r="L29" s="10"/>
      <c r="M29" s="10"/>
      <c r="N29" s="10"/>
      <c r="O29" s="10"/>
      <c r="P29" s="10"/>
    </row>
    <row r="30" spans="1:16" ht="16.5" customHeight="1">
      <c r="A30" s="10"/>
      <c r="B30" s="10"/>
      <c r="C30" s="10"/>
      <c r="D30" s="10"/>
      <c r="E30" s="10"/>
      <c r="F30" s="10"/>
      <c r="G30" s="10"/>
      <c r="H30" s="10"/>
      <c r="I30" s="10"/>
      <c r="J30" s="10"/>
      <c r="K30" s="10"/>
      <c r="L30" s="10"/>
      <c r="M30" s="10"/>
      <c r="N30" s="10"/>
      <c r="O30" s="10"/>
      <c r="P30" s="10"/>
    </row>
    <row r="31" spans="1:16" ht="16.5" customHeight="1">
      <c r="A31" s="10"/>
      <c r="B31" s="10"/>
      <c r="C31" s="10"/>
      <c r="D31" s="10"/>
      <c r="E31" s="10"/>
      <c r="F31" s="10"/>
      <c r="G31" s="10"/>
      <c r="H31" s="10"/>
      <c r="I31" s="10"/>
      <c r="J31" s="10"/>
      <c r="K31" s="10"/>
      <c r="L31" s="10"/>
      <c r="M31" s="10"/>
      <c r="N31" s="10"/>
      <c r="O31" s="10"/>
      <c r="P31" s="10"/>
    </row>
    <row r="32" spans="1:16" ht="31.5" customHeight="1" thickBot="1">
      <c r="A32" s="10"/>
      <c r="B32" s="10"/>
      <c r="C32" s="10"/>
      <c r="D32" s="10"/>
      <c r="E32" s="10"/>
      <c r="F32" s="10"/>
      <c r="G32" s="10"/>
      <c r="H32" s="10"/>
      <c r="I32" s="10"/>
      <c r="J32" s="12" t="s">
        <v>6</v>
      </c>
      <c r="K32" s="10"/>
      <c r="L32" s="10"/>
      <c r="M32" s="10"/>
      <c r="N32" s="10"/>
      <c r="O32" s="10"/>
      <c r="P32" s="10"/>
    </row>
    <row r="33" spans="1:16" ht="39" customHeight="1" thickBot="1">
      <c r="A33" s="10"/>
      <c r="B33" s="13" t="s">
        <v>7</v>
      </c>
      <c r="C33" s="14"/>
      <c r="D33" s="14"/>
      <c r="E33" s="15" t="s">
        <v>2</v>
      </c>
      <c r="F33" s="16" t="s">
        <v>523</v>
      </c>
      <c r="G33" s="17" t="s">
        <v>524</v>
      </c>
      <c r="H33" s="17" t="s">
        <v>525</v>
      </c>
      <c r="I33" s="17" t="s">
        <v>526</v>
      </c>
      <c r="J33" s="18" t="s">
        <v>527</v>
      </c>
      <c r="K33" s="10"/>
      <c r="L33" s="10"/>
      <c r="M33" s="10"/>
      <c r="N33" s="10"/>
      <c r="O33" s="10"/>
      <c r="P33" s="10"/>
    </row>
    <row r="34" spans="1:16" ht="39" customHeight="1">
      <c r="A34" s="10"/>
      <c r="B34" s="19"/>
      <c r="C34" s="1228" t="s">
        <v>529</v>
      </c>
      <c r="D34" s="1228"/>
      <c r="E34" s="1229"/>
      <c r="F34" s="20">
        <v>0.26</v>
      </c>
      <c r="G34" s="21" t="s">
        <v>530</v>
      </c>
      <c r="H34" s="21" t="s">
        <v>531</v>
      </c>
      <c r="I34" s="21" t="s">
        <v>532</v>
      </c>
      <c r="J34" s="22" t="s">
        <v>533</v>
      </c>
      <c r="K34" s="10"/>
      <c r="L34" s="10"/>
      <c r="M34" s="10"/>
      <c r="N34" s="10"/>
      <c r="O34" s="10"/>
      <c r="P34" s="10"/>
    </row>
    <row r="35" spans="1:16" ht="39" customHeight="1">
      <c r="A35" s="10"/>
      <c r="B35" s="23"/>
      <c r="C35" s="1222" t="s">
        <v>534</v>
      </c>
      <c r="D35" s="1223"/>
      <c r="E35" s="1224"/>
      <c r="F35" s="24">
        <v>3.83</v>
      </c>
      <c r="G35" s="25">
        <v>4.2300000000000004</v>
      </c>
      <c r="H35" s="25">
        <v>5.0199999999999996</v>
      </c>
      <c r="I35" s="25">
        <v>5.46</v>
      </c>
      <c r="J35" s="26">
        <v>6.04</v>
      </c>
      <c r="K35" s="10"/>
      <c r="L35" s="10"/>
      <c r="M35" s="10"/>
      <c r="N35" s="10"/>
      <c r="O35" s="10"/>
      <c r="P35" s="10"/>
    </row>
    <row r="36" spans="1:16" ht="39" customHeight="1">
      <c r="A36" s="10"/>
      <c r="B36" s="23"/>
      <c r="C36" s="1222" t="s">
        <v>535</v>
      </c>
      <c r="D36" s="1223"/>
      <c r="E36" s="1224"/>
      <c r="F36" s="24">
        <v>4.7300000000000004</v>
      </c>
      <c r="G36" s="25">
        <v>4.9800000000000004</v>
      </c>
      <c r="H36" s="25">
        <v>5.32</v>
      </c>
      <c r="I36" s="25">
        <v>5.79</v>
      </c>
      <c r="J36" s="26">
        <v>5.81</v>
      </c>
      <c r="K36" s="10"/>
      <c r="L36" s="10"/>
      <c r="M36" s="10"/>
      <c r="N36" s="10"/>
      <c r="O36" s="10"/>
      <c r="P36" s="10"/>
    </row>
    <row r="37" spans="1:16" ht="39" customHeight="1">
      <c r="A37" s="10"/>
      <c r="B37" s="23"/>
      <c r="C37" s="1222" t="s">
        <v>536</v>
      </c>
      <c r="D37" s="1223"/>
      <c r="E37" s="1224"/>
      <c r="F37" s="24">
        <v>1.41</v>
      </c>
      <c r="G37" s="25">
        <v>1.1399999999999999</v>
      </c>
      <c r="H37" s="25">
        <v>1.35</v>
      </c>
      <c r="I37" s="25">
        <v>1.4</v>
      </c>
      <c r="J37" s="26">
        <v>1.54</v>
      </c>
      <c r="K37" s="10"/>
      <c r="L37" s="10"/>
      <c r="M37" s="10"/>
      <c r="N37" s="10"/>
      <c r="O37" s="10"/>
      <c r="P37" s="10"/>
    </row>
    <row r="38" spans="1:16" ht="39" customHeight="1">
      <c r="A38" s="10"/>
      <c r="B38" s="23"/>
      <c r="C38" s="1222" t="s">
        <v>537</v>
      </c>
      <c r="D38" s="1223"/>
      <c r="E38" s="1224"/>
      <c r="F38" s="24">
        <v>0.89</v>
      </c>
      <c r="G38" s="25">
        <v>0.95</v>
      </c>
      <c r="H38" s="25">
        <v>0.89</v>
      </c>
      <c r="I38" s="25">
        <v>0.96</v>
      </c>
      <c r="J38" s="26">
        <v>1</v>
      </c>
      <c r="K38" s="10"/>
      <c r="L38" s="10"/>
      <c r="M38" s="10"/>
      <c r="N38" s="10"/>
      <c r="O38" s="10"/>
      <c r="P38" s="10"/>
    </row>
    <row r="39" spans="1:16" ht="39" customHeight="1">
      <c r="A39" s="10"/>
      <c r="B39" s="23"/>
      <c r="C39" s="1222" t="s">
        <v>538</v>
      </c>
      <c r="D39" s="1223"/>
      <c r="E39" s="1224"/>
      <c r="F39" s="24" t="s">
        <v>483</v>
      </c>
      <c r="G39" s="25" t="s">
        <v>483</v>
      </c>
      <c r="H39" s="25" t="s">
        <v>483</v>
      </c>
      <c r="I39" s="25">
        <v>0.17</v>
      </c>
      <c r="J39" s="26">
        <v>0.44</v>
      </c>
      <c r="K39" s="10"/>
      <c r="L39" s="10"/>
      <c r="M39" s="10"/>
      <c r="N39" s="10"/>
      <c r="O39" s="10"/>
      <c r="P39" s="10"/>
    </row>
    <row r="40" spans="1:16" ht="39" customHeight="1">
      <c r="A40" s="10"/>
      <c r="B40" s="23"/>
      <c r="C40" s="1222" t="s">
        <v>539</v>
      </c>
      <c r="D40" s="1223"/>
      <c r="E40" s="1224"/>
      <c r="F40" s="24">
        <v>0.13</v>
      </c>
      <c r="G40" s="25">
        <v>0.13</v>
      </c>
      <c r="H40" s="25">
        <v>0.17</v>
      </c>
      <c r="I40" s="25">
        <v>0.21</v>
      </c>
      <c r="J40" s="26">
        <v>0.28000000000000003</v>
      </c>
      <c r="K40" s="10"/>
      <c r="L40" s="10"/>
      <c r="M40" s="10"/>
      <c r="N40" s="10"/>
      <c r="O40" s="10"/>
      <c r="P40" s="10"/>
    </row>
    <row r="41" spans="1:16" ht="39" customHeight="1">
      <c r="A41" s="10"/>
      <c r="B41" s="23"/>
      <c r="C41" s="1222" t="s">
        <v>540</v>
      </c>
      <c r="D41" s="1223"/>
      <c r="E41" s="1224"/>
      <c r="F41" s="24">
        <v>0.14000000000000001</v>
      </c>
      <c r="G41" s="25">
        <v>0.12</v>
      </c>
      <c r="H41" s="25">
        <v>0.1</v>
      </c>
      <c r="I41" s="25">
        <v>0.1</v>
      </c>
      <c r="J41" s="26">
        <v>0.11</v>
      </c>
      <c r="K41" s="10"/>
      <c r="L41" s="10"/>
      <c r="M41" s="10"/>
      <c r="N41" s="10"/>
      <c r="O41" s="10"/>
      <c r="P41" s="10"/>
    </row>
    <row r="42" spans="1:16" ht="39" customHeight="1">
      <c r="A42" s="10"/>
      <c r="B42" s="27"/>
      <c r="C42" s="1222" t="s">
        <v>541</v>
      </c>
      <c r="D42" s="1223"/>
      <c r="E42" s="1224"/>
      <c r="F42" s="24" t="s">
        <v>483</v>
      </c>
      <c r="G42" s="25" t="s">
        <v>483</v>
      </c>
      <c r="H42" s="25" t="s">
        <v>483</v>
      </c>
      <c r="I42" s="25" t="s">
        <v>483</v>
      </c>
      <c r="J42" s="26" t="s">
        <v>483</v>
      </c>
      <c r="K42" s="10"/>
      <c r="L42" s="10"/>
      <c r="M42" s="10"/>
      <c r="N42" s="10"/>
      <c r="O42" s="10"/>
      <c r="P42" s="10"/>
    </row>
    <row r="43" spans="1:16" ht="39" customHeight="1" thickBot="1">
      <c r="A43" s="10"/>
      <c r="B43" s="28"/>
      <c r="C43" s="1225" t="s">
        <v>542</v>
      </c>
      <c r="D43" s="1226"/>
      <c r="E43" s="1227"/>
      <c r="F43" s="29">
        <v>0</v>
      </c>
      <c r="G43" s="30">
        <v>0</v>
      </c>
      <c r="H43" s="30">
        <v>0</v>
      </c>
      <c r="I43" s="30">
        <v>0</v>
      </c>
      <c r="J43" s="31">
        <v>0</v>
      </c>
      <c r="K43" s="10"/>
      <c r="L43" s="10"/>
      <c r="M43" s="10"/>
      <c r="N43" s="10"/>
      <c r="O43" s="10"/>
      <c r="P43" s="10"/>
    </row>
    <row r="44" spans="1:16" ht="39" customHeight="1">
      <c r="A44" s="10"/>
      <c r="B44" s="32"/>
      <c r="C44" s="33"/>
      <c r="D44" s="34"/>
      <c r="E44" s="34"/>
      <c r="F44" s="35"/>
      <c r="G44" s="35"/>
      <c r="H44" s="35"/>
      <c r="I44" s="35"/>
      <c r="J44" s="35"/>
      <c r="K44" s="10"/>
      <c r="L44" s="10"/>
      <c r="M44" s="10"/>
      <c r="N44" s="10"/>
      <c r="O44" s="10"/>
      <c r="P44" s="10"/>
    </row>
    <row r="45" spans="1:16" ht="18" customHeight="1">
      <c r="A45" s="10"/>
      <c r="B45" s="10"/>
      <c r="C45" s="10"/>
      <c r="D45" s="10"/>
      <c r="E45" s="10"/>
      <c r="F45" s="10"/>
      <c r="G45" s="10"/>
      <c r="H45" s="10"/>
      <c r="I45" s="10"/>
      <c r="J45" s="10"/>
      <c r="K45" s="10"/>
      <c r="L45" s="10"/>
      <c r="M45" s="10"/>
      <c r="N45" s="10"/>
      <c r="O45" s="10"/>
      <c r="P45" s="10"/>
    </row>
  </sheetData>
  <sheetProtection algorithmName="SHA-512" hashValue="oMB9othCJOrbirT3bAELJdJ7nTihD7xvdppjqEkdI8IiTn/1ER36LEPN7iq6pMyYu/evjPOZocXRjC/X5+letQ==" saltValue="jm+qb0dnxmxJ7BoeziiWu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1">
    <pageSetUpPr fitToPage="1"/>
  </sheetPr>
  <dimension ref="A1:U60"/>
  <sheetViews>
    <sheetView showGridLines="0" topLeftCell="I40" zoomScaleSheetLayoutView="55" workbookViewId="0">
      <selection activeCell="L56" sqref="L56"/>
    </sheetView>
  </sheetViews>
  <sheetFormatPr defaultColWidth="0" defaultRowHeight="12.6" customHeight="1" zeroHeight="1"/>
  <cols>
    <col min="1" max="1" width="6.625" style="37" customWidth="1"/>
    <col min="2" max="3" width="10.875" style="37" customWidth="1"/>
    <col min="4" max="4" width="10" style="37" customWidth="1"/>
    <col min="5" max="10" width="11" style="37" customWidth="1"/>
    <col min="11" max="15" width="13.125" style="37" customWidth="1"/>
    <col min="16" max="21" width="11.5" style="37" customWidth="1"/>
    <col min="22" max="16384" width="0" style="37" hidden="1"/>
  </cols>
  <sheetData>
    <row r="1" spans="1:21" ht="13.5" customHeight="1">
      <c r="A1" s="36"/>
      <c r="B1" s="36"/>
      <c r="C1" s="36"/>
      <c r="D1" s="36"/>
      <c r="E1" s="36"/>
      <c r="F1" s="36"/>
      <c r="G1" s="36"/>
      <c r="H1" s="36"/>
      <c r="I1" s="36"/>
      <c r="J1" s="36"/>
      <c r="K1" s="36"/>
      <c r="L1" s="36"/>
      <c r="M1" s="36"/>
      <c r="N1" s="36"/>
      <c r="O1" s="36"/>
      <c r="P1" s="36"/>
      <c r="Q1" s="36"/>
      <c r="R1" s="36"/>
      <c r="S1" s="36"/>
      <c r="T1" s="36"/>
      <c r="U1" s="36"/>
    </row>
    <row r="2" spans="1:21" ht="13.5" customHeight="1">
      <c r="A2" s="36"/>
      <c r="B2" s="36"/>
      <c r="C2" s="36"/>
      <c r="D2" s="36"/>
      <c r="E2" s="36"/>
      <c r="F2" s="36"/>
      <c r="G2" s="36"/>
      <c r="H2" s="36"/>
      <c r="I2" s="36"/>
      <c r="J2" s="36"/>
      <c r="K2" s="36"/>
      <c r="L2" s="36"/>
      <c r="M2" s="36"/>
      <c r="N2" s="36"/>
      <c r="O2" s="36"/>
      <c r="P2" s="36"/>
      <c r="Q2" s="36"/>
      <c r="R2" s="36"/>
      <c r="S2" s="36"/>
      <c r="T2" s="36"/>
      <c r="U2" s="36"/>
    </row>
    <row r="3" spans="1:21" ht="13.5" customHeight="1">
      <c r="A3" s="36"/>
      <c r="B3" s="36"/>
      <c r="C3" s="36"/>
      <c r="D3" s="36"/>
      <c r="E3" s="36"/>
      <c r="F3" s="36"/>
      <c r="G3" s="36"/>
      <c r="H3" s="36"/>
      <c r="I3" s="36"/>
      <c r="J3" s="36"/>
      <c r="K3" s="36"/>
      <c r="L3" s="36"/>
      <c r="M3" s="36"/>
      <c r="N3" s="36"/>
      <c r="O3" s="36"/>
      <c r="P3" s="36"/>
      <c r="Q3" s="36"/>
      <c r="R3" s="36"/>
      <c r="S3" s="36"/>
      <c r="T3" s="36"/>
      <c r="U3" s="36"/>
    </row>
    <row r="4" spans="1:21" ht="13.5" customHeight="1">
      <c r="A4" s="36"/>
      <c r="B4" s="36"/>
      <c r="C4" s="36"/>
      <c r="D4" s="36"/>
      <c r="E4" s="36"/>
      <c r="F4" s="36"/>
      <c r="G4" s="36"/>
      <c r="H4" s="36"/>
      <c r="I4" s="36"/>
      <c r="J4" s="36"/>
      <c r="K4" s="36"/>
      <c r="L4" s="36"/>
      <c r="M4" s="36"/>
      <c r="N4" s="36"/>
      <c r="O4" s="36"/>
      <c r="P4" s="36"/>
      <c r="Q4" s="36"/>
      <c r="R4" s="36"/>
      <c r="S4" s="36"/>
      <c r="T4" s="36"/>
      <c r="U4" s="36"/>
    </row>
    <row r="5" spans="1:21" ht="13.5" customHeight="1">
      <c r="A5" s="36"/>
      <c r="B5" s="36"/>
      <c r="C5" s="36"/>
      <c r="D5" s="36"/>
      <c r="E5" s="36"/>
      <c r="F5" s="36"/>
      <c r="G5" s="36"/>
      <c r="H5" s="36"/>
      <c r="I5" s="36"/>
      <c r="J5" s="36"/>
      <c r="K5" s="36"/>
      <c r="L5" s="36"/>
      <c r="M5" s="36"/>
      <c r="N5" s="36"/>
      <c r="O5" s="36"/>
      <c r="P5" s="36"/>
      <c r="Q5" s="36"/>
      <c r="R5" s="36"/>
      <c r="S5" s="36"/>
      <c r="T5" s="36"/>
      <c r="U5" s="36"/>
    </row>
    <row r="6" spans="1:21" ht="13.5" customHeight="1">
      <c r="A6" s="36"/>
      <c r="B6" s="36"/>
      <c r="C6" s="36"/>
      <c r="D6" s="36"/>
      <c r="E6" s="36"/>
      <c r="F6" s="36"/>
      <c r="G6" s="36"/>
      <c r="H6" s="36"/>
      <c r="I6" s="36"/>
      <c r="J6" s="36"/>
      <c r="K6" s="36"/>
      <c r="L6" s="36"/>
      <c r="M6" s="36"/>
      <c r="N6" s="36"/>
      <c r="O6" s="36"/>
      <c r="P6" s="36"/>
      <c r="Q6" s="36"/>
      <c r="R6" s="36"/>
      <c r="S6" s="36"/>
      <c r="T6" s="36"/>
      <c r="U6" s="36"/>
    </row>
    <row r="7" spans="1:21" ht="13.5" customHeight="1">
      <c r="A7" s="36"/>
      <c r="B7" s="36"/>
      <c r="C7" s="36"/>
      <c r="D7" s="36"/>
      <c r="E7" s="36"/>
      <c r="F7" s="36"/>
      <c r="G7" s="36"/>
      <c r="H7" s="36"/>
      <c r="I7" s="36"/>
      <c r="J7" s="36"/>
      <c r="K7" s="36"/>
      <c r="L7" s="36"/>
      <c r="M7" s="36"/>
      <c r="N7" s="36"/>
      <c r="O7" s="36"/>
      <c r="P7" s="36"/>
      <c r="Q7" s="36"/>
      <c r="R7" s="36"/>
      <c r="S7" s="36"/>
      <c r="T7" s="36"/>
      <c r="U7" s="36"/>
    </row>
    <row r="8" spans="1:21" ht="13.5" customHeight="1">
      <c r="A8" s="36"/>
      <c r="B8" s="36"/>
      <c r="C8" s="36"/>
      <c r="D8" s="36"/>
      <c r="E8" s="36"/>
      <c r="F8" s="36"/>
      <c r="G8" s="36"/>
      <c r="H8" s="36"/>
      <c r="I8" s="36"/>
      <c r="J8" s="36"/>
      <c r="K8" s="36"/>
      <c r="L8" s="36"/>
      <c r="M8" s="36"/>
      <c r="N8" s="36"/>
      <c r="O8" s="36"/>
      <c r="P8" s="36"/>
      <c r="Q8" s="36"/>
      <c r="R8" s="36"/>
      <c r="S8" s="36"/>
      <c r="T8" s="36"/>
      <c r="U8" s="36"/>
    </row>
    <row r="9" spans="1:21" ht="13.5" customHeight="1">
      <c r="A9" s="36"/>
      <c r="B9" s="36"/>
      <c r="C9" s="36"/>
      <c r="D9" s="36"/>
      <c r="E9" s="36"/>
      <c r="F9" s="36"/>
      <c r="G9" s="36"/>
      <c r="H9" s="36"/>
      <c r="I9" s="36"/>
      <c r="J9" s="36"/>
      <c r="K9" s="36"/>
      <c r="L9" s="36"/>
      <c r="M9" s="36"/>
      <c r="N9" s="36"/>
      <c r="O9" s="36"/>
      <c r="P9" s="36"/>
      <c r="Q9" s="36"/>
      <c r="R9" s="36"/>
      <c r="S9" s="36"/>
      <c r="T9" s="36"/>
      <c r="U9" s="36"/>
    </row>
    <row r="10" spans="1:21" ht="13.5" customHeight="1">
      <c r="A10" s="36"/>
      <c r="B10" s="36"/>
      <c r="C10" s="36"/>
      <c r="D10" s="36"/>
      <c r="E10" s="36"/>
      <c r="F10" s="36"/>
      <c r="G10" s="36"/>
      <c r="H10" s="36"/>
      <c r="I10" s="36"/>
      <c r="J10" s="36"/>
      <c r="K10" s="36"/>
      <c r="L10" s="36"/>
      <c r="M10" s="36"/>
      <c r="N10" s="36"/>
      <c r="O10" s="36"/>
      <c r="P10" s="36"/>
      <c r="Q10" s="36"/>
      <c r="R10" s="36"/>
      <c r="S10" s="36"/>
      <c r="T10" s="36"/>
      <c r="U10" s="36"/>
    </row>
    <row r="11" spans="1:21" ht="13.5" customHeight="1">
      <c r="A11" s="36"/>
      <c r="B11" s="36"/>
      <c r="C11" s="36"/>
      <c r="D11" s="36"/>
      <c r="E11" s="36"/>
      <c r="F11" s="36"/>
      <c r="G11" s="36"/>
      <c r="H11" s="36"/>
      <c r="I11" s="36"/>
      <c r="J11" s="36"/>
      <c r="K11" s="36"/>
      <c r="L11" s="36"/>
      <c r="M11" s="36"/>
      <c r="N11" s="36"/>
      <c r="O11" s="36"/>
      <c r="P11" s="36"/>
      <c r="Q11" s="36"/>
      <c r="R11" s="36"/>
      <c r="S11" s="36"/>
      <c r="T11" s="36"/>
      <c r="U11" s="36"/>
    </row>
    <row r="12" spans="1:21" ht="13.5" customHeight="1">
      <c r="A12" s="36"/>
      <c r="B12" s="36"/>
      <c r="C12" s="36"/>
      <c r="D12" s="36"/>
      <c r="E12" s="36"/>
      <c r="F12" s="36"/>
      <c r="G12" s="36"/>
      <c r="H12" s="36"/>
      <c r="I12" s="36"/>
      <c r="J12" s="36"/>
      <c r="K12" s="36"/>
      <c r="L12" s="36"/>
      <c r="M12" s="36"/>
      <c r="N12" s="36"/>
      <c r="O12" s="36"/>
      <c r="P12" s="36"/>
      <c r="Q12" s="36"/>
      <c r="R12" s="36"/>
      <c r="S12" s="36"/>
      <c r="T12" s="36"/>
      <c r="U12" s="36"/>
    </row>
    <row r="13" spans="1:21" ht="13.5" customHeight="1">
      <c r="A13" s="36"/>
      <c r="B13" s="36"/>
      <c r="C13" s="36"/>
      <c r="D13" s="36"/>
      <c r="E13" s="36"/>
      <c r="F13" s="36"/>
      <c r="G13" s="36"/>
      <c r="H13" s="36"/>
      <c r="I13" s="36"/>
      <c r="J13" s="36"/>
      <c r="K13" s="36"/>
      <c r="L13" s="36"/>
      <c r="M13" s="36"/>
      <c r="N13" s="36"/>
      <c r="O13" s="36"/>
      <c r="P13" s="36"/>
      <c r="Q13" s="36"/>
      <c r="R13" s="36"/>
      <c r="S13" s="36"/>
      <c r="T13" s="36"/>
      <c r="U13" s="36"/>
    </row>
    <row r="14" spans="1:21" ht="13.5" customHeight="1">
      <c r="A14" s="36"/>
      <c r="B14" s="36"/>
      <c r="C14" s="36"/>
      <c r="D14" s="36"/>
      <c r="E14" s="36"/>
      <c r="F14" s="36"/>
      <c r="G14" s="36"/>
      <c r="H14" s="36"/>
      <c r="I14" s="36"/>
      <c r="J14" s="36"/>
      <c r="K14" s="36"/>
      <c r="L14" s="36"/>
      <c r="M14" s="36"/>
      <c r="N14" s="36"/>
      <c r="O14" s="36"/>
      <c r="P14" s="36"/>
      <c r="Q14" s="36"/>
      <c r="R14" s="36"/>
      <c r="S14" s="36"/>
      <c r="T14" s="36"/>
      <c r="U14" s="36"/>
    </row>
    <row r="15" spans="1:21" ht="13.5" customHeight="1">
      <c r="A15" s="36"/>
      <c r="B15" s="36"/>
      <c r="C15" s="36"/>
      <c r="D15" s="36"/>
      <c r="E15" s="36"/>
      <c r="F15" s="36"/>
      <c r="G15" s="36"/>
      <c r="H15" s="36"/>
      <c r="I15" s="36"/>
      <c r="J15" s="36"/>
      <c r="K15" s="36"/>
      <c r="L15" s="36"/>
      <c r="M15" s="36"/>
      <c r="N15" s="36"/>
      <c r="O15" s="36"/>
      <c r="P15" s="36"/>
      <c r="Q15" s="36"/>
      <c r="R15" s="36"/>
      <c r="S15" s="36"/>
      <c r="T15" s="36"/>
      <c r="U15" s="36"/>
    </row>
    <row r="16" spans="1:21" ht="13.5" customHeight="1">
      <c r="A16" s="36"/>
      <c r="B16" s="36"/>
      <c r="C16" s="36"/>
      <c r="D16" s="36"/>
      <c r="E16" s="36"/>
      <c r="F16" s="36"/>
      <c r="G16" s="36"/>
      <c r="H16" s="36"/>
      <c r="I16" s="36"/>
      <c r="J16" s="36"/>
      <c r="K16" s="36"/>
      <c r="L16" s="36"/>
      <c r="M16" s="36"/>
      <c r="N16" s="36"/>
      <c r="O16" s="36"/>
      <c r="P16" s="36"/>
      <c r="Q16" s="36"/>
      <c r="R16" s="36"/>
      <c r="S16" s="36"/>
      <c r="T16" s="36"/>
      <c r="U16" s="36"/>
    </row>
    <row r="17" spans="1:21" ht="13.5" customHeight="1">
      <c r="A17" s="36"/>
      <c r="B17" s="36"/>
      <c r="C17" s="36"/>
      <c r="D17" s="36"/>
      <c r="E17" s="36"/>
      <c r="F17" s="36"/>
      <c r="G17" s="36"/>
      <c r="H17" s="36"/>
      <c r="I17" s="36"/>
      <c r="J17" s="36"/>
      <c r="K17" s="36"/>
      <c r="L17" s="36"/>
      <c r="M17" s="36"/>
      <c r="N17" s="36"/>
      <c r="O17" s="36"/>
      <c r="P17" s="36"/>
      <c r="Q17" s="36"/>
      <c r="R17" s="36"/>
      <c r="S17" s="36"/>
      <c r="T17" s="36"/>
      <c r="U17" s="36"/>
    </row>
    <row r="18" spans="1:21" ht="13.5" customHeight="1">
      <c r="A18" s="36"/>
      <c r="B18" s="36"/>
      <c r="C18" s="36"/>
      <c r="D18" s="36"/>
      <c r="E18" s="36"/>
      <c r="F18" s="36"/>
      <c r="G18" s="36"/>
      <c r="H18" s="36"/>
      <c r="I18" s="36"/>
      <c r="J18" s="36"/>
      <c r="K18" s="36"/>
      <c r="L18" s="36"/>
      <c r="M18" s="36"/>
      <c r="N18" s="36"/>
      <c r="O18" s="36"/>
      <c r="P18" s="36"/>
      <c r="Q18" s="36"/>
      <c r="R18" s="36"/>
      <c r="S18" s="36"/>
      <c r="T18" s="36"/>
      <c r="U18" s="36"/>
    </row>
    <row r="19" spans="1:21" ht="13.5" customHeight="1">
      <c r="A19" s="36"/>
      <c r="B19" s="36"/>
      <c r="C19" s="36"/>
      <c r="D19" s="36"/>
      <c r="E19" s="36"/>
      <c r="F19" s="36"/>
      <c r="G19" s="36"/>
      <c r="H19" s="36"/>
      <c r="I19" s="36"/>
      <c r="J19" s="36"/>
      <c r="K19" s="36"/>
      <c r="L19" s="36"/>
      <c r="M19" s="36"/>
      <c r="N19" s="36"/>
      <c r="O19" s="36"/>
      <c r="P19" s="36"/>
      <c r="Q19" s="36"/>
      <c r="R19" s="36"/>
      <c r="S19" s="36"/>
      <c r="T19" s="36"/>
      <c r="U19" s="36"/>
    </row>
    <row r="20" spans="1:21" ht="13.5" customHeight="1">
      <c r="A20" s="36"/>
      <c r="B20" s="36"/>
      <c r="C20" s="36"/>
      <c r="D20" s="36"/>
      <c r="E20" s="36"/>
      <c r="F20" s="36"/>
      <c r="G20" s="36"/>
      <c r="H20" s="36"/>
      <c r="I20" s="36"/>
      <c r="J20" s="36"/>
      <c r="K20" s="36"/>
      <c r="L20" s="36"/>
      <c r="M20" s="36"/>
      <c r="N20" s="36"/>
      <c r="O20" s="36"/>
      <c r="P20" s="36"/>
      <c r="Q20" s="36"/>
      <c r="R20" s="36"/>
      <c r="S20" s="36"/>
      <c r="T20" s="36"/>
      <c r="U20" s="36"/>
    </row>
    <row r="21" spans="1:21" ht="13.5" customHeight="1">
      <c r="A21" s="36"/>
      <c r="B21" s="36"/>
      <c r="C21" s="36"/>
      <c r="D21" s="36"/>
      <c r="E21" s="36"/>
      <c r="F21" s="36"/>
      <c r="G21" s="36"/>
      <c r="H21" s="36"/>
      <c r="I21" s="36"/>
      <c r="J21" s="36"/>
      <c r="K21" s="36"/>
      <c r="L21" s="36"/>
      <c r="M21" s="36"/>
      <c r="N21" s="36"/>
      <c r="O21" s="36"/>
      <c r="P21" s="36"/>
      <c r="Q21" s="36"/>
      <c r="R21" s="36"/>
      <c r="S21" s="36"/>
      <c r="T21" s="36"/>
      <c r="U21" s="36"/>
    </row>
    <row r="22" spans="1:21" ht="13.5" customHeight="1">
      <c r="A22" s="36"/>
      <c r="B22" s="36"/>
      <c r="C22" s="36"/>
      <c r="D22" s="36"/>
      <c r="E22" s="36"/>
      <c r="F22" s="36"/>
      <c r="G22" s="36"/>
      <c r="H22" s="36"/>
      <c r="I22" s="36"/>
      <c r="J22" s="36"/>
      <c r="K22" s="36"/>
      <c r="L22" s="36"/>
      <c r="M22" s="36"/>
      <c r="N22" s="36"/>
      <c r="O22" s="36"/>
      <c r="P22" s="36"/>
      <c r="Q22" s="36"/>
      <c r="R22" s="36"/>
      <c r="S22" s="36"/>
      <c r="T22" s="36"/>
      <c r="U22" s="36"/>
    </row>
    <row r="23" spans="1:21" ht="13.5" customHeight="1">
      <c r="A23" s="36"/>
      <c r="B23" s="36"/>
      <c r="C23" s="36"/>
      <c r="D23" s="36"/>
      <c r="E23" s="36"/>
      <c r="F23" s="36"/>
      <c r="G23" s="36"/>
      <c r="H23" s="36"/>
      <c r="I23" s="36"/>
      <c r="J23" s="36"/>
      <c r="K23" s="36"/>
      <c r="L23" s="36"/>
      <c r="M23" s="36"/>
      <c r="N23" s="36"/>
      <c r="O23" s="36"/>
      <c r="P23" s="36"/>
      <c r="Q23" s="36"/>
      <c r="R23" s="36"/>
      <c r="S23" s="36"/>
      <c r="T23" s="36"/>
      <c r="U23" s="36"/>
    </row>
    <row r="24" spans="1:21" ht="13.5" customHeight="1">
      <c r="A24" s="36"/>
      <c r="B24" s="36"/>
      <c r="C24" s="36"/>
      <c r="D24" s="36"/>
      <c r="E24" s="36"/>
      <c r="F24" s="36"/>
      <c r="G24" s="36"/>
      <c r="H24" s="36"/>
      <c r="I24" s="36"/>
      <c r="J24" s="36"/>
      <c r="K24" s="36"/>
      <c r="L24" s="36"/>
      <c r="M24" s="36"/>
      <c r="N24" s="36"/>
      <c r="O24" s="36"/>
      <c r="P24" s="36"/>
      <c r="Q24" s="36"/>
      <c r="R24" s="36"/>
      <c r="S24" s="36"/>
      <c r="T24" s="36"/>
      <c r="U24" s="36"/>
    </row>
    <row r="25" spans="1:21" ht="13.5" customHeight="1">
      <c r="A25" s="36"/>
      <c r="B25" s="36"/>
      <c r="C25" s="36"/>
      <c r="D25" s="36"/>
      <c r="E25" s="36"/>
      <c r="F25" s="36"/>
      <c r="G25" s="36"/>
      <c r="H25" s="36"/>
      <c r="I25" s="36"/>
      <c r="J25" s="36"/>
      <c r="K25" s="36"/>
      <c r="L25" s="36"/>
      <c r="M25" s="36"/>
      <c r="N25" s="36"/>
      <c r="O25" s="36"/>
      <c r="P25" s="36"/>
      <c r="Q25" s="36"/>
      <c r="R25" s="36"/>
      <c r="S25" s="36"/>
      <c r="T25" s="36"/>
      <c r="U25" s="36"/>
    </row>
    <row r="26" spans="1:21" ht="13.5" customHeight="1">
      <c r="A26" s="36"/>
      <c r="B26" s="36"/>
      <c r="C26" s="36"/>
      <c r="D26" s="36"/>
      <c r="E26" s="36"/>
      <c r="F26" s="36"/>
      <c r="G26" s="36"/>
      <c r="H26" s="36"/>
      <c r="I26" s="36"/>
      <c r="J26" s="36"/>
      <c r="K26" s="36"/>
      <c r="L26" s="36"/>
      <c r="M26" s="36"/>
      <c r="N26" s="36"/>
      <c r="O26" s="36"/>
      <c r="P26" s="36"/>
      <c r="Q26" s="36"/>
      <c r="R26" s="36"/>
      <c r="S26" s="36"/>
      <c r="T26" s="36"/>
      <c r="U26" s="36"/>
    </row>
    <row r="27" spans="1:21" ht="13.5" customHeight="1">
      <c r="A27" s="36"/>
      <c r="B27" s="36"/>
      <c r="C27" s="36"/>
      <c r="D27" s="36"/>
      <c r="E27" s="36"/>
      <c r="F27" s="36"/>
      <c r="G27" s="36"/>
      <c r="H27" s="36"/>
      <c r="I27" s="36"/>
      <c r="J27" s="36"/>
      <c r="K27" s="36"/>
      <c r="L27" s="36"/>
      <c r="M27" s="36"/>
      <c r="N27" s="36"/>
      <c r="O27" s="36"/>
      <c r="P27" s="36"/>
      <c r="Q27" s="36"/>
      <c r="R27" s="36"/>
      <c r="S27" s="36"/>
      <c r="T27" s="36"/>
      <c r="U27" s="36"/>
    </row>
    <row r="28" spans="1:21" ht="13.5" customHeight="1">
      <c r="A28" s="36"/>
      <c r="B28" s="36"/>
      <c r="C28" s="36"/>
      <c r="D28" s="36"/>
      <c r="E28" s="36"/>
      <c r="F28" s="36"/>
      <c r="G28" s="36"/>
      <c r="H28" s="36"/>
      <c r="I28" s="36"/>
      <c r="J28" s="36"/>
      <c r="K28" s="36"/>
      <c r="L28" s="36"/>
      <c r="M28" s="36"/>
      <c r="N28" s="36"/>
      <c r="O28" s="36"/>
      <c r="P28" s="36"/>
      <c r="Q28" s="36"/>
      <c r="R28" s="36"/>
      <c r="S28" s="36"/>
      <c r="T28" s="36"/>
      <c r="U28" s="36"/>
    </row>
    <row r="29" spans="1:21" ht="13.5" customHeight="1">
      <c r="A29" s="36"/>
      <c r="B29" s="36"/>
      <c r="C29" s="36"/>
      <c r="D29" s="36"/>
      <c r="E29" s="36"/>
      <c r="F29" s="36"/>
      <c r="G29" s="36"/>
      <c r="H29" s="36"/>
      <c r="I29" s="36"/>
      <c r="J29" s="36"/>
      <c r="K29" s="36"/>
      <c r="L29" s="36"/>
      <c r="M29" s="36"/>
      <c r="N29" s="36"/>
      <c r="O29" s="36"/>
      <c r="P29" s="36"/>
      <c r="Q29" s="36"/>
      <c r="R29" s="36"/>
      <c r="S29" s="36"/>
      <c r="T29" s="36"/>
      <c r="U29" s="36"/>
    </row>
    <row r="30" spans="1:21" ht="13.5" customHeight="1">
      <c r="A30" s="36"/>
      <c r="B30" s="36"/>
      <c r="C30" s="36"/>
      <c r="D30" s="36"/>
      <c r="E30" s="36"/>
      <c r="F30" s="36"/>
      <c r="G30" s="36"/>
      <c r="H30" s="36"/>
      <c r="I30" s="36"/>
      <c r="J30" s="36"/>
      <c r="K30" s="36"/>
      <c r="L30" s="36"/>
      <c r="M30" s="36"/>
      <c r="N30" s="36"/>
      <c r="O30" s="36"/>
      <c r="P30" s="36"/>
      <c r="Q30" s="36"/>
      <c r="R30" s="36"/>
      <c r="S30" s="36"/>
      <c r="T30" s="36"/>
      <c r="U30" s="36"/>
    </row>
    <row r="31" spans="1:21" ht="13.5" customHeight="1">
      <c r="A31" s="36"/>
      <c r="B31" s="36"/>
      <c r="C31" s="36"/>
      <c r="D31" s="36"/>
      <c r="E31" s="36"/>
      <c r="F31" s="36"/>
      <c r="G31" s="36"/>
      <c r="H31" s="36"/>
      <c r="I31" s="36"/>
      <c r="J31" s="36"/>
      <c r="K31" s="36"/>
      <c r="L31" s="36"/>
      <c r="M31" s="36"/>
      <c r="N31" s="36"/>
      <c r="O31" s="36"/>
      <c r="P31" s="36"/>
      <c r="Q31" s="36"/>
      <c r="R31" s="36"/>
      <c r="S31" s="36"/>
      <c r="T31" s="36"/>
      <c r="U31" s="36"/>
    </row>
    <row r="32" spans="1:21" ht="13.5" customHeight="1">
      <c r="A32" s="36"/>
      <c r="B32" s="36"/>
      <c r="C32" s="36"/>
      <c r="D32" s="36"/>
      <c r="E32" s="36"/>
      <c r="F32" s="36"/>
      <c r="G32" s="36"/>
      <c r="H32" s="36"/>
      <c r="I32" s="36"/>
      <c r="J32" s="36"/>
      <c r="K32" s="36"/>
      <c r="L32" s="36"/>
      <c r="M32" s="36"/>
      <c r="N32" s="36"/>
      <c r="O32" s="36"/>
      <c r="P32" s="36"/>
      <c r="Q32" s="36"/>
      <c r="R32" s="36"/>
      <c r="S32" s="36"/>
      <c r="T32" s="36"/>
      <c r="U32" s="36"/>
    </row>
    <row r="33" spans="1:21" ht="13.5" customHeight="1">
      <c r="A33" s="36"/>
      <c r="B33" s="36"/>
      <c r="C33" s="36"/>
      <c r="D33" s="36"/>
      <c r="E33" s="36"/>
      <c r="F33" s="36"/>
      <c r="G33" s="36"/>
      <c r="H33" s="36"/>
      <c r="I33" s="36"/>
      <c r="J33" s="36"/>
      <c r="K33" s="36"/>
      <c r="L33" s="36"/>
      <c r="M33" s="36"/>
      <c r="N33" s="36"/>
      <c r="O33" s="36"/>
      <c r="P33" s="36"/>
      <c r="Q33" s="36"/>
      <c r="R33" s="36"/>
      <c r="S33" s="36"/>
      <c r="T33" s="36"/>
      <c r="U33" s="36"/>
    </row>
    <row r="34" spans="1:21" ht="13.5" customHeight="1">
      <c r="A34" s="36"/>
      <c r="B34" s="36"/>
      <c r="C34" s="36"/>
      <c r="D34" s="36"/>
      <c r="E34" s="36"/>
      <c r="F34" s="36"/>
      <c r="G34" s="36"/>
      <c r="H34" s="36"/>
      <c r="I34" s="36"/>
      <c r="J34" s="36"/>
      <c r="K34" s="36"/>
      <c r="L34" s="36"/>
      <c r="M34" s="36"/>
      <c r="N34" s="36"/>
      <c r="O34" s="36"/>
      <c r="P34" s="36"/>
      <c r="Q34" s="36"/>
      <c r="R34" s="36"/>
      <c r="S34" s="36"/>
      <c r="T34" s="36"/>
      <c r="U34" s="36"/>
    </row>
    <row r="35" spans="1:21" ht="13.5" customHeight="1">
      <c r="A35" s="36"/>
      <c r="B35" s="36"/>
      <c r="C35" s="36"/>
      <c r="D35" s="36"/>
      <c r="E35" s="36"/>
      <c r="F35" s="36"/>
      <c r="G35" s="36"/>
      <c r="H35" s="36"/>
      <c r="I35" s="36"/>
      <c r="J35" s="36"/>
      <c r="K35" s="36"/>
      <c r="L35" s="36"/>
      <c r="M35" s="36"/>
      <c r="N35" s="36"/>
      <c r="O35" s="36"/>
      <c r="P35" s="36"/>
      <c r="Q35" s="36"/>
      <c r="R35" s="36"/>
      <c r="S35" s="36"/>
      <c r="T35" s="36"/>
      <c r="U35" s="36"/>
    </row>
    <row r="36" spans="1:21" ht="13.5" customHeight="1">
      <c r="A36" s="36"/>
      <c r="B36" s="36"/>
      <c r="C36" s="36"/>
      <c r="D36" s="36"/>
      <c r="E36" s="36"/>
      <c r="F36" s="36"/>
      <c r="G36" s="36"/>
      <c r="H36" s="36"/>
      <c r="I36" s="36"/>
      <c r="J36" s="36"/>
      <c r="K36" s="36"/>
      <c r="L36" s="36"/>
      <c r="M36" s="36"/>
      <c r="N36" s="36"/>
      <c r="O36" s="36"/>
      <c r="P36" s="36"/>
      <c r="Q36" s="36"/>
      <c r="R36" s="36"/>
      <c r="S36" s="36"/>
      <c r="T36" s="36"/>
      <c r="U36" s="36"/>
    </row>
    <row r="37" spans="1:21" ht="13.5" customHeight="1">
      <c r="A37" s="36"/>
      <c r="B37" s="36"/>
      <c r="C37" s="36"/>
      <c r="D37" s="36"/>
      <c r="E37" s="36"/>
      <c r="F37" s="36"/>
      <c r="G37" s="36"/>
      <c r="H37" s="36"/>
      <c r="I37" s="36"/>
      <c r="J37" s="36"/>
      <c r="K37" s="36"/>
      <c r="L37" s="36"/>
      <c r="M37" s="36"/>
      <c r="N37" s="36"/>
      <c r="O37" s="36"/>
      <c r="P37" s="36"/>
      <c r="Q37" s="36"/>
      <c r="R37" s="36"/>
      <c r="S37" s="36"/>
      <c r="T37" s="36"/>
      <c r="U37" s="36"/>
    </row>
    <row r="38" spans="1:21" ht="13.5" customHeight="1">
      <c r="A38" s="36"/>
      <c r="B38" s="36"/>
      <c r="C38" s="36"/>
      <c r="D38" s="36"/>
      <c r="E38" s="36"/>
      <c r="F38" s="36"/>
      <c r="G38" s="36"/>
      <c r="H38" s="36"/>
      <c r="I38" s="36"/>
      <c r="J38" s="36"/>
      <c r="K38" s="36"/>
      <c r="L38" s="36"/>
      <c r="M38" s="36"/>
      <c r="N38" s="36"/>
      <c r="O38" s="36"/>
      <c r="P38" s="36"/>
      <c r="Q38" s="36"/>
      <c r="R38" s="36"/>
      <c r="S38" s="36"/>
      <c r="T38" s="36"/>
      <c r="U38" s="36"/>
    </row>
    <row r="39" spans="1:21" ht="13.5" customHeight="1">
      <c r="A39" s="36"/>
      <c r="B39" s="36"/>
      <c r="C39" s="36"/>
      <c r="D39" s="36"/>
      <c r="E39" s="36"/>
      <c r="F39" s="36"/>
      <c r="G39" s="36"/>
      <c r="H39" s="36"/>
      <c r="I39" s="36"/>
      <c r="J39" s="36"/>
      <c r="K39" s="36"/>
      <c r="L39" s="36"/>
      <c r="M39" s="36"/>
      <c r="N39" s="36"/>
      <c r="O39" s="36"/>
      <c r="P39" s="36"/>
      <c r="Q39" s="36"/>
      <c r="R39" s="36"/>
      <c r="S39" s="36"/>
      <c r="T39" s="36"/>
      <c r="U39" s="36"/>
    </row>
    <row r="40" spans="1:21" ht="13.5" customHeight="1">
      <c r="A40" s="36"/>
      <c r="B40" s="36"/>
      <c r="C40" s="36"/>
      <c r="D40" s="36"/>
      <c r="E40" s="36"/>
      <c r="F40" s="36"/>
      <c r="G40" s="36"/>
      <c r="H40" s="36"/>
      <c r="I40" s="36"/>
      <c r="J40" s="36"/>
      <c r="K40" s="36"/>
      <c r="L40" s="36"/>
      <c r="M40" s="36"/>
      <c r="N40" s="36"/>
      <c r="O40" s="36"/>
      <c r="P40" s="36"/>
      <c r="Q40" s="36"/>
      <c r="R40" s="36"/>
      <c r="S40" s="36"/>
      <c r="T40" s="36"/>
      <c r="U40" s="36"/>
    </row>
    <row r="41" spans="1:21" ht="13.5" customHeight="1">
      <c r="A41" s="36"/>
      <c r="B41" s="36"/>
      <c r="C41" s="36"/>
      <c r="D41" s="36"/>
      <c r="E41" s="36"/>
      <c r="F41" s="36"/>
      <c r="G41" s="36"/>
      <c r="H41" s="36"/>
      <c r="I41" s="36"/>
      <c r="J41" s="36"/>
      <c r="K41" s="36"/>
      <c r="L41" s="36"/>
      <c r="M41" s="36"/>
      <c r="N41" s="36"/>
      <c r="O41" s="36"/>
      <c r="P41" s="36"/>
      <c r="Q41" s="36"/>
      <c r="R41" s="36"/>
      <c r="S41" s="36"/>
      <c r="T41" s="36"/>
      <c r="U41" s="36"/>
    </row>
    <row r="42" spans="1:21" ht="13.5" customHeight="1">
      <c r="A42" s="36"/>
      <c r="B42" s="36"/>
      <c r="C42" s="36"/>
      <c r="D42" s="36"/>
      <c r="E42" s="36"/>
      <c r="F42" s="36"/>
      <c r="G42" s="36"/>
      <c r="H42" s="36"/>
      <c r="I42" s="36"/>
      <c r="J42" s="36"/>
      <c r="K42" s="36"/>
      <c r="L42" s="36"/>
      <c r="M42" s="36"/>
      <c r="N42" s="36"/>
      <c r="O42" s="36"/>
      <c r="P42" s="36"/>
      <c r="Q42" s="36"/>
      <c r="R42" s="36"/>
      <c r="S42" s="36"/>
      <c r="T42" s="36"/>
      <c r="U42" s="36"/>
    </row>
    <row r="43" spans="1:21" ht="30.75" customHeight="1" thickBot="1">
      <c r="A43" s="36"/>
      <c r="B43" s="36"/>
      <c r="C43" s="36"/>
      <c r="D43" s="36"/>
      <c r="E43" s="36"/>
      <c r="F43" s="36"/>
      <c r="G43" s="36"/>
      <c r="H43" s="36"/>
      <c r="I43" s="36"/>
      <c r="J43" s="36"/>
      <c r="K43" s="36"/>
      <c r="L43" s="36"/>
      <c r="M43" s="36"/>
      <c r="N43" s="36"/>
      <c r="O43" s="38" t="s">
        <v>8</v>
      </c>
      <c r="P43" s="36"/>
      <c r="Q43" s="36"/>
      <c r="R43" s="36"/>
      <c r="S43" s="36"/>
      <c r="T43" s="36"/>
      <c r="U43" s="36"/>
    </row>
    <row r="44" spans="1:21" ht="30.75" customHeight="1" thickBot="1">
      <c r="A44" s="36"/>
      <c r="B44" s="39" t="s">
        <v>9</v>
      </c>
      <c r="C44" s="40"/>
      <c r="D44" s="40"/>
      <c r="E44" s="41"/>
      <c r="F44" s="41"/>
      <c r="G44" s="41"/>
      <c r="H44" s="41"/>
      <c r="I44" s="41"/>
      <c r="J44" s="42" t="s">
        <v>2</v>
      </c>
      <c r="K44" s="43" t="s">
        <v>523</v>
      </c>
      <c r="L44" s="44" t="s">
        <v>524</v>
      </c>
      <c r="M44" s="44" t="s">
        <v>525</v>
      </c>
      <c r="N44" s="44" t="s">
        <v>526</v>
      </c>
      <c r="O44" s="45" t="s">
        <v>527</v>
      </c>
      <c r="P44" s="36"/>
      <c r="Q44" s="36"/>
      <c r="R44" s="36"/>
      <c r="S44" s="36"/>
      <c r="T44" s="36"/>
      <c r="U44" s="36"/>
    </row>
    <row r="45" spans="1:21" ht="30.75" customHeight="1">
      <c r="A45" s="36"/>
      <c r="B45" s="1248" t="s">
        <v>10</v>
      </c>
      <c r="C45" s="1249"/>
      <c r="D45" s="46"/>
      <c r="E45" s="1254" t="s">
        <v>11</v>
      </c>
      <c r="F45" s="1254"/>
      <c r="G45" s="1254"/>
      <c r="H45" s="1254"/>
      <c r="I45" s="1254"/>
      <c r="J45" s="1255"/>
      <c r="K45" s="47">
        <v>93671</v>
      </c>
      <c r="L45" s="48">
        <v>92445</v>
      </c>
      <c r="M45" s="48">
        <v>96534</v>
      </c>
      <c r="N45" s="48">
        <v>90521</v>
      </c>
      <c r="O45" s="49">
        <v>91144</v>
      </c>
      <c r="P45" s="36"/>
      <c r="Q45" s="36"/>
      <c r="R45" s="36"/>
      <c r="S45" s="36"/>
      <c r="T45" s="36"/>
      <c r="U45" s="36"/>
    </row>
    <row r="46" spans="1:21" ht="30.75" customHeight="1">
      <c r="A46" s="36"/>
      <c r="B46" s="1250"/>
      <c r="C46" s="1251"/>
      <c r="D46" s="50"/>
      <c r="E46" s="1232" t="s">
        <v>12</v>
      </c>
      <c r="F46" s="1232"/>
      <c r="G46" s="1232"/>
      <c r="H46" s="1232"/>
      <c r="I46" s="1232"/>
      <c r="J46" s="1233"/>
      <c r="K46" s="51" t="s">
        <v>483</v>
      </c>
      <c r="L46" s="52" t="s">
        <v>483</v>
      </c>
      <c r="M46" s="52" t="s">
        <v>483</v>
      </c>
      <c r="N46" s="52" t="s">
        <v>483</v>
      </c>
      <c r="O46" s="53" t="s">
        <v>483</v>
      </c>
      <c r="P46" s="36"/>
      <c r="Q46" s="36"/>
      <c r="R46" s="36"/>
      <c r="S46" s="36"/>
      <c r="T46" s="36"/>
      <c r="U46" s="36"/>
    </row>
    <row r="47" spans="1:21" ht="30.75" customHeight="1">
      <c r="A47" s="36"/>
      <c r="B47" s="1250"/>
      <c r="C47" s="1251"/>
      <c r="D47" s="50"/>
      <c r="E47" s="1232" t="s">
        <v>13</v>
      </c>
      <c r="F47" s="1232"/>
      <c r="G47" s="1232"/>
      <c r="H47" s="1232"/>
      <c r="I47" s="1232"/>
      <c r="J47" s="1233"/>
      <c r="K47" s="51">
        <v>1159</v>
      </c>
      <c r="L47" s="52">
        <v>1159</v>
      </c>
      <c r="M47" s="52">
        <v>1159</v>
      </c>
      <c r="N47" s="52">
        <v>159</v>
      </c>
      <c r="O47" s="53" t="s">
        <v>483</v>
      </c>
      <c r="P47" s="36"/>
      <c r="Q47" s="36"/>
      <c r="R47" s="36"/>
      <c r="S47" s="36"/>
      <c r="T47" s="36"/>
      <c r="U47" s="36"/>
    </row>
    <row r="48" spans="1:21" ht="30.75" customHeight="1">
      <c r="A48" s="36"/>
      <c r="B48" s="1250"/>
      <c r="C48" s="1251"/>
      <c r="D48" s="50"/>
      <c r="E48" s="1232" t="s">
        <v>14</v>
      </c>
      <c r="F48" s="1232"/>
      <c r="G48" s="1232"/>
      <c r="H48" s="1232"/>
      <c r="I48" s="1232"/>
      <c r="J48" s="1233"/>
      <c r="K48" s="51">
        <v>3283</v>
      </c>
      <c r="L48" s="52">
        <v>3061</v>
      </c>
      <c r="M48" s="52">
        <v>3051</v>
      </c>
      <c r="N48" s="52">
        <v>2545</v>
      </c>
      <c r="O48" s="53">
        <v>2544</v>
      </c>
      <c r="P48" s="36"/>
      <c r="Q48" s="36"/>
      <c r="R48" s="36"/>
      <c r="S48" s="36"/>
      <c r="T48" s="36"/>
      <c r="U48" s="36"/>
    </row>
    <row r="49" spans="1:21" ht="30.75" customHeight="1">
      <c r="A49" s="36"/>
      <c r="B49" s="1250"/>
      <c r="C49" s="1251"/>
      <c r="D49" s="50"/>
      <c r="E49" s="1232" t="s">
        <v>15</v>
      </c>
      <c r="F49" s="1232"/>
      <c r="G49" s="1232"/>
      <c r="H49" s="1232"/>
      <c r="I49" s="1232"/>
      <c r="J49" s="1233"/>
      <c r="K49" s="51">
        <v>686</v>
      </c>
      <c r="L49" s="52">
        <v>882</v>
      </c>
      <c r="M49" s="52">
        <v>979</v>
      </c>
      <c r="N49" s="52">
        <v>948</v>
      </c>
      <c r="O49" s="53">
        <v>940</v>
      </c>
      <c r="P49" s="36"/>
      <c r="Q49" s="36"/>
      <c r="R49" s="36"/>
      <c r="S49" s="36"/>
      <c r="T49" s="36"/>
      <c r="U49" s="36"/>
    </row>
    <row r="50" spans="1:21" ht="30.75" customHeight="1">
      <c r="A50" s="36"/>
      <c r="B50" s="1250"/>
      <c r="C50" s="1251"/>
      <c r="D50" s="50"/>
      <c r="E50" s="1232" t="s">
        <v>16</v>
      </c>
      <c r="F50" s="1232"/>
      <c r="G50" s="1232"/>
      <c r="H50" s="1232"/>
      <c r="I50" s="1232"/>
      <c r="J50" s="1233"/>
      <c r="K50" s="51">
        <v>415</v>
      </c>
      <c r="L50" s="52">
        <v>379</v>
      </c>
      <c r="M50" s="52">
        <v>241</v>
      </c>
      <c r="N50" s="52">
        <v>169</v>
      </c>
      <c r="O50" s="53">
        <v>159</v>
      </c>
      <c r="P50" s="36"/>
      <c r="Q50" s="36"/>
      <c r="R50" s="36"/>
      <c r="S50" s="36"/>
      <c r="T50" s="36"/>
      <c r="U50" s="36"/>
    </row>
    <row r="51" spans="1:21" ht="30.75" customHeight="1">
      <c r="A51" s="36"/>
      <c r="B51" s="1252"/>
      <c r="C51" s="1253"/>
      <c r="D51" s="54"/>
      <c r="E51" s="1232" t="s">
        <v>17</v>
      </c>
      <c r="F51" s="1232"/>
      <c r="G51" s="1232"/>
      <c r="H51" s="1232"/>
      <c r="I51" s="1232"/>
      <c r="J51" s="1233"/>
      <c r="K51" s="51">
        <v>36</v>
      </c>
      <c r="L51" s="52">
        <v>5</v>
      </c>
      <c r="M51" s="52">
        <v>19</v>
      </c>
      <c r="N51" s="52">
        <v>13</v>
      </c>
      <c r="O51" s="53">
        <v>11</v>
      </c>
      <c r="P51" s="36"/>
      <c r="Q51" s="36"/>
      <c r="R51" s="36"/>
      <c r="S51" s="36"/>
      <c r="T51" s="36"/>
      <c r="U51" s="36"/>
    </row>
    <row r="52" spans="1:21" ht="30.75" customHeight="1">
      <c r="A52" s="36"/>
      <c r="B52" s="1230" t="s">
        <v>18</v>
      </c>
      <c r="C52" s="1231"/>
      <c r="D52" s="54"/>
      <c r="E52" s="1232" t="s">
        <v>19</v>
      </c>
      <c r="F52" s="1232"/>
      <c r="G52" s="1232"/>
      <c r="H52" s="1232"/>
      <c r="I52" s="1232"/>
      <c r="J52" s="1233"/>
      <c r="K52" s="51">
        <v>64115</v>
      </c>
      <c r="L52" s="52">
        <v>64084</v>
      </c>
      <c r="M52" s="52">
        <v>69430</v>
      </c>
      <c r="N52" s="52">
        <v>62642</v>
      </c>
      <c r="O52" s="53">
        <v>63526</v>
      </c>
      <c r="P52" s="36"/>
      <c r="Q52" s="36"/>
      <c r="R52" s="36"/>
      <c r="S52" s="36"/>
      <c r="T52" s="36"/>
      <c r="U52" s="36"/>
    </row>
    <row r="53" spans="1:21" ht="30.75" customHeight="1" thickBot="1">
      <c r="A53" s="36"/>
      <c r="B53" s="1234" t="s">
        <v>20</v>
      </c>
      <c r="C53" s="1235"/>
      <c r="D53" s="55"/>
      <c r="E53" s="1236" t="s">
        <v>21</v>
      </c>
      <c r="F53" s="1236"/>
      <c r="G53" s="1236"/>
      <c r="H53" s="1236"/>
      <c r="I53" s="1236"/>
      <c r="J53" s="1237"/>
      <c r="K53" s="56">
        <v>35135</v>
      </c>
      <c r="L53" s="57">
        <v>33847</v>
      </c>
      <c r="M53" s="57">
        <v>32553</v>
      </c>
      <c r="N53" s="57">
        <v>31713</v>
      </c>
      <c r="O53" s="58">
        <v>31272</v>
      </c>
      <c r="P53" s="36"/>
      <c r="Q53" s="36"/>
      <c r="R53" s="36"/>
      <c r="S53" s="36"/>
      <c r="T53" s="36"/>
      <c r="U53" s="36"/>
    </row>
    <row r="54" spans="1:21" ht="24" customHeight="1" thickBot="1">
      <c r="A54" s="36"/>
      <c r="B54" s="59" t="s">
        <v>22</v>
      </c>
      <c r="C54" s="36"/>
      <c r="D54" s="36"/>
      <c r="E54" s="36"/>
      <c r="F54" s="36"/>
      <c r="G54" s="36"/>
      <c r="H54" s="36"/>
      <c r="I54" s="36"/>
      <c r="J54" s="36"/>
      <c r="K54" s="36"/>
      <c r="L54" s="36"/>
      <c r="M54" s="36"/>
      <c r="N54" s="36"/>
      <c r="O54" s="60" t="s">
        <v>543</v>
      </c>
      <c r="P54" s="36"/>
      <c r="Q54" s="36"/>
      <c r="R54" s="36"/>
      <c r="S54" s="36"/>
      <c r="T54" s="36"/>
      <c r="U54" s="36"/>
    </row>
    <row r="55" spans="1:21" ht="30.75" customHeight="1" thickBot="1">
      <c r="A55" s="36"/>
      <c r="B55" s="61"/>
      <c r="C55" s="62"/>
      <c r="D55" s="62"/>
      <c r="E55" s="63"/>
      <c r="F55" s="63"/>
      <c r="G55" s="63"/>
      <c r="H55" s="63"/>
      <c r="I55" s="63"/>
      <c r="J55" s="64" t="s">
        <v>2</v>
      </c>
      <c r="K55" s="65" t="s">
        <v>544</v>
      </c>
      <c r="L55" s="66" t="s">
        <v>545</v>
      </c>
      <c r="M55" s="66" t="s">
        <v>546</v>
      </c>
      <c r="N55" s="66" t="s">
        <v>547</v>
      </c>
      <c r="O55" s="67" t="s">
        <v>548</v>
      </c>
      <c r="P55" s="36"/>
      <c r="Q55" s="36"/>
      <c r="R55" s="36"/>
      <c r="S55" s="36"/>
      <c r="T55" s="36"/>
      <c r="U55" s="36"/>
    </row>
    <row r="56" spans="1:21" ht="30.75" customHeight="1">
      <c r="A56" s="36"/>
      <c r="B56" s="1238" t="s">
        <v>23</v>
      </c>
      <c r="C56" s="1239"/>
      <c r="D56" s="1242" t="s">
        <v>24</v>
      </c>
      <c r="E56" s="1243"/>
      <c r="F56" s="1243"/>
      <c r="G56" s="1243"/>
      <c r="H56" s="1243"/>
      <c r="I56" s="1243"/>
      <c r="J56" s="1244"/>
      <c r="K56" s="68">
        <v>5799</v>
      </c>
      <c r="L56" s="69">
        <v>6758</v>
      </c>
      <c r="M56" s="69">
        <v>7717</v>
      </c>
      <c r="N56" s="69">
        <v>796</v>
      </c>
      <c r="O56" s="70">
        <v>0</v>
      </c>
      <c r="P56" s="36"/>
      <c r="Q56" s="36"/>
      <c r="R56" s="36"/>
      <c r="S56" s="36"/>
      <c r="T56" s="36"/>
      <c r="U56" s="36"/>
    </row>
    <row r="57" spans="1:21" ht="30.75" customHeight="1" thickBot="1">
      <c r="A57" s="36"/>
      <c r="B57" s="1240"/>
      <c r="C57" s="1241"/>
      <c r="D57" s="1245" t="s">
        <v>25</v>
      </c>
      <c r="E57" s="1246"/>
      <c r="F57" s="1246"/>
      <c r="G57" s="1246"/>
      <c r="H57" s="1246"/>
      <c r="I57" s="1246"/>
      <c r="J57" s="1247"/>
      <c r="K57" s="71">
        <v>2159</v>
      </c>
      <c r="L57" s="72">
        <v>3317</v>
      </c>
      <c r="M57" s="72">
        <v>4476</v>
      </c>
      <c r="N57" s="72">
        <v>635</v>
      </c>
      <c r="O57" s="73">
        <v>0</v>
      </c>
      <c r="P57" s="36"/>
      <c r="Q57" s="36"/>
      <c r="R57" s="36"/>
      <c r="S57" s="36"/>
      <c r="T57" s="36"/>
      <c r="U57" s="36"/>
    </row>
    <row r="58" spans="1:21" ht="17.25" customHeight="1">
      <c r="A58" s="36"/>
      <c r="B58" s="74"/>
      <c r="C58" s="74"/>
      <c r="D58" s="75" t="s">
        <v>26</v>
      </c>
      <c r="E58" s="75"/>
      <c r="F58" s="75"/>
      <c r="G58" s="75"/>
      <c r="H58" s="75"/>
      <c r="I58" s="75"/>
      <c r="J58" s="75"/>
      <c r="K58" s="76"/>
      <c r="L58" s="76"/>
      <c r="M58" s="76"/>
      <c r="N58" s="76"/>
      <c r="O58" s="76"/>
      <c r="P58" s="36"/>
      <c r="Q58" s="36"/>
      <c r="R58" s="36"/>
      <c r="S58" s="36"/>
      <c r="T58" s="36"/>
      <c r="U58" s="36"/>
    </row>
    <row r="59" spans="1:21" ht="17.25" customHeight="1">
      <c r="A59" s="36"/>
      <c r="B59" s="74"/>
      <c r="C59" s="74"/>
      <c r="D59" s="75" t="s">
        <v>27</v>
      </c>
      <c r="E59" s="75"/>
      <c r="F59" s="75"/>
      <c r="G59" s="75"/>
      <c r="H59" s="75"/>
      <c r="I59" s="75"/>
      <c r="J59" s="75"/>
      <c r="K59" s="76"/>
      <c r="L59" s="76"/>
      <c r="M59" s="76"/>
      <c r="N59" s="76"/>
      <c r="O59" s="76"/>
      <c r="P59" s="36"/>
      <c r="Q59" s="36"/>
      <c r="R59" s="36"/>
      <c r="S59" s="36"/>
      <c r="T59" s="36"/>
      <c r="U59" s="36"/>
    </row>
    <row r="60" spans="1:21" ht="24" customHeight="1">
      <c r="A60" s="36"/>
      <c r="B60" s="77"/>
      <c r="C60" s="36"/>
      <c r="D60" s="36"/>
      <c r="E60" s="36"/>
      <c r="F60" s="36"/>
      <c r="G60" s="36"/>
      <c r="H60" s="36"/>
      <c r="I60" s="36"/>
      <c r="J60" s="36"/>
      <c r="K60" s="36"/>
      <c r="L60" s="36"/>
      <c r="M60" s="36"/>
      <c r="N60" s="36"/>
      <c r="O60" s="36"/>
      <c r="P60" s="36"/>
      <c r="Q60" s="36"/>
      <c r="R60" s="36"/>
      <c r="S60" s="36"/>
      <c r="T60" s="36"/>
      <c r="U60" s="36"/>
    </row>
  </sheetData>
  <sheetProtection algorithmName="SHA-512" hashValue="mvw55qImwe2NUBsDQm5fXZPX1cfP7smKUHAFGrtx2zCT9tGEQoj+5du16p4OGBYpSGhodePdvtfyt//sn2+JfA==" saltValue="N1pqI3ha0lXeTTot+zyQHQ=="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6:C57"/>
    <mergeCell ref="D56:J56"/>
    <mergeCell ref="D57:J57"/>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0"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2">
    <pageSetUpPr fitToPage="1"/>
  </sheetPr>
  <dimension ref="B1:M86"/>
  <sheetViews>
    <sheetView showGridLines="0" topLeftCell="J45" zoomScaleSheetLayoutView="100" workbookViewId="0">
      <selection activeCell="S49" sqref="S49"/>
    </sheetView>
  </sheetViews>
  <sheetFormatPr defaultColWidth="0" defaultRowHeight="13.5" customHeight="1" zeroHeight="1"/>
  <cols>
    <col min="1" max="1" width="6.625" style="78" customWidth="1"/>
    <col min="2" max="3" width="12.625" style="78" customWidth="1"/>
    <col min="4" max="4" width="11.625" style="78" customWidth="1"/>
    <col min="5" max="8" width="10.375" style="78" customWidth="1"/>
    <col min="9" max="13" width="16.375" style="78" customWidth="1"/>
    <col min="14" max="19" width="12.625" style="78" customWidth="1"/>
    <col min="20" max="16384" width="0" style="78"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9" t="s">
        <v>8</v>
      </c>
    </row>
    <row r="40" spans="2:13" ht="27.75" customHeight="1" thickBot="1">
      <c r="B40" s="80" t="s">
        <v>9</v>
      </c>
      <c r="C40" s="81"/>
      <c r="D40" s="81"/>
      <c r="E40" s="82"/>
      <c r="F40" s="82"/>
      <c r="G40" s="82"/>
      <c r="H40" s="83" t="s">
        <v>2</v>
      </c>
      <c r="I40" s="384" t="s">
        <v>523</v>
      </c>
      <c r="J40" s="385" t="s">
        <v>524</v>
      </c>
      <c r="K40" s="385" t="s">
        <v>525</v>
      </c>
      <c r="L40" s="385" t="s">
        <v>526</v>
      </c>
      <c r="M40" s="386" t="s">
        <v>527</v>
      </c>
    </row>
    <row r="41" spans="2:13" ht="27.75" customHeight="1">
      <c r="B41" s="1268" t="s">
        <v>28</v>
      </c>
      <c r="C41" s="1269"/>
      <c r="D41" s="84"/>
      <c r="E41" s="1270" t="s">
        <v>29</v>
      </c>
      <c r="F41" s="1270"/>
      <c r="G41" s="1270"/>
      <c r="H41" s="1271"/>
      <c r="I41" s="387">
        <v>1192010</v>
      </c>
      <c r="J41" s="388">
        <v>1185507</v>
      </c>
      <c r="K41" s="388">
        <v>1168669</v>
      </c>
      <c r="L41" s="388">
        <v>1171297</v>
      </c>
      <c r="M41" s="389">
        <v>1176310</v>
      </c>
    </row>
    <row r="42" spans="2:13" ht="27.75" customHeight="1">
      <c r="B42" s="1258"/>
      <c r="C42" s="1259"/>
      <c r="D42" s="85"/>
      <c r="E42" s="1262" t="s">
        <v>30</v>
      </c>
      <c r="F42" s="1262"/>
      <c r="G42" s="1262"/>
      <c r="H42" s="1263"/>
      <c r="I42" s="390">
        <v>1482</v>
      </c>
      <c r="J42" s="391">
        <v>1143</v>
      </c>
      <c r="K42" s="391">
        <v>910</v>
      </c>
      <c r="L42" s="391">
        <v>924</v>
      </c>
      <c r="M42" s="392">
        <v>900</v>
      </c>
    </row>
    <row r="43" spans="2:13" ht="27.75" customHeight="1">
      <c r="B43" s="1258"/>
      <c r="C43" s="1259"/>
      <c r="D43" s="85"/>
      <c r="E43" s="1262" t="s">
        <v>31</v>
      </c>
      <c r="F43" s="1262"/>
      <c r="G43" s="1262"/>
      <c r="H43" s="1263"/>
      <c r="I43" s="390">
        <v>29101</v>
      </c>
      <c r="J43" s="391">
        <v>27675</v>
      </c>
      <c r="K43" s="391">
        <v>27357</v>
      </c>
      <c r="L43" s="391">
        <v>27196</v>
      </c>
      <c r="M43" s="392">
        <v>26996</v>
      </c>
    </row>
    <row r="44" spans="2:13" ht="27.75" customHeight="1">
      <c r="B44" s="1258"/>
      <c r="C44" s="1259"/>
      <c r="D44" s="85"/>
      <c r="E44" s="1262" t="s">
        <v>32</v>
      </c>
      <c r="F44" s="1262"/>
      <c r="G44" s="1262"/>
      <c r="H44" s="1263"/>
      <c r="I44" s="390">
        <v>8655</v>
      </c>
      <c r="J44" s="391">
        <v>7995</v>
      </c>
      <c r="K44" s="391">
        <v>7451</v>
      </c>
      <c r="L44" s="391">
        <v>6974</v>
      </c>
      <c r="M44" s="392">
        <v>6158</v>
      </c>
    </row>
    <row r="45" spans="2:13" ht="27.75" customHeight="1">
      <c r="B45" s="1258"/>
      <c r="C45" s="1259"/>
      <c r="D45" s="85"/>
      <c r="E45" s="1262" t="s">
        <v>33</v>
      </c>
      <c r="F45" s="1262"/>
      <c r="G45" s="1262"/>
      <c r="H45" s="1263"/>
      <c r="I45" s="390">
        <v>151080</v>
      </c>
      <c r="J45" s="391">
        <v>146784</v>
      </c>
      <c r="K45" s="391">
        <v>142209</v>
      </c>
      <c r="L45" s="391">
        <v>132859</v>
      </c>
      <c r="M45" s="392">
        <v>128380</v>
      </c>
    </row>
    <row r="46" spans="2:13" ht="27.75" customHeight="1">
      <c r="B46" s="1258"/>
      <c r="C46" s="1259"/>
      <c r="D46" s="86"/>
      <c r="E46" s="1272" t="s">
        <v>34</v>
      </c>
      <c r="F46" s="1272"/>
      <c r="G46" s="1272"/>
      <c r="H46" s="1273"/>
      <c r="I46" s="390">
        <v>10548</v>
      </c>
      <c r="J46" s="391">
        <v>11677</v>
      </c>
      <c r="K46" s="391">
        <v>10442</v>
      </c>
      <c r="L46" s="391">
        <v>9157</v>
      </c>
      <c r="M46" s="392">
        <v>8179</v>
      </c>
    </row>
    <row r="47" spans="2:13" ht="27.75" customHeight="1">
      <c r="B47" s="1258"/>
      <c r="C47" s="1259"/>
      <c r="D47" s="87"/>
      <c r="E47" s="1274" t="s">
        <v>35</v>
      </c>
      <c r="F47" s="1275"/>
      <c r="G47" s="1275"/>
      <c r="H47" s="1276"/>
      <c r="I47" s="390" t="s">
        <v>483</v>
      </c>
      <c r="J47" s="391" t="s">
        <v>483</v>
      </c>
      <c r="K47" s="391" t="s">
        <v>483</v>
      </c>
      <c r="L47" s="391" t="s">
        <v>483</v>
      </c>
      <c r="M47" s="392" t="s">
        <v>483</v>
      </c>
    </row>
    <row r="48" spans="2:13" ht="27.75" customHeight="1">
      <c r="B48" s="1258"/>
      <c r="C48" s="1259"/>
      <c r="D48" s="85"/>
      <c r="E48" s="1262" t="s">
        <v>36</v>
      </c>
      <c r="F48" s="1262"/>
      <c r="G48" s="1262"/>
      <c r="H48" s="1263"/>
      <c r="I48" s="390" t="s">
        <v>483</v>
      </c>
      <c r="J48" s="391" t="s">
        <v>483</v>
      </c>
      <c r="K48" s="391" t="s">
        <v>483</v>
      </c>
      <c r="L48" s="391" t="s">
        <v>483</v>
      </c>
      <c r="M48" s="392" t="s">
        <v>483</v>
      </c>
    </row>
    <row r="49" spans="2:13" ht="27.75" customHeight="1">
      <c r="B49" s="1260"/>
      <c r="C49" s="1261"/>
      <c r="D49" s="85"/>
      <c r="E49" s="1262" t="s">
        <v>37</v>
      </c>
      <c r="F49" s="1262"/>
      <c r="G49" s="1262"/>
      <c r="H49" s="1263"/>
      <c r="I49" s="390" t="s">
        <v>483</v>
      </c>
      <c r="J49" s="391" t="s">
        <v>483</v>
      </c>
      <c r="K49" s="391" t="s">
        <v>483</v>
      </c>
      <c r="L49" s="391" t="s">
        <v>483</v>
      </c>
      <c r="M49" s="392" t="s">
        <v>483</v>
      </c>
    </row>
    <row r="50" spans="2:13" ht="27.75" customHeight="1">
      <c r="B50" s="1256" t="s">
        <v>38</v>
      </c>
      <c r="C50" s="1257"/>
      <c r="D50" s="88"/>
      <c r="E50" s="1262" t="s">
        <v>39</v>
      </c>
      <c r="F50" s="1262"/>
      <c r="G50" s="1262"/>
      <c r="H50" s="1263"/>
      <c r="I50" s="390">
        <v>49142</v>
      </c>
      <c r="J50" s="391">
        <v>45184</v>
      </c>
      <c r="K50" s="391">
        <v>36349</v>
      </c>
      <c r="L50" s="391">
        <v>37681</v>
      </c>
      <c r="M50" s="392">
        <v>34354</v>
      </c>
    </row>
    <row r="51" spans="2:13" ht="27.75" customHeight="1">
      <c r="B51" s="1258"/>
      <c r="C51" s="1259"/>
      <c r="D51" s="85"/>
      <c r="E51" s="1262" t="s">
        <v>40</v>
      </c>
      <c r="F51" s="1262"/>
      <c r="G51" s="1262"/>
      <c r="H51" s="1263"/>
      <c r="I51" s="390">
        <v>20083</v>
      </c>
      <c r="J51" s="391">
        <v>20362</v>
      </c>
      <c r="K51" s="391">
        <v>14115</v>
      </c>
      <c r="L51" s="391">
        <v>17825</v>
      </c>
      <c r="M51" s="392">
        <v>14681</v>
      </c>
    </row>
    <row r="52" spans="2:13" ht="27.75" customHeight="1">
      <c r="B52" s="1260"/>
      <c r="C52" s="1261"/>
      <c r="D52" s="85"/>
      <c r="E52" s="1262" t="s">
        <v>41</v>
      </c>
      <c r="F52" s="1262"/>
      <c r="G52" s="1262"/>
      <c r="H52" s="1263"/>
      <c r="I52" s="390">
        <v>698158</v>
      </c>
      <c r="J52" s="391">
        <v>686501</v>
      </c>
      <c r="K52" s="391">
        <v>673672</v>
      </c>
      <c r="L52" s="391">
        <v>660406</v>
      </c>
      <c r="M52" s="392">
        <v>648468</v>
      </c>
    </row>
    <row r="53" spans="2:13" ht="27.75" customHeight="1" thickBot="1">
      <c r="B53" s="1264" t="s">
        <v>42</v>
      </c>
      <c r="C53" s="1265"/>
      <c r="D53" s="89"/>
      <c r="E53" s="1266" t="s">
        <v>43</v>
      </c>
      <c r="F53" s="1266"/>
      <c r="G53" s="1266"/>
      <c r="H53" s="1267"/>
      <c r="I53" s="393">
        <v>625493</v>
      </c>
      <c r="J53" s="394">
        <v>628735</v>
      </c>
      <c r="K53" s="394">
        <v>632902</v>
      </c>
      <c r="L53" s="394">
        <v>632494</v>
      </c>
      <c r="M53" s="395">
        <v>649421</v>
      </c>
    </row>
    <row r="54" spans="2:13" ht="27.75" customHeight="1">
      <c r="B54" s="90"/>
      <c r="C54" s="90"/>
      <c r="D54" s="90"/>
      <c r="E54" s="91"/>
      <c r="F54" s="91"/>
      <c r="G54" s="91"/>
      <c r="H54" s="91"/>
      <c r="I54" s="92"/>
      <c r="J54" s="92"/>
      <c r="K54" s="92"/>
      <c r="L54" s="92"/>
      <c r="M54" s="92"/>
    </row>
    <row r="55" spans="2:13" ht="12.75" customHeight="1"/>
    <row r="56" spans="2:13" ht="12.75" hidden="1" customHeight="1"/>
    <row r="57" spans="2:13" ht="12.75" hidden="1" customHeight="1"/>
    <row r="58" spans="2:13" ht="12.7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wqqbYccXX3sJrDo1poSNxiu6uErQ6cADtK0q1jTkQplWdm5iRFN55glfENXPNZhnYi75yhCqQWMs25X55jL7zA==" saltValue="x+CgGn2lsaVUpWV4WLnTU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W64"/>
  <sheetViews>
    <sheetView showGridLines="0" topLeftCell="F39" zoomScale="70" zoomScaleNormal="70" zoomScaleSheetLayoutView="100" workbookViewId="0">
      <selection activeCell="G60" sqref="G60"/>
    </sheetView>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93" t="s">
        <v>44</v>
      </c>
    </row>
    <row r="54" spans="2:8" ht="29.25" customHeight="1" thickBot="1">
      <c r="B54" s="94" t="s">
        <v>1</v>
      </c>
      <c r="C54" s="95"/>
      <c r="D54" s="95"/>
      <c r="E54" s="96" t="s">
        <v>2</v>
      </c>
      <c r="F54" s="97" t="s">
        <v>525</v>
      </c>
      <c r="G54" s="97" t="s">
        <v>526</v>
      </c>
      <c r="H54" s="98" t="s">
        <v>527</v>
      </c>
    </row>
    <row r="55" spans="2:8" ht="52.5" customHeight="1">
      <c r="B55" s="99"/>
      <c r="C55" s="1282" t="s">
        <v>45</v>
      </c>
      <c r="D55" s="1282"/>
      <c r="E55" s="1283"/>
      <c r="F55" s="100">
        <v>6638</v>
      </c>
      <c r="G55" s="100">
        <v>8611</v>
      </c>
      <c r="H55" s="101">
        <v>9827</v>
      </c>
    </row>
    <row r="56" spans="2:8" ht="52.5" customHeight="1">
      <c r="B56" s="102"/>
      <c r="C56" s="1284" t="s">
        <v>46</v>
      </c>
      <c r="D56" s="1284"/>
      <c r="E56" s="1285"/>
      <c r="F56" s="103">
        <v>17883</v>
      </c>
      <c r="G56" s="103">
        <v>17883</v>
      </c>
      <c r="H56" s="104">
        <v>13801</v>
      </c>
    </row>
    <row r="57" spans="2:8" ht="53.25" customHeight="1">
      <c r="B57" s="102"/>
      <c r="C57" s="1286" t="s">
        <v>47</v>
      </c>
      <c r="D57" s="1286"/>
      <c r="E57" s="1287"/>
      <c r="F57" s="105">
        <v>12596</v>
      </c>
      <c r="G57" s="105">
        <v>15338</v>
      </c>
      <c r="H57" s="106">
        <v>13556</v>
      </c>
    </row>
    <row r="58" spans="2:8" ht="45.75" customHeight="1">
      <c r="B58" s="107"/>
      <c r="C58" s="1277" t="s">
        <v>615</v>
      </c>
      <c r="D58" s="1278"/>
      <c r="E58" s="1279"/>
      <c r="F58" s="108">
        <v>3966</v>
      </c>
      <c r="G58" s="108">
        <v>4066</v>
      </c>
      <c r="H58" s="109">
        <v>3961</v>
      </c>
    </row>
    <row r="59" spans="2:8" ht="45.75" customHeight="1">
      <c r="B59" s="107"/>
      <c r="C59" s="1277" t="s">
        <v>616</v>
      </c>
      <c r="D59" s="1278"/>
      <c r="E59" s="1279"/>
      <c r="F59" s="108">
        <v>2043</v>
      </c>
      <c r="G59" s="108">
        <v>3214</v>
      </c>
      <c r="H59" s="109">
        <v>2904</v>
      </c>
    </row>
    <row r="60" spans="2:8" ht="45.75" customHeight="1">
      <c r="B60" s="107"/>
      <c r="C60" s="1277" t="s">
        <v>617</v>
      </c>
      <c r="D60" s="1278"/>
      <c r="E60" s="1279"/>
      <c r="F60" s="108">
        <v>1397</v>
      </c>
      <c r="G60" s="108">
        <v>1397</v>
      </c>
      <c r="H60" s="109">
        <v>1397</v>
      </c>
    </row>
    <row r="61" spans="2:8" ht="45.75" customHeight="1">
      <c r="B61" s="107"/>
      <c r="C61" s="1277" t="s">
        <v>618</v>
      </c>
      <c r="D61" s="1278"/>
      <c r="E61" s="1279"/>
      <c r="F61" s="108">
        <v>876</v>
      </c>
      <c r="G61" s="108">
        <v>876</v>
      </c>
      <c r="H61" s="109">
        <v>877</v>
      </c>
    </row>
    <row r="62" spans="2:8" ht="45.75" customHeight="1" thickBot="1">
      <c r="B62" s="110"/>
      <c r="C62" s="1277" t="s">
        <v>619</v>
      </c>
      <c r="D62" s="1278"/>
      <c r="E62" s="1279"/>
      <c r="F62" s="111">
        <v>895</v>
      </c>
      <c r="G62" s="111">
        <v>877</v>
      </c>
      <c r="H62" s="112">
        <v>856</v>
      </c>
    </row>
    <row r="63" spans="2:8" ht="52.5" customHeight="1" thickBot="1">
      <c r="B63" s="113"/>
      <c r="C63" s="1280" t="s">
        <v>48</v>
      </c>
      <c r="D63" s="1280"/>
      <c r="E63" s="1281"/>
      <c r="F63" s="114">
        <v>37116</v>
      </c>
      <c r="G63" s="114">
        <v>41832</v>
      </c>
      <c r="H63" s="115">
        <v>37183</v>
      </c>
    </row>
    <row r="64" spans="2:8" ht="15" customHeight="1"/>
  </sheetData>
  <sheetProtection algorithmName="SHA-512" hashValue="wicWq4mFondrT+a8zPtLWEn65FHFF2uak447Wku5D+G2NJh+7h8HyKwDFJKtRkxh8Z8swri1k1s7VoT9LWRPYQ==" saltValue="38nXImZ8FLDhAHwFVXobL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tabSelected="1" topLeftCell="AE61" zoomScale="82" zoomScaleNormal="82" zoomScaleSheetLayoutView="55" workbookViewId="0">
      <selection activeCell="BM70" sqref="BM70"/>
    </sheetView>
  </sheetViews>
  <sheetFormatPr defaultColWidth="0" defaultRowHeight="13.5" customHeight="1" zeroHeight="1"/>
  <cols>
    <col min="1" max="1" width="6.375" style="400" customWidth="1"/>
    <col min="2" max="107" width="2.5" style="400" customWidth="1"/>
    <col min="108" max="108" width="6.125" style="408" customWidth="1"/>
    <col min="109" max="109" width="5.875" style="407" customWidth="1"/>
    <col min="110" max="110" width="19.125" style="400" hidden="1"/>
    <col min="111" max="115" width="12.625" style="400" hidden="1"/>
    <col min="116" max="349" width="8.625" style="400" hidden="1"/>
    <col min="350" max="355" width="14.875" style="400" hidden="1"/>
    <col min="356" max="357" width="15.875" style="400" hidden="1"/>
    <col min="358" max="363" width="16.125" style="400" hidden="1"/>
    <col min="364" max="364" width="6.125" style="400" hidden="1"/>
    <col min="365" max="365" width="3" style="400" hidden="1"/>
    <col min="366" max="605" width="8.625" style="400" hidden="1"/>
    <col min="606" max="611" width="14.875" style="400" hidden="1"/>
    <col min="612" max="613" width="15.875" style="400" hidden="1"/>
    <col min="614" max="619" width="16.125" style="400" hidden="1"/>
    <col min="620" max="620" width="6.125" style="400" hidden="1"/>
    <col min="621" max="621" width="3" style="400" hidden="1"/>
    <col min="622" max="861" width="8.625" style="400" hidden="1"/>
    <col min="862" max="867" width="14.875" style="400" hidden="1"/>
    <col min="868" max="869" width="15.875" style="400" hidden="1"/>
    <col min="870" max="875" width="16.125" style="400" hidden="1"/>
    <col min="876" max="876" width="6.125" style="400" hidden="1"/>
    <col min="877" max="877" width="3" style="400" hidden="1"/>
    <col min="878" max="1117" width="8.625" style="400" hidden="1"/>
    <col min="1118" max="1123" width="14.875" style="400" hidden="1"/>
    <col min="1124" max="1125" width="15.875" style="400" hidden="1"/>
    <col min="1126" max="1131" width="16.125" style="400" hidden="1"/>
    <col min="1132" max="1132" width="6.125" style="400" hidden="1"/>
    <col min="1133" max="1133" width="3" style="400" hidden="1"/>
    <col min="1134" max="1373" width="8.625" style="400" hidden="1"/>
    <col min="1374" max="1379" width="14.875" style="400" hidden="1"/>
    <col min="1380" max="1381" width="15.875" style="400" hidden="1"/>
    <col min="1382" max="1387" width="16.125" style="400" hidden="1"/>
    <col min="1388" max="1388" width="6.125" style="400" hidden="1"/>
    <col min="1389" max="1389" width="3" style="400" hidden="1"/>
    <col min="1390" max="1629" width="8.625" style="400" hidden="1"/>
    <col min="1630" max="1635" width="14.875" style="400" hidden="1"/>
    <col min="1636" max="1637" width="15.875" style="400" hidden="1"/>
    <col min="1638" max="1643" width="16.125" style="400" hidden="1"/>
    <col min="1644" max="1644" width="6.125" style="400" hidden="1"/>
    <col min="1645" max="1645" width="3" style="400" hidden="1"/>
    <col min="1646" max="1885" width="8.625" style="400" hidden="1"/>
    <col min="1886" max="1891" width="14.875" style="400" hidden="1"/>
    <col min="1892" max="1893" width="15.875" style="400" hidden="1"/>
    <col min="1894" max="1899" width="16.125" style="400" hidden="1"/>
    <col min="1900" max="1900" width="6.125" style="400" hidden="1"/>
    <col min="1901" max="1901" width="3" style="400" hidden="1"/>
    <col min="1902" max="2141" width="8.625" style="400" hidden="1"/>
    <col min="2142" max="2147" width="14.875" style="400" hidden="1"/>
    <col min="2148" max="2149" width="15.875" style="400" hidden="1"/>
    <col min="2150" max="2155" width="16.125" style="400" hidden="1"/>
    <col min="2156" max="2156" width="6.125" style="400" hidden="1"/>
    <col min="2157" max="2157" width="3" style="400" hidden="1"/>
    <col min="2158" max="2397" width="8.625" style="400" hidden="1"/>
    <col min="2398" max="2403" width="14.875" style="400" hidden="1"/>
    <col min="2404" max="2405" width="15.875" style="400" hidden="1"/>
    <col min="2406" max="2411" width="16.125" style="400" hidden="1"/>
    <col min="2412" max="2412" width="6.125" style="400" hidden="1"/>
    <col min="2413" max="2413" width="3" style="400" hidden="1"/>
    <col min="2414" max="2653" width="8.625" style="400" hidden="1"/>
    <col min="2654" max="2659" width="14.875" style="400" hidden="1"/>
    <col min="2660" max="2661" width="15.875" style="400" hidden="1"/>
    <col min="2662" max="2667" width="16.125" style="400" hidden="1"/>
    <col min="2668" max="2668" width="6.125" style="400" hidden="1"/>
    <col min="2669" max="2669" width="3" style="400" hidden="1"/>
    <col min="2670" max="2909" width="8.625" style="400" hidden="1"/>
    <col min="2910" max="2915" width="14.875" style="400" hidden="1"/>
    <col min="2916" max="2917" width="15.875" style="400" hidden="1"/>
    <col min="2918" max="2923" width="16.125" style="400" hidden="1"/>
    <col min="2924" max="2924" width="6.125" style="400" hidden="1"/>
    <col min="2925" max="2925" width="3" style="400" hidden="1"/>
    <col min="2926" max="3165" width="8.625" style="400" hidden="1"/>
    <col min="3166" max="3171" width="14.875" style="400" hidden="1"/>
    <col min="3172" max="3173" width="15.875" style="400" hidden="1"/>
    <col min="3174" max="3179" width="16.125" style="400" hidden="1"/>
    <col min="3180" max="3180" width="6.125" style="400" hidden="1"/>
    <col min="3181" max="3181" width="3" style="400" hidden="1"/>
    <col min="3182" max="3421" width="8.625" style="400" hidden="1"/>
    <col min="3422" max="3427" width="14.875" style="400" hidden="1"/>
    <col min="3428" max="3429" width="15.875" style="400" hidden="1"/>
    <col min="3430" max="3435" width="16.125" style="400" hidden="1"/>
    <col min="3436" max="3436" width="6.125" style="400" hidden="1"/>
    <col min="3437" max="3437" width="3" style="400" hidden="1"/>
    <col min="3438" max="3677" width="8.625" style="400" hidden="1"/>
    <col min="3678" max="3683" width="14.875" style="400" hidden="1"/>
    <col min="3684" max="3685" width="15.875" style="400" hidden="1"/>
    <col min="3686" max="3691" width="16.125" style="400" hidden="1"/>
    <col min="3692" max="3692" width="6.125" style="400" hidden="1"/>
    <col min="3693" max="3693" width="3" style="400" hidden="1"/>
    <col min="3694" max="3933" width="8.625" style="400" hidden="1"/>
    <col min="3934" max="3939" width="14.875" style="400" hidden="1"/>
    <col min="3940" max="3941" width="15.875" style="400" hidden="1"/>
    <col min="3942" max="3947" width="16.125" style="400" hidden="1"/>
    <col min="3948" max="3948" width="6.125" style="400" hidden="1"/>
    <col min="3949" max="3949" width="3" style="400" hidden="1"/>
    <col min="3950" max="4189" width="8.625" style="400" hidden="1"/>
    <col min="4190" max="4195" width="14.875" style="400" hidden="1"/>
    <col min="4196" max="4197" width="15.875" style="400" hidden="1"/>
    <col min="4198" max="4203" width="16.125" style="400" hidden="1"/>
    <col min="4204" max="4204" width="6.125" style="400" hidden="1"/>
    <col min="4205" max="4205" width="3" style="400" hidden="1"/>
    <col min="4206" max="4445" width="8.625" style="400" hidden="1"/>
    <col min="4446" max="4451" width="14.875" style="400" hidden="1"/>
    <col min="4452" max="4453" width="15.875" style="400" hidden="1"/>
    <col min="4454" max="4459" width="16.125" style="400" hidden="1"/>
    <col min="4460" max="4460" width="6.125" style="400" hidden="1"/>
    <col min="4461" max="4461" width="3" style="400" hidden="1"/>
    <col min="4462" max="4701" width="8.625" style="400" hidden="1"/>
    <col min="4702" max="4707" width="14.875" style="400" hidden="1"/>
    <col min="4708" max="4709" width="15.875" style="400" hidden="1"/>
    <col min="4710" max="4715" width="16.125" style="400" hidden="1"/>
    <col min="4716" max="4716" width="6.125" style="400" hidden="1"/>
    <col min="4717" max="4717" width="3" style="400" hidden="1"/>
    <col min="4718" max="4957" width="8.625" style="400" hidden="1"/>
    <col min="4958" max="4963" width="14.875" style="400" hidden="1"/>
    <col min="4964" max="4965" width="15.875" style="400" hidden="1"/>
    <col min="4966" max="4971" width="16.125" style="400" hidden="1"/>
    <col min="4972" max="4972" width="6.125" style="400" hidden="1"/>
    <col min="4973" max="4973" width="3" style="400" hidden="1"/>
    <col min="4974" max="5213" width="8.625" style="400" hidden="1"/>
    <col min="5214" max="5219" width="14.875" style="400" hidden="1"/>
    <col min="5220" max="5221" width="15.875" style="400" hidden="1"/>
    <col min="5222" max="5227" width="16.125" style="400" hidden="1"/>
    <col min="5228" max="5228" width="6.125" style="400" hidden="1"/>
    <col min="5229" max="5229" width="3" style="400" hidden="1"/>
    <col min="5230" max="5469" width="8.625" style="400" hidden="1"/>
    <col min="5470" max="5475" width="14.875" style="400" hidden="1"/>
    <col min="5476" max="5477" width="15.875" style="400" hidden="1"/>
    <col min="5478" max="5483" width="16.125" style="400" hidden="1"/>
    <col min="5484" max="5484" width="6.125" style="400" hidden="1"/>
    <col min="5485" max="5485" width="3" style="400" hidden="1"/>
    <col min="5486" max="5725" width="8.625" style="400" hidden="1"/>
    <col min="5726" max="5731" width="14.875" style="400" hidden="1"/>
    <col min="5732" max="5733" width="15.875" style="400" hidden="1"/>
    <col min="5734" max="5739" width="16.125" style="400" hidden="1"/>
    <col min="5740" max="5740" width="6.125" style="400" hidden="1"/>
    <col min="5741" max="5741" width="3" style="400" hidden="1"/>
    <col min="5742" max="5981" width="8.625" style="400" hidden="1"/>
    <col min="5982" max="5987" width="14.875" style="400" hidden="1"/>
    <col min="5988" max="5989" width="15.875" style="400" hidden="1"/>
    <col min="5990" max="5995" width="16.125" style="400" hidden="1"/>
    <col min="5996" max="5996" width="6.125" style="400" hidden="1"/>
    <col min="5997" max="5997" width="3" style="400" hidden="1"/>
    <col min="5998" max="6237" width="8.625" style="400" hidden="1"/>
    <col min="6238" max="6243" width="14.875" style="400" hidden="1"/>
    <col min="6244" max="6245" width="15.875" style="400" hidden="1"/>
    <col min="6246" max="6251" width="16.125" style="400" hidden="1"/>
    <col min="6252" max="6252" width="6.125" style="400" hidden="1"/>
    <col min="6253" max="6253" width="3" style="400" hidden="1"/>
    <col min="6254" max="6493" width="8.625" style="400" hidden="1"/>
    <col min="6494" max="6499" width="14.875" style="400" hidden="1"/>
    <col min="6500" max="6501" width="15.875" style="400" hidden="1"/>
    <col min="6502" max="6507" width="16.125" style="400" hidden="1"/>
    <col min="6508" max="6508" width="6.125" style="400" hidden="1"/>
    <col min="6509" max="6509" width="3" style="400" hidden="1"/>
    <col min="6510" max="6749" width="8.625" style="400" hidden="1"/>
    <col min="6750" max="6755" width="14.875" style="400" hidden="1"/>
    <col min="6756" max="6757" width="15.875" style="400" hidden="1"/>
    <col min="6758" max="6763" width="16.125" style="400" hidden="1"/>
    <col min="6764" max="6764" width="6.125" style="400" hidden="1"/>
    <col min="6765" max="6765" width="3" style="400" hidden="1"/>
    <col min="6766" max="7005" width="8.625" style="400" hidden="1"/>
    <col min="7006" max="7011" width="14.875" style="400" hidden="1"/>
    <col min="7012" max="7013" width="15.875" style="400" hidden="1"/>
    <col min="7014" max="7019" width="16.125" style="400" hidden="1"/>
    <col min="7020" max="7020" width="6.125" style="400" hidden="1"/>
    <col min="7021" max="7021" width="3" style="400" hidden="1"/>
    <col min="7022" max="7261" width="8.625" style="400" hidden="1"/>
    <col min="7262" max="7267" width="14.875" style="400" hidden="1"/>
    <col min="7268" max="7269" width="15.875" style="400" hidden="1"/>
    <col min="7270" max="7275" width="16.125" style="400" hidden="1"/>
    <col min="7276" max="7276" width="6.125" style="400" hidden="1"/>
    <col min="7277" max="7277" width="3" style="400" hidden="1"/>
    <col min="7278" max="7517" width="8.625" style="400" hidden="1"/>
    <col min="7518" max="7523" width="14.875" style="400" hidden="1"/>
    <col min="7524" max="7525" width="15.875" style="400" hidden="1"/>
    <col min="7526" max="7531" width="16.125" style="400" hidden="1"/>
    <col min="7532" max="7532" width="6.125" style="400" hidden="1"/>
    <col min="7533" max="7533" width="3" style="400" hidden="1"/>
    <col min="7534" max="7773" width="8.625" style="400" hidden="1"/>
    <col min="7774" max="7779" width="14.875" style="400" hidden="1"/>
    <col min="7780" max="7781" width="15.875" style="400" hidden="1"/>
    <col min="7782" max="7787" width="16.125" style="400" hidden="1"/>
    <col min="7788" max="7788" width="6.125" style="400" hidden="1"/>
    <col min="7789" max="7789" width="3" style="400" hidden="1"/>
    <col min="7790" max="8029" width="8.625" style="400" hidden="1"/>
    <col min="8030" max="8035" width="14.875" style="400" hidden="1"/>
    <col min="8036" max="8037" width="15.875" style="400" hidden="1"/>
    <col min="8038" max="8043" width="16.125" style="400" hidden="1"/>
    <col min="8044" max="8044" width="6.125" style="400" hidden="1"/>
    <col min="8045" max="8045" width="3" style="400" hidden="1"/>
    <col min="8046" max="8285" width="8.625" style="400" hidden="1"/>
    <col min="8286" max="8291" width="14.875" style="400" hidden="1"/>
    <col min="8292" max="8293" width="15.875" style="400" hidden="1"/>
    <col min="8294" max="8299" width="16.125" style="400" hidden="1"/>
    <col min="8300" max="8300" width="6.125" style="400" hidden="1"/>
    <col min="8301" max="8301" width="3" style="400" hidden="1"/>
    <col min="8302" max="8541" width="8.625" style="400" hidden="1"/>
    <col min="8542" max="8547" width="14.875" style="400" hidden="1"/>
    <col min="8548" max="8549" width="15.875" style="400" hidden="1"/>
    <col min="8550" max="8555" width="16.125" style="400" hidden="1"/>
    <col min="8556" max="8556" width="6.125" style="400" hidden="1"/>
    <col min="8557" max="8557" width="3" style="400" hidden="1"/>
    <col min="8558" max="8797" width="8.625" style="400" hidden="1"/>
    <col min="8798" max="8803" width="14.875" style="400" hidden="1"/>
    <col min="8804" max="8805" width="15.875" style="400" hidden="1"/>
    <col min="8806" max="8811" width="16.125" style="400" hidden="1"/>
    <col min="8812" max="8812" width="6.125" style="400" hidden="1"/>
    <col min="8813" max="8813" width="3" style="400" hidden="1"/>
    <col min="8814" max="9053" width="8.625" style="400" hidden="1"/>
    <col min="9054" max="9059" width="14.875" style="400" hidden="1"/>
    <col min="9060" max="9061" width="15.875" style="400" hidden="1"/>
    <col min="9062" max="9067" width="16.125" style="400" hidden="1"/>
    <col min="9068" max="9068" width="6.125" style="400" hidden="1"/>
    <col min="9069" max="9069" width="3" style="400" hidden="1"/>
    <col min="9070" max="9309" width="8.625" style="400" hidden="1"/>
    <col min="9310" max="9315" width="14.875" style="400" hidden="1"/>
    <col min="9316" max="9317" width="15.875" style="400" hidden="1"/>
    <col min="9318" max="9323" width="16.125" style="400" hidden="1"/>
    <col min="9324" max="9324" width="6.125" style="400" hidden="1"/>
    <col min="9325" max="9325" width="3" style="400" hidden="1"/>
    <col min="9326" max="9565" width="8.625" style="400" hidden="1"/>
    <col min="9566" max="9571" width="14.875" style="400" hidden="1"/>
    <col min="9572" max="9573" width="15.875" style="400" hidden="1"/>
    <col min="9574" max="9579" width="16.125" style="400" hidden="1"/>
    <col min="9580" max="9580" width="6.125" style="400" hidden="1"/>
    <col min="9581" max="9581" width="3" style="400" hidden="1"/>
    <col min="9582" max="9821" width="8.625" style="400" hidden="1"/>
    <col min="9822" max="9827" width="14.875" style="400" hidden="1"/>
    <col min="9828" max="9829" width="15.875" style="400" hidden="1"/>
    <col min="9830" max="9835" width="16.125" style="400" hidden="1"/>
    <col min="9836" max="9836" width="6.125" style="400" hidden="1"/>
    <col min="9837" max="9837" width="3" style="400" hidden="1"/>
    <col min="9838" max="10077" width="8.625" style="400" hidden="1"/>
    <col min="10078" max="10083" width="14.875" style="400" hidden="1"/>
    <col min="10084" max="10085" width="15.875" style="400" hidden="1"/>
    <col min="10086" max="10091" width="16.125" style="400" hidden="1"/>
    <col min="10092" max="10092" width="6.125" style="400" hidden="1"/>
    <col min="10093" max="10093" width="3" style="400" hidden="1"/>
    <col min="10094" max="10333" width="8.625" style="400" hidden="1"/>
    <col min="10334" max="10339" width="14.875" style="400" hidden="1"/>
    <col min="10340" max="10341" width="15.875" style="400" hidden="1"/>
    <col min="10342" max="10347" width="16.125" style="400" hidden="1"/>
    <col min="10348" max="10348" width="6.125" style="400" hidden="1"/>
    <col min="10349" max="10349" width="3" style="400" hidden="1"/>
    <col min="10350" max="10589" width="8.625" style="400" hidden="1"/>
    <col min="10590" max="10595" width="14.875" style="400" hidden="1"/>
    <col min="10596" max="10597" width="15.875" style="400" hidden="1"/>
    <col min="10598" max="10603" width="16.125" style="400" hidden="1"/>
    <col min="10604" max="10604" width="6.125" style="400" hidden="1"/>
    <col min="10605" max="10605" width="3" style="400" hidden="1"/>
    <col min="10606" max="10845" width="8.625" style="400" hidden="1"/>
    <col min="10846" max="10851" width="14.875" style="400" hidden="1"/>
    <col min="10852" max="10853" width="15.875" style="400" hidden="1"/>
    <col min="10854" max="10859" width="16.125" style="400" hidden="1"/>
    <col min="10860" max="10860" width="6.125" style="400" hidden="1"/>
    <col min="10861" max="10861" width="3" style="400" hidden="1"/>
    <col min="10862" max="11101" width="8.625" style="400" hidden="1"/>
    <col min="11102" max="11107" width="14.875" style="400" hidden="1"/>
    <col min="11108" max="11109" width="15.875" style="400" hidden="1"/>
    <col min="11110" max="11115" width="16.125" style="400" hidden="1"/>
    <col min="11116" max="11116" width="6.125" style="400" hidden="1"/>
    <col min="11117" max="11117" width="3" style="400" hidden="1"/>
    <col min="11118" max="11357" width="8.625" style="400" hidden="1"/>
    <col min="11358" max="11363" width="14.875" style="400" hidden="1"/>
    <col min="11364" max="11365" width="15.875" style="400" hidden="1"/>
    <col min="11366" max="11371" width="16.125" style="400" hidden="1"/>
    <col min="11372" max="11372" width="6.125" style="400" hidden="1"/>
    <col min="11373" max="11373" width="3" style="400" hidden="1"/>
    <col min="11374" max="11613" width="8.625" style="400" hidden="1"/>
    <col min="11614" max="11619" width="14.875" style="400" hidden="1"/>
    <col min="11620" max="11621" width="15.875" style="400" hidden="1"/>
    <col min="11622" max="11627" width="16.125" style="400" hidden="1"/>
    <col min="11628" max="11628" width="6.125" style="400" hidden="1"/>
    <col min="11629" max="11629" width="3" style="400" hidden="1"/>
    <col min="11630" max="11869" width="8.625" style="400" hidden="1"/>
    <col min="11870" max="11875" width="14.875" style="400" hidden="1"/>
    <col min="11876" max="11877" width="15.875" style="400" hidden="1"/>
    <col min="11878" max="11883" width="16.125" style="400" hidden="1"/>
    <col min="11884" max="11884" width="6.125" style="400" hidden="1"/>
    <col min="11885" max="11885" width="3" style="400" hidden="1"/>
    <col min="11886" max="12125" width="8.625" style="400" hidden="1"/>
    <col min="12126" max="12131" width="14.875" style="400" hidden="1"/>
    <col min="12132" max="12133" width="15.875" style="400" hidden="1"/>
    <col min="12134" max="12139" width="16.125" style="400" hidden="1"/>
    <col min="12140" max="12140" width="6.125" style="400" hidden="1"/>
    <col min="12141" max="12141" width="3" style="400" hidden="1"/>
    <col min="12142" max="12381" width="8.625" style="400" hidden="1"/>
    <col min="12382" max="12387" width="14.875" style="400" hidden="1"/>
    <col min="12388" max="12389" width="15.875" style="400" hidden="1"/>
    <col min="12390" max="12395" width="16.125" style="400" hidden="1"/>
    <col min="12396" max="12396" width="6.125" style="400" hidden="1"/>
    <col min="12397" max="12397" width="3" style="400" hidden="1"/>
    <col min="12398" max="12637" width="8.625" style="400" hidden="1"/>
    <col min="12638" max="12643" width="14.875" style="400" hidden="1"/>
    <col min="12644" max="12645" width="15.875" style="400" hidden="1"/>
    <col min="12646" max="12651" width="16.125" style="400" hidden="1"/>
    <col min="12652" max="12652" width="6.125" style="400" hidden="1"/>
    <col min="12653" max="12653" width="3" style="400" hidden="1"/>
    <col min="12654" max="12893" width="8.625" style="400" hidden="1"/>
    <col min="12894" max="12899" width="14.875" style="400" hidden="1"/>
    <col min="12900" max="12901" width="15.875" style="400" hidden="1"/>
    <col min="12902" max="12907" width="16.125" style="400" hidden="1"/>
    <col min="12908" max="12908" width="6.125" style="400" hidden="1"/>
    <col min="12909" max="12909" width="3" style="400" hidden="1"/>
    <col min="12910" max="13149" width="8.625" style="400" hidden="1"/>
    <col min="13150" max="13155" width="14.875" style="400" hidden="1"/>
    <col min="13156" max="13157" width="15.875" style="400" hidden="1"/>
    <col min="13158" max="13163" width="16.125" style="400" hidden="1"/>
    <col min="13164" max="13164" width="6.125" style="400" hidden="1"/>
    <col min="13165" max="13165" width="3" style="400" hidden="1"/>
    <col min="13166" max="13405" width="8.625" style="400" hidden="1"/>
    <col min="13406" max="13411" width="14.875" style="400" hidden="1"/>
    <col min="13412" max="13413" width="15.875" style="400" hidden="1"/>
    <col min="13414" max="13419" width="16.125" style="400" hidden="1"/>
    <col min="13420" max="13420" width="6.125" style="400" hidden="1"/>
    <col min="13421" max="13421" width="3" style="400" hidden="1"/>
    <col min="13422" max="13661" width="8.625" style="400" hidden="1"/>
    <col min="13662" max="13667" width="14.875" style="400" hidden="1"/>
    <col min="13668" max="13669" width="15.875" style="400" hidden="1"/>
    <col min="13670" max="13675" width="16.125" style="400" hidden="1"/>
    <col min="13676" max="13676" width="6.125" style="400" hidden="1"/>
    <col min="13677" max="13677" width="3" style="400" hidden="1"/>
    <col min="13678" max="13917" width="8.625" style="400" hidden="1"/>
    <col min="13918" max="13923" width="14.875" style="400" hidden="1"/>
    <col min="13924" max="13925" width="15.875" style="400" hidden="1"/>
    <col min="13926" max="13931" width="16.125" style="400" hidden="1"/>
    <col min="13932" max="13932" width="6.125" style="400" hidden="1"/>
    <col min="13933" max="13933" width="3" style="400" hidden="1"/>
    <col min="13934" max="14173" width="8.625" style="400" hidden="1"/>
    <col min="14174" max="14179" width="14.875" style="400" hidden="1"/>
    <col min="14180" max="14181" width="15.875" style="400" hidden="1"/>
    <col min="14182" max="14187" width="16.125" style="400" hidden="1"/>
    <col min="14188" max="14188" width="6.125" style="400" hidden="1"/>
    <col min="14189" max="14189" width="3" style="400" hidden="1"/>
    <col min="14190" max="14429" width="8.625" style="400" hidden="1"/>
    <col min="14430" max="14435" width="14.875" style="400" hidden="1"/>
    <col min="14436" max="14437" width="15.875" style="400" hidden="1"/>
    <col min="14438" max="14443" width="16.125" style="400" hidden="1"/>
    <col min="14444" max="14444" width="6.125" style="400" hidden="1"/>
    <col min="14445" max="14445" width="3" style="400" hidden="1"/>
    <col min="14446" max="14685" width="8.625" style="400" hidden="1"/>
    <col min="14686" max="14691" width="14.875" style="400" hidden="1"/>
    <col min="14692" max="14693" width="15.875" style="400" hidden="1"/>
    <col min="14694" max="14699" width="16.125" style="400" hidden="1"/>
    <col min="14700" max="14700" width="6.125" style="400" hidden="1"/>
    <col min="14701" max="14701" width="3" style="400" hidden="1"/>
    <col min="14702" max="14941" width="8.625" style="400" hidden="1"/>
    <col min="14942" max="14947" width="14.875" style="400" hidden="1"/>
    <col min="14948" max="14949" width="15.875" style="400" hidden="1"/>
    <col min="14950" max="14955" width="16.125" style="400" hidden="1"/>
    <col min="14956" max="14956" width="6.125" style="400" hidden="1"/>
    <col min="14957" max="14957" width="3" style="400" hidden="1"/>
    <col min="14958" max="15197" width="8.625" style="400" hidden="1"/>
    <col min="15198" max="15203" width="14.875" style="400" hidden="1"/>
    <col min="15204" max="15205" width="15.875" style="400" hidden="1"/>
    <col min="15206" max="15211" width="16.125" style="400" hidden="1"/>
    <col min="15212" max="15212" width="6.125" style="400" hidden="1"/>
    <col min="15213" max="15213" width="3" style="400" hidden="1"/>
    <col min="15214" max="15453" width="8.625" style="400" hidden="1"/>
    <col min="15454" max="15459" width="14.875" style="400" hidden="1"/>
    <col min="15460" max="15461" width="15.875" style="400" hidden="1"/>
    <col min="15462" max="15467" width="16.125" style="400" hidden="1"/>
    <col min="15468" max="15468" width="6.125" style="400" hidden="1"/>
    <col min="15469" max="15469" width="3" style="400" hidden="1"/>
    <col min="15470" max="15709" width="8.625" style="400" hidden="1"/>
    <col min="15710" max="15715" width="14.875" style="400" hidden="1"/>
    <col min="15716" max="15717" width="15.875" style="400" hidden="1"/>
    <col min="15718" max="15723" width="16.125" style="400" hidden="1"/>
    <col min="15724" max="15724" width="6.125" style="400" hidden="1"/>
    <col min="15725" max="15725" width="3" style="400" hidden="1"/>
    <col min="15726" max="15965" width="8.625" style="400" hidden="1"/>
    <col min="15966" max="15971" width="14.875" style="400" hidden="1"/>
    <col min="15972" max="15973" width="15.875" style="400" hidden="1"/>
    <col min="15974" max="15979" width="16.125" style="400" hidden="1"/>
    <col min="15980" max="15980" width="6.125" style="400" hidden="1"/>
    <col min="15981" max="15981" width="3" style="400" hidden="1"/>
    <col min="15982" max="16221" width="8.625" style="400" hidden="1"/>
    <col min="16222" max="16227" width="14.875" style="400" hidden="1"/>
    <col min="16228" max="16229" width="15.875" style="400" hidden="1"/>
    <col min="16230" max="16235" width="16.125" style="400" hidden="1"/>
    <col min="16236" max="16236" width="6.125" style="400" hidden="1"/>
    <col min="16237" max="16237" width="3" style="400" hidden="1"/>
    <col min="16238" max="16384" width="8.625" style="400" hidden="1"/>
  </cols>
  <sheetData>
    <row r="1" spans="1:143" ht="42.75" customHeight="1">
      <c r="A1" s="398"/>
      <c r="B1" s="399"/>
      <c r="DD1" s="400"/>
      <c r="DE1" s="400"/>
    </row>
    <row r="2" spans="1:143" ht="25.5" customHeight="1">
      <c r="A2" s="401"/>
      <c r="C2" s="401"/>
      <c r="O2" s="401"/>
      <c r="P2" s="401"/>
      <c r="Q2" s="401"/>
      <c r="R2" s="401"/>
      <c r="S2" s="401"/>
      <c r="T2" s="401"/>
      <c r="U2" s="401"/>
      <c r="V2" s="401"/>
      <c r="W2" s="401"/>
      <c r="X2" s="401"/>
      <c r="Y2" s="401"/>
      <c r="Z2" s="401"/>
      <c r="AA2" s="401"/>
      <c r="AB2" s="401"/>
      <c r="AC2" s="401"/>
      <c r="AD2" s="401"/>
      <c r="AE2" s="401"/>
      <c r="AF2" s="401"/>
      <c r="AG2" s="401"/>
      <c r="AH2" s="401"/>
      <c r="AI2" s="401"/>
      <c r="AU2" s="401"/>
      <c r="BG2" s="401"/>
      <c r="BS2" s="401"/>
      <c r="CE2" s="401"/>
      <c r="CQ2" s="401"/>
      <c r="DD2" s="400"/>
      <c r="DE2" s="400"/>
    </row>
    <row r="3" spans="1:143" ht="25.5" customHeight="1">
      <c r="A3" s="401"/>
      <c r="C3" s="401"/>
      <c r="O3" s="401"/>
      <c r="P3" s="401"/>
      <c r="Q3" s="401"/>
      <c r="R3" s="401"/>
      <c r="S3" s="401"/>
      <c r="T3" s="401"/>
      <c r="U3" s="401"/>
      <c r="V3" s="401"/>
      <c r="W3" s="401"/>
      <c r="X3" s="401"/>
      <c r="Y3" s="401"/>
      <c r="Z3" s="401"/>
      <c r="AA3" s="401"/>
      <c r="AB3" s="401"/>
      <c r="AC3" s="401"/>
      <c r="AD3" s="401"/>
      <c r="AE3" s="401"/>
      <c r="AF3" s="401"/>
      <c r="AG3" s="401"/>
      <c r="AH3" s="401"/>
      <c r="AI3" s="401"/>
      <c r="AU3" s="401"/>
      <c r="BG3" s="401"/>
      <c r="BS3" s="401"/>
      <c r="CE3" s="401"/>
      <c r="CQ3" s="401"/>
      <c r="DD3" s="400"/>
      <c r="DE3" s="400"/>
    </row>
    <row r="4" spans="1:143" s="279" customFormat="1">
      <c r="A4" s="401"/>
      <c r="B4" s="401"/>
      <c r="C4" s="401"/>
      <c r="D4" s="401"/>
      <c r="E4" s="401"/>
      <c r="F4" s="401"/>
      <c r="G4" s="401"/>
      <c r="H4" s="401"/>
      <c r="I4" s="401"/>
      <c r="J4" s="401"/>
      <c r="K4" s="401"/>
      <c r="L4" s="401"/>
      <c r="M4" s="401"/>
      <c r="N4" s="401"/>
      <c r="O4" s="401"/>
      <c r="P4" s="401"/>
      <c r="Q4" s="401"/>
      <c r="R4" s="401"/>
      <c r="S4" s="401"/>
      <c r="T4" s="401"/>
      <c r="U4" s="401"/>
      <c r="V4" s="401"/>
      <c r="W4" s="401"/>
      <c r="X4" s="401"/>
      <c r="Y4" s="401"/>
      <c r="Z4" s="401"/>
      <c r="AA4" s="401"/>
      <c r="AB4" s="401"/>
      <c r="AC4" s="401"/>
      <c r="AD4" s="401"/>
      <c r="AE4" s="401"/>
      <c r="AF4" s="401"/>
      <c r="AG4" s="401"/>
      <c r="AH4" s="401"/>
      <c r="AI4" s="401"/>
      <c r="AJ4" s="401"/>
      <c r="AK4" s="401"/>
      <c r="AL4" s="401"/>
      <c r="AM4" s="401"/>
      <c r="AN4" s="401"/>
      <c r="AO4" s="401"/>
      <c r="AP4" s="401"/>
      <c r="AQ4" s="401"/>
      <c r="AR4" s="401"/>
      <c r="AS4" s="401"/>
      <c r="AT4" s="401"/>
      <c r="AU4" s="401"/>
      <c r="AV4" s="401"/>
      <c r="AW4" s="401"/>
      <c r="AX4" s="401"/>
      <c r="AY4" s="401"/>
      <c r="AZ4" s="401"/>
      <c r="BA4" s="401"/>
      <c r="BB4" s="401"/>
      <c r="BC4" s="401"/>
      <c r="BD4" s="401"/>
      <c r="BE4" s="401"/>
      <c r="BF4" s="401"/>
      <c r="BG4" s="401"/>
      <c r="BH4" s="401"/>
      <c r="BI4" s="401"/>
      <c r="BJ4" s="401"/>
      <c r="BK4" s="401"/>
      <c r="BL4" s="401"/>
      <c r="BM4" s="401"/>
      <c r="BN4" s="401"/>
      <c r="BO4" s="401"/>
      <c r="BP4" s="401"/>
      <c r="BQ4" s="401"/>
      <c r="BR4" s="401"/>
      <c r="BS4" s="401"/>
      <c r="BT4" s="401"/>
      <c r="BU4" s="401"/>
      <c r="BV4" s="401"/>
      <c r="BW4" s="401"/>
      <c r="BX4" s="401"/>
      <c r="BY4" s="401"/>
      <c r="BZ4" s="401"/>
      <c r="CA4" s="401"/>
      <c r="CB4" s="401"/>
      <c r="CC4" s="401"/>
      <c r="CD4" s="401"/>
      <c r="CE4" s="401"/>
      <c r="CF4" s="401"/>
      <c r="CG4" s="401"/>
      <c r="CH4" s="401"/>
      <c r="CI4" s="401"/>
      <c r="CJ4" s="401"/>
      <c r="CK4" s="401"/>
      <c r="CL4" s="401"/>
      <c r="CM4" s="401"/>
      <c r="CN4" s="401"/>
      <c r="CO4" s="401"/>
      <c r="CP4" s="401"/>
      <c r="CQ4" s="401"/>
      <c r="CR4" s="401"/>
      <c r="CS4" s="401"/>
      <c r="CT4" s="401"/>
      <c r="CU4" s="401"/>
      <c r="CV4" s="401"/>
      <c r="CW4" s="401"/>
      <c r="CX4" s="401"/>
      <c r="CY4" s="401"/>
      <c r="CZ4" s="401"/>
      <c r="DA4" s="401"/>
      <c r="DB4" s="401"/>
      <c r="DC4" s="401"/>
      <c r="DD4" s="401"/>
      <c r="DE4" s="401"/>
      <c r="DF4" s="280"/>
      <c r="DG4" s="280"/>
      <c r="DH4" s="280"/>
      <c r="DI4" s="280"/>
      <c r="DJ4" s="280"/>
      <c r="DK4" s="280"/>
      <c r="DL4" s="280"/>
      <c r="DM4" s="280"/>
      <c r="DN4" s="280"/>
      <c r="DO4" s="280"/>
      <c r="DP4" s="280"/>
      <c r="DQ4" s="280"/>
      <c r="DR4" s="280"/>
      <c r="DS4" s="280"/>
      <c r="DT4" s="280"/>
      <c r="DU4" s="280"/>
      <c r="DV4" s="280"/>
      <c r="DW4" s="280"/>
    </row>
    <row r="5" spans="1:143" s="279" customFormat="1">
      <c r="A5" s="401"/>
      <c r="B5" s="401"/>
      <c r="C5" s="401"/>
      <c r="D5" s="401"/>
      <c r="E5" s="401"/>
      <c r="F5" s="401"/>
      <c r="G5" s="401"/>
      <c r="H5" s="401"/>
      <c r="I5" s="401"/>
      <c r="J5" s="401"/>
      <c r="K5" s="401"/>
      <c r="L5" s="401"/>
      <c r="M5" s="401"/>
      <c r="N5" s="401"/>
      <c r="O5" s="401"/>
      <c r="P5" s="401"/>
      <c r="Q5" s="401"/>
      <c r="R5" s="401"/>
      <c r="S5" s="401"/>
      <c r="T5" s="401"/>
      <c r="U5" s="401"/>
      <c r="V5" s="401"/>
      <c r="W5" s="401"/>
      <c r="X5" s="401"/>
      <c r="Y5" s="401"/>
      <c r="Z5" s="401"/>
      <c r="AA5" s="401"/>
      <c r="AB5" s="401"/>
      <c r="AC5" s="401"/>
      <c r="AD5" s="401"/>
      <c r="AE5" s="401"/>
      <c r="AF5" s="401"/>
      <c r="AG5" s="401"/>
      <c r="AH5" s="401"/>
      <c r="AI5" s="401"/>
      <c r="AJ5" s="401"/>
      <c r="AK5" s="401"/>
      <c r="AL5" s="401"/>
      <c r="AM5" s="401"/>
      <c r="AN5" s="401"/>
      <c r="AO5" s="401"/>
      <c r="AP5" s="401"/>
      <c r="AQ5" s="401"/>
      <c r="AR5" s="401"/>
      <c r="AS5" s="401"/>
      <c r="AT5" s="401"/>
      <c r="AU5" s="401"/>
      <c r="AV5" s="401"/>
      <c r="AW5" s="401"/>
      <c r="AX5" s="401"/>
      <c r="AY5" s="401"/>
      <c r="AZ5" s="401"/>
      <c r="BA5" s="401"/>
      <c r="BB5" s="401"/>
      <c r="BC5" s="401"/>
      <c r="BD5" s="401"/>
      <c r="BE5" s="401"/>
      <c r="BF5" s="401"/>
      <c r="BG5" s="401"/>
      <c r="BH5" s="401"/>
      <c r="BI5" s="401"/>
      <c r="BJ5" s="401"/>
      <c r="BK5" s="401"/>
      <c r="BL5" s="401"/>
      <c r="BM5" s="401"/>
      <c r="BN5" s="401"/>
      <c r="BO5" s="401"/>
      <c r="BP5" s="401"/>
      <c r="BQ5" s="401"/>
      <c r="BR5" s="401"/>
      <c r="BS5" s="401"/>
      <c r="BT5" s="401"/>
      <c r="BU5" s="401"/>
      <c r="BV5" s="401"/>
      <c r="BW5" s="401"/>
      <c r="BX5" s="401"/>
      <c r="BY5" s="401"/>
      <c r="BZ5" s="401"/>
      <c r="CA5" s="401"/>
      <c r="CB5" s="401"/>
      <c r="CC5" s="401"/>
      <c r="CD5" s="401"/>
      <c r="CE5" s="401"/>
      <c r="CF5" s="401"/>
      <c r="CG5" s="401"/>
      <c r="CH5" s="401"/>
      <c r="CI5" s="401"/>
      <c r="CJ5" s="401"/>
      <c r="CK5" s="401"/>
      <c r="CL5" s="401"/>
      <c r="CM5" s="401"/>
      <c r="CN5" s="401"/>
      <c r="CO5" s="401"/>
      <c r="CP5" s="401"/>
      <c r="CQ5" s="401"/>
      <c r="CR5" s="401"/>
      <c r="CS5" s="401"/>
      <c r="CT5" s="401"/>
      <c r="CU5" s="401"/>
      <c r="CV5" s="401"/>
      <c r="CW5" s="401"/>
      <c r="CX5" s="401"/>
      <c r="CY5" s="401"/>
      <c r="CZ5" s="401"/>
      <c r="DA5" s="401"/>
      <c r="DB5" s="401"/>
      <c r="DC5" s="401"/>
      <c r="DD5" s="401"/>
      <c r="DE5" s="401"/>
      <c r="DF5" s="280"/>
      <c r="DG5" s="280"/>
      <c r="DH5" s="280"/>
      <c r="DI5" s="280"/>
      <c r="DJ5" s="280"/>
      <c r="DK5" s="280"/>
      <c r="DL5" s="280"/>
      <c r="DM5" s="280"/>
      <c r="DN5" s="280"/>
      <c r="DO5" s="280"/>
      <c r="DP5" s="280"/>
      <c r="DQ5" s="280"/>
      <c r="DR5" s="280"/>
      <c r="DS5" s="280"/>
      <c r="DT5" s="280"/>
      <c r="DU5" s="280"/>
      <c r="DV5" s="280"/>
      <c r="DW5" s="280"/>
    </row>
    <row r="6" spans="1:143" s="279" customFormat="1">
      <c r="A6" s="401"/>
      <c r="B6" s="401"/>
      <c r="C6" s="401"/>
      <c r="D6" s="401"/>
      <c r="E6" s="401"/>
      <c r="F6" s="401"/>
      <c r="G6" s="401"/>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1"/>
      <c r="AG6" s="401"/>
      <c r="AH6" s="401"/>
      <c r="AI6" s="401"/>
      <c r="AJ6" s="401"/>
      <c r="AK6" s="401"/>
      <c r="AL6" s="401"/>
      <c r="AM6" s="401"/>
      <c r="AN6" s="401"/>
      <c r="AO6" s="401"/>
      <c r="AP6" s="401"/>
      <c r="AQ6" s="401"/>
      <c r="AR6" s="401"/>
      <c r="AS6" s="401"/>
      <c r="AT6" s="401"/>
      <c r="AU6" s="401"/>
      <c r="AV6" s="401"/>
      <c r="AW6" s="401"/>
      <c r="AX6" s="401"/>
      <c r="AY6" s="401"/>
      <c r="AZ6" s="401"/>
      <c r="BA6" s="401"/>
      <c r="BB6" s="401"/>
      <c r="BC6" s="401"/>
      <c r="BD6" s="401"/>
      <c r="BE6" s="401"/>
      <c r="BF6" s="401"/>
      <c r="BG6" s="401"/>
      <c r="BH6" s="401"/>
      <c r="BI6" s="401"/>
      <c r="BJ6" s="401"/>
      <c r="BK6" s="401"/>
      <c r="BL6" s="401"/>
      <c r="BM6" s="401"/>
      <c r="BN6" s="401"/>
      <c r="BO6" s="401"/>
      <c r="BP6" s="401"/>
      <c r="BQ6" s="401"/>
      <c r="BR6" s="401"/>
      <c r="BS6" s="401"/>
      <c r="BT6" s="401"/>
      <c r="BU6" s="401"/>
      <c r="BV6" s="401"/>
      <c r="BW6" s="401"/>
      <c r="BX6" s="401"/>
      <c r="BY6" s="401"/>
      <c r="BZ6" s="401"/>
      <c r="CA6" s="401"/>
      <c r="CB6" s="401"/>
      <c r="CC6" s="401"/>
      <c r="CD6" s="401"/>
      <c r="CE6" s="401"/>
      <c r="CF6" s="401"/>
      <c r="CG6" s="401"/>
      <c r="CH6" s="401"/>
      <c r="CI6" s="401"/>
      <c r="CJ6" s="401"/>
      <c r="CK6" s="401"/>
      <c r="CL6" s="401"/>
      <c r="CM6" s="401"/>
      <c r="CN6" s="401"/>
      <c r="CO6" s="401"/>
      <c r="CP6" s="401"/>
      <c r="CQ6" s="401"/>
      <c r="CR6" s="401"/>
      <c r="CS6" s="401"/>
      <c r="CT6" s="401"/>
      <c r="CU6" s="401"/>
      <c r="CV6" s="401"/>
      <c r="CW6" s="401"/>
      <c r="CX6" s="401"/>
      <c r="CY6" s="401"/>
      <c r="CZ6" s="401"/>
      <c r="DA6" s="401"/>
      <c r="DB6" s="401"/>
      <c r="DC6" s="401"/>
      <c r="DD6" s="401"/>
      <c r="DE6" s="401"/>
      <c r="DF6" s="280"/>
      <c r="DG6" s="280"/>
      <c r="DH6" s="280"/>
      <c r="DI6" s="280"/>
      <c r="DJ6" s="280"/>
      <c r="DK6" s="280"/>
      <c r="DL6" s="280"/>
      <c r="DM6" s="280"/>
      <c r="DN6" s="280"/>
      <c r="DO6" s="280"/>
      <c r="DP6" s="280"/>
      <c r="DQ6" s="280"/>
      <c r="DR6" s="280"/>
      <c r="DS6" s="280"/>
      <c r="DT6" s="280"/>
      <c r="DU6" s="280"/>
      <c r="DV6" s="280"/>
      <c r="DW6" s="280"/>
    </row>
    <row r="7" spans="1:143" s="279" customFormat="1">
      <c r="A7" s="401"/>
      <c r="B7" s="401"/>
      <c r="C7" s="401"/>
      <c r="D7" s="401"/>
      <c r="E7" s="401"/>
      <c r="F7" s="401"/>
      <c r="G7" s="401"/>
      <c r="H7" s="401"/>
      <c r="I7" s="401"/>
      <c r="J7" s="401"/>
      <c r="K7" s="401"/>
      <c r="L7" s="401"/>
      <c r="M7" s="401"/>
      <c r="N7" s="401"/>
      <c r="O7" s="401"/>
      <c r="P7" s="401"/>
      <c r="Q7" s="401"/>
      <c r="R7" s="401"/>
      <c r="S7" s="401"/>
      <c r="T7" s="401"/>
      <c r="U7" s="401"/>
      <c r="V7" s="401"/>
      <c r="W7" s="401"/>
      <c r="X7" s="401"/>
      <c r="Y7" s="401"/>
      <c r="Z7" s="401"/>
      <c r="AA7" s="401"/>
      <c r="AB7" s="401"/>
      <c r="AC7" s="401"/>
      <c r="AD7" s="401"/>
      <c r="AE7" s="401"/>
      <c r="AF7" s="401"/>
      <c r="AG7" s="401"/>
      <c r="AH7" s="401"/>
      <c r="AI7" s="401"/>
      <c r="AJ7" s="401"/>
      <c r="AK7" s="401"/>
      <c r="AL7" s="401"/>
      <c r="AM7" s="401"/>
      <c r="AN7" s="401"/>
      <c r="AO7" s="401"/>
      <c r="AP7" s="401"/>
      <c r="AQ7" s="401"/>
      <c r="AR7" s="401"/>
      <c r="AS7" s="401"/>
      <c r="AT7" s="401"/>
      <c r="AU7" s="401"/>
      <c r="AV7" s="401"/>
      <c r="AW7" s="401"/>
      <c r="AX7" s="401"/>
      <c r="AY7" s="401"/>
      <c r="AZ7" s="401"/>
      <c r="BA7" s="401"/>
      <c r="BB7" s="401"/>
      <c r="BC7" s="401"/>
      <c r="BD7" s="401"/>
      <c r="BE7" s="401"/>
      <c r="BF7" s="401"/>
      <c r="BG7" s="401"/>
      <c r="BH7" s="401"/>
      <c r="BI7" s="401"/>
      <c r="BJ7" s="401"/>
      <c r="BK7" s="401"/>
      <c r="BL7" s="401"/>
      <c r="BM7" s="401"/>
      <c r="BN7" s="401"/>
      <c r="BO7" s="401"/>
      <c r="BP7" s="401"/>
      <c r="BQ7" s="401"/>
      <c r="BR7" s="401"/>
      <c r="BS7" s="401"/>
      <c r="BT7" s="401"/>
      <c r="BU7" s="401"/>
      <c r="BV7" s="401"/>
      <c r="BW7" s="401"/>
      <c r="BX7" s="401"/>
      <c r="BY7" s="401"/>
      <c r="BZ7" s="401"/>
      <c r="CA7" s="401"/>
      <c r="CB7" s="401"/>
      <c r="CC7" s="401"/>
      <c r="CD7" s="401"/>
      <c r="CE7" s="401"/>
      <c r="CF7" s="401"/>
      <c r="CG7" s="401"/>
      <c r="CH7" s="401"/>
      <c r="CI7" s="401"/>
      <c r="CJ7" s="401"/>
      <c r="CK7" s="401"/>
      <c r="CL7" s="401"/>
      <c r="CM7" s="401"/>
      <c r="CN7" s="401"/>
      <c r="CO7" s="401"/>
      <c r="CP7" s="401"/>
      <c r="CQ7" s="401"/>
      <c r="CR7" s="401"/>
      <c r="CS7" s="401"/>
      <c r="CT7" s="401"/>
      <c r="CU7" s="401"/>
      <c r="CV7" s="401"/>
      <c r="CW7" s="401"/>
      <c r="CX7" s="401"/>
      <c r="CY7" s="401"/>
      <c r="CZ7" s="401"/>
      <c r="DA7" s="401"/>
      <c r="DB7" s="401"/>
      <c r="DC7" s="401"/>
      <c r="DD7" s="401"/>
      <c r="DE7" s="401"/>
      <c r="DF7" s="280"/>
      <c r="DG7" s="280"/>
      <c r="DH7" s="280"/>
      <c r="DI7" s="280"/>
      <c r="DJ7" s="280"/>
      <c r="DK7" s="280"/>
      <c r="DL7" s="280"/>
      <c r="DM7" s="280"/>
      <c r="DN7" s="280"/>
      <c r="DO7" s="280"/>
      <c r="DP7" s="280"/>
      <c r="DQ7" s="280"/>
      <c r="DR7" s="280"/>
      <c r="DS7" s="280"/>
      <c r="DT7" s="280"/>
      <c r="DU7" s="280"/>
      <c r="DV7" s="280"/>
      <c r="DW7" s="280"/>
    </row>
    <row r="8" spans="1:143" s="279" customFormat="1">
      <c r="A8" s="401"/>
      <c r="B8" s="401"/>
      <c r="C8" s="401"/>
      <c r="D8" s="401"/>
      <c r="E8" s="401"/>
      <c r="F8" s="401"/>
      <c r="G8" s="401"/>
      <c r="H8" s="401"/>
      <c r="I8" s="401"/>
      <c r="J8" s="401"/>
      <c r="K8" s="401"/>
      <c r="L8" s="401"/>
      <c r="M8" s="401"/>
      <c r="N8" s="401"/>
      <c r="O8" s="401"/>
      <c r="P8" s="401"/>
      <c r="Q8" s="401"/>
      <c r="R8" s="401"/>
      <c r="S8" s="401"/>
      <c r="T8" s="401"/>
      <c r="U8" s="401"/>
      <c r="V8" s="401"/>
      <c r="W8" s="401"/>
      <c r="X8" s="401"/>
      <c r="Y8" s="401"/>
      <c r="Z8" s="401"/>
      <c r="AA8" s="401"/>
      <c r="AB8" s="401"/>
      <c r="AC8" s="401"/>
      <c r="AD8" s="401"/>
      <c r="AE8" s="401"/>
      <c r="AF8" s="401"/>
      <c r="AG8" s="401"/>
      <c r="AH8" s="401"/>
      <c r="AI8" s="401"/>
      <c r="AJ8" s="401"/>
      <c r="AK8" s="401"/>
      <c r="AL8" s="401"/>
      <c r="AM8" s="401"/>
      <c r="AN8" s="401"/>
      <c r="AO8" s="401"/>
      <c r="AP8" s="401"/>
      <c r="AQ8" s="401"/>
      <c r="AR8" s="401"/>
      <c r="AS8" s="401"/>
      <c r="AT8" s="401"/>
      <c r="AU8" s="401"/>
      <c r="AV8" s="401"/>
      <c r="AW8" s="401"/>
      <c r="AX8" s="401"/>
      <c r="AY8" s="401"/>
      <c r="AZ8" s="401"/>
      <c r="BA8" s="401"/>
      <c r="BB8" s="401"/>
      <c r="BC8" s="401"/>
      <c r="BD8" s="401"/>
      <c r="BE8" s="401"/>
      <c r="BF8" s="401"/>
      <c r="BG8" s="401"/>
      <c r="BH8" s="401"/>
      <c r="BI8" s="401"/>
      <c r="BJ8" s="401"/>
      <c r="BK8" s="401"/>
      <c r="BL8" s="401"/>
      <c r="BM8" s="401"/>
      <c r="BN8" s="401"/>
      <c r="BO8" s="401"/>
      <c r="BP8" s="401"/>
      <c r="BQ8" s="401"/>
      <c r="BR8" s="401"/>
      <c r="BS8" s="401"/>
      <c r="BT8" s="401"/>
      <c r="BU8" s="401"/>
      <c r="BV8" s="401"/>
      <c r="BW8" s="401"/>
      <c r="BX8" s="401"/>
      <c r="BY8" s="401"/>
      <c r="BZ8" s="401"/>
      <c r="CA8" s="401"/>
      <c r="CB8" s="401"/>
      <c r="CC8" s="401"/>
      <c r="CD8" s="401"/>
      <c r="CE8" s="401"/>
      <c r="CF8" s="401"/>
      <c r="CG8" s="401"/>
      <c r="CH8" s="401"/>
      <c r="CI8" s="401"/>
      <c r="CJ8" s="401"/>
      <c r="CK8" s="401"/>
      <c r="CL8" s="401"/>
      <c r="CM8" s="401"/>
      <c r="CN8" s="401"/>
      <c r="CO8" s="401"/>
      <c r="CP8" s="401"/>
      <c r="CQ8" s="401"/>
      <c r="CR8" s="401"/>
      <c r="CS8" s="401"/>
      <c r="CT8" s="401"/>
      <c r="CU8" s="401"/>
      <c r="CV8" s="401"/>
      <c r="CW8" s="401"/>
      <c r="CX8" s="401"/>
      <c r="CY8" s="401"/>
      <c r="CZ8" s="401"/>
      <c r="DA8" s="401"/>
      <c r="DB8" s="401"/>
      <c r="DC8" s="401"/>
      <c r="DD8" s="401"/>
      <c r="DE8" s="401"/>
      <c r="DF8" s="280"/>
      <c r="DG8" s="280"/>
      <c r="DH8" s="280"/>
      <c r="DI8" s="280"/>
      <c r="DJ8" s="280"/>
      <c r="DK8" s="280"/>
      <c r="DL8" s="280"/>
      <c r="DM8" s="280"/>
      <c r="DN8" s="280"/>
      <c r="DO8" s="280"/>
      <c r="DP8" s="280"/>
      <c r="DQ8" s="280"/>
      <c r="DR8" s="280"/>
      <c r="DS8" s="280"/>
      <c r="DT8" s="280"/>
      <c r="DU8" s="280"/>
      <c r="DV8" s="280"/>
      <c r="DW8" s="280"/>
    </row>
    <row r="9" spans="1:143" s="279" customFormat="1">
      <c r="A9" s="401"/>
      <c r="B9" s="401"/>
      <c r="C9" s="401"/>
      <c r="D9" s="401"/>
      <c r="E9" s="401"/>
      <c r="F9" s="401"/>
      <c r="G9" s="401"/>
      <c r="H9" s="401"/>
      <c r="I9" s="401"/>
      <c r="J9" s="401"/>
      <c r="K9" s="401"/>
      <c r="L9" s="401"/>
      <c r="M9" s="401"/>
      <c r="N9" s="401"/>
      <c r="O9" s="401"/>
      <c r="P9" s="401"/>
      <c r="Q9" s="401"/>
      <c r="R9" s="401"/>
      <c r="S9" s="401"/>
      <c r="T9" s="401"/>
      <c r="U9" s="401"/>
      <c r="V9" s="401"/>
      <c r="W9" s="401"/>
      <c r="X9" s="401"/>
      <c r="Y9" s="401"/>
      <c r="Z9" s="401"/>
      <c r="AA9" s="401"/>
      <c r="AB9" s="401"/>
      <c r="AC9" s="401"/>
      <c r="AD9" s="401"/>
      <c r="AE9" s="401"/>
      <c r="AF9" s="401"/>
      <c r="AG9" s="401"/>
      <c r="AH9" s="401"/>
      <c r="AI9" s="401"/>
      <c r="AJ9" s="401"/>
      <c r="AK9" s="401"/>
      <c r="AL9" s="401"/>
      <c r="AM9" s="401"/>
      <c r="AN9" s="401"/>
      <c r="AO9" s="401"/>
      <c r="AP9" s="401"/>
      <c r="AQ9" s="401"/>
      <c r="AR9" s="401"/>
      <c r="AS9" s="401"/>
      <c r="AT9" s="401"/>
      <c r="AU9" s="401"/>
      <c r="AV9" s="401"/>
      <c r="AW9" s="401"/>
      <c r="AX9" s="401"/>
      <c r="AY9" s="401"/>
      <c r="AZ9" s="401"/>
      <c r="BA9" s="401"/>
      <c r="BB9" s="401"/>
      <c r="BC9" s="401"/>
      <c r="BD9" s="401"/>
      <c r="BE9" s="401"/>
      <c r="BF9" s="401"/>
      <c r="BG9" s="401"/>
      <c r="BH9" s="401"/>
      <c r="BI9" s="401"/>
      <c r="BJ9" s="401"/>
      <c r="BK9" s="401"/>
      <c r="BL9" s="401"/>
      <c r="BM9" s="401"/>
      <c r="BN9" s="401"/>
      <c r="BO9" s="401"/>
      <c r="BP9" s="401"/>
      <c r="BQ9" s="401"/>
      <c r="BR9" s="401"/>
      <c r="BS9" s="401"/>
      <c r="BT9" s="401"/>
      <c r="BU9" s="401"/>
      <c r="BV9" s="401"/>
      <c r="BW9" s="401"/>
      <c r="BX9" s="401"/>
      <c r="BY9" s="401"/>
      <c r="BZ9" s="401"/>
      <c r="CA9" s="401"/>
      <c r="CB9" s="401"/>
      <c r="CC9" s="401"/>
      <c r="CD9" s="401"/>
      <c r="CE9" s="401"/>
      <c r="CF9" s="401"/>
      <c r="CG9" s="401"/>
      <c r="CH9" s="401"/>
      <c r="CI9" s="401"/>
      <c r="CJ9" s="401"/>
      <c r="CK9" s="401"/>
      <c r="CL9" s="401"/>
      <c r="CM9" s="401"/>
      <c r="CN9" s="401"/>
      <c r="CO9" s="401"/>
      <c r="CP9" s="401"/>
      <c r="CQ9" s="401"/>
      <c r="CR9" s="401"/>
      <c r="CS9" s="401"/>
      <c r="CT9" s="401"/>
      <c r="CU9" s="401"/>
      <c r="CV9" s="401"/>
      <c r="CW9" s="401"/>
      <c r="CX9" s="401"/>
      <c r="CY9" s="401"/>
      <c r="CZ9" s="401"/>
      <c r="DA9" s="401"/>
      <c r="DB9" s="401"/>
      <c r="DC9" s="401"/>
      <c r="DD9" s="401"/>
      <c r="DE9" s="401"/>
      <c r="DF9" s="280"/>
      <c r="DG9" s="280"/>
      <c r="DH9" s="280"/>
      <c r="DI9" s="280"/>
      <c r="DJ9" s="280"/>
      <c r="DK9" s="280"/>
      <c r="DL9" s="280"/>
      <c r="DM9" s="280"/>
      <c r="DN9" s="280"/>
      <c r="DO9" s="280"/>
      <c r="DP9" s="280"/>
      <c r="DQ9" s="280"/>
      <c r="DR9" s="280"/>
      <c r="DS9" s="280"/>
      <c r="DT9" s="280"/>
      <c r="DU9" s="280"/>
      <c r="DV9" s="280"/>
      <c r="DW9" s="280"/>
    </row>
    <row r="10" spans="1:143" s="279" customFormat="1">
      <c r="A10" s="401"/>
      <c r="B10" s="401"/>
      <c r="C10" s="401"/>
      <c r="D10" s="401"/>
      <c r="E10" s="401"/>
      <c r="F10" s="401"/>
      <c r="G10" s="401"/>
      <c r="H10" s="401"/>
      <c r="I10" s="401"/>
      <c r="J10" s="401"/>
      <c r="K10" s="401"/>
      <c r="L10" s="401"/>
      <c r="M10" s="401"/>
      <c r="N10" s="401"/>
      <c r="O10" s="401"/>
      <c r="P10" s="401"/>
      <c r="Q10" s="401"/>
      <c r="R10" s="401"/>
      <c r="S10" s="401"/>
      <c r="T10" s="401"/>
      <c r="U10" s="401"/>
      <c r="V10" s="401"/>
      <c r="W10" s="401"/>
      <c r="X10" s="401"/>
      <c r="Y10" s="401"/>
      <c r="Z10" s="401"/>
      <c r="AA10" s="401"/>
      <c r="AB10" s="401"/>
      <c r="AC10" s="401"/>
      <c r="AD10" s="401"/>
      <c r="AE10" s="401"/>
      <c r="AF10" s="401"/>
      <c r="AG10" s="401"/>
      <c r="AH10" s="401"/>
      <c r="AI10" s="401"/>
      <c r="AJ10" s="401"/>
      <c r="AK10" s="401"/>
      <c r="AL10" s="401"/>
      <c r="AM10" s="401"/>
      <c r="AN10" s="401"/>
      <c r="AO10" s="401"/>
      <c r="AP10" s="401"/>
      <c r="AQ10" s="401"/>
      <c r="AR10" s="401"/>
      <c r="AS10" s="401"/>
      <c r="AT10" s="401"/>
      <c r="AU10" s="401"/>
      <c r="AV10" s="401"/>
      <c r="AW10" s="401"/>
      <c r="AX10" s="401"/>
      <c r="AY10" s="401"/>
      <c r="AZ10" s="401"/>
      <c r="BA10" s="401"/>
      <c r="BB10" s="401"/>
      <c r="BC10" s="401"/>
      <c r="BD10" s="401"/>
      <c r="BE10" s="401"/>
      <c r="BF10" s="401"/>
      <c r="BG10" s="401"/>
      <c r="BH10" s="401"/>
      <c r="BI10" s="401"/>
      <c r="BJ10" s="401"/>
      <c r="BK10" s="401"/>
      <c r="BL10" s="401"/>
      <c r="BM10" s="401"/>
      <c r="BN10" s="401"/>
      <c r="BO10" s="401"/>
      <c r="BP10" s="401"/>
      <c r="BQ10" s="401"/>
      <c r="BR10" s="401"/>
      <c r="BS10" s="401"/>
      <c r="BT10" s="401"/>
      <c r="BU10" s="401"/>
      <c r="BV10" s="401"/>
      <c r="BW10" s="401"/>
      <c r="BX10" s="401"/>
      <c r="BY10" s="401"/>
      <c r="BZ10" s="401"/>
      <c r="CA10" s="401"/>
      <c r="CB10" s="401"/>
      <c r="CC10" s="401"/>
      <c r="CD10" s="401"/>
      <c r="CE10" s="401"/>
      <c r="CF10" s="401"/>
      <c r="CG10" s="401"/>
      <c r="CH10" s="401"/>
      <c r="CI10" s="401"/>
      <c r="CJ10" s="401"/>
      <c r="CK10" s="401"/>
      <c r="CL10" s="401"/>
      <c r="CM10" s="401"/>
      <c r="CN10" s="401"/>
      <c r="CO10" s="401"/>
      <c r="CP10" s="401"/>
      <c r="CQ10" s="401"/>
      <c r="CR10" s="401"/>
      <c r="CS10" s="401"/>
      <c r="CT10" s="401"/>
      <c r="CU10" s="401"/>
      <c r="CV10" s="401"/>
      <c r="CW10" s="401"/>
      <c r="CX10" s="401"/>
      <c r="CY10" s="401"/>
      <c r="CZ10" s="401"/>
      <c r="DA10" s="401"/>
      <c r="DB10" s="401"/>
      <c r="DC10" s="401"/>
      <c r="DD10" s="401"/>
      <c r="DE10" s="401"/>
      <c r="DF10" s="280"/>
      <c r="DG10" s="280"/>
      <c r="DH10" s="280"/>
      <c r="DI10" s="280"/>
      <c r="DJ10" s="280"/>
      <c r="DK10" s="280"/>
      <c r="DL10" s="280"/>
      <c r="DM10" s="280"/>
      <c r="DN10" s="280"/>
      <c r="DO10" s="280"/>
      <c r="DP10" s="280"/>
      <c r="DQ10" s="280"/>
      <c r="DR10" s="280"/>
      <c r="DS10" s="280"/>
      <c r="DT10" s="280"/>
      <c r="DU10" s="280"/>
      <c r="DV10" s="280"/>
      <c r="DW10" s="280"/>
      <c r="EM10" s="279" t="s">
        <v>620</v>
      </c>
    </row>
    <row r="11" spans="1:143" s="279" customFormat="1">
      <c r="A11" s="401"/>
      <c r="B11" s="401"/>
      <c r="C11" s="401"/>
      <c r="D11" s="401"/>
      <c r="E11" s="401"/>
      <c r="F11" s="401"/>
      <c r="G11" s="401"/>
      <c r="H11" s="401"/>
      <c r="I11" s="401"/>
      <c r="J11" s="401"/>
      <c r="K11" s="401"/>
      <c r="L11" s="401"/>
      <c r="M11" s="401"/>
      <c r="N11" s="401"/>
      <c r="O11" s="401"/>
      <c r="P11" s="401"/>
      <c r="Q11" s="401"/>
      <c r="R11" s="401"/>
      <c r="S11" s="401"/>
      <c r="T11" s="401"/>
      <c r="U11" s="401"/>
      <c r="V11" s="401"/>
      <c r="W11" s="401"/>
      <c r="X11" s="401"/>
      <c r="Y11" s="401"/>
      <c r="Z11" s="401"/>
      <c r="AA11" s="401"/>
      <c r="AB11" s="401"/>
      <c r="AC11" s="401"/>
      <c r="AD11" s="401"/>
      <c r="AE11" s="401"/>
      <c r="AF11" s="401"/>
      <c r="AG11" s="401"/>
      <c r="AH11" s="401"/>
      <c r="AI11" s="401"/>
      <c r="AJ11" s="401"/>
      <c r="AK11" s="401"/>
      <c r="AL11" s="401"/>
      <c r="AM11" s="401"/>
      <c r="AN11" s="401"/>
      <c r="AO11" s="401"/>
      <c r="AP11" s="401"/>
      <c r="AQ11" s="401"/>
      <c r="AR11" s="401"/>
      <c r="AS11" s="401"/>
      <c r="AT11" s="401"/>
      <c r="AU11" s="401"/>
      <c r="AV11" s="401"/>
      <c r="AW11" s="401"/>
      <c r="AX11" s="401"/>
      <c r="AY11" s="401"/>
      <c r="AZ11" s="401"/>
      <c r="BA11" s="401"/>
      <c r="BB11" s="401"/>
      <c r="BC11" s="401"/>
      <c r="BD11" s="401"/>
      <c r="BE11" s="401"/>
      <c r="BF11" s="401"/>
      <c r="BG11" s="401"/>
      <c r="BH11" s="401"/>
      <c r="BI11" s="401"/>
      <c r="BJ11" s="401"/>
      <c r="BK11" s="401"/>
      <c r="BL11" s="401"/>
      <c r="BM11" s="401"/>
      <c r="BN11" s="401"/>
      <c r="BO11" s="401"/>
      <c r="BP11" s="401"/>
      <c r="BQ11" s="401"/>
      <c r="BR11" s="401"/>
      <c r="BS11" s="401"/>
      <c r="BT11" s="401"/>
      <c r="BU11" s="401"/>
      <c r="BV11" s="401"/>
      <c r="BW11" s="401"/>
      <c r="BX11" s="401"/>
      <c r="BY11" s="401"/>
      <c r="BZ11" s="401"/>
      <c r="CA11" s="401"/>
      <c r="CB11" s="401"/>
      <c r="CC11" s="401"/>
      <c r="CD11" s="401"/>
      <c r="CE11" s="401"/>
      <c r="CF11" s="401"/>
      <c r="CG11" s="401"/>
      <c r="CH11" s="401"/>
      <c r="CI11" s="401"/>
      <c r="CJ11" s="401"/>
      <c r="CK11" s="401"/>
      <c r="CL11" s="401"/>
      <c r="CM11" s="401"/>
      <c r="CN11" s="401"/>
      <c r="CO11" s="401"/>
      <c r="CP11" s="401"/>
      <c r="CQ11" s="401"/>
      <c r="CR11" s="401"/>
      <c r="CS11" s="401"/>
      <c r="CT11" s="401"/>
      <c r="CU11" s="401"/>
      <c r="CV11" s="401"/>
      <c r="CW11" s="401"/>
      <c r="CX11" s="401"/>
      <c r="CY11" s="401"/>
      <c r="CZ11" s="401"/>
      <c r="DA11" s="401"/>
      <c r="DB11" s="401"/>
      <c r="DC11" s="401"/>
      <c r="DD11" s="401"/>
      <c r="DE11" s="401"/>
      <c r="DF11" s="280"/>
      <c r="DG11" s="280"/>
      <c r="DH11" s="280"/>
      <c r="DI11" s="280"/>
      <c r="DJ11" s="280"/>
      <c r="DK11" s="280"/>
      <c r="DL11" s="280"/>
      <c r="DM11" s="280"/>
      <c r="DN11" s="280"/>
      <c r="DO11" s="280"/>
      <c r="DP11" s="280"/>
      <c r="DQ11" s="280"/>
      <c r="DR11" s="280"/>
      <c r="DS11" s="280"/>
      <c r="DT11" s="280"/>
      <c r="DU11" s="280"/>
      <c r="DV11" s="280"/>
      <c r="DW11" s="280"/>
    </row>
    <row r="12" spans="1:143" s="279" customFormat="1">
      <c r="A12" s="401"/>
      <c r="B12" s="401"/>
      <c r="C12" s="401"/>
      <c r="D12" s="401"/>
      <c r="E12" s="401"/>
      <c r="F12" s="401"/>
      <c r="G12" s="401"/>
      <c r="H12" s="401"/>
      <c r="I12" s="401"/>
      <c r="J12" s="401"/>
      <c r="K12" s="401"/>
      <c r="L12" s="401"/>
      <c r="M12" s="401"/>
      <c r="N12" s="401"/>
      <c r="O12" s="401"/>
      <c r="P12" s="401"/>
      <c r="Q12" s="401"/>
      <c r="R12" s="401"/>
      <c r="S12" s="401"/>
      <c r="T12" s="401"/>
      <c r="U12" s="401"/>
      <c r="V12" s="401"/>
      <c r="W12" s="401"/>
      <c r="X12" s="401"/>
      <c r="Y12" s="401"/>
      <c r="Z12" s="401"/>
      <c r="AA12" s="401"/>
      <c r="AB12" s="401"/>
      <c r="AC12" s="401"/>
      <c r="AD12" s="401"/>
      <c r="AE12" s="401"/>
      <c r="AF12" s="401"/>
      <c r="AG12" s="401"/>
      <c r="AH12" s="401"/>
      <c r="AI12" s="401"/>
      <c r="AJ12" s="401"/>
      <c r="AK12" s="401"/>
      <c r="AL12" s="401"/>
      <c r="AM12" s="401"/>
      <c r="AN12" s="401"/>
      <c r="AO12" s="401"/>
      <c r="AP12" s="401"/>
      <c r="AQ12" s="401"/>
      <c r="AR12" s="401"/>
      <c r="AS12" s="401"/>
      <c r="AT12" s="401"/>
      <c r="AU12" s="401"/>
      <c r="AV12" s="401"/>
      <c r="AW12" s="401"/>
      <c r="AX12" s="401"/>
      <c r="AY12" s="401"/>
      <c r="AZ12" s="401"/>
      <c r="BA12" s="401"/>
      <c r="BB12" s="401"/>
      <c r="BC12" s="401"/>
      <c r="BD12" s="401"/>
      <c r="BE12" s="401"/>
      <c r="BF12" s="401"/>
      <c r="BG12" s="401"/>
      <c r="BH12" s="401"/>
      <c r="BI12" s="401"/>
      <c r="BJ12" s="401"/>
      <c r="BK12" s="401"/>
      <c r="BL12" s="401"/>
      <c r="BM12" s="401"/>
      <c r="BN12" s="401"/>
      <c r="BO12" s="401"/>
      <c r="BP12" s="401"/>
      <c r="BQ12" s="401"/>
      <c r="BR12" s="401"/>
      <c r="BS12" s="401"/>
      <c r="BT12" s="401"/>
      <c r="BU12" s="401"/>
      <c r="BV12" s="401"/>
      <c r="BW12" s="401"/>
      <c r="BX12" s="401"/>
      <c r="BY12" s="401"/>
      <c r="BZ12" s="401"/>
      <c r="CA12" s="401"/>
      <c r="CB12" s="401"/>
      <c r="CC12" s="401"/>
      <c r="CD12" s="401"/>
      <c r="CE12" s="401"/>
      <c r="CF12" s="401"/>
      <c r="CG12" s="401"/>
      <c r="CH12" s="401"/>
      <c r="CI12" s="401"/>
      <c r="CJ12" s="401"/>
      <c r="CK12" s="401"/>
      <c r="CL12" s="401"/>
      <c r="CM12" s="401"/>
      <c r="CN12" s="401"/>
      <c r="CO12" s="401"/>
      <c r="CP12" s="401"/>
      <c r="CQ12" s="401"/>
      <c r="CR12" s="401"/>
      <c r="CS12" s="401"/>
      <c r="CT12" s="401"/>
      <c r="CU12" s="401"/>
      <c r="CV12" s="401"/>
      <c r="CW12" s="401"/>
      <c r="CX12" s="401"/>
      <c r="CY12" s="401"/>
      <c r="CZ12" s="401"/>
      <c r="DA12" s="401"/>
      <c r="DB12" s="401"/>
      <c r="DC12" s="401"/>
      <c r="DD12" s="401"/>
      <c r="DE12" s="401"/>
      <c r="DF12" s="280"/>
      <c r="DG12" s="280"/>
      <c r="DH12" s="280"/>
      <c r="DI12" s="280"/>
      <c r="DJ12" s="280"/>
      <c r="DK12" s="280"/>
      <c r="DL12" s="280"/>
      <c r="DM12" s="280"/>
      <c r="DN12" s="280"/>
      <c r="DO12" s="280"/>
      <c r="DP12" s="280"/>
      <c r="DQ12" s="280"/>
      <c r="DR12" s="280"/>
      <c r="DS12" s="280"/>
      <c r="DT12" s="280"/>
      <c r="DU12" s="280"/>
      <c r="DV12" s="280"/>
      <c r="DW12" s="280"/>
      <c r="EM12" s="279" t="s">
        <v>620</v>
      </c>
    </row>
    <row r="13" spans="1:143" s="279" customFormat="1">
      <c r="A13" s="401"/>
      <c r="B13" s="401"/>
      <c r="C13" s="401"/>
      <c r="D13" s="401"/>
      <c r="E13" s="401"/>
      <c r="F13" s="401"/>
      <c r="G13" s="401"/>
      <c r="H13" s="401"/>
      <c r="I13" s="401"/>
      <c r="J13" s="401"/>
      <c r="K13" s="401"/>
      <c r="L13" s="401"/>
      <c r="M13" s="401"/>
      <c r="N13" s="401"/>
      <c r="O13" s="401"/>
      <c r="P13" s="401"/>
      <c r="Q13" s="401"/>
      <c r="R13" s="401"/>
      <c r="S13" s="401"/>
      <c r="T13" s="401"/>
      <c r="U13" s="401"/>
      <c r="V13" s="401"/>
      <c r="W13" s="401"/>
      <c r="X13" s="401"/>
      <c r="Y13" s="401"/>
      <c r="Z13" s="401"/>
      <c r="AA13" s="401"/>
      <c r="AB13" s="401"/>
      <c r="AC13" s="401"/>
      <c r="AD13" s="401"/>
      <c r="AE13" s="401"/>
      <c r="AF13" s="401"/>
      <c r="AG13" s="401"/>
      <c r="AH13" s="401"/>
      <c r="AI13" s="401"/>
      <c r="AJ13" s="401"/>
      <c r="AK13" s="401"/>
      <c r="AL13" s="401"/>
      <c r="AM13" s="401"/>
      <c r="AN13" s="401"/>
      <c r="AO13" s="401"/>
      <c r="AP13" s="401"/>
      <c r="AQ13" s="401"/>
      <c r="AR13" s="401"/>
      <c r="AS13" s="401"/>
      <c r="AT13" s="401"/>
      <c r="AU13" s="401"/>
      <c r="AV13" s="401"/>
      <c r="AW13" s="401"/>
      <c r="AX13" s="401"/>
      <c r="AY13" s="401"/>
      <c r="AZ13" s="401"/>
      <c r="BA13" s="401"/>
      <c r="BB13" s="401"/>
      <c r="BC13" s="401"/>
      <c r="BD13" s="401"/>
      <c r="BE13" s="401"/>
      <c r="BF13" s="401"/>
      <c r="BG13" s="401"/>
      <c r="BH13" s="401"/>
      <c r="BI13" s="401"/>
      <c r="BJ13" s="401"/>
      <c r="BK13" s="401"/>
      <c r="BL13" s="401"/>
      <c r="BM13" s="401"/>
      <c r="BN13" s="401"/>
      <c r="BO13" s="401"/>
      <c r="BP13" s="401"/>
      <c r="BQ13" s="401"/>
      <c r="BR13" s="401"/>
      <c r="BS13" s="401"/>
      <c r="BT13" s="401"/>
      <c r="BU13" s="401"/>
      <c r="BV13" s="401"/>
      <c r="BW13" s="401"/>
      <c r="BX13" s="401"/>
      <c r="BY13" s="401"/>
      <c r="BZ13" s="401"/>
      <c r="CA13" s="401"/>
      <c r="CB13" s="401"/>
      <c r="CC13" s="401"/>
      <c r="CD13" s="401"/>
      <c r="CE13" s="401"/>
      <c r="CF13" s="401"/>
      <c r="CG13" s="401"/>
      <c r="CH13" s="401"/>
      <c r="CI13" s="401"/>
      <c r="CJ13" s="401"/>
      <c r="CK13" s="401"/>
      <c r="CL13" s="401"/>
      <c r="CM13" s="401"/>
      <c r="CN13" s="401"/>
      <c r="CO13" s="401"/>
      <c r="CP13" s="401"/>
      <c r="CQ13" s="401"/>
      <c r="CR13" s="401"/>
      <c r="CS13" s="401"/>
      <c r="CT13" s="401"/>
      <c r="CU13" s="401"/>
      <c r="CV13" s="401"/>
      <c r="CW13" s="401"/>
      <c r="CX13" s="401"/>
      <c r="CY13" s="401"/>
      <c r="CZ13" s="401"/>
      <c r="DA13" s="401"/>
      <c r="DB13" s="401"/>
      <c r="DC13" s="401"/>
      <c r="DD13" s="401"/>
      <c r="DE13" s="401"/>
      <c r="DF13" s="280"/>
      <c r="DG13" s="280"/>
      <c r="DH13" s="280"/>
      <c r="DI13" s="280"/>
      <c r="DJ13" s="280"/>
      <c r="DK13" s="280"/>
      <c r="DL13" s="280"/>
      <c r="DM13" s="280"/>
      <c r="DN13" s="280"/>
      <c r="DO13" s="280"/>
      <c r="DP13" s="280"/>
      <c r="DQ13" s="280"/>
      <c r="DR13" s="280"/>
      <c r="DS13" s="280"/>
      <c r="DT13" s="280"/>
      <c r="DU13" s="280"/>
      <c r="DV13" s="280"/>
      <c r="DW13" s="280"/>
    </row>
    <row r="14" spans="1:143" s="279" customFormat="1">
      <c r="A14" s="401"/>
      <c r="B14" s="401"/>
      <c r="C14" s="401"/>
      <c r="D14" s="401"/>
      <c r="E14" s="401"/>
      <c r="F14" s="401"/>
      <c r="G14" s="401"/>
      <c r="H14" s="401"/>
      <c r="I14" s="401"/>
      <c r="J14" s="401"/>
      <c r="K14" s="401"/>
      <c r="L14" s="401"/>
      <c r="M14" s="401"/>
      <c r="N14" s="401"/>
      <c r="O14" s="401"/>
      <c r="P14" s="401"/>
      <c r="Q14" s="401"/>
      <c r="R14" s="401"/>
      <c r="S14" s="401"/>
      <c r="T14" s="401"/>
      <c r="U14" s="401"/>
      <c r="V14" s="401"/>
      <c r="W14" s="401"/>
      <c r="X14" s="401"/>
      <c r="Y14" s="401"/>
      <c r="Z14" s="401"/>
      <c r="AA14" s="401"/>
      <c r="AB14" s="401"/>
      <c r="AC14" s="401"/>
      <c r="AD14" s="401"/>
      <c r="AE14" s="401"/>
      <c r="AF14" s="401"/>
      <c r="AG14" s="401"/>
      <c r="AH14" s="401"/>
      <c r="AI14" s="401"/>
      <c r="AJ14" s="401"/>
      <c r="AK14" s="401"/>
      <c r="AL14" s="401"/>
      <c r="AM14" s="401"/>
      <c r="AN14" s="401"/>
      <c r="AO14" s="401"/>
      <c r="AP14" s="401"/>
      <c r="AQ14" s="401"/>
      <c r="AR14" s="401"/>
      <c r="AS14" s="401"/>
      <c r="AT14" s="401"/>
      <c r="AU14" s="401"/>
      <c r="AV14" s="401"/>
      <c r="AW14" s="401"/>
      <c r="AX14" s="401"/>
      <c r="AY14" s="401"/>
      <c r="AZ14" s="401"/>
      <c r="BA14" s="401"/>
      <c r="BB14" s="401"/>
      <c r="BC14" s="401"/>
      <c r="BD14" s="401"/>
      <c r="BE14" s="401"/>
      <c r="BF14" s="401"/>
      <c r="BG14" s="401"/>
      <c r="BH14" s="401"/>
      <c r="BI14" s="401"/>
      <c r="BJ14" s="401"/>
      <c r="BK14" s="401"/>
      <c r="BL14" s="401"/>
      <c r="BM14" s="401"/>
      <c r="BN14" s="401"/>
      <c r="BO14" s="401"/>
      <c r="BP14" s="401"/>
      <c r="BQ14" s="401"/>
      <c r="BR14" s="401"/>
      <c r="BS14" s="401"/>
      <c r="BT14" s="401"/>
      <c r="BU14" s="401"/>
      <c r="BV14" s="401"/>
      <c r="BW14" s="401"/>
      <c r="BX14" s="401"/>
      <c r="BY14" s="401"/>
      <c r="BZ14" s="401"/>
      <c r="CA14" s="401"/>
      <c r="CB14" s="401"/>
      <c r="CC14" s="401"/>
      <c r="CD14" s="401"/>
      <c r="CE14" s="401"/>
      <c r="CF14" s="401"/>
      <c r="CG14" s="401"/>
      <c r="CH14" s="401"/>
      <c r="CI14" s="401"/>
      <c r="CJ14" s="401"/>
      <c r="CK14" s="401"/>
      <c r="CL14" s="401"/>
      <c r="CM14" s="401"/>
      <c r="CN14" s="401"/>
      <c r="CO14" s="401"/>
      <c r="CP14" s="401"/>
      <c r="CQ14" s="401"/>
      <c r="CR14" s="401"/>
      <c r="CS14" s="401"/>
      <c r="CT14" s="401"/>
      <c r="CU14" s="401"/>
      <c r="CV14" s="401"/>
      <c r="CW14" s="401"/>
      <c r="CX14" s="401"/>
      <c r="CY14" s="401"/>
      <c r="CZ14" s="401"/>
      <c r="DA14" s="401"/>
      <c r="DB14" s="401"/>
      <c r="DC14" s="401"/>
      <c r="DD14" s="401"/>
      <c r="DE14" s="401"/>
      <c r="DF14" s="280"/>
      <c r="DG14" s="280"/>
      <c r="DH14" s="280"/>
      <c r="DI14" s="280"/>
      <c r="DJ14" s="280"/>
      <c r="DK14" s="280"/>
      <c r="DL14" s="280"/>
      <c r="DM14" s="280"/>
      <c r="DN14" s="280"/>
      <c r="DO14" s="280"/>
      <c r="DP14" s="280"/>
      <c r="DQ14" s="280"/>
      <c r="DR14" s="280"/>
      <c r="DS14" s="280"/>
      <c r="DT14" s="280"/>
      <c r="DU14" s="280"/>
      <c r="DV14" s="280"/>
      <c r="DW14" s="280"/>
    </row>
    <row r="15" spans="1:143" s="279" customFormat="1">
      <c r="A15" s="400"/>
      <c r="B15" s="401"/>
      <c r="C15" s="401"/>
      <c r="D15" s="401"/>
      <c r="E15" s="401"/>
      <c r="F15" s="401"/>
      <c r="G15" s="401"/>
      <c r="H15" s="401"/>
      <c r="I15" s="401"/>
      <c r="J15" s="401"/>
      <c r="K15" s="401"/>
      <c r="L15" s="401"/>
      <c r="M15" s="401"/>
      <c r="N15" s="401"/>
      <c r="O15" s="401"/>
      <c r="P15" s="401"/>
      <c r="Q15" s="401"/>
      <c r="R15" s="401"/>
      <c r="S15" s="401"/>
      <c r="T15" s="401"/>
      <c r="U15" s="401"/>
      <c r="V15" s="401"/>
      <c r="W15" s="401"/>
      <c r="X15" s="401"/>
      <c r="Y15" s="401"/>
      <c r="Z15" s="401"/>
      <c r="AA15" s="401"/>
      <c r="AB15" s="401"/>
      <c r="AC15" s="401"/>
      <c r="AD15" s="401"/>
      <c r="AE15" s="401"/>
      <c r="AF15" s="401"/>
      <c r="AG15" s="401"/>
      <c r="AH15" s="401"/>
      <c r="AI15" s="401"/>
      <c r="AJ15" s="401"/>
      <c r="AK15" s="401"/>
      <c r="AL15" s="401"/>
      <c r="AM15" s="401"/>
      <c r="AN15" s="401"/>
      <c r="AO15" s="401"/>
      <c r="AP15" s="401"/>
      <c r="AQ15" s="401"/>
      <c r="AR15" s="401"/>
      <c r="AS15" s="401"/>
      <c r="AT15" s="401"/>
      <c r="AU15" s="401"/>
      <c r="AV15" s="401"/>
      <c r="AW15" s="401"/>
      <c r="AX15" s="401"/>
      <c r="AY15" s="401"/>
      <c r="AZ15" s="401"/>
      <c r="BA15" s="401"/>
      <c r="BB15" s="401"/>
      <c r="BC15" s="401"/>
      <c r="BD15" s="401"/>
      <c r="BE15" s="401"/>
      <c r="BF15" s="401"/>
      <c r="BG15" s="401"/>
      <c r="BH15" s="401"/>
      <c r="BI15" s="401"/>
      <c r="BJ15" s="401"/>
      <c r="BK15" s="401"/>
      <c r="BL15" s="401"/>
      <c r="BM15" s="401"/>
      <c r="BN15" s="401"/>
      <c r="BO15" s="401"/>
      <c r="BP15" s="401"/>
      <c r="BQ15" s="401"/>
      <c r="BR15" s="401"/>
      <c r="BS15" s="401"/>
      <c r="BT15" s="401"/>
      <c r="BU15" s="401"/>
      <c r="BV15" s="401"/>
      <c r="BW15" s="401"/>
      <c r="BX15" s="401"/>
      <c r="BY15" s="401"/>
      <c r="BZ15" s="401"/>
      <c r="CA15" s="401"/>
      <c r="CB15" s="401"/>
      <c r="CC15" s="401"/>
      <c r="CD15" s="401"/>
      <c r="CE15" s="401"/>
      <c r="CF15" s="401"/>
      <c r="CG15" s="401"/>
      <c r="CH15" s="401"/>
      <c r="CI15" s="401"/>
      <c r="CJ15" s="401"/>
      <c r="CK15" s="401"/>
      <c r="CL15" s="401"/>
      <c r="CM15" s="401"/>
      <c r="CN15" s="401"/>
      <c r="CO15" s="401"/>
      <c r="CP15" s="401"/>
      <c r="CQ15" s="401"/>
      <c r="CR15" s="401"/>
      <c r="CS15" s="401"/>
      <c r="CT15" s="401"/>
      <c r="CU15" s="401"/>
      <c r="CV15" s="401"/>
      <c r="CW15" s="401"/>
      <c r="CX15" s="401"/>
      <c r="CY15" s="401"/>
      <c r="CZ15" s="401"/>
      <c r="DA15" s="401"/>
      <c r="DB15" s="401"/>
      <c r="DC15" s="401"/>
      <c r="DD15" s="401"/>
      <c r="DE15" s="401"/>
      <c r="DF15" s="280"/>
      <c r="DG15" s="280"/>
      <c r="DH15" s="280"/>
      <c r="DI15" s="280"/>
      <c r="DJ15" s="280"/>
      <c r="DK15" s="280"/>
      <c r="DL15" s="280"/>
      <c r="DM15" s="280"/>
      <c r="DN15" s="280"/>
      <c r="DO15" s="280"/>
      <c r="DP15" s="280"/>
      <c r="DQ15" s="280"/>
      <c r="DR15" s="280"/>
      <c r="DS15" s="280"/>
      <c r="DT15" s="280"/>
      <c r="DU15" s="280"/>
      <c r="DV15" s="280"/>
      <c r="DW15" s="280"/>
    </row>
    <row r="16" spans="1:143" s="279" customFormat="1">
      <c r="A16" s="400"/>
      <c r="B16" s="401"/>
      <c r="C16" s="401"/>
      <c r="D16" s="401"/>
      <c r="E16" s="401"/>
      <c r="F16" s="401"/>
      <c r="G16" s="401"/>
      <c r="H16" s="401"/>
      <c r="I16" s="401"/>
      <c r="J16" s="401"/>
      <c r="K16" s="401"/>
      <c r="L16" s="401"/>
      <c r="M16" s="401"/>
      <c r="N16" s="401"/>
      <c r="O16" s="401"/>
      <c r="P16" s="401"/>
      <c r="Q16" s="401"/>
      <c r="R16" s="401"/>
      <c r="S16" s="401"/>
      <c r="T16" s="401"/>
      <c r="U16" s="401"/>
      <c r="V16" s="401"/>
      <c r="W16" s="401"/>
      <c r="X16" s="401"/>
      <c r="Y16" s="401"/>
      <c r="Z16" s="401"/>
      <c r="AA16" s="401"/>
      <c r="AB16" s="401"/>
      <c r="AC16" s="401"/>
      <c r="AD16" s="401"/>
      <c r="AE16" s="401"/>
      <c r="AF16" s="401"/>
      <c r="AG16" s="401"/>
      <c r="AH16" s="401"/>
      <c r="AI16" s="401"/>
      <c r="AJ16" s="401"/>
      <c r="AK16" s="401"/>
      <c r="AL16" s="401"/>
      <c r="AM16" s="401"/>
      <c r="AN16" s="401"/>
      <c r="AO16" s="401"/>
      <c r="AP16" s="401"/>
      <c r="AQ16" s="401"/>
      <c r="AR16" s="401"/>
      <c r="AS16" s="401"/>
      <c r="AT16" s="401"/>
      <c r="AU16" s="401"/>
      <c r="AV16" s="401"/>
      <c r="AW16" s="401"/>
      <c r="AX16" s="401"/>
      <c r="AY16" s="401"/>
      <c r="AZ16" s="401"/>
      <c r="BA16" s="401"/>
      <c r="BB16" s="401"/>
      <c r="BC16" s="401"/>
      <c r="BD16" s="401"/>
      <c r="BE16" s="401"/>
      <c r="BF16" s="401"/>
      <c r="BG16" s="401"/>
      <c r="BH16" s="401"/>
      <c r="BI16" s="401"/>
      <c r="BJ16" s="401"/>
      <c r="BK16" s="401"/>
      <c r="BL16" s="401"/>
      <c r="BM16" s="401"/>
      <c r="BN16" s="401"/>
      <c r="BO16" s="401"/>
      <c r="BP16" s="401"/>
      <c r="BQ16" s="401"/>
      <c r="BR16" s="401"/>
      <c r="BS16" s="401"/>
      <c r="BT16" s="401"/>
      <c r="BU16" s="401"/>
      <c r="BV16" s="401"/>
      <c r="BW16" s="401"/>
      <c r="BX16" s="401"/>
      <c r="BY16" s="401"/>
      <c r="BZ16" s="401"/>
      <c r="CA16" s="401"/>
      <c r="CB16" s="401"/>
      <c r="CC16" s="401"/>
      <c r="CD16" s="401"/>
      <c r="CE16" s="401"/>
      <c r="CF16" s="401"/>
      <c r="CG16" s="401"/>
      <c r="CH16" s="401"/>
      <c r="CI16" s="401"/>
      <c r="CJ16" s="401"/>
      <c r="CK16" s="401"/>
      <c r="CL16" s="401"/>
      <c r="CM16" s="401"/>
      <c r="CN16" s="401"/>
      <c r="CO16" s="401"/>
      <c r="CP16" s="401"/>
      <c r="CQ16" s="401"/>
      <c r="CR16" s="401"/>
      <c r="CS16" s="401"/>
      <c r="CT16" s="401"/>
      <c r="CU16" s="401"/>
      <c r="CV16" s="401"/>
      <c r="CW16" s="401"/>
      <c r="CX16" s="401"/>
      <c r="CY16" s="401"/>
      <c r="CZ16" s="401"/>
      <c r="DA16" s="401"/>
      <c r="DB16" s="401"/>
      <c r="DC16" s="401"/>
      <c r="DD16" s="401"/>
      <c r="DE16" s="401"/>
      <c r="DF16" s="280"/>
      <c r="DG16" s="280"/>
      <c r="DH16" s="280"/>
      <c r="DI16" s="280"/>
      <c r="DJ16" s="280"/>
      <c r="DK16" s="280"/>
      <c r="DL16" s="280"/>
      <c r="DM16" s="280"/>
      <c r="DN16" s="280"/>
      <c r="DO16" s="280"/>
      <c r="DP16" s="280"/>
      <c r="DQ16" s="280"/>
      <c r="DR16" s="280"/>
      <c r="DS16" s="280"/>
      <c r="DT16" s="280"/>
      <c r="DU16" s="280"/>
      <c r="DV16" s="280"/>
      <c r="DW16" s="280"/>
    </row>
    <row r="17" spans="1:351" s="279" customFormat="1">
      <c r="A17" s="400"/>
      <c r="B17" s="401"/>
      <c r="C17" s="401"/>
      <c r="D17" s="401"/>
      <c r="E17" s="401"/>
      <c r="F17" s="401"/>
      <c r="G17" s="401"/>
      <c r="H17" s="401"/>
      <c r="I17" s="401"/>
      <c r="J17" s="401"/>
      <c r="K17" s="401"/>
      <c r="L17" s="401"/>
      <c r="M17" s="401"/>
      <c r="N17" s="401"/>
      <c r="O17" s="401"/>
      <c r="P17" s="401"/>
      <c r="Q17" s="401"/>
      <c r="R17" s="401"/>
      <c r="S17" s="401"/>
      <c r="T17" s="401"/>
      <c r="U17" s="401"/>
      <c r="V17" s="401"/>
      <c r="W17" s="401"/>
      <c r="X17" s="401"/>
      <c r="Y17" s="401"/>
      <c r="Z17" s="401"/>
      <c r="AA17" s="401"/>
      <c r="AB17" s="401"/>
      <c r="AC17" s="401"/>
      <c r="AD17" s="401"/>
      <c r="AE17" s="401"/>
      <c r="AF17" s="401"/>
      <c r="AG17" s="401"/>
      <c r="AH17" s="401"/>
      <c r="AI17" s="401"/>
      <c r="AJ17" s="401"/>
      <c r="AK17" s="401"/>
      <c r="AL17" s="401"/>
      <c r="AM17" s="401"/>
      <c r="AN17" s="401"/>
      <c r="AO17" s="401"/>
      <c r="AP17" s="401"/>
      <c r="AQ17" s="401"/>
      <c r="AR17" s="401"/>
      <c r="AS17" s="401"/>
      <c r="AT17" s="401"/>
      <c r="AU17" s="401"/>
      <c r="AV17" s="401"/>
      <c r="AW17" s="401"/>
      <c r="AX17" s="401"/>
      <c r="AY17" s="401"/>
      <c r="AZ17" s="401"/>
      <c r="BA17" s="401"/>
      <c r="BB17" s="401"/>
      <c r="BC17" s="401"/>
      <c r="BD17" s="401"/>
      <c r="BE17" s="401"/>
      <c r="BF17" s="401"/>
      <c r="BG17" s="401"/>
      <c r="BH17" s="401"/>
      <c r="BI17" s="401"/>
      <c r="BJ17" s="401"/>
      <c r="BK17" s="401"/>
      <c r="BL17" s="401"/>
      <c r="BM17" s="401"/>
      <c r="BN17" s="401"/>
      <c r="BO17" s="401"/>
      <c r="BP17" s="401"/>
      <c r="BQ17" s="401"/>
      <c r="BR17" s="401"/>
      <c r="BS17" s="401"/>
      <c r="BT17" s="401"/>
      <c r="BU17" s="401"/>
      <c r="BV17" s="401"/>
      <c r="BW17" s="401"/>
      <c r="BX17" s="401"/>
      <c r="BY17" s="401"/>
      <c r="BZ17" s="401"/>
      <c r="CA17" s="401"/>
      <c r="CB17" s="401"/>
      <c r="CC17" s="401"/>
      <c r="CD17" s="401"/>
      <c r="CE17" s="401"/>
      <c r="CF17" s="401"/>
      <c r="CG17" s="401"/>
      <c r="CH17" s="401"/>
      <c r="CI17" s="401"/>
      <c r="CJ17" s="401"/>
      <c r="CK17" s="401"/>
      <c r="CL17" s="401"/>
      <c r="CM17" s="401"/>
      <c r="CN17" s="401"/>
      <c r="CO17" s="401"/>
      <c r="CP17" s="401"/>
      <c r="CQ17" s="401"/>
      <c r="CR17" s="401"/>
      <c r="CS17" s="401"/>
      <c r="CT17" s="401"/>
      <c r="CU17" s="401"/>
      <c r="CV17" s="401"/>
      <c r="CW17" s="401"/>
      <c r="CX17" s="401"/>
      <c r="CY17" s="401"/>
      <c r="CZ17" s="401"/>
      <c r="DA17" s="401"/>
      <c r="DB17" s="401"/>
      <c r="DC17" s="401"/>
      <c r="DD17" s="401"/>
      <c r="DE17" s="401"/>
      <c r="DF17" s="280"/>
      <c r="DG17" s="280"/>
      <c r="DH17" s="280"/>
      <c r="DI17" s="280"/>
      <c r="DJ17" s="280"/>
      <c r="DK17" s="280"/>
      <c r="DL17" s="280"/>
      <c r="DM17" s="280"/>
      <c r="DN17" s="280"/>
      <c r="DO17" s="280"/>
      <c r="DP17" s="280"/>
      <c r="DQ17" s="280"/>
      <c r="DR17" s="280"/>
      <c r="DS17" s="280"/>
      <c r="DT17" s="280"/>
      <c r="DU17" s="280"/>
      <c r="DV17" s="280"/>
      <c r="DW17" s="280"/>
    </row>
    <row r="18" spans="1:351" s="279" customFormat="1">
      <c r="A18" s="400"/>
      <c r="B18" s="401"/>
      <c r="C18" s="401"/>
      <c r="D18" s="401"/>
      <c r="E18" s="401"/>
      <c r="F18" s="401"/>
      <c r="G18" s="401"/>
      <c r="H18" s="401"/>
      <c r="I18" s="401"/>
      <c r="J18" s="401"/>
      <c r="K18" s="401"/>
      <c r="L18" s="401"/>
      <c r="M18" s="401"/>
      <c r="N18" s="401"/>
      <c r="O18" s="401"/>
      <c r="P18" s="401"/>
      <c r="Q18" s="401"/>
      <c r="R18" s="401"/>
      <c r="S18" s="401"/>
      <c r="T18" s="401"/>
      <c r="U18" s="401"/>
      <c r="V18" s="401"/>
      <c r="W18" s="401"/>
      <c r="X18" s="401"/>
      <c r="Y18" s="401"/>
      <c r="Z18" s="401"/>
      <c r="AA18" s="401"/>
      <c r="AB18" s="401"/>
      <c r="AC18" s="401"/>
      <c r="AD18" s="401"/>
      <c r="AE18" s="401"/>
      <c r="AF18" s="401"/>
      <c r="AG18" s="401"/>
      <c r="AH18" s="401"/>
      <c r="AI18" s="401"/>
      <c r="AJ18" s="401"/>
      <c r="AK18" s="401"/>
      <c r="AL18" s="401"/>
      <c r="AM18" s="401"/>
      <c r="AN18" s="401"/>
      <c r="AO18" s="401"/>
      <c r="AP18" s="401"/>
      <c r="AQ18" s="401"/>
      <c r="AR18" s="401"/>
      <c r="AS18" s="401"/>
      <c r="AT18" s="401"/>
      <c r="AU18" s="401"/>
      <c r="AV18" s="401"/>
      <c r="AW18" s="401"/>
      <c r="AX18" s="401"/>
      <c r="AY18" s="401"/>
      <c r="AZ18" s="401"/>
      <c r="BA18" s="401"/>
      <c r="BB18" s="401"/>
      <c r="BC18" s="401"/>
      <c r="BD18" s="401"/>
      <c r="BE18" s="401"/>
      <c r="BF18" s="401"/>
      <c r="BG18" s="401"/>
      <c r="BH18" s="401"/>
      <c r="BI18" s="401"/>
      <c r="BJ18" s="401"/>
      <c r="BK18" s="401"/>
      <c r="BL18" s="401"/>
      <c r="BM18" s="401"/>
      <c r="BN18" s="401"/>
      <c r="BO18" s="401"/>
      <c r="BP18" s="401"/>
      <c r="BQ18" s="401"/>
      <c r="BR18" s="401"/>
      <c r="BS18" s="401"/>
      <c r="BT18" s="401"/>
      <c r="BU18" s="401"/>
      <c r="BV18" s="401"/>
      <c r="BW18" s="401"/>
      <c r="BX18" s="401"/>
      <c r="BY18" s="401"/>
      <c r="BZ18" s="401"/>
      <c r="CA18" s="401"/>
      <c r="CB18" s="401"/>
      <c r="CC18" s="401"/>
      <c r="CD18" s="401"/>
      <c r="CE18" s="401"/>
      <c r="CF18" s="401"/>
      <c r="CG18" s="401"/>
      <c r="CH18" s="401"/>
      <c r="CI18" s="401"/>
      <c r="CJ18" s="401"/>
      <c r="CK18" s="401"/>
      <c r="CL18" s="401"/>
      <c r="CM18" s="401"/>
      <c r="CN18" s="401"/>
      <c r="CO18" s="401"/>
      <c r="CP18" s="401"/>
      <c r="CQ18" s="401"/>
      <c r="CR18" s="401"/>
      <c r="CS18" s="401"/>
      <c r="CT18" s="401"/>
      <c r="CU18" s="401"/>
      <c r="CV18" s="401"/>
      <c r="CW18" s="401"/>
      <c r="CX18" s="401"/>
      <c r="CY18" s="401"/>
      <c r="CZ18" s="401"/>
      <c r="DA18" s="401"/>
      <c r="DB18" s="401"/>
      <c r="DC18" s="401"/>
      <c r="DD18" s="401"/>
      <c r="DE18" s="401"/>
      <c r="DF18" s="280"/>
      <c r="DG18" s="280"/>
      <c r="DH18" s="280"/>
      <c r="DI18" s="280"/>
      <c r="DJ18" s="280"/>
      <c r="DK18" s="280"/>
      <c r="DL18" s="280"/>
      <c r="DM18" s="280"/>
      <c r="DN18" s="280"/>
      <c r="DO18" s="280"/>
      <c r="DP18" s="280"/>
      <c r="DQ18" s="280"/>
      <c r="DR18" s="280"/>
      <c r="DS18" s="280"/>
      <c r="DT18" s="280"/>
      <c r="DU18" s="280"/>
      <c r="DV18" s="280"/>
      <c r="DW18" s="280"/>
    </row>
    <row r="19" spans="1:351">
      <c r="DD19" s="400"/>
      <c r="DE19" s="400"/>
    </row>
    <row r="20" spans="1:351">
      <c r="DD20" s="400"/>
      <c r="DE20" s="400"/>
    </row>
    <row r="21" spans="1:351" ht="17.25">
      <c r="B21" s="402"/>
      <c r="C21" s="403"/>
      <c r="D21" s="403"/>
      <c r="E21" s="403"/>
      <c r="F21" s="403"/>
      <c r="G21" s="403"/>
      <c r="H21" s="403"/>
      <c r="I21" s="403"/>
      <c r="J21" s="403"/>
      <c r="K21" s="403"/>
      <c r="L21" s="403"/>
      <c r="M21" s="403"/>
      <c r="N21" s="404"/>
      <c r="O21" s="403"/>
      <c r="P21" s="403"/>
      <c r="Q21" s="403"/>
      <c r="R21" s="403"/>
      <c r="S21" s="403"/>
      <c r="T21" s="403"/>
      <c r="U21" s="403"/>
      <c r="V21" s="403"/>
      <c r="W21" s="403"/>
      <c r="X21" s="403"/>
      <c r="Y21" s="403"/>
      <c r="Z21" s="403"/>
      <c r="AA21" s="403"/>
      <c r="AB21" s="403"/>
      <c r="AC21" s="403"/>
      <c r="AD21" s="403"/>
      <c r="AE21" s="403"/>
      <c r="AF21" s="403"/>
      <c r="AG21" s="403"/>
      <c r="AH21" s="403"/>
      <c r="AI21" s="403"/>
      <c r="AJ21" s="403"/>
      <c r="AK21" s="403"/>
      <c r="AL21" s="403"/>
      <c r="AM21" s="403"/>
      <c r="AN21" s="403"/>
      <c r="AO21" s="403"/>
      <c r="AP21" s="403"/>
      <c r="AQ21" s="403"/>
      <c r="AR21" s="403"/>
      <c r="AS21" s="403"/>
      <c r="AT21" s="404"/>
      <c r="AU21" s="403"/>
      <c r="AV21" s="403"/>
      <c r="AW21" s="403"/>
      <c r="AX21" s="403"/>
      <c r="AY21" s="403"/>
      <c r="AZ21" s="403"/>
      <c r="BA21" s="403"/>
      <c r="BB21" s="403"/>
      <c r="BC21" s="403"/>
      <c r="BD21" s="403"/>
      <c r="BE21" s="403"/>
      <c r="BF21" s="404"/>
      <c r="BG21" s="403"/>
      <c r="BH21" s="403"/>
      <c r="BI21" s="403"/>
      <c r="BJ21" s="403"/>
      <c r="BK21" s="403"/>
      <c r="BL21" s="403"/>
      <c r="BM21" s="403"/>
      <c r="BN21" s="403"/>
      <c r="BO21" s="403"/>
      <c r="BP21" s="403"/>
      <c r="BQ21" s="403"/>
      <c r="BR21" s="404"/>
      <c r="BS21" s="403"/>
      <c r="BT21" s="403"/>
      <c r="BU21" s="403"/>
      <c r="BV21" s="403"/>
      <c r="BW21" s="403"/>
      <c r="BX21" s="403"/>
      <c r="BY21" s="403"/>
      <c r="BZ21" s="403"/>
      <c r="CA21" s="403"/>
      <c r="CB21" s="403"/>
      <c r="CC21" s="403"/>
      <c r="CD21" s="404"/>
      <c r="CE21" s="403"/>
      <c r="CF21" s="403"/>
      <c r="CG21" s="403"/>
      <c r="CH21" s="403"/>
      <c r="CI21" s="403"/>
      <c r="CJ21" s="403"/>
      <c r="CK21" s="403"/>
      <c r="CL21" s="403"/>
      <c r="CM21" s="403"/>
      <c r="CN21" s="403"/>
      <c r="CO21" s="403"/>
      <c r="CP21" s="404"/>
      <c r="CQ21" s="403"/>
      <c r="CR21" s="403"/>
      <c r="CS21" s="403"/>
      <c r="CT21" s="403"/>
      <c r="CU21" s="403"/>
      <c r="CV21" s="403"/>
      <c r="CW21" s="403"/>
      <c r="CX21" s="403"/>
      <c r="CY21" s="403"/>
      <c r="CZ21" s="403"/>
      <c r="DA21" s="403"/>
      <c r="DB21" s="404"/>
      <c r="DC21" s="403"/>
      <c r="DD21" s="405"/>
      <c r="DE21" s="400"/>
      <c r="MM21" s="406"/>
    </row>
    <row r="22" spans="1:351" ht="17.25">
      <c r="B22" s="407"/>
      <c r="MM22" s="406"/>
    </row>
    <row r="23" spans="1:351">
      <c r="B23" s="407"/>
    </row>
    <row r="24" spans="1:351">
      <c r="B24" s="407"/>
    </row>
    <row r="25" spans="1:351">
      <c r="B25" s="407"/>
    </row>
    <row r="26" spans="1:351">
      <c r="B26" s="407"/>
    </row>
    <row r="27" spans="1:351">
      <c r="B27" s="407"/>
    </row>
    <row r="28" spans="1:351">
      <c r="B28" s="407"/>
    </row>
    <row r="29" spans="1:351">
      <c r="B29" s="407"/>
    </row>
    <row r="30" spans="1:351">
      <c r="B30" s="407"/>
    </row>
    <row r="31" spans="1:351">
      <c r="B31" s="407"/>
    </row>
    <row r="32" spans="1:351">
      <c r="B32" s="407"/>
    </row>
    <row r="33" spans="2:109">
      <c r="B33" s="407"/>
    </row>
    <row r="34" spans="2:109">
      <c r="B34" s="407"/>
    </row>
    <row r="35" spans="2:109">
      <c r="B35" s="407"/>
    </row>
    <row r="36" spans="2:109">
      <c r="B36" s="407"/>
    </row>
    <row r="37" spans="2:109">
      <c r="B37" s="407"/>
    </row>
    <row r="38" spans="2:109">
      <c r="B38" s="407"/>
    </row>
    <row r="39" spans="2:109">
      <c r="B39" s="409"/>
      <c r="C39" s="410"/>
      <c r="D39" s="410"/>
      <c r="E39" s="410"/>
      <c r="F39" s="410"/>
      <c r="G39" s="410"/>
      <c r="H39" s="410"/>
      <c r="I39" s="410"/>
      <c r="J39" s="410"/>
      <c r="K39" s="410"/>
      <c r="L39" s="410"/>
      <c r="M39" s="410"/>
      <c r="N39" s="410"/>
      <c r="O39" s="410"/>
      <c r="P39" s="410"/>
      <c r="Q39" s="410"/>
      <c r="R39" s="410"/>
      <c r="S39" s="410"/>
      <c r="T39" s="410"/>
      <c r="U39" s="410"/>
      <c r="V39" s="410"/>
      <c r="W39" s="410"/>
      <c r="X39" s="410"/>
      <c r="Y39" s="410"/>
      <c r="Z39" s="410"/>
      <c r="AA39" s="410"/>
      <c r="AB39" s="410"/>
      <c r="AC39" s="410"/>
      <c r="AD39" s="410"/>
      <c r="AE39" s="410"/>
      <c r="AF39" s="410"/>
      <c r="AG39" s="410"/>
      <c r="AH39" s="410"/>
      <c r="AI39" s="410"/>
      <c r="AJ39" s="410"/>
      <c r="AK39" s="410"/>
      <c r="AL39" s="410"/>
      <c r="AM39" s="410"/>
      <c r="AN39" s="410"/>
      <c r="AO39" s="410"/>
      <c r="AP39" s="410"/>
      <c r="AQ39" s="410"/>
      <c r="AR39" s="410"/>
      <c r="AS39" s="410"/>
      <c r="AT39" s="410"/>
      <c r="AU39" s="410"/>
      <c r="AV39" s="410"/>
      <c r="AW39" s="410"/>
      <c r="AX39" s="410"/>
      <c r="AY39" s="410"/>
      <c r="AZ39" s="410"/>
      <c r="BA39" s="410"/>
      <c r="BB39" s="410"/>
      <c r="BC39" s="410"/>
      <c r="BD39" s="410"/>
      <c r="BE39" s="410"/>
      <c r="BF39" s="410"/>
      <c r="BG39" s="410"/>
      <c r="BH39" s="410"/>
      <c r="BI39" s="410"/>
      <c r="BJ39" s="410"/>
      <c r="BK39" s="410"/>
      <c r="BL39" s="410"/>
      <c r="BM39" s="410"/>
      <c r="BN39" s="410"/>
      <c r="BO39" s="410"/>
      <c r="BP39" s="410"/>
      <c r="BQ39" s="410"/>
      <c r="BR39" s="410"/>
      <c r="BS39" s="410"/>
      <c r="BT39" s="410"/>
      <c r="BU39" s="410"/>
      <c r="BV39" s="410"/>
      <c r="BW39" s="410"/>
      <c r="BX39" s="410"/>
      <c r="BY39" s="410"/>
      <c r="BZ39" s="410"/>
      <c r="CA39" s="410"/>
      <c r="CB39" s="410"/>
      <c r="CC39" s="410"/>
      <c r="CD39" s="410"/>
      <c r="CE39" s="410"/>
      <c r="CF39" s="410"/>
      <c r="CG39" s="410"/>
      <c r="CH39" s="410"/>
      <c r="CI39" s="410"/>
      <c r="CJ39" s="410"/>
      <c r="CK39" s="410"/>
      <c r="CL39" s="410"/>
      <c r="CM39" s="410"/>
      <c r="CN39" s="410"/>
      <c r="CO39" s="410"/>
      <c r="CP39" s="410"/>
      <c r="CQ39" s="410"/>
      <c r="CR39" s="410"/>
      <c r="CS39" s="410"/>
      <c r="CT39" s="410"/>
      <c r="CU39" s="410"/>
      <c r="CV39" s="410"/>
      <c r="CW39" s="410"/>
      <c r="CX39" s="410"/>
      <c r="CY39" s="410"/>
      <c r="CZ39" s="410"/>
      <c r="DA39" s="410"/>
      <c r="DB39" s="410"/>
      <c r="DC39" s="410"/>
      <c r="DD39" s="411"/>
    </row>
    <row r="40" spans="2:109">
      <c r="B40" s="412"/>
      <c r="DD40" s="412"/>
      <c r="DE40" s="400"/>
    </row>
    <row r="41" spans="2:109" ht="17.25">
      <c r="B41" s="413" t="s">
        <v>621</v>
      </c>
      <c r="C41" s="403"/>
      <c r="D41" s="403"/>
      <c r="E41" s="403"/>
      <c r="F41" s="403"/>
      <c r="G41" s="403"/>
      <c r="H41" s="403"/>
      <c r="I41" s="403"/>
      <c r="J41" s="403"/>
      <c r="K41" s="403"/>
      <c r="L41" s="403"/>
      <c r="M41" s="403"/>
      <c r="N41" s="403"/>
      <c r="O41" s="403"/>
      <c r="P41" s="403"/>
      <c r="Q41" s="403"/>
      <c r="R41" s="403"/>
      <c r="S41" s="403"/>
      <c r="T41" s="403"/>
      <c r="U41" s="403"/>
      <c r="V41" s="403"/>
      <c r="W41" s="403"/>
      <c r="X41" s="403"/>
      <c r="Y41" s="403"/>
      <c r="Z41" s="403"/>
      <c r="AA41" s="403"/>
      <c r="AB41" s="403"/>
      <c r="AC41" s="403"/>
      <c r="AD41" s="403"/>
      <c r="AE41" s="403"/>
      <c r="AF41" s="403"/>
      <c r="AG41" s="403"/>
      <c r="AH41" s="403"/>
      <c r="AI41" s="403"/>
      <c r="AJ41" s="403"/>
      <c r="AK41" s="403"/>
      <c r="AL41" s="403"/>
      <c r="AM41" s="403"/>
      <c r="AN41" s="403"/>
      <c r="AO41" s="403"/>
      <c r="AP41" s="403"/>
      <c r="AQ41" s="403"/>
      <c r="AR41" s="403"/>
      <c r="AS41" s="403"/>
      <c r="AT41" s="403"/>
      <c r="AU41" s="403"/>
      <c r="AV41" s="403"/>
      <c r="AW41" s="403"/>
      <c r="AX41" s="403"/>
      <c r="AY41" s="403"/>
      <c r="AZ41" s="403"/>
      <c r="BA41" s="403"/>
      <c r="BB41" s="403"/>
      <c r="BC41" s="403"/>
      <c r="BD41" s="403"/>
      <c r="BE41" s="403"/>
      <c r="BF41" s="403"/>
      <c r="BG41" s="403"/>
      <c r="BH41" s="403"/>
      <c r="BI41" s="403"/>
      <c r="BJ41" s="403"/>
      <c r="BK41" s="403"/>
      <c r="BL41" s="403"/>
      <c r="BM41" s="403"/>
      <c r="BN41" s="403"/>
      <c r="BO41" s="403"/>
      <c r="BP41" s="403"/>
      <c r="BQ41" s="403"/>
      <c r="BR41" s="403"/>
      <c r="BS41" s="403"/>
      <c r="BT41" s="403"/>
      <c r="BU41" s="403"/>
      <c r="BV41" s="403"/>
      <c r="BW41" s="403"/>
      <c r="BX41" s="403"/>
      <c r="BY41" s="403"/>
      <c r="BZ41" s="403"/>
      <c r="CA41" s="403"/>
      <c r="CB41" s="403"/>
      <c r="CC41" s="403"/>
      <c r="CD41" s="403"/>
      <c r="CE41" s="403"/>
      <c r="CF41" s="403"/>
      <c r="CG41" s="403"/>
      <c r="CH41" s="403"/>
      <c r="CI41" s="403"/>
      <c r="CJ41" s="403"/>
      <c r="CK41" s="403"/>
      <c r="CL41" s="403"/>
      <c r="CM41" s="403"/>
      <c r="CN41" s="403"/>
      <c r="CO41" s="403"/>
      <c r="CP41" s="403"/>
      <c r="CQ41" s="403"/>
      <c r="CR41" s="403"/>
      <c r="CS41" s="403"/>
      <c r="CT41" s="403"/>
      <c r="CU41" s="403"/>
      <c r="CV41" s="403"/>
      <c r="CW41" s="403"/>
      <c r="CX41" s="403"/>
      <c r="CY41" s="403"/>
      <c r="CZ41" s="403"/>
      <c r="DA41" s="403"/>
      <c r="DB41" s="403"/>
      <c r="DC41" s="403"/>
      <c r="DD41" s="405"/>
    </row>
    <row r="42" spans="2:109">
      <c r="B42" s="407"/>
      <c r="G42" s="414"/>
      <c r="I42" s="415"/>
      <c r="J42" s="415"/>
      <c r="K42" s="415"/>
      <c r="AM42" s="414"/>
      <c r="AN42" s="414" t="s">
        <v>622</v>
      </c>
      <c r="AP42" s="415"/>
      <c r="AQ42" s="415"/>
      <c r="AR42" s="415"/>
      <c r="AY42" s="414"/>
      <c r="BA42" s="415"/>
      <c r="BB42" s="415"/>
      <c r="BC42" s="415"/>
      <c r="BK42" s="414"/>
      <c r="BM42" s="415"/>
      <c r="BN42" s="415"/>
      <c r="BO42" s="415"/>
      <c r="BW42" s="414"/>
      <c r="BY42" s="415"/>
      <c r="BZ42" s="415"/>
      <c r="CA42" s="415"/>
      <c r="CI42" s="414"/>
      <c r="CK42" s="415"/>
      <c r="CL42" s="415"/>
      <c r="CM42" s="415"/>
      <c r="CU42" s="414"/>
      <c r="CW42" s="415"/>
      <c r="CX42" s="415"/>
      <c r="CY42" s="415"/>
    </row>
    <row r="43" spans="2:109" ht="13.5" customHeight="1">
      <c r="B43" s="407"/>
      <c r="AN43" s="1296" t="s">
        <v>623</v>
      </c>
      <c r="AO43" s="1297"/>
      <c r="AP43" s="1297"/>
      <c r="AQ43" s="1297"/>
      <c r="AR43" s="1297"/>
      <c r="AS43" s="1297"/>
      <c r="AT43" s="1297"/>
      <c r="AU43" s="1297"/>
      <c r="AV43" s="1297"/>
      <c r="AW43" s="1297"/>
      <c r="AX43" s="1297"/>
      <c r="AY43" s="1297"/>
      <c r="AZ43" s="1297"/>
      <c r="BA43" s="1297"/>
      <c r="BB43" s="1297"/>
      <c r="BC43" s="1297"/>
      <c r="BD43" s="1297"/>
      <c r="BE43" s="1297"/>
      <c r="BF43" s="1297"/>
      <c r="BG43" s="1297"/>
      <c r="BH43" s="1297"/>
      <c r="BI43" s="1297"/>
      <c r="BJ43" s="1297"/>
      <c r="BK43" s="1297"/>
      <c r="BL43" s="1297"/>
      <c r="BM43" s="1297"/>
      <c r="BN43" s="1297"/>
      <c r="BO43" s="1297"/>
      <c r="BP43" s="1297"/>
      <c r="BQ43" s="1297"/>
      <c r="BR43" s="1297"/>
      <c r="BS43" s="1297"/>
      <c r="BT43" s="1297"/>
      <c r="BU43" s="1297"/>
      <c r="BV43" s="1297"/>
      <c r="BW43" s="1297"/>
      <c r="BX43" s="1297"/>
      <c r="BY43" s="1297"/>
      <c r="BZ43" s="1297"/>
      <c r="CA43" s="1297"/>
      <c r="CB43" s="1297"/>
      <c r="CC43" s="1297"/>
      <c r="CD43" s="1297"/>
      <c r="CE43" s="1297"/>
      <c r="CF43" s="1297"/>
      <c r="CG43" s="1297"/>
      <c r="CH43" s="1297"/>
      <c r="CI43" s="1297"/>
      <c r="CJ43" s="1297"/>
      <c r="CK43" s="1297"/>
      <c r="CL43" s="1297"/>
      <c r="CM43" s="1297"/>
      <c r="CN43" s="1297"/>
      <c r="CO43" s="1297"/>
      <c r="CP43" s="1297"/>
      <c r="CQ43" s="1297"/>
      <c r="CR43" s="1297"/>
      <c r="CS43" s="1297"/>
      <c r="CT43" s="1297"/>
      <c r="CU43" s="1297"/>
      <c r="CV43" s="1297"/>
      <c r="CW43" s="1297"/>
      <c r="CX43" s="1297"/>
      <c r="CY43" s="1297"/>
      <c r="CZ43" s="1297"/>
      <c r="DA43" s="1297"/>
      <c r="DB43" s="1297"/>
      <c r="DC43" s="1298"/>
    </row>
    <row r="44" spans="2:109">
      <c r="B44" s="407"/>
      <c r="AN44" s="1299"/>
      <c r="AO44" s="1300"/>
      <c r="AP44" s="1300"/>
      <c r="AQ44" s="1300"/>
      <c r="AR44" s="1300"/>
      <c r="AS44" s="1300"/>
      <c r="AT44" s="1300"/>
      <c r="AU44" s="1300"/>
      <c r="AV44" s="1300"/>
      <c r="AW44" s="1300"/>
      <c r="AX44" s="1300"/>
      <c r="AY44" s="1300"/>
      <c r="AZ44" s="1300"/>
      <c r="BA44" s="1300"/>
      <c r="BB44" s="1300"/>
      <c r="BC44" s="1300"/>
      <c r="BD44" s="1300"/>
      <c r="BE44" s="1300"/>
      <c r="BF44" s="1300"/>
      <c r="BG44" s="1300"/>
      <c r="BH44" s="1300"/>
      <c r="BI44" s="1300"/>
      <c r="BJ44" s="1300"/>
      <c r="BK44" s="1300"/>
      <c r="BL44" s="1300"/>
      <c r="BM44" s="1300"/>
      <c r="BN44" s="1300"/>
      <c r="BO44" s="1300"/>
      <c r="BP44" s="1300"/>
      <c r="BQ44" s="1300"/>
      <c r="BR44" s="1300"/>
      <c r="BS44" s="1300"/>
      <c r="BT44" s="1300"/>
      <c r="BU44" s="1300"/>
      <c r="BV44" s="1300"/>
      <c r="BW44" s="1300"/>
      <c r="BX44" s="1300"/>
      <c r="BY44" s="1300"/>
      <c r="BZ44" s="1300"/>
      <c r="CA44" s="1300"/>
      <c r="CB44" s="1300"/>
      <c r="CC44" s="1300"/>
      <c r="CD44" s="1300"/>
      <c r="CE44" s="1300"/>
      <c r="CF44" s="1300"/>
      <c r="CG44" s="1300"/>
      <c r="CH44" s="1300"/>
      <c r="CI44" s="1300"/>
      <c r="CJ44" s="1300"/>
      <c r="CK44" s="1300"/>
      <c r="CL44" s="1300"/>
      <c r="CM44" s="1300"/>
      <c r="CN44" s="1300"/>
      <c r="CO44" s="1300"/>
      <c r="CP44" s="1300"/>
      <c r="CQ44" s="1300"/>
      <c r="CR44" s="1300"/>
      <c r="CS44" s="1300"/>
      <c r="CT44" s="1300"/>
      <c r="CU44" s="1300"/>
      <c r="CV44" s="1300"/>
      <c r="CW44" s="1300"/>
      <c r="CX44" s="1300"/>
      <c r="CY44" s="1300"/>
      <c r="CZ44" s="1300"/>
      <c r="DA44" s="1300"/>
      <c r="DB44" s="1300"/>
      <c r="DC44" s="1301"/>
    </row>
    <row r="45" spans="2:109">
      <c r="B45" s="407"/>
      <c r="AN45" s="1299"/>
      <c r="AO45" s="1300"/>
      <c r="AP45" s="1300"/>
      <c r="AQ45" s="1300"/>
      <c r="AR45" s="1300"/>
      <c r="AS45" s="1300"/>
      <c r="AT45" s="1300"/>
      <c r="AU45" s="1300"/>
      <c r="AV45" s="1300"/>
      <c r="AW45" s="1300"/>
      <c r="AX45" s="1300"/>
      <c r="AY45" s="1300"/>
      <c r="AZ45" s="1300"/>
      <c r="BA45" s="1300"/>
      <c r="BB45" s="1300"/>
      <c r="BC45" s="1300"/>
      <c r="BD45" s="1300"/>
      <c r="BE45" s="1300"/>
      <c r="BF45" s="1300"/>
      <c r="BG45" s="1300"/>
      <c r="BH45" s="1300"/>
      <c r="BI45" s="1300"/>
      <c r="BJ45" s="1300"/>
      <c r="BK45" s="1300"/>
      <c r="BL45" s="1300"/>
      <c r="BM45" s="1300"/>
      <c r="BN45" s="1300"/>
      <c r="BO45" s="1300"/>
      <c r="BP45" s="1300"/>
      <c r="BQ45" s="1300"/>
      <c r="BR45" s="1300"/>
      <c r="BS45" s="1300"/>
      <c r="BT45" s="1300"/>
      <c r="BU45" s="1300"/>
      <c r="BV45" s="1300"/>
      <c r="BW45" s="1300"/>
      <c r="BX45" s="1300"/>
      <c r="BY45" s="1300"/>
      <c r="BZ45" s="1300"/>
      <c r="CA45" s="1300"/>
      <c r="CB45" s="1300"/>
      <c r="CC45" s="1300"/>
      <c r="CD45" s="1300"/>
      <c r="CE45" s="1300"/>
      <c r="CF45" s="1300"/>
      <c r="CG45" s="1300"/>
      <c r="CH45" s="1300"/>
      <c r="CI45" s="1300"/>
      <c r="CJ45" s="1300"/>
      <c r="CK45" s="1300"/>
      <c r="CL45" s="1300"/>
      <c r="CM45" s="1300"/>
      <c r="CN45" s="1300"/>
      <c r="CO45" s="1300"/>
      <c r="CP45" s="1300"/>
      <c r="CQ45" s="1300"/>
      <c r="CR45" s="1300"/>
      <c r="CS45" s="1300"/>
      <c r="CT45" s="1300"/>
      <c r="CU45" s="1300"/>
      <c r="CV45" s="1300"/>
      <c r="CW45" s="1300"/>
      <c r="CX45" s="1300"/>
      <c r="CY45" s="1300"/>
      <c r="CZ45" s="1300"/>
      <c r="DA45" s="1300"/>
      <c r="DB45" s="1300"/>
      <c r="DC45" s="1301"/>
    </row>
    <row r="46" spans="2:109">
      <c r="B46" s="407"/>
      <c r="AN46" s="1299"/>
      <c r="AO46" s="1300"/>
      <c r="AP46" s="1300"/>
      <c r="AQ46" s="1300"/>
      <c r="AR46" s="1300"/>
      <c r="AS46" s="1300"/>
      <c r="AT46" s="1300"/>
      <c r="AU46" s="1300"/>
      <c r="AV46" s="1300"/>
      <c r="AW46" s="1300"/>
      <c r="AX46" s="1300"/>
      <c r="AY46" s="1300"/>
      <c r="AZ46" s="1300"/>
      <c r="BA46" s="1300"/>
      <c r="BB46" s="1300"/>
      <c r="BC46" s="1300"/>
      <c r="BD46" s="1300"/>
      <c r="BE46" s="1300"/>
      <c r="BF46" s="1300"/>
      <c r="BG46" s="1300"/>
      <c r="BH46" s="1300"/>
      <c r="BI46" s="1300"/>
      <c r="BJ46" s="1300"/>
      <c r="BK46" s="1300"/>
      <c r="BL46" s="1300"/>
      <c r="BM46" s="1300"/>
      <c r="BN46" s="1300"/>
      <c r="BO46" s="1300"/>
      <c r="BP46" s="1300"/>
      <c r="BQ46" s="1300"/>
      <c r="BR46" s="1300"/>
      <c r="BS46" s="1300"/>
      <c r="BT46" s="1300"/>
      <c r="BU46" s="1300"/>
      <c r="BV46" s="1300"/>
      <c r="BW46" s="1300"/>
      <c r="BX46" s="1300"/>
      <c r="BY46" s="1300"/>
      <c r="BZ46" s="1300"/>
      <c r="CA46" s="1300"/>
      <c r="CB46" s="1300"/>
      <c r="CC46" s="1300"/>
      <c r="CD46" s="1300"/>
      <c r="CE46" s="1300"/>
      <c r="CF46" s="1300"/>
      <c r="CG46" s="1300"/>
      <c r="CH46" s="1300"/>
      <c r="CI46" s="1300"/>
      <c r="CJ46" s="1300"/>
      <c r="CK46" s="1300"/>
      <c r="CL46" s="1300"/>
      <c r="CM46" s="1300"/>
      <c r="CN46" s="1300"/>
      <c r="CO46" s="1300"/>
      <c r="CP46" s="1300"/>
      <c r="CQ46" s="1300"/>
      <c r="CR46" s="1300"/>
      <c r="CS46" s="1300"/>
      <c r="CT46" s="1300"/>
      <c r="CU46" s="1300"/>
      <c r="CV46" s="1300"/>
      <c r="CW46" s="1300"/>
      <c r="CX46" s="1300"/>
      <c r="CY46" s="1300"/>
      <c r="CZ46" s="1300"/>
      <c r="DA46" s="1300"/>
      <c r="DB46" s="1300"/>
      <c r="DC46" s="1301"/>
    </row>
    <row r="47" spans="2:109">
      <c r="B47" s="407"/>
      <c r="AN47" s="1302"/>
      <c r="AO47" s="1303"/>
      <c r="AP47" s="1303"/>
      <c r="AQ47" s="1303"/>
      <c r="AR47" s="1303"/>
      <c r="AS47" s="1303"/>
      <c r="AT47" s="1303"/>
      <c r="AU47" s="1303"/>
      <c r="AV47" s="1303"/>
      <c r="AW47" s="1303"/>
      <c r="AX47" s="1303"/>
      <c r="AY47" s="1303"/>
      <c r="AZ47" s="1303"/>
      <c r="BA47" s="1303"/>
      <c r="BB47" s="1303"/>
      <c r="BC47" s="1303"/>
      <c r="BD47" s="1303"/>
      <c r="BE47" s="1303"/>
      <c r="BF47" s="1303"/>
      <c r="BG47" s="1303"/>
      <c r="BH47" s="1303"/>
      <c r="BI47" s="1303"/>
      <c r="BJ47" s="1303"/>
      <c r="BK47" s="1303"/>
      <c r="BL47" s="1303"/>
      <c r="BM47" s="1303"/>
      <c r="BN47" s="1303"/>
      <c r="BO47" s="1303"/>
      <c r="BP47" s="1303"/>
      <c r="BQ47" s="1303"/>
      <c r="BR47" s="1303"/>
      <c r="BS47" s="1303"/>
      <c r="BT47" s="1303"/>
      <c r="BU47" s="1303"/>
      <c r="BV47" s="1303"/>
      <c r="BW47" s="1303"/>
      <c r="BX47" s="1303"/>
      <c r="BY47" s="1303"/>
      <c r="BZ47" s="1303"/>
      <c r="CA47" s="1303"/>
      <c r="CB47" s="1303"/>
      <c r="CC47" s="1303"/>
      <c r="CD47" s="1303"/>
      <c r="CE47" s="1303"/>
      <c r="CF47" s="1303"/>
      <c r="CG47" s="1303"/>
      <c r="CH47" s="1303"/>
      <c r="CI47" s="1303"/>
      <c r="CJ47" s="1303"/>
      <c r="CK47" s="1303"/>
      <c r="CL47" s="1303"/>
      <c r="CM47" s="1303"/>
      <c r="CN47" s="1303"/>
      <c r="CO47" s="1303"/>
      <c r="CP47" s="1303"/>
      <c r="CQ47" s="1303"/>
      <c r="CR47" s="1303"/>
      <c r="CS47" s="1303"/>
      <c r="CT47" s="1303"/>
      <c r="CU47" s="1303"/>
      <c r="CV47" s="1303"/>
      <c r="CW47" s="1303"/>
      <c r="CX47" s="1303"/>
      <c r="CY47" s="1303"/>
      <c r="CZ47" s="1303"/>
      <c r="DA47" s="1303"/>
      <c r="DB47" s="1303"/>
      <c r="DC47" s="1304"/>
    </row>
    <row r="48" spans="2:109">
      <c r="B48" s="407"/>
      <c r="H48" s="416"/>
      <c r="I48" s="416"/>
      <c r="J48" s="416"/>
      <c r="AN48" s="416"/>
      <c r="AO48" s="416"/>
      <c r="AP48" s="416"/>
      <c r="AZ48" s="416"/>
      <c r="BA48" s="416"/>
      <c r="BB48" s="416"/>
      <c r="BL48" s="416"/>
      <c r="BM48" s="416"/>
      <c r="BN48" s="416"/>
      <c r="BX48" s="416"/>
      <c r="BY48" s="416"/>
      <c r="BZ48" s="416"/>
      <c r="CJ48" s="416"/>
      <c r="CK48" s="416"/>
      <c r="CL48" s="416"/>
      <c r="CV48" s="416"/>
      <c r="CW48" s="416"/>
      <c r="CX48" s="416"/>
    </row>
    <row r="49" spans="1:109">
      <c r="B49" s="407"/>
      <c r="AN49" s="400" t="s">
        <v>624</v>
      </c>
    </row>
    <row r="50" spans="1:109">
      <c r="B50" s="407"/>
      <c r="G50" s="1288"/>
      <c r="H50" s="1288"/>
      <c r="I50" s="1288"/>
      <c r="J50" s="1288"/>
      <c r="K50" s="417"/>
      <c r="L50" s="417"/>
      <c r="M50" s="418"/>
      <c r="N50" s="418"/>
      <c r="AN50" s="1306"/>
      <c r="AO50" s="1307"/>
      <c r="AP50" s="1307"/>
      <c r="AQ50" s="1307"/>
      <c r="AR50" s="1307"/>
      <c r="AS50" s="1307"/>
      <c r="AT50" s="1307"/>
      <c r="AU50" s="1307"/>
      <c r="AV50" s="1307"/>
      <c r="AW50" s="1307"/>
      <c r="AX50" s="1307"/>
      <c r="AY50" s="1307"/>
      <c r="AZ50" s="1307"/>
      <c r="BA50" s="1307"/>
      <c r="BB50" s="1307"/>
      <c r="BC50" s="1307"/>
      <c r="BD50" s="1307"/>
      <c r="BE50" s="1307"/>
      <c r="BF50" s="1307"/>
      <c r="BG50" s="1307"/>
      <c r="BH50" s="1307"/>
      <c r="BI50" s="1307"/>
      <c r="BJ50" s="1307"/>
      <c r="BK50" s="1307"/>
      <c r="BL50" s="1307"/>
      <c r="BM50" s="1307"/>
      <c r="BN50" s="1307"/>
      <c r="BO50" s="1308"/>
      <c r="BP50" s="1294" t="s">
        <v>523</v>
      </c>
      <c r="BQ50" s="1294"/>
      <c r="BR50" s="1294"/>
      <c r="BS50" s="1294"/>
      <c r="BT50" s="1294"/>
      <c r="BU50" s="1294"/>
      <c r="BV50" s="1294"/>
      <c r="BW50" s="1294"/>
      <c r="BX50" s="1294" t="s">
        <v>524</v>
      </c>
      <c r="BY50" s="1294"/>
      <c r="BZ50" s="1294"/>
      <c r="CA50" s="1294"/>
      <c r="CB50" s="1294"/>
      <c r="CC50" s="1294"/>
      <c r="CD50" s="1294"/>
      <c r="CE50" s="1294"/>
      <c r="CF50" s="1294" t="s">
        <v>525</v>
      </c>
      <c r="CG50" s="1294"/>
      <c r="CH50" s="1294"/>
      <c r="CI50" s="1294"/>
      <c r="CJ50" s="1294"/>
      <c r="CK50" s="1294"/>
      <c r="CL50" s="1294"/>
      <c r="CM50" s="1294"/>
      <c r="CN50" s="1294" t="s">
        <v>526</v>
      </c>
      <c r="CO50" s="1294"/>
      <c r="CP50" s="1294"/>
      <c r="CQ50" s="1294"/>
      <c r="CR50" s="1294"/>
      <c r="CS50" s="1294"/>
      <c r="CT50" s="1294"/>
      <c r="CU50" s="1294"/>
      <c r="CV50" s="1294" t="s">
        <v>527</v>
      </c>
      <c r="CW50" s="1294"/>
      <c r="CX50" s="1294"/>
      <c r="CY50" s="1294"/>
      <c r="CZ50" s="1294"/>
      <c r="DA50" s="1294"/>
      <c r="DB50" s="1294"/>
      <c r="DC50" s="1294"/>
    </row>
    <row r="51" spans="1:109" ht="13.5" customHeight="1">
      <c r="B51" s="407"/>
      <c r="G51" s="1305"/>
      <c r="H51" s="1305"/>
      <c r="I51" s="1310"/>
      <c r="J51" s="1310"/>
      <c r="K51" s="1295"/>
      <c r="L51" s="1295"/>
      <c r="M51" s="1295"/>
      <c r="N51" s="1295"/>
      <c r="AM51" s="416"/>
      <c r="AN51" s="1293" t="s">
        <v>625</v>
      </c>
      <c r="AO51" s="1293"/>
      <c r="AP51" s="1293"/>
      <c r="AQ51" s="1293"/>
      <c r="AR51" s="1293"/>
      <c r="AS51" s="1293"/>
      <c r="AT51" s="1293"/>
      <c r="AU51" s="1293"/>
      <c r="AV51" s="1293"/>
      <c r="AW51" s="1293"/>
      <c r="AX51" s="1293"/>
      <c r="AY51" s="1293"/>
      <c r="AZ51" s="1293"/>
      <c r="BA51" s="1293"/>
      <c r="BB51" s="1293" t="s">
        <v>629</v>
      </c>
      <c r="BC51" s="1293"/>
      <c r="BD51" s="1293"/>
      <c r="BE51" s="1293"/>
      <c r="BF51" s="1293"/>
      <c r="BG51" s="1293"/>
      <c r="BH51" s="1293"/>
      <c r="BI51" s="1293"/>
      <c r="BJ51" s="1293"/>
      <c r="BK51" s="1293"/>
      <c r="BL51" s="1293"/>
      <c r="BM51" s="1293"/>
      <c r="BN51" s="1293"/>
      <c r="BO51" s="1293"/>
      <c r="BP51" s="1309"/>
      <c r="BQ51" s="1290"/>
      <c r="BR51" s="1290"/>
      <c r="BS51" s="1290"/>
      <c r="BT51" s="1290"/>
      <c r="BU51" s="1290"/>
      <c r="BV51" s="1290"/>
      <c r="BW51" s="1290"/>
      <c r="BX51" s="1290">
        <v>233.1</v>
      </c>
      <c r="BY51" s="1290"/>
      <c r="BZ51" s="1290"/>
      <c r="CA51" s="1290"/>
      <c r="CB51" s="1290"/>
      <c r="CC51" s="1290"/>
      <c r="CD51" s="1290"/>
      <c r="CE51" s="1290"/>
      <c r="CF51" s="1290">
        <v>236.6</v>
      </c>
      <c r="CG51" s="1290"/>
      <c r="CH51" s="1290"/>
      <c r="CI51" s="1290"/>
      <c r="CJ51" s="1290"/>
      <c r="CK51" s="1290"/>
      <c r="CL51" s="1290"/>
      <c r="CM51" s="1290"/>
      <c r="CN51" s="1290">
        <v>236.8</v>
      </c>
      <c r="CO51" s="1290"/>
      <c r="CP51" s="1290"/>
      <c r="CQ51" s="1290"/>
      <c r="CR51" s="1290"/>
      <c r="CS51" s="1290"/>
      <c r="CT51" s="1290"/>
      <c r="CU51" s="1290"/>
      <c r="CV51" s="1290">
        <v>246</v>
      </c>
      <c r="CW51" s="1290"/>
      <c r="CX51" s="1290"/>
      <c r="CY51" s="1290"/>
      <c r="CZ51" s="1290"/>
      <c r="DA51" s="1290"/>
      <c r="DB51" s="1290"/>
      <c r="DC51" s="1290"/>
    </row>
    <row r="52" spans="1:109">
      <c r="B52" s="407"/>
      <c r="G52" s="1305"/>
      <c r="H52" s="1305"/>
      <c r="I52" s="1310"/>
      <c r="J52" s="1310"/>
      <c r="K52" s="1295"/>
      <c r="L52" s="1295"/>
      <c r="M52" s="1295"/>
      <c r="N52" s="1295"/>
      <c r="AM52" s="416"/>
      <c r="AN52" s="1293"/>
      <c r="AO52" s="1293"/>
      <c r="AP52" s="1293"/>
      <c r="AQ52" s="1293"/>
      <c r="AR52" s="1293"/>
      <c r="AS52" s="1293"/>
      <c r="AT52" s="1293"/>
      <c r="AU52" s="1293"/>
      <c r="AV52" s="1293"/>
      <c r="AW52" s="1293"/>
      <c r="AX52" s="1293"/>
      <c r="AY52" s="1293"/>
      <c r="AZ52" s="1293"/>
      <c r="BA52" s="1293"/>
      <c r="BB52" s="1293"/>
      <c r="BC52" s="1293"/>
      <c r="BD52" s="1293"/>
      <c r="BE52" s="1293"/>
      <c r="BF52" s="1293"/>
      <c r="BG52" s="1293"/>
      <c r="BH52" s="1293"/>
      <c r="BI52" s="1293"/>
      <c r="BJ52" s="1293"/>
      <c r="BK52" s="1293"/>
      <c r="BL52" s="1293"/>
      <c r="BM52" s="1293"/>
      <c r="BN52" s="1293"/>
      <c r="BO52" s="1293"/>
      <c r="BP52" s="1290"/>
      <c r="BQ52" s="1290"/>
      <c r="BR52" s="1290"/>
      <c r="BS52" s="1290"/>
      <c r="BT52" s="1290"/>
      <c r="BU52" s="1290"/>
      <c r="BV52" s="1290"/>
      <c r="BW52" s="1290"/>
      <c r="BX52" s="1290"/>
      <c r="BY52" s="1290"/>
      <c r="BZ52" s="1290"/>
      <c r="CA52" s="1290"/>
      <c r="CB52" s="1290"/>
      <c r="CC52" s="1290"/>
      <c r="CD52" s="1290"/>
      <c r="CE52" s="1290"/>
      <c r="CF52" s="1290"/>
      <c r="CG52" s="1290"/>
      <c r="CH52" s="1290"/>
      <c r="CI52" s="1290"/>
      <c r="CJ52" s="1290"/>
      <c r="CK52" s="1290"/>
      <c r="CL52" s="1290"/>
      <c r="CM52" s="1290"/>
      <c r="CN52" s="1290"/>
      <c r="CO52" s="1290"/>
      <c r="CP52" s="1290"/>
      <c r="CQ52" s="1290"/>
      <c r="CR52" s="1290"/>
      <c r="CS52" s="1290"/>
      <c r="CT52" s="1290"/>
      <c r="CU52" s="1290"/>
      <c r="CV52" s="1290"/>
      <c r="CW52" s="1290"/>
      <c r="CX52" s="1290"/>
      <c r="CY52" s="1290"/>
      <c r="CZ52" s="1290"/>
      <c r="DA52" s="1290"/>
      <c r="DB52" s="1290"/>
      <c r="DC52" s="1290"/>
    </row>
    <row r="53" spans="1:109">
      <c r="A53" s="415"/>
      <c r="B53" s="407"/>
      <c r="G53" s="1305"/>
      <c r="H53" s="1305"/>
      <c r="I53" s="1288"/>
      <c r="J53" s="1288"/>
      <c r="K53" s="1295"/>
      <c r="L53" s="1295"/>
      <c r="M53" s="1295"/>
      <c r="N53" s="1295"/>
      <c r="AM53" s="416"/>
      <c r="AN53" s="1293"/>
      <c r="AO53" s="1293"/>
      <c r="AP53" s="1293"/>
      <c r="AQ53" s="1293"/>
      <c r="AR53" s="1293"/>
      <c r="AS53" s="1293"/>
      <c r="AT53" s="1293"/>
      <c r="AU53" s="1293"/>
      <c r="AV53" s="1293"/>
      <c r="AW53" s="1293"/>
      <c r="AX53" s="1293"/>
      <c r="AY53" s="1293"/>
      <c r="AZ53" s="1293"/>
      <c r="BA53" s="1293"/>
      <c r="BB53" s="1293" t="s">
        <v>630</v>
      </c>
      <c r="BC53" s="1293"/>
      <c r="BD53" s="1293"/>
      <c r="BE53" s="1293"/>
      <c r="BF53" s="1293"/>
      <c r="BG53" s="1293"/>
      <c r="BH53" s="1293"/>
      <c r="BI53" s="1293"/>
      <c r="BJ53" s="1293"/>
      <c r="BK53" s="1293"/>
      <c r="BL53" s="1293"/>
      <c r="BM53" s="1293"/>
      <c r="BN53" s="1293"/>
      <c r="BO53" s="1293"/>
      <c r="BP53" s="1309"/>
      <c r="BQ53" s="1290"/>
      <c r="BR53" s="1290"/>
      <c r="BS53" s="1290"/>
      <c r="BT53" s="1290"/>
      <c r="BU53" s="1290"/>
      <c r="BV53" s="1290"/>
      <c r="BW53" s="1290"/>
      <c r="BX53" s="1290">
        <v>61.4</v>
      </c>
      <c r="BY53" s="1290"/>
      <c r="BZ53" s="1290"/>
      <c r="CA53" s="1290"/>
      <c r="CB53" s="1290"/>
      <c r="CC53" s="1290"/>
      <c r="CD53" s="1290"/>
      <c r="CE53" s="1290"/>
      <c r="CF53" s="1290">
        <v>62.8</v>
      </c>
      <c r="CG53" s="1290"/>
      <c r="CH53" s="1290"/>
      <c r="CI53" s="1290"/>
      <c r="CJ53" s="1290"/>
      <c r="CK53" s="1290"/>
      <c r="CL53" s="1290"/>
      <c r="CM53" s="1290"/>
      <c r="CN53" s="1290">
        <v>64.5</v>
      </c>
      <c r="CO53" s="1290"/>
      <c r="CP53" s="1290"/>
      <c r="CQ53" s="1290"/>
      <c r="CR53" s="1290"/>
      <c r="CS53" s="1290"/>
      <c r="CT53" s="1290"/>
      <c r="CU53" s="1290"/>
      <c r="CV53" s="1290">
        <v>65.5</v>
      </c>
      <c r="CW53" s="1290"/>
      <c r="CX53" s="1290"/>
      <c r="CY53" s="1290"/>
      <c r="CZ53" s="1290"/>
      <c r="DA53" s="1290"/>
      <c r="DB53" s="1290"/>
      <c r="DC53" s="1290"/>
    </row>
    <row r="54" spans="1:109">
      <c r="A54" s="415"/>
      <c r="B54" s="407"/>
      <c r="G54" s="1305"/>
      <c r="H54" s="1305"/>
      <c r="I54" s="1288"/>
      <c r="J54" s="1288"/>
      <c r="K54" s="1295"/>
      <c r="L54" s="1295"/>
      <c r="M54" s="1295"/>
      <c r="N54" s="1295"/>
      <c r="AM54" s="416"/>
      <c r="AN54" s="1293"/>
      <c r="AO54" s="1293"/>
      <c r="AP54" s="1293"/>
      <c r="AQ54" s="1293"/>
      <c r="AR54" s="1293"/>
      <c r="AS54" s="1293"/>
      <c r="AT54" s="1293"/>
      <c r="AU54" s="1293"/>
      <c r="AV54" s="1293"/>
      <c r="AW54" s="1293"/>
      <c r="AX54" s="1293"/>
      <c r="AY54" s="1293"/>
      <c r="AZ54" s="1293"/>
      <c r="BA54" s="1293"/>
      <c r="BB54" s="1293"/>
      <c r="BC54" s="1293"/>
      <c r="BD54" s="1293"/>
      <c r="BE54" s="1293"/>
      <c r="BF54" s="1293"/>
      <c r="BG54" s="1293"/>
      <c r="BH54" s="1293"/>
      <c r="BI54" s="1293"/>
      <c r="BJ54" s="1293"/>
      <c r="BK54" s="1293"/>
      <c r="BL54" s="1293"/>
      <c r="BM54" s="1293"/>
      <c r="BN54" s="1293"/>
      <c r="BO54" s="1293"/>
      <c r="BP54" s="1290"/>
      <c r="BQ54" s="1290"/>
      <c r="BR54" s="1290"/>
      <c r="BS54" s="1290"/>
      <c r="BT54" s="1290"/>
      <c r="BU54" s="1290"/>
      <c r="BV54" s="1290"/>
      <c r="BW54" s="1290"/>
      <c r="BX54" s="1290"/>
      <c r="BY54" s="1290"/>
      <c r="BZ54" s="1290"/>
      <c r="CA54" s="1290"/>
      <c r="CB54" s="1290"/>
      <c r="CC54" s="1290"/>
      <c r="CD54" s="1290"/>
      <c r="CE54" s="1290"/>
      <c r="CF54" s="1290"/>
      <c r="CG54" s="1290"/>
      <c r="CH54" s="1290"/>
      <c r="CI54" s="1290"/>
      <c r="CJ54" s="1290"/>
      <c r="CK54" s="1290"/>
      <c r="CL54" s="1290"/>
      <c r="CM54" s="1290"/>
      <c r="CN54" s="1290"/>
      <c r="CO54" s="1290"/>
      <c r="CP54" s="1290"/>
      <c r="CQ54" s="1290"/>
      <c r="CR54" s="1290"/>
      <c r="CS54" s="1290"/>
      <c r="CT54" s="1290"/>
      <c r="CU54" s="1290"/>
      <c r="CV54" s="1290"/>
      <c r="CW54" s="1290"/>
      <c r="CX54" s="1290"/>
      <c r="CY54" s="1290"/>
      <c r="CZ54" s="1290"/>
      <c r="DA54" s="1290"/>
      <c r="DB54" s="1290"/>
      <c r="DC54" s="1290"/>
    </row>
    <row r="55" spans="1:109">
      <c r="A55" s="415"/>
      <c r="B55" s="407"/>
      <c r="G55" s="1288"/>
      <c r="H55" s="1288"/>
      <c r="I55" s="1288"/>
      <c r="J55" s="1288"/>
      <c r="K55" s="1295"/>
      <c r="L55" s="1295"/>
      <c r="M55" s="1295"/>
      <c r="N55" s="1295"/>
      <c r="AN55" s="1294" t="s">
        <v>626</v>
      </c>
      <c r="AO55" s="1294"/>
      <c r="AP55" s="1294"/>
      <c r="AQ55" s="1294"/>
      <c r="AR55" s="1294"/>
      <c r="AS55" s="1294"/>
      <c r="AT55" s="1294"/>
      <c r="AU55" s="1294"/>
      <c r="AV55" s="1294"/>
      <c r="AW55" s="1294"/>
      <c r="AX55" s="1294"/>
      <c r="AY55" s="1294"/>
      <c r="AZ55" s="1294"/>
      <c r="BA55" s="1294"/>
      <c r="BB55" s="1293" t="s">
        <v>629</v>
      </c>
      <c r="BC55" s="1293"/>
      <c r="BD55" s="1293"/>
      <c r="BE55" s="1293"/>
      <c r="BF55" s="1293"/>
      <c r="BG55" s="1293"/>
      <c r="BH55" s="1293"/>
      <c r="BI55" s="1293"/>
      <c r="BJ55" s="1293"/>
      <c r="BK55" s="1293"/>
      <c r="BL55" s="1293"/>
      <c r="BM55" s="1293"/>
      <c r="BN55" s="1293"/>
      <c r="BO55" s="1293"/>
      <c r="BP55" s="1309"/>
      <c r="BQ55" s="1290"/>
      <c r="BR55" s="1290"/>
      <c r="BS55" s="1290"/>
      <c r="BT55" s="1290"/>
      <c r="BU55" s="1290"/>
      <c r="BV55" s="1290"/>
      <c r="BW55" s="1290"/>
      <c r="BX55" s="1290">
        <v>174.6</v>
      </c>
      <c r="BY55" s="1290"/>
      <c r="BZ55" s="1290"/>
      <c r="CA55" s="1290"/>
      <c r="CB55" s="1290"/>
      <c r="CC55" s="1290"/>
      <c r="CD55" s="1290"/>
      <c r="CE55" s="1290"/>
      <c r="CF55" s="1290">
        <v>173</v>
      </c>
      <c r="CG55" s="1290"/>
      <c r="CH55" s="1290"/>
      <c r="CI55" s="1290"/>
      <c r="CJ55" s="1290"/>
      <c r="CK55" s="1290"/>
      <c r="CL55" s="1290"/>
      <c r="CM55" s="1290"/>
      <c r="CN55" s="1290">
        <v>171.9</v>
      </c>
      <c r="CO55" s="1290"/>
      <c r="CP55" s="1290"/>
      <c r="CQ55" s="1290"/>
      <c r="CR55" s="1290"/>
      <c r="CS55" s="1290"/>
      <c r="CT55" s="1290"/>
      <c r="CU55" s="1290"/>
      <c r="CV55" s="1290">
        <v>173</v>
      </c>
      <c r="CW55" s="1290"/>
      <c r="CX55" s="1290"/>
      <c r="CY55" s="1290"/>
      <c r="CZ55" s="1290"/>
      <c r="DA55" s="1290"/>
      <c r="DB55" s="1290"/>
      <c r="DC55" s="1290"/>
    </row>
    <row r="56" spans="1:109">
      <c r="A56" s="415"/>
      <c r="B56" s="407"/>
      <c r="G56" s="1288"/>
      <c r="H56" s="1288"/>
      <c r="I56" s="1288"/>
      <c r="J56" s="1288"/>
      <c r="K56" s="1295"/>
      <c r="L56" s="1295"/>
      <c r="M56" s="1295"/>
      <c r="N56" s="1295"/>
      <c r="AN56" s="1294"/>
      <c r="AO56" s="1294"/>
      <c r="AP56" s="1294"/>
      <c r="AQ56" s="1294"/>
      <c r="AR56" s="1294"/>
      <c r="AS56" s="1294"/>
      <c r="AT56" s="1294"/>
      <c r="AU56" s="1294"/>
      <c r="AV56" s="1294"/>
      <c r="AW56" s="1294"/>
      <c r="AX56" s="1294"/>
      <c r="AY56" s="1294"/>
      <c r="AZ56" s="1294"/>
      <c r="BA56" s="1294"/>
      <c r="BB56" s="1293"/>
      <c r="BC56" s="1293"/>
      <c r="BD56" s="1293"/>
      <c r="BE56" s="1293"/>
      <c r="BF56" s="1293"/>
      <c r="BG56" s="1293"/>
      <c r="BH56" s="1293"/>
      <c r="BI56" s="1293"/>
      <c r="BJ56" s="1293"/>
      <c r="BK56" s="1293"/>
      <c r="BL56" s="1293"/>
      <c r="BM56" s="1293"/>
      <c r="BN56" s="1293"/>
      <c r="BO56" s="1293"/>
      <c r="BP56" s="1290"/>
      <c r="BQ56" s="1290"/>
      <c r="BR56" s="1290"/>
      <c r="BS56" s="1290"/>
      <c r="BT56" s="1290"/>
      <c r="BU56" s="1290"/>
      <c r="BV56" s="1290"/>
      <c r="BW56" s="1290"/>
      <c r="BX56" s="1290"/>
      <c r="BY56" s="1290"/>
      <c r="BZ56" s="1290"/>
      <c r="CA56" s="1290"/>
      <c r="CB56" s="1290"/>
      <c r="CC56" s="1290"/>
      <c r="CD56" s="1290"/>
      <c r="CE56" s="1290"/>
      <c r="CF56" s="1290"/>
      <c r="CG56" s="1290"/>
      <c r="CH56" s="1290"/>
      <c r="CI56" s="1290"/>
      <c r="CJ56" s="1290"/>
      <c r="CK56" s="1290"/>
      <c r="CL56" s="1290"/>
      <c r="CM56" s="1290"/>
      <c r="CN56" s="1290"/>
      <c r="CO56" s="1290"/>
      <c r="CP56" s="1290"/>
      <c r="CQ56" s="1290"/>
      <c r="CR56" s="1290"/>
      <c r="CS56" s="1290"/>
      <c r="CT56" s="1290"/>
      <c r="CU56" s="1290"/>
      <c r="CV56" s="1290"/>
      <c r="CW56" s="1290"/>
      <c r="CX56" s="1290"/>
      <c r="CY56" s="1290"/>
      <c r="CZ56" s="1290"/>
      <c r="DA56" s="1290"/>
      <c r="DB56" s="1290"/>
      <c r="DC56" s="1290"/>
    </row>
    <row r="57" spans="1:109" s="415" customFormat="1">
      <c r="B57" s="419"/>
      <c r="G57" s="1288"/>
      <c r="H57" s="1288"/>
      <c r="I57" s="1291"/>
      <c r="J57" s="1291"/>
      <c r="K57" s="1295"/>
      <c r="L57" s="1295"/>
      <c r="M57" s="1295"/>
      <c r="N57" s="1295"/>
      <c r="AM57" s="400"/>
      <c r="AN57" s="1294"/>
      <c r="AO57" s="1294"/>
      <c r="AP57" s="1294"/>
      <c r="AQ57" s="1294"/>
      <c r="AR57" s="1294"/>
      <c r="AS57" s="1294"/>
      <c r="AT57" s="1294"/>
      <c r="AU57" s="1294"/>
      <c r="AV57" s="1294"/>
      <c r="AW57" s="1294"/>
      <c r="AX57" s="1294"/>
      <c r="AY57" s="1294"/>
      <c r="AZ57" s="1294"/>
      <c r="BA57" s="1294"/>
      <c r="BB57" s="1293" t="s">
        <v>630</v>
      </c>
      <c r="BC57" s="1293"/>
      <c r="BD57" s="1293"/>
      <c r="BE57" s="1293"/>
      <c r="BF57" s="1293"/>
      <c r="BG57" s="1293"/>
      <c r="BH57" s="1293"/>
      <c r="BI57" s="1293"/>
      <c r="BJ57" s="1293"/>
      <c r="BK57" s="1293"/>
      <c r="BL57" s="1293"/>
      <c r="BM57" s="1293"/>
      <c r="BN57" s="1293"/>
      <c r="BO57" s="1293"/>
      <c r="BP57" s="1309"/>
      <c r="BQ57" s="1290"/>
      <c r="BR57" s="1290"/>
      <c r="BS57" s="1290"/>
      <c r="BT57" s="1290"/>
      <c r="BU57" s="1290"/>
      <c r="BV57" s="1290"/>
      <c r="BW57" s="1290"/>
      <c r="BX57" s="1290">
        <v>53.3</v>
      </c>
      <c r="BY57" s="1290"/>
      <c r="BZ57" s="1290"/>
      <c r="CA57" s="1290"/>
      <c r="CB57" s="1290"/>
      <c r="CC57" s="1290"/>
      <c r="CD57" s="1290"/>
      <c r="CE57" s="1290"/>
      <c r="CF57" s="1290">
        <v>53.7</v>
      </c>
      <c r="CG57" s="1290"/>
      <c r="CH57" s="1290"/>
      <c r="CI57" s="1290"/>
      <c r="CJ57" s="1290"/>
      <c r="CK57" s="1290"/>
      <c r="CL57" s="1290"/>
      <c r="CM57" s="1290"/>
      <c r="CN57" s="1290">
        <v>55.8</v>
      </c>
      <c r="CO57" s="1290"/>
      <c r="CP57" s="1290"/>
      <c r="CQ57" s="1290"/>
      <c r="CR57" s="1290"/>
      <c r="CS57" s="1290"/>
      <c r="CT57" s="1290"/>
      <c r="CU57" s="1290"/>
      <c r="CV57" s="1290">
        <v>57.2</v>
      </c>
      <c r="CW57" s="1290"/>
      <c r="CX57" s="1290"/>
      <c r="CY57" s="1290"/>
      <c r="CZ57" s="1290"/>
      <c r="DA57" s="1290"/>
      <c r="DB57" s="1290"/>
      <c r="DC57" s="1290"/>
      <c r="DD57" s="420"/>
      <c r="DE57" s="419"/>
    </row>
    <row r="58" spans="1:109" s="415" customFormat="1">
      <c r="A58" s="400"/>
      <c r="B58" s="419"/>
      <c r="G58" s="1288"/>
      <c r="H58" s="1288"/>
      <c r="I58" s="1291"/>
      <c r="J58" s="1291"/>
      <c r="K58" s="1295"/>
      <c r="L58" s="1295"/>
      <c r="M58" s="1295"/>
      <c r="N58" s="1295"/>
      <c r="AM58" s="400"/>
      <c r="AN58" s="1294"/>
      <c r="AO58" s="1294"/>
      <c r="AP58" s="1294"/>
      <c r="AQ58" s="1294"/>
      <c r="AR58" s="1294"/>
      <c r="AS58" s="1294"/>
      <c r="AT58" s="1294"/>
      <c r="AU58" s="1294"/>
      <c r="AV58" s="1294"/>
      <c r="AW58" s="1294"/>
      <c r="AX58" s="1294"/>
      <c r="AY58" s="1294"/>
      <c r="AZ58" s="1294"/>
      <c r="BA58" s="1294"/>
      <c r="BB58" s="1293"/>
      <c r="BC58" s="1293"/>
      <c r="BD58" s="1293"/>
      <c r="BE58" s="1293"/>
      <c r="BF58" s="1293"/>
      <c r="BG58" s="1293"/>
      <c r="BH58" s="1293"/>
      <c r="BI58" s="1293"/>
      <c r="BJ58" s="1293"/>
      <c r="BK58" s="1293"/>
      <c r="BL58" s="1293"/>
      <c r="BM58" s="1293"/>
      <c r="BN58" s="1293"/>
      <c r="BO58" s="1293"/>
      <c r="BP58" s="1290"/>
      <c r="BQ58" s="1290"/>
      <c r="BR58" s="1290"/>
      <c r="BS58" s="1290"/>
      <c r="BT58" s="1290"/>
      <c r="BU58" s="1290"/>
      <c r="BV58" s="1290"/>
      <c r="BW58" s="1290"/>
      <c r="BX58" s="1290"/>
      <c r="BY58" s="1290"/>
      <c r="BZ58" s="1290"/>
      <c r="CA58" s="1290"/>
      <c r="CB58" s="1290"/>
      <c r="CC58" s="1290"/>
      <c r="CD58" s="1290"/>
      <c r="CE58" s="1290"/>
      <c r="CF58" s="1290"/>
      <c r="CG58" s="1290"/>
      <c r="CH58" s="1290"/>
      <c r="CI58" s="1290"/>
      <c r="CJ58" s="1290"/>
      <c r="CK58" s="1290"/>
      <c r="CL58" s="1290"/>
      <c r="CM58" s="1290"/>
      <c r="CN58" s="1290"/>
      <c r="CO58" s="1290"/>
      <c r="CP58" s="1290"/>
      <c r="CQ58" s="1290"/>
      <c r="CR58" s="1290"/>
      <c r="CS58" s="1290"/>
      <c r="CT58" s="1290"/>
      <c r="CU58" s="1290"/>
      <c r="CV58" s="1290"/>
      <c r="CW58" s="1290"/>
      <c r="CX58" s="1290"/>
      <c r="CY58" s="1290"/>
      <c r="CZ58" s="1290"/>
      <c r="DA58" s="1290"/>
      <c r="DB58" s="1290"/>
      <c r="DC58" s="1290"/>
      <c r="DD58" s="420"/>
      <c r="DE58" s="419"/>
    </row>
    <row r="59" spans="1:109" s="415" customFormat="1">
      <c r="A59" s="400"/>
      <c r="B59" s="419"/>
      <c r="K59" s="421"/>
      <c r="L59" s="421"/>
      <c r="M59" s="421"/>
      <c r="N59" s="421"/>
      <c r="AQ59" s="421"/>
      <c r="AR59" s="421"/>
      <c r="AS59" s="421"/>
      <c r="AT59" s="421"/>
      <c r="BC59" s="421"/>
      <c r="BD59" s="421"/>
      <c r="BE59" s="421"/>
      <c r="BF59" s="421"/>
      <c r="BO59" s="421"/>
      <c r="BP59" s="421"/>
      <c r="BQ59" s="421"/>
      <c r="BR59" s="421"/>
      <c r="CA59" s="421"/>
      <c r="CB59" s="421"/>
      <c r="CC59" s="421"/>
      <c r="CD59" s="421"/>
      <c r="CM59" s="421"/>
      <c r="CN59" s="421"/>
      <c r="CO59" s="421"/>
      <c r="CP59" s="421"/>
      <c r="CY59" s="421"/>
      <c r="CZ59" s="421"/>
      <c r="DA59" s="421"/>
      <c r="DB59" s="421"/>
      <c r="DC59" s="421"/>
      <c r="DD59" s="420"/>
      <c r="DE59" s="419"/>
    </row>
    <row r="60" spans="1:109" s="415" customFormat="1">
      <c r="A60" s="400"/>
      <c r="B60" s="419"/>
      <c r="K60" s="421"/>
      <c r="L60" s="421"/>
      <c r="M60" s="421"/>
      <c r="N60" s="421"/>
      <c r="AQ60" s="421"/>
      <c r="AR60" s="421"/>
      <c r="AS60" s="421"/>
      <c r="AT60" s="421"/>
      <c r="BC60" s="421"/>
      <c r="BD60" s="421"/>
      <c r="BE60" s="421"/>
      <c r="BF60" s="421"/>
      <c r="BO60" s="421"/>
      <c r="BP60" s="421"/>
      <c r="BQ60" s="421"/>
      <c r="BR60" s="421"/>
      <c r="CA60" s="421"/>
      <c r="CB60" s="421"/>
      <c r="CC60" s="421"/>
      <c r="CD60" s="421"/>
      <c r="CM60" s="421"/>
      <c r="CN60" s="421"/>
      <c r="CO60" s="421"/>
      <c r="CP60" s="421"/>
      <c r="CY60" s="421"/>
      <c r="CZ60" s="421"/>
      <c r="DA60" s="421"/>
      <c r="DB60" s="421"/>
      <c r="DC60" s="421"/>
      <c r="DD60" s="420"/>
      <c r="DE60" s="419"/>
    </row>
    <row r="61" spans="1:109" s="415" customFormat="1">
      <c r="A61" s="400"/>
      <c r="B61" s="422"/>
      <c r="C61" s="423"/>
      <c r="D61" s="423"/>
      <c r="E61" s="423"/>
      <c r="F61" s="423"/>
      <c r="G61" s="423"/>
      <c r="H61" s="423"/>
      <c r="I61" s="423"/>
      <c r="J61" s="423"/>
      <c r="K61" s="423"/>
      <c r="L61" s="423"/>
      <c r="M61" s="424"/>
      <c r="N61" s="424"/>
      <c r="O61" s="423"/>
      <c r="P61" s="423"/>
      <c r="Q61" s="423"/>
      <c r="R61" s="423"/>
      <c r="S61" s="423"/>
      <c r="T61" s="423"/>
      <c r="U61" s="423"/>
      <c r="V61" s="423"/>
      <c r="W61" s="423"/>
      <c r="X61" s="423"/>
      <c r="Y61" s="423"/>
      <c r="Z61" s="423"/>
      <c r="AA61" s="423"/>
      <c r="AB61" s="423"/>
      <c r="AC61" s="423"/>
      <c r="AD61" s="423"/>
      <c r="AE61" s="423"/>
      <c r="AF61" s="423"/>
      <c r="AG61" s="423"/>
      <c r="AH61" s="423"/>
      <c r="AI61" s="423"/>
      <c r="AJ61" s="423"/>
      <c r="AK61" s="423"/>
      <c r="AL61" s="423"/>
      <c r="AM61" s="423"/>
      <c r="AN61" s="423"/>
      <c r="AO61" s="423"/>
      <c r="AP61" s="423"/>
      <c r="AQ61" s="423"/>
      <c r="AR61" s="423"/>
      <c r="AS61" s="424"/>
      <c r="AT61" s="424"/>
      <c r="AU61" s="423"/>
      <c r="AV61" s="423"/>
      <c r="AW61" s="423"/>
      <c r="AX61" s="423"/>
      <c r="AY61" s="423"/>
      <c r="AZ61" s="423"/>
      <c r="BA61" s="423"/>
      <c r="BB61" s="423"/>
      <c r="BC61" s="423"/>
      <c r="BD61" s="423"/>
      <c r="BE61" s="424"/>
      <c r="BF61" s="424"/>
      <c r="BG61" s="423"/>
      <c r="BH61" s="423"/>
      <c r="BI61" s="423"/>
      <c r="BJ61" s="423"/>
      <c r="BK61" s="423"/>
      <c r="BL61" s="423"/>
      <c r="BM61" s="423"/>
      <c r="BN61" s="423"/>
      <c r="BO61" s="423"/>
      <c r="BP61" s="423"/>
      <c r="BQ61" s="424"/>
      <c r="BR61" s="424"/>
      <c r="BS61" s="423"/>
      <c r="BT61" s="423"/>
      <c r="BU61" s="423"/>
      <c r="BV61" s="423"/>
      <c r="BW61" s="423"/>
      <c r="BX61" s="423"/>
      <c r="BY61" s="423"/>
      <c r="BZ61" s="423"/>
      <c r="CA61" s="423"/>
      <c r="CB61" s="423"/>
      <c r="CC61" s="424"/>
      <c r="CD61" s="424"/>
      <c r="CE61" s="423"/>
      <c r="CF61" s="423"/>
      <c r="CG61" s="423"/>
      <c r="CH61" s="423"/>
      <c r="CI61" s="423"/>
      <c r="CJ61" s="423"/>
      <c r="CK61" s="423"/>
      <c r="CL61" s="423"/>
      <c r="CM61" s="423"/>
      <c r="CN61" s="423"/>
      <c r="CO61" s="424"/>
      <c r="CP61" s="424"/>
      <c r="CQ61" s="423"/>
      <c r="CR61" s="423"/>
      <c r="CS61" s="423"/>
      <c r="CT61" s="423"/>
      <c r="CU61" s="423"/>
      <c r="CV61" s="423"/>
      <c r="CW61" s="423"/>
      <c r="CX61" s="423"/>
      <c r="CY61" s="423"/>
      <c r="CZ61" s="423"/>
      <c r="DA61" s="424"/>
      <c r="DB61" s="424"/>
      <c r="DC61" s="424"/>
      <c r="DD61" s="425"/>
      <c r="DE61" s="419"/>
    </row>
    <row r="62" spans="1:109">
      <c r="B62" s="412"/>
      <c r="C62" s="412"/>
      <c r="D62" s="412"/>
      <c r="E62" s="412"/>
      <c r="F62" s="412"/>
      <c r="G62" s="412"/>
      <c r="H62" s="412"/>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2"/>
      <c r="AJ62" s="412"/>
      <c r="AK62" s="412"/>
      <c r="AL62" s="412"/>
      <c r="AM62" s="412"/>
      <c r="AN62" s="412"/>
      <c r="AO62" s="412"/>
      <c r="AP62" s="412"/>
      <c r="AQ62" s="412"/>
      <c r="AR62" s="412"/>
      <c r="AS62" s="412"/>
      <c r="AT62" s="412"/>
      <c r="AU62" s="412"/>
      <c r="AV62" s="412"/>
      <c r="AW62" s="412"/>
      <c r="AX62" s="412"/>
      <c r="AY62" s="412"/>
      <c r="AZ62" s="412"/>
      <c r="BA62" s="412"/>
      <c r="BB62" s="412"/>
      <c r="BC62" s="412"/>
      <c r="BD62" s="412"/>
      <c r="BE62" s="412"/>
      <c r="BF62" s="412"/>
      <c r="BG62" s="412"/>
      <c r="BH62" s="412"/>
      <c r="BI62" s="412"/>
      <c r="BJ62" s="412"/>
      <c r="BK62" s="412"/>
      <c r="BL62" s="412"/>
      <c r="BM62" s="412"/>
      <c r="BN62" s="412"/>
      <c r="BO62" s="412"/>
      <c r="BP62" s="412"/>
      <c r="BQ62" s="412"/>
      <c r="BR62" s="412"/>
      <c r="BS62" s="412"/>
      <c r="BT62" s="412"/>
      <c r="BU62" s="412"/>
      <c r="BV62" s="412"/>
      <c r="BW62" s="412"/>
      <c r="BX62" s="412"/>
      <c r="BY62" s="412"/>
      <c r="BZ62" s="412"/>
      <c r="CA62" s="412"/>
      <c r="CB62" s="412"/>
      <c r="CC62" s="412"/>
      <c r="CD62" s="412"/>
      <c r="CE62" s="412"/>
      <c r="CF62" s="412"/>
      <c r="CG62" s="412"/>
      <c r="CH62" s="412"/>
      <c r="CI62" s="412"/>
      <c r="CJ62" s="412"/>
      <c r="CK62" s="412"/>
      <c r="CL62" s="412"/>
      <c r="CM62" s="412"/>
      <c r="CN62" s="412"/>
      <c r="CO62" s="412"/>
      <c r="CP62" s="412"/>
      <c r="CQ62" s="412"/>
      <c r="CR62" s="412"/>
      <c r="CS62" s="412"/>
      <c r="CT62" s="412"/>
      <c r="CU62" s="412"/>
      <c r="CV62" s="412"/>
      <c r="CW62" s="412"/>
      <c r="CX62" s="412"/>
      <c r="CY62" s="412"/>
      <c r="CZ62" s="412"/>
      <c r="DA62" s="412"/>
      <c r="DB62" s="412"/>
      <c r="DC62" s="412"/>
      <c r="DD62" s="412"/>
      <c r="DE62" s="400"/>
    </row>
    <row r="63" spans="1:109" ht="17.25">
      <c r="B63" s="426" t="s">
        <v>627</v>
      </c>
    </row>
    <row r="64" spans="1:109">
      <c r="B64" s="407"/>
      <c r="G64" s="414"/>
      <c r="I64" s="427"/>
      <c r="J64" s="427"/>
      <c r="K64" s="427"/>
      <c r="L64" s="427"/>
      <c r="M64" s="427"/>
      <c r="N64" s="428"/>
      <c r="AM64" s="414"/>
      <c r="AN64" s="414" t="s">
        <v>622</v>
      </c>
      <c r="AP64" s="415"/>
      <c r="AQ64" s="415"/>
      <c r="AR64" s="415"/>
      <c r="AY64" s="414"/>
      <c r="BA64" s="415"/>
      <c r="BB64" s="415"/>
      <c r="BC64" s="415"/>
      <c r="BK64" s="414"/>
      <c r="BM64" s="415"/>
      <c r="BN64" s="415"/>
      <c r="BO64" s="415"/>
      <c r="BW64" s="414"/>
      <c r="BY64" s="415"/>
      <c r="BZ64" s="415"/>
      <c r="CA64" s="415"/>
      <c r="CI64" s="414"/>
      <c r="CK64" s="415"/>
      <c r="CL64" s="415"/>
      <c r="CM64" s="415"/>
      <c r="CU64" s="414"/>
      <c r="CW64" s="415"/>
      <c r="CX64" s="415"/>
      <c r="CY64" s="415"/>
    </row>
    <row r="65" spans="2:107" ht="13.5" customHeight="1">
      <c r="B65" s="407"/>
      <c r="AN65" s="1296" t="s">
        <v>631</v>
      </c>
      <c r="AO65" s="1297"/>
      <c r="AP65" s="1297"/>
      <c r="AQ65" s="1297"/>
      <c r="AR65" s="1297"/>
      <c r="AS65" s="1297"/>
      <c r="AT65" s="1297"/>
      <c r="AU65" s="1297"/>
      <c r="AV65" s="1297"/>
      <c r="AW65" s="1297"/>
      <c r="AX65" s="1297"/>
      <c r="AY65" s="1297"/>
      <c r="AZ65" s="1297"/>
      <c r="BA65" s="1297"/>
      <c r="BB65" s="1297"/>
      <c r="BC65" s="1297"/>
      <c r="BD65" s="1297"/>
      <c r="BE65" s="1297"/>
      <c r="BF65" s="1297"/>
      <c r="BG65" s="1297"/>
      <c r="BH65" s="1297"/>
      <c r="BI65" s="1297"/>
      <c r="BJ65" s="1297"/>
      <c r="BK65" s="1297"/>
      <c r="BL65" s="1297"/>
      <c r="BM65" s="1297"/>
      <c r="BN65" s="1297"/>
      <c r="BO65" s="1297"/>
      <c r="BP65" s="1297"/>
      <c r="BQ65" s="1297"/>
      <c r="BR65" s="1297"/>
      <c r="BS65" s="1297"/>
      <c r="BT65" s="1297"/>
      <c r="BU65" s="1297"/>
      <c r="BV65" s="1297"/>
      <c r="BW65" s="1297"/>
      <c r="BX65" s="1297"/>
      <c r="BY65" s="1297"/>
      <c r="BZ65" s="1297"/>
      <c r="CA65" s="1297"/>
      <c r="CB65" s="1297"/>
      <c r="CC65" s="1297"/>
      <c r="CD65" s="1297"/>
      <c r="CE65" s="1297"/>
      <c r="CF65" s="1297"/>
      <c r="CG65" s="1297"/>
      <c r="CH65" s="1297"/>
      <c r="CI65" s="1297"/>
      <c r="CJ65" s="1297"/>
      <c r="CK65" s="1297"/>
      <c r="CL65" s="1297"/>
      <c r="CM65" s="1297"/>
      <c r="CN65" s="1297"/>
      <c r="CO65" s="1297"/>
      <c r="CP65" s="1297"/>
      <c r="CQ65" s="1297"/>
      <c r="CR65" s="1297"/>
      <c r="CS65" s="1297"/>
      <c r="CT65" s="1297"/>
      <c r="CU65" s="1297"/>
      <c r="CV65" s="1297"/>
      <c r="CW65" s="1297"/>
      <c r="CX65" s="1297"/>
      <c r="CY65" s="1297"/>
      <c r="CZ65" s="1297"/>
      <c r="DA65" s="1297"/>
      <c r="DB65" s="1297"/>
      <c r="DC65" s="1298"/>
    </row>
    <row r="66" spans="2:107">
      <c r="B66" s="407"/>
      <c r="AN66" s="1299"/>
      <c r="AO66" s="1300"/>
      <c r="AP66" s="1300"/>
      <c r="AQ66" s="1300"/>
      <c r="AR66" s="1300"/>
      <c r="AS66" s="1300"/>
      <c r="AT66" s="1300"/>
      <c r="AU66" s="1300"/>
      <c r="AV66" s="1300"/>
      <c r="AW66" s="1300"/>
      <c r="AX66" s="1300"/>
      <c r="AY66" s="1300"/>
      <c r="AZ66" s="1300"/>
      <c r="BA66" s="1300"/>
      <c r="BB66" s="1300"/>
      <c r="BC66" s="1300"/>
      <c r="BD66" s="1300"/>
      <c r="BE66" s="1300"/>
      <c r="BF66" s="1300"/>
      <c r="BG66" s="1300"/>
      <c r="BH66" s="1300"/>
      <c r="BI66" s="1300"/>
      <c r="BJ66" s="1300"/>
      <c r="BK66" s="1300"/>
      <c r="BL66" s="1300"/>
      <c r="BM66" s="1300"/>
      <c r="BN66" s="1300"/>
      <c r="BO66" s="1300"/>
      <c r="BP66" s="1300"/>
      <c r="BQ66" s="1300"/>
      <c r="BR66" s="1300"/>
      <c r="BS66" s="1300"/>
      <c r="BT66" s="1300"/>
      <c r="BU66" s="1300"/>
      <c r="BV66" s="1300"/>
      <c r="BW66" s="1300"/>
      <c r="BX66" s="1300"/>
      <c r="BY66" s="1300"/>
      <c r="BZ66" s="1300"/>
      <c r="CA66" s="1300"/>
      <c r="CB66" s="1300"/>
      <c r="CC66" s="1300"/>
      <c r="CD66" s="1300"/>
      <c r="CE66" s="1300"/>
      <c r="CF66" s="1300"/>
      <c r="CG66" s="1300"/>
      <c r="CH66" s="1300"/>
      <c r="CI66" s="1300"/>
      <c r="CJ66" s="1300"/>
      <c r="CK66" s="1300"/>
      <c r="CL66" s="1300"/>
      <c r="CM66" s="1300"/>
      <c r="CN66" s="1300"/>
      <c r="CO66" s="1300"/>
      <c r="CP66" s="1300"/>
      <c r="CQ66" s="1300"/>
      <c r="CR66" s="1300"/>
      <c r="CS66" s="1300"/>
      <c r="CT66" s="1300"/>
      <c r="CU66" s="1300"/>
      <c r="CV66" s="1300"/>
      <c r="CW66" s="1300"/>
      <c r="CX66" s="1300"/>
      <c r="CY66" s="1300"/>
      <c r="CZ66" s="1300"/>
      <c r="DA66" s="1300"/>
      <c r="DB66" s="1300"/>
      <c r="DC66" s="1301"/>
    </row>
    <row r="67" spans="2:107">
      <c r="B67" s="407"/>
      <c r="AN67" s="1299"/>
      <c r="AO67" s="1300"/>
      <c r="AP67" s="1300"/>
      <c r="AQ67" s="1300"/>
      <c r="AR67" s="1300"/>
      <c r="AS67" s="1300"/>
      <c r="AT67" s="1300"/>
      <c r="AU67" s="1300"/>
      <c r="AV67" s="1300"/>
      <c r="AW67" s="1300"/>
      <c r="AX67" s="1300"/>
      <c r="AY67" s="1300"/>
      <c r="AZ67" s="1300"/>
      <c r="BA67" s="1300"/>
      <c r="BB67" s="1300"/>
      <c r="BC67" s="1300"/>
      <c r="BD67" s="1300"/>
      <c r="BE67" s="1300"/>
      <c r="BF67" s="1300"/>
      <c r="BG67" s="1300"/>
      <c r="BH67" s="1300"/>
      <c r="BI67" s="1300"/>
      <c r="BJ67" s="1300"/>
      <c r="BK67" s="1300"/>
      <c r="BL67" s="1300"/>
      <c r="BM67" s="1300"/>
      <c r="BN67" s="1300"/>
      <c r="BO67" s="1300"/>
      <c r="BP67" s="1300"/>
      <c r="BQ67" s="1300"/>
      <c r="BR67" s="1300"/>
      <c r="BS67" s="1300"/>
      <c r="BT67" s="1300"/>
      <c r="BU67" s="1300"/>
      <c r="BV67" s="1300"/>
      <c r="BW67" s="1300"/>
      <c r="BX67" s="1300"/>
      <c r="BY67" s="1300"/>
      <c r="BZ67" s="1300"/>
      <c r="CA67" s="1300"/>
      <c r="CB67" s="1300"/>
      <c r="CC67" s="1300"/>
      <c r="CD67" s="1300"/>
      <c r="CE67" s="1300"/>
      <c r="CF67" s="1300"/>
      <c r="CG67" s="1300"/>
      <c r="CH67" s="1300"/>
      <c r="CI67" s="1300"/>
      <c r="CJ67" s="1300"/>
      <c r="CK67" s="1300"/>
      <c r="CL67" s="1300"/>
      <c r="CM67" s="1300"/>
      <c r="CN67" s="1300"/>
      <c r="CO67" s="1300"/>
      <c r="CP67" s="1300"/>
      <c r="CQ67" s="1300"/>
      <c r="CR67" s="1300"/>
      <c r="CS67" s="1300"/>
      <c r="CT67" s="1300"/>
      <c r="CU67" s="1300"/>
      <c r="CV67" s="1300"/>
      <c r="CW67" s="1300"/>
      <c r="CX67" s="1300"/>
      <c r="CY67" s="1300"/>
      <c r="CZ67" s="1300"/>
      <c r="DA67" s="1300"/>
      <c r="DB67" s="1300"/>
      <c r="DC67" s="1301"/>
    </row>
    <row r="68" spans="2:107">
      <c r="B68" s="407"/>
      <c r="AN68" s="1299"/>
      <c r="AO68" s="1300"/>
      <c r="AP68" s="1300"/>
      <c r="AQ68" s="1300"/>
      <c r="AR68" s="1300"/>
      <c r="AS68" s="1300"/>
      <c r="AT68" s="1300"/>
      <c r="AU68" s="1300"/>
      <c r="AV68" s="1300"/>
      <c r="AW68" s="1300"/>
      <c r="AX68" s="1300"/>
      <c r="AY68" s="1300"/>
      <c r="AZ68" s="1300"/>
      <c r="BA68" s="1300"/>
      <c r="BB68" s="1300"/>
      <c r="BC68" s="1300"/>
      <c r="BD68" s="1300"/>
      <c r="BE68" s="1300"/>
      <c r="BF68" s="1300"/>
      <c r="BG68" s="1300"/>
      <c r="BH68" s="1300"/>
      <c r="BI68" s="1300"/>
      <c r="BJ68" s="1300"/>
      <c r="BK68" s="1300"/>
      <c r="BL68" s="1300"/>
      <c r="BM68" s="1300"/>
      <c r="BN68" s="1300"/>
      <c r="BO68" s="1300"/>
      <c r="BP68" s="1300"/>
      <c r="BQ68" s="1300"/>
      <c r="BR68" s="1300"/>
      <c r="BS68" s="1300"/>
      <c r="BT68" s="1300"/>
      <c r="BU68" s="1300"/>
      <c r="BV68" s="1300"/>
      <c r="BW68" s="1300"/>
      <c r="BX68" s="1300"/>
      <c r="BY68" s="1300"/>
      <c r="BZ68" s="1300"/>
      <c r="CA68" s="1300"/>
      <c r="CB68" s="1300"/>
      <c r="CC68" s="1300"/>
      <c r="CD68" s="1300"/>
      <c r="CE68" s="1300"/>
      <c r="CF68" s="1300"/>
      <c r="CG68" s="1300"/>
      <c r="CH68" s="1300"/>
      <c r="CI68" s="1300"/>
      <c r="CJ68" s="1300"/>
      <c r="CK68" s="1300"/>
      <c r="CL68" s="1300"/>
      <c r="CM68" s="1300"/>
      <c r="CN68" s="1300"/>
      <c r="CO68" s="1300"/>
      <c r="CP68" s="1300"/>
      <c r="CQ68" s="1300"/>
      <c r="CR68" s="1300"/>
      <c r="CS68" s="1300"/>
      <c r="CT68" s="1300"/>
      <c r="CU68" s="1300"/>
      <c r="CV68" s="1300"/>
      <c r="CW68" s="1300"/>
      <c r="CX68" s="1300"/>
      <c r="CY68" s="1300"/>
      <c r="CZ68" s="1300"/>
      <c r="DA68" s="1300"/>
      <c r="DB68" s="1300"/>
      <c r="DC68" s="1301"/>
    </row>
    <row r="69" spans="2:107">
      <c r="B69" s="407"/>
      <c r="AN69" s="1302"/>
      <c r="AO69" s="1303"/>
      <c r="AP69" s="1303"/>
      <c r="AQ69" s="1303"/>
      <c r="AR69" s="1303"/>
      <c r="AS69" s="1303"/>
      <c r="AT69" s="1303"/>
      <c r="AU69" s="1303"/>
      <c r="AV69" s="1303"/>
      <c r="AW69" s="1303"/>
      <c r="AX69" s="1303"/>
      <c r="AY69" s="1303"/>
      <c r="AZ69" s="1303"/>
      <c r="BA69" s="1303"/>
      <c r="BB69" s="1303"/>
      <c r="BC69" s="1303"/>
      <c r="BD69" s="1303"/>
      <c r="BE69" s="1303"/>
      <c r="BF69" s="1303"/>
      <c r="BG69" s="1303"/>
      <c r="BH69" s="1303"/>
      <c r="BI69" s="1303"/>
      <c r="BJ69" s="1303"/>
      <c r="BK69" s="1303"/>
      <c r="BL69" s="1303"/>
      <c r="BM69" s="1303"/>
      <c r="BN69" s="1303"/>
      <c r="BO69" s="1303"/>
      <c r="BP69" s="1303"/>
      <c r="BQ69" s="1303"/>
      <c r="BR69" s="1303"/>
      <c r="BS69" s="1303"/>
      <c r="BT69" s="1303"/>
      <c r="BU69" s="1303"/>
      <c r="BV69" s="1303"/>
      <c r="BW69" s="1303"/>
      <c r="BX69" s="1303"/>
      <c r="BY69" s="1303"/>
      <c r="BZ69" s="1303"/>
      <c r="CA69" s="1303"/>
      <c r="CB69" s="1303"/>
      <c r="CC69" s="1303"/>
      <c r="CD69" s="1303"/>
      <c r="CE69" s="1303"/>
      <c r="CF69" s="1303"/>
      <c r="CG69" s="1303"/>
      <c r="CH69" s="1303"/>
      <c r="CI69" s="1303"/>
      <c r="CJ69" s="1303"/>
      <c r="CK69" s="1303"/>
      <c r="CL69" s="1303"/>
      <c r="CM69" s="1303"/>
      <c r="CN69" s="1303"/>
      <c r="CO69" s="1303"/>
      <c r="CP69" s="1303"/>
      <c r="CQ69" s="1303"/>
      <c r="CR69" s="1303"/>
      <c r="CS69" s="1303"/>
      <c r="CT69" s="1303"/>
      <c r="CU69" s="1303"/>
      <c r="CV69" s="1303"/>
      <c r="CW69" s="1303"/>
      <c r="CX69" s="1303"/>
      <c r="CY69" s="1303"/>
      <c r="CZ69" s="1303"/>
      <c r="DA69" s="1303"/>
      <c r="DB69" s="1303"/>
      <c r="DC69" s="1304"/>
    </row>
    <row r="70" spans="2:107">
      <c r="B70" s="407"/>
      <c r="H70" s="429"/>
      <c r="I70" s="429"/>
      <c r="J70" s="430"/>
      <c r="K70" s="430"/>
      <c r="L70" s="431"/>
      <c r="M70" s="430"/>
      <c r="N70" s="431"/>
      <c r="AN70" s="416"/>
      <c r="AO70" s="416"/>
      <c r="AP70" s="416"/>
      <c r="AZ70" s="416"/>
      <c r="BA70" s="416"/>
      <c r="BB70" s="416"/>
      <c r="BL70" s="416"/>
      <c r="BM70" s="416"/>
      <c r="BN70" s="416"/>
      <c r="BX70" s="416"/>
      <c r="BY70" s="416"/>
      <c r="BZ70" s="416"/>
      <c r="CJ70" s="416"/>
      <c r="CK70" s="416"/>
      <c r="CL70" s="416"/>
      <c r="CV70" s="416"/>
      <c r="CW70" s="416"/>
      <c r="CX70" s="416"/>
    </row>
    <row r="71" spans="2:107">
      <c r="B71" s="407"/>
      <c r="G71" s="432"/>
      <c r="I71" s="433"/>
      <c r="J71" s="430"/>
      <c r="K71" s="430"/>
      <c r="L71" s="431"/>
      <c r="M71" s="430"/>
      <c r="N71" s="431"/>
      <c r="AM71" s="432"/>
      <c r="AN71" s="400" t="s">
        <v>624</v>
      </c>
    </row>
    <row r="72" spans="2:107">
      <c r="B72" s="407"/>
      <c r="G72" s="1288"/>
      <c r="H72" s="1288"/>
      <c r="I72" s="1288"/>
      <c r="J72" s="1288"/>
      <c r="K72" s="417"/>
      <c r="L72" s="417"/>
      <c r="M72" s="418"/>
      <c r="N72" s="418"/>
      <c r="AN72" s="1306"/>
      <c r="AO72" s="1307"/>
      <c r="AP72" s="1307"/>
      <c r="AQ72" s="1307"/>
      <c r="AR72" s="1307"/>
      <c r="AS72" s="1307"/>
      <c r="AT72" s="1307"/>
      <c r="AU72" s="1307"/>
      <c r="AV72" s="1307"/>
      <c r="AW72" s="1307"/>
      <c r="AX72" s="1307"/>
      <c r="AY72" s="1307"/>
      <c r="AZ72" s="1307"/>
      <c r="BA72" s="1307"/>
      <c r="BB72" s="1307"/>
      <c r="BC72" s="1307"/>
      <c r="BD72" s="1307"/>
      <c r="BE72" s="1307"/>
      <c r="BF72" s="1307"/>
      <c r="BG72" s="1307"/>
      <c r="BH72" s="1307"/>
      <c r="BI72" s="1307"/>
      <c r="BJ72" s="1307"/>
      <c r="BK72" s="1307"/>
      <c r="BL72" s="1307"/>
      <c r="BM72" s="1307"/>
      <c r="BN72" s="1307"/>
      <c r="BO72" s="1308"/>
      <c r="BP72" s="1294" t="s">
        <v>523</v>
      </c>
      <c r="BQ72" s="1294"/>
      <c r="BR72" s="1294"/>
      <c r="BS72" s="1294"/>
      <c r="BT72" s="1294"/>
      <c r="BU72" s="1294"/>
      <c r="BV72" s="1294"/>
      <c r="BW72" s="1294"/>
      <c r="BX72" s="1294" t="s">
        <v>524</v>
      </c>
      <c r="BY72" s="1294"/>
      <c r="BZ72" s="1294"/>
      <c r="CA72" s="1294"/>
      <c r="CB72" s="1294"/>
      <c r="CC72" s="1294"/>
      <c r="CD72" s="1294"/>
      <c r="CE72" s="1294"/>
      <c r="CF72" s="1294" t="s">
        <v>525</v>
      </c>
      <c r="CG72" s="1294"/>
      <c r="CH72" s="1294"/>
      <c r="CI72" s="1294"/>
      <c r="CJ72" s="1294"/>
      <c r="CK72" s="1294"/>
      <c r="CL72" s="1294"/>
      <c r="CM72" s="1294"/>
      <c r="CN72" s="1294" t="s">
        <v>526</v>
      </c>
      <c r="CO72" s="1294"/>
      <c r="CP72" s="1294"/>
      <c r="CQ72" s="1294"/>
      <c r="CR72" s="1294"/>
      <c r="CS72" s="1294"/>
      <c r="CT72" s="1294"/>
      <c r="CU72" s="1294"/>
      <c r="CV72" s="1294" t="s">
        <v>527</v>
      </c>
      <c r="CW72" s="1294"/>
      <c r="CX72" s="1294"/>
      <c r="CY72" s="1294"/>
      <c r="CZ72" s="1294"/>
      <c r="DA72" s="1294"/>
      <c r="DB72" s="1294"/>
      <c r="DC72" s="1294"/>
    </row>
    <row r="73" spans="2:107">
      <c r="B73" s="407"/>
      <c r="G73" s="1305"/>
      <c r="H73" s="1305"/>
      <c r="I73" s="1305"/>
      <c r="J73" s="1305"/>
      <c r="K73" s="1289"/>
      <c r="L73" s="1289"/>
      <c r="M73" s="1289"/>
      <c r="N73" s="1289"/>
      <c r="AM73" s="416"/>
      <c r="AN73" s="1293" t="s">
        <v>625</v>
      </c>
      <c r="AO73" s="1293"/>
      <c r="AP73" s="1293"/>
      <c r="AQ73" s="1293"/>
      <c r="AR73" s="1293"/>
      <c r="AS73" s="1293"/>
      <c r="AT73" s="1293"/>
      <c r="AU73" s="1293"/>
      <c r="AV73" s="1293"/>
      <c r="AW73" s="1293"/>
      <c r="AX73" s="1293"/>
      <c r="AY73" s="1293"/>
      <c r="AZ73" s="1293"/>
      <c r="BA73" s="1293"/>
      <c r="BB73" s="1293" t="s">
        <v>629</v>
      </c>
      <c r="BC73" s="1293"/>
      <c r="BD73" s="1293"/>
      <c r="BE73" s="1293"/>
      <c r="BF73" s="1293"/>
      <c r="BG73" s="1293"/>
      <c r="BH73" s="1293"/>
      <c r="BI73" s="1293"/>
      <c r="BJ73" s="1293"/>
      <c r="BK73" s="1293"/>
      <c r="BL73" s="1293"/>
      <c r="BM73" s="1293"/>
      <c r="BN73" s="1293"/>
      <c r="BO73" s="1293"/>
      <c r="BP73" s="1290">
        <v>227.7</v>
      </c>
      <c r="BQ73" s="1290"/>
      <c r="BR73" s="1290"/>
      <c r="BS73" s="1290"/>
      <c r="BT73" s="1290"/>
      <c r="BU73" s="1290"/>
      <c r="BV73" s="1290"/>
      <c r="BW73" s="1290"/>
      <c r="BX73" s="1290">
        <v>233.1</v>
      </c>
      <c r="BY73" s="1290"/>
      <c r="BZ73" s="1290"/>
      <c r="CA73" s="1290"/>
      <c r="CB73" s="1290"/>
      <c r="CC73" s="1290"/>
      <c r="CD73" s="1290"/>
      <c r="CE73" s="1290"/>
      <c r="CF73" s="1290">
        <v>236.6</v>
      </c>
      <c r="CG73" s="1290"/>
      <c r="CH73" s="1290"/>
      <c r="CI73" s="1290"/>
      <c r="CJ73" s="1290"/>
      <c r="CK73" s="1290"/>
      <c r="CL73" s="1290"/>
      <c r="CM73" s="1290"/>
      <c r="CN73" s="1290">
        <v>236.8</v>
      </c>
      <c r="CO73" s="1290"/>
      <c r="CP73" s="1290"/>
      <c r="CQ73" s="1290"/>
      <c r="CR73" s="1290"/>
      <c r="CS73" s="1290"/>
      <c r="CT73" s="1290"/>
      <c r="CU73" s="1290"/>
      <c r="CV73" s="1290">
        <v>246</v>
      </c>
      <c r="CW73" s="1290"/>
      <c r="CX73" s="1290"/>
      <c r="CY73" s="1290"/>
      <c r="CZ73" s="1290"/>
      <c r="DA73" s="1290"/>
      <c r="DB73" s="1290"/>
      <c r="DC73" s="1290"/>
    </row>
    <row r="74" spans="2:107">
      <c r="B74" s="407"/>
      <c r="G74" s="1305"/>
      <c r="H74" s="1305"/>
      <c r="I74" s="1305"/>
      <c r="J74" s="1305"/>
      <c r="K74" s="1289"/>
      <c r="L74" s="1289"/>
      <c r="M74" s="1289"/>
      <c r="N74" s="1289"/>
      <c r="AM74" s="416"/>
      <c r="AN74" s="1293"/>
      <c r="AO74" s="1293"/>
      <c r="AP74" s="1293"/>
      <c r="AQ74" s="1293"/>
      <c r="AR74" s="1293"/>
      <c r="AS74" s="1293"/>
      <c r="AT74" s="1293"/>
      <c r="AU74" s="1293"/>
      <c r="AV74" s="1293"/>
      <c r="AW74" s="1293"/>
      <c r="AX74" s="1293"/>
      <c r="AY74" s="1293"/>
      <c r="AZ74" s="1293"/>
      <c r="BA74" s="1293"/>
      <c r="BB74" s="1293"/>
      <c r="BC74" s="1293"/>
      <c r="BD74" s="1293"/>
      <c r="BE74" s="1293"/>
      <c r="BF74" s="1293"/>
      <c r="BG74" s="1293"/>
      <c r="BH74" s="1293"/>
      <c r="BI74" s="1293"/>
      <c r="BJ74" s="1293"/>
      <c r="BK74" s="1293"/>
      <c r="BL74" s="1293"/>
      <c r="BM74" s="1293"/>
      <c r="BN74" s="1293"/>
      <c r="BO74" s="1293"/>
      <c r="BP74" s="1290"/>
      <c r="BQ74" s="1290"/>
      <c r="BR74" s="1290"/>
      <c r="BS74" s="1290"/>
      <c r="BT74" s="1290"/>
      <c r="BU74" s="1290"/>
      <c r="BV74" s="1290"/>
      <c r="BW74" s="1290"/>
      <c r="BX74" s="1290"/>
      <c r="BY74" s="1290"/>
      <c r="BZ74" s="1290"/>
      <c r="CA74" s="1290"/>
      <c r="CB74" s="1290"/>
      <c r="CC74" s="1290"/>
      <c r="CD74" s="1290"/>
      <c r="CE74" s="1290"/>
      <c r="CF74" s="1290"/>
      <c r="CG74" s="1290"/>
      <c r="CH74" s="1290"/>
      <c r="CI74" s="1290"/>
      <c r="CJ74" s="1290"/>
      <c r="CK74" s="1290"/>
      <c r="CL74" s="1290"/>
      <c r="CM74" s="1290"/>
      <c r="CN74" s="1290"/>
      <c r="CO74" s="1290"/>
      <c r="CP74" s="1290"/>
      <c r="CQ74" s="1290"/>
      <c r="CR74" s="1290"/>
      <c r="CS74" s="1290"/>
      <c r="CT74" s="1290"/>
      <c r="CU74" s="1290"/>
      <c r="CV74" s="1290"/>
      <c r="CW74" s="1290"/>
      <c r="CX74" s="1290"/>
      <c r="CY74" s="1290"/>
      <c r="CZ74" s="1290"/>
      <c r="DA74" s="1290"/>
      <c r="DB74" s="1290"/>
      <c r="DC74" s="1290"/>
    </row>
    <row r="75" spans="2:107">
      <c r="B75" s="407"/>
      <c r="G75" s="1305"/>
      <c r="H75" s="1305"/>
      <c r="I75" s="1288"/>
      <c r="J75" s="1288"/>
      <c r="K75" s="1295"/>
      <c r="L75" s="1295"/>
      <c r="M75" s="1295"/>
      <c r="N75" s="1295"/>
      <c r="AM75" s="416"/>
      <c r="AN75" s="1293"/>
      <c r="AO75" s="1293"/>
      <c r="AP75" s="1293"/>
      <c r="AQ75" s="1293"/>
      <c r="AR75" s="1293"/>
      <c r="AS75" s="1293"/>
      <c r="AT75" s="1293"/>
      <c r="AU75" s="1293"/>
      <c r="AV75" s="1293"/>
      <c r="AW75" s="1293"/>
      <c r="AX75" s="1293"/>
      <c r="AY75" s="1293"/>
      <c r="AZ75" s="1293"/>
      <c r="BA75" s="1293"/>
      <c r="BB75" s="1293" t="s">
        <v>632</v>
      </c>
      <c r="BC75" s="1293"/>
      <c r="BD75" s="1293"/>
      <c r="BE75" s="1293"/>
      <c r="BF75" s="1293"/>
      <c r="BG75" s="1293"/>
      <c r="BH75" s="1293"/>
      <c r="BI75" s="1293"/>
      <c r="BJ75" s="1293"/>
      <c r="BK75" s="1293"/>
      <c r="BL75" s="1293"/>
      <c r="BM75" s="1293"/>
      <c r="BN75" s="1293"/>
      <c r="BO75" s="1293"/>
      <c r="BP75" s="1290">
        <v>13.2</v>
      </c>
      <c r="BQ75" s="1290"/>
      <c r="BR75" s="1290"/>
      <c r="BS75" s="1290"/>
      <c r="BT75" s="1290"/>
      <c r="BU75" s="1290"/>
      <c r="BV75" s="1290"/>
      <c r="BW75" s="1290"/>
      <c r="BX75" s="1290">
        <v>12.9</v>
      </c>
      <c r="BY75" s="1290"/>
      <c r="BZ75" s="1290"/>
      <c r="CA75" s="1290"/>
      <c r="CB75" s="1290"/>
      <c r="CC75" s="1290"/>
      <c r="CD75" s="1290"/>
      <c r="CE75" s="1290"/>
      <c r="CF75" s="1290">
        <v>12.5</v>
      </c>
      <c r="CG75" s="1290"/>
      <c r="CH75" s="1290"/>
      <c r="CI75" s="1290"/>
      <c r="CJ75" s="1290"/>
      <c r="CK75" s="1290"/>
      <c r="CL75" s="1290"/>
      <c r="CM75" s="1290"/>
      <c r="CN75" s="1290">
        <v>12.1</v>
      </c>
      <c r="CO75" s="1290"/>
      <c r="CP75" s="1290"/>
      <c r="CQ75" s="1290"/>
      <c r="CR75" s="1290"/>
      <c r="CS75" s="1290"/>
      <c r="CT75" s="1290"/>
      <c r="CU75" s="1290"/>
      <c r="CV75" s="1290">
        <v>11.9</v>
      </c>
      <c r="CW75" s="1290"/>
      <c r="CX75" s="1290"/>
      <c r="CY75" s="1290"/>
      <c r="CZ75" s="1290"/>
      <c r="DA75" s="1290"/>
      <c r="DB75" s="1290"/>
      <c r="DC75" s="1290"/>
    </row>
    <row r="76" spans="2:107">
      <c r="B76" s="407"/>
      <c r="G76" s="1305"/>
      <c r="H76" s="1305"/>
      <c r="I76" s="1288"/>
      <c r="J76" s="1288"/>
      <c r="K76" s="1295"/>
      <c r="L76" s="1295"/>
      <c r="M76" s="1295"/>
      <c r="N76" s="1295"/>
      <c r="AM76" s="416"/>
      <c r="AN76" s="1293"/>
      <c r="AO76" s="1293"/>
      <c r="AP76" s="1293"/>
      <c r="AQ76" s="1293"/>
      <c r="AR76" s="1293"/>
      <c r="AS76" s="1293"/>
      <c r="AT76" s="1293"/>
      <c r="AU76" s="1293"/>
      <c r="AV76" s="1293"/>
      <c r="AW76" s="1293"/>
      <c r="AX76" s="1293"/>
      <c r="AY76" s="1293"/>
      <c r="AZ76" s="1293"/>
      <c r="BA76" s="1293"/>
      <c r="BB76" s="1293"/>
      <c r="BC76" s="1293"/>
      <c r="BD76" s="1293"/>
      <c r="BE76" s="1293"/>
      <c r="BF76" s="1293"/>
      <c r="BG76" s="1293"/>
      <c r="BH76" s="1293"/>
      <c r="BI76" s="1293"/>
      <c r="BJ76" s="1293"/>
      <c r="BK76" s="1293"/>
      <c r="BL76" s="1293"/>
      <c r="BM76" s="1293"/>
      <c r="BN76" s="1293"/>
      <c r="BO76" s="1293"/>
      <c r="BP76" s="1290"/>
      <c r="BQ76" s="1290"/>
      <c r="BR76" s="1290"/>
      <c r="BS76" s="1290"/>
      <c r="BT76" s="1290"/>
      <c r="BU76" s="1290"/>
      <c r="BV76" s="1290"/>
      <c r="BW76" s="1290"/>
      <c r="BX76" s="1290"/>
      <c r="BY76" s="1290"/>
      <c r="BZ76" s="1290"/>
      <c r="CA76" s="1290"/>
      <c r="CB76" s="1290"/>
      <c r="CC76" s="1290"/>
      <c r="CD76" s="1290"/>
      <c r="CE76" s="1290"/>
      <c r="CF76" s="1290"/>
      <c r="CG76" s="1290"/>
      <c r="CH76" s="1290"/>
      <c r="CI76" s="1290"/>
      <c r="CJ76" s="1290"/>
      <c r="CK76" s="1290"/>
      <c r="CL76" s="1290"/>
      <c r="CM76" s="1290"/>
      <c r="CN76" s="1290"/>
      <c r="CO76" s="1290"/>
      <c r="CP76" s="1290"/>
      <c r="CQ76" s="1290"/>
      <c r="CR76" s="1290"/>
      <c r="CS76" s="1290"/>
      <c r="CT76" s="1290"/>
      <c r="CU76" s="1290"/>
      <c r="CV76" s="1290"/>
      <c r="CW76" s="1290"/>
      <c r="CX76" s="1290"/>
      <c r="CY76" s="1290"/>
      <c r="CZ76" s="1290"/>
      <c r="DA76" s="1290"/>
      <c r="DB76" s="1290"/>
      <c r="DC76" s="1290"/>
    </row>
    <row r="77" spans="2:107">
      <c r="B77" s="407"/>
      <c r="G77" s="1288"/>
      <c r="H77" s="1288"/>
      <c r="I77" s="1288"/>
      <c r="J77" s="1288"/>
      <c r="K77" s="1289"/>
      <c r="L77" s="1289"/>
      <c r="M77" s="1289"/>
      <c r="N77" s="1289"/>
      <c r="AN77" s="1294" t="s">
        <v>626</v>
      </c>
      <c r="AO77" s="1294"/>
      <c r="AP77" s="1294"/>
      <c r="AQ77" s="1294"/>
      <c r="AR77" s="1294"/>
      <c r="AS77" s="1294"/>
      <c r="AT77" s="1294"/>
      <c r="AU77" s="1294"/>
      <c r="AV77" s="1294"/>
      <c r="AW77" s="1294"/>
      <c r="AX77" s="1294"/>
      <c r="AY77" s="1294"/>
      <c r="AZ77" s="1294"/>
      <c r="BA77" s="1294"/>
      <c r="BB77" s="1293" t="s">
        <v>629</v>
      </c>
      <c r="BC77" s="1293"/>
      <c r="BD77" s="1293"/>
      <c r="BE77" s="1293"/>
      <c r="BF77" s="1293"/>
      <c r="BG77" s="1293"/>
      <c r="BH77" s="1293"/>
      <c r="BI77" s="1293"/>
      <c r="BJ77" s="1293"/>
      <c r="BK77" s="1293"/>
      <c r="BL77" s="1293"/>
      <c r="BM77" s="1293"/>
      <c r="BN77" s="1293"/>
      <c r="BO77" s="1293"/>
      <c r="BP77" s="1290">
        <v>169.1</v>
      </c>
      <c r="BQ77" s="1290"/>
      <c r="BR77" s="1290"/>
      <c r="BS77" s="1290"/>
      <c r="BT77" s="1290"/>
      <c r="BU77" s="1290"/>
      <c r="BV77" s="1290"/>
      <c r="BW77" s="1290"/>
      <c r="BX77" s="1290">
        <v>174.6</v>
      </c>
      <c r="BY77" s="1290"/>
      <c r="BZ77" s="1290"/>
      <c r="CA77" s="1290"/>
      <c r="CB77" s="1290"/>
      <c r="CC77" s="1290"/>
      <c r="CD77" s="1290"/>
      <c r="CE77" s="1290"/>
      <c r="CF77" s="1290">
        <v>173</v>
      </c>
      <c r="CG77" s="1290"/>
      <c r="CH77" s="1290"/>
      <c r="CI77" s="1290"/>
      <c r="CJ77" s="1290"/>
      <c r="CK77" s="1290"/>
      <c r="CL77" s="1290"/>
      <c r="CM77" s="1290"/>
      <c r="CN77" s="1290">
        <v>171.9</v>
      </c>
      <c r="CO77" s="1290"/>
      <c r="CP77" s="1290"/>
      <c r="CQ77" s="1290"/>
      <c r="CR77" s="1290"/>
      <c r="CS77" s="1290"/>
      <c r="CT77" s="1290"/>
      <c r="CU77" s="1290"/>
      <c r="CV77" s="1290">
        <v>173</v>
      </c>
      <c r="CW77" s="1290"/>
      <c r="CX77" s="1290"/>
      <c r="CY77" s="1290"/>
      <c r="CZ77" s="1290"/>
      <c r="DA77" s="1290"/>
      <c r="DB77" s="1290"/>
      <c r="DC77" s="1290"/>
    </row>
    <row r="78" spans="2:107">
      <c r="B78" s="407"/>
      <c r="G78" s="1288"/>
      <c r="H78" s="1288"/>
      <c r="I78" s="1288"/>
      <c r="J78" s="1288"/>
      <c r="K78" s="1289"/>
      <c r="L78" s="1289"/>
      <c r="M78" s="1289"/>
      <c r="N78" s="1289"/>
      <c r="AN78" s="1294"/>
      <c r="AO78" s="1294"/>
      <c r="AP78" s="1294"/>
      <c r="AQ78" s="1294"/>
      <c r="AR78" s="1294"/>
      <c r="AS78" s="1294"/>
      <c r="AT78" s="1294"/>
      <c r="AU78" s="1294"/>
      <c r="AV78" s="1294"/>
      <c r="AW78" s="1294"/>
      <c r="AX78" s="1294"/>
      <c r="AY78" s="1294"/>
      <c r="AZ78" s="1294"/>
      <c r="BA78" s="1294"/>
      <c r="BB78" s="1293"/>
      <c r="BC78" s="1293"/>
      <c r="BD78" s="1293"/>
      <c r="BE78" s="1293"/>
      <c r="BF78" s="1293"/>
      <c r="BG78" s="1293"/>
      <c r="BH78" s="1293"/>
      <c r="BI78" s="1293"/>
      <c r="BJ78" s="1293"/>
      <c r="BK78" s="1293"/>
      <c r="BL78" s="1293"/>
      <c r="BM78" s="1293"/>
      <c r="BN78" s="1293"/>
      <c r="BO78" s="1293"/>
      <c r="BP78" s="1290"/>
      <c r="BQ78" s="1290"/>
      <c r="BR78" s="1290"/>
      <c r="BS78" s="1290"/>
      <c r="BT78" s="1290"/>
      <c r="BU78" s="1290"/>
      <c r="BV78" s="1290"/>
      <c r="BW78" s="1290"/>
      <c r="BX78" s="1290"/>
      <c r="BY78" s="1290"/>
      <c r="BZ78" s="1290"/>
      <c r="CA78" s="1290"/>
      <c r="CB78" s="1290"/>
      <c r="CC78" s="1290"/>
      <c r="CD78" s="1290"/>
      <c r="CE78" s="1290"/>
      <c r="CF78" s="1290"/>
      <c r="CG78" s="1290"/>
      <c r="CH78" s="1290"/>
      <c r="CI78" s="1290"/>
      <c r="CJ78" s="1290"/>
      <c r="CK78" s="1290"/>
      <c r="CL78" s="1290"/>
      <c r="CM78" s="1290"/>
      <c r="CN78" s="1290"/>
      <c r="CO78" s="1290"/>
      <c r="CP78" s="1290"/>
      <c r="CQ78" s="1290"/>
      <c r="CR78" s="1290"/>
      <c r="CS78" s="1290"/>
      <c r="CT78" s="1290"/>
      <c r="CU78" s="1290"/>
      <c r="CV78" s="1290"/>
      <c r="CW78" s="1290"/>
      <c r="CX78" s="1290"/>
      <c r="CY78" s="1290"/>
      <c r="CZ78" s="1290"/>
      <c r="DA78" s="1290"/>
      <c r="DB78" s="1290"/>
      <c r="DC78" s="1290"/>
    </row>
    <row r="79" spans="2:107">
      <c r="B79" s="407"/>
      <c r="G79" s="1288"/>
      <c r="H79" s="1288"/>
      <c r="I79" s="1291"/>
      <c r="J79" s="1291"/>
      <c r="K79" s="1292"/>
      <c r="L79" s="1292"/>
      <c r="M79" s="1292"/>
      <c r="N79" s="1292"/>
      <c r="AN79" s="1294"/>
      <c r="AO79" s="1294"/>
      <c r="AP79" s="1294"/>
      <c r="AQ79" s="1294"/>
      <c r="AR79" s="1294"/>
      <c r="AS79" s="1294"/>
      <c r="AT79" s="1294"/>
      <c r="AU79" s="1294"/>
      <c r="AV79" s="1294"/>
      <c r="AW79" s="1294"/>
      <c r="AX79" s="1294"/>
      <c r="AY79" s="1294"/>
      <c r="AZ79" s="1294"/>
      <c r="BA79" s="1294"/>
      <c r="BB79" s="1293" t="s">
        <v>632</v>
      </c>
      <c r="BC79" s="1293"/>
      <c r="BD79" s="1293"/>
      <c r="BE79" s="1293"/>
      <c r="BF79" s="1293"/>
      <c r="BG79" s="1293"/>
      <c r="BH79" s="1293"/>
      <c r="BI79" s="1293"/>
      <c r="BJ79" s="1293"/>
      <c r="BK79" s="1293"/>
      <c r="BL79" s="1293"/>
      <c r="BM79" s="1293"/>
      <c r="BN79" s="1293"/>
      <c r="BO79" s="1293"/>
      <c r="BP79" s="1290">
        <v>14.1</v>
      </c>
      <c r="BQ79" s="1290"/>
      <c r="BR79" s="1290"/>
      <c r="BS79" s="1290"/>
      <c r="BT79" s="1290"/>
      <c r="BU79" s="1290"/>
      <c r="BV79" s="1290"/>
      <c r="BW79" s="1290"/>
      <c r="BX79" s="1290">
        <v>13.1</v>
      </c>
      <c r="BY79" s="1290"/>
      <c r="BZ79" s="1290"/>
      <c r="CA79" s="1290"/>
      <c r="CB79" s="1290"/>
      <c r="CC79" s="1290"/>
      <c r="CD79" s="1290"/>
      <c r="CE79" s="1290"/>
      <c r="CF79" s="1290">
        <v>12.2</v>
      </c>
      <c r="CG79" s="1290"/>
      <c r="CH79" s="1290"/>
      <c r="CI79" s="1290"/>
      <c r="CJ79" s="1290"/>
      <c r="CK79" s="1290"/>
      <c r="CL79" s="1290"/>
      <c r="CM79" s="1290"/>
      <c r="CN79" s="1290">
        <v>11.7</v>
      </c>
      <c r="CO79" s="1290"/>
      <c r="CP79" s="1290"/>
      <c r="CQ79" s="1290"/>
      <c r="CR79" s="1290"/>
      <c r="CS79" s="1290"/>
      <c r="CT79" s="1290"/>
      <c r="CU79" s="1290"/>
      <c r="CV79" s="1290">
        <v>11.1</v>
      </c>
      <c r="CW79" s="1290"/>
      <c r="CX79" s="1290"/>
      <c r="CY79" s="1290"/>
      <c r="CZ79" s="1290"/>
      <c r="DA79" s="1290"/>
      <c r="DB79" s="1290"/>
      <c r="DC79" s="1290"/>
    </row>
    <row r="80" spans="2:107">
      <c r="B80" s="407"/>
      <c r="G80" s="1288"/>
      <c r="H80" s="1288"/>
      <c r="I80" s="1291"/>
      <c r="J80" s="1291"/>
      <c r="K80" s="1292"/>
      <c r="L80" s="1292"/>
      <c r="M80" s="1292"/>
      <c r="N80" s="1292"/>
      <c r="AN80" s="1294"/>
      <c r="AO80" s="1294"/>
      <c r="AP80" s="1294"/>
      <c r="AQ80" s="1294"/>
      <c r="AR80" s="1294"/>
      <c r="AS80" s="1294"/>
      <c r="AT80" s="1294"/>
      <c r="AU80" s="1294"/>
      <c r="AV80" s="1294"/>
      <c r="AW80" s="1294"/>
      <c r="AX80" s="1294"/>
      <c r="AY80" s="1294"/>
      <c r="AZ80" s="1294"/>
      <c r="BA80" s="1294"/>
      <c r="BB80" s="1293"/>
      <c r="BC80" s="1293"/>
      <c r="BD80" s="1293"/>
      <c r="BE80" s="1293"/>
      <c r="BF80" s="1293"/>
      <c r="BG80" s="1293"/>
      <c r="BH80" s="1293"/>
      <c r="BI80" s="1293"/>
      <c r="BJ80" s="1293"/>
      <c r="BK80" s="1293"/>
      <c r="BL80" s="1293"/>
      <c r="BM80" s="1293"/>
      <c r="BN80" s="1293"/>
      <c r="BO80" s="1293"/>
      <c r="BP80" s="1290"/>
      <c r="BQ80" s="1290"/>
      <c r="BR80" s="1290"/>
      <c r="BS80" s="1290"/>
      <c r="BT80" s="1290"/>
      <c r="BU80" s="1290"/>
      <c r="BV80" s="1290"/>
      <c r="BW80" s="1290"/>
      <c r="BX80" s="1290"/>
      <c r="BY80" s="1290"/>
      <c r="BZ80" s="1290"/>
      <c r="CA80" s="1290"/>
      <c r="CB80" s="1290"/>
      <c r="CC80" s="1290"/>
      <c r="CD80" s="1290"/>
      <c r="CE80" s="1290"/>
      <c r="CF80" s="1290"/>
      <c r="CG80" s="1290"/>
      <c r="CH80" s="1290"/>
      <c r="CI80" s="1290"/>
      <c r="CJ80" s="1290"/>
      <c r="CK80" s="1290"/>
      <c r="CL80" s="1290"/>
      <c r="CM80" s="1290"/>
      <c r="CN80" s="1290"/>
      <c r="CO80" s="1290"/>
      <c r="CP80" s="1290"/>
      <c r="CQ80" s="1290"/>
      <c r="CR80" s="1290"/>
      <c r="CS80" s="1290"/>
      <c r="CT80" s="1290"/>
      <c r="CU80" s="1290"/>
      <c r="CV80" s="1290"/>
      <c r="CW80" s="1290"/>
      <c r="CX80" s="1290"/>
      <c r="CY80" s="1290"/>
      <c r="CZ80" s="1290"/>
      <c r="DA80" s="1290"/>
      <c r="DB80" s="1290"/>
      <c r="DC80" s="1290"/>
    </row>
    <row r="81" spans="2:109">
      <c r="B81" s="407"/>
    </row>
    <row r="82" spans="2:109" ht="17.25">
      <c r="B82" s="407"/>
      <c r="K82" s="434"/>
      <c r="L82" s="434"/>
      <c r="M82" s="434"/>
      <c r="N82" s="434"/>
      <c r="AQ82" s="434"/>
      <c r="AR82" s="434"/>
      <c r="AS82" s="434"/>
      <c r="AT82" s="434"/>
      <c r="BC82" s="434"/>
      <c r="BD82" s="434"/>
      <c r="BE82" s="434"/>
      <c r="BF82" s="434"/>
      <c r="BO82" s="434"/>
      <c r="BP82" s="434"/>
      <c r="BQ82" s="434"/>
      <c r="BR82" s="434"/>
      <c r="CA82" s="434"/>
      <c r="CB82" s="434"/>
      <c r="CC82" s="434"/>
      <c r="CD82" s="434"/>
      <c r="CM82" s="434"/>
      <c r="CN82" s="434"/>
      <c r="CO82" s="434"/>
      <c r="CP82" s="434"/>
      <c r="CY82" s="434"/>
      <c r="CZ82" s="434"/>
      <c r="DA82" s="434"/>
      <c r="DB82" s="434"/>
      <c r="DC82" s="434"/>
    </row>
    <row r="83" spans="2:109">
      <c r="B83" s="409"/>
      <c r="C83" s="410"/>
      <c r="D83" s="410"/>
      <c r="E83" s="410"/>
      <c r="F83" s="410"/>
      <c r="G83" s="410"/>
      <c r="H83" s="410"/>
      <c r="I83" s="410"/>
      <c r="J83" s="410"/>
      <c r="K83" s="410"/>
      <c r="L83" s="410"/>
      <c r="M83" s="410"/>
      <c r="N83" s="410"/>
      <c r="O83" s="410"/>
      <c r="P83" s="410"/>
      <c r="Q83" s="410"/>
      <c r="R83" s="410"/>
      <c r="S83" s="410"/>
      <c r="T83" s="410"/>
      <c r="U83" s="410"/>
      <c r="V83" s="410"/>
      <c r="W83" s="410"/>
      <c r="X83" s="410"/>
      <c r="Y83" s="410"/>
      <c r="Z83" s="410"/>
      <c r="AA83" s="410"/>
      <c r="AB83" s="410"/>
      <c r="AC83" s="410"/>
      <c r="AD83" s="410"/>
      <c r="AE83" s="410"/>
      <c r="AF83" s="410"/>
      <c r="AG83" s="410"/>
      <c r="AH83" s="410"/>
      <c r="AI83" s="410"/>
      <c r="AJ83" s="410"/>
      <c r="AK83" s="410"/>
      <c r="AL83" s="410"/>
      <c r="AM83" s="410"/>
      <c r="AN83" s="410"/>
      <c r="AO83" s="410"/>
      <c r="AP83" s="410"/>
      <c r="AQ83" s="410"/>
      <c r="AR83" s="410"/>
      <c r="AS83" s="410"/>
      <c r="AT83" s="410"/>
      <c r="AU83" s="410"/>
      <c r="AV83" s="410"/>
      <c r="AW83" s="410"/>
      <c r="AX83" s="410"/>
      <c r="AY83" s="410"/>
      <c r="AZ83" s="410"/>
      <c r="BA83" s="410"/>
      <c r="BB83" s="410"/>
      <c r="BC83" s="410"/>
      <c r="BD83" s="410"/>
      <c r="BE83" s="410"/>
      <c r="BF83" s="410"/>
      <c r="BG83" s="410"/>
      <c r="BH83" s="410"/>
      <c r="BI83" s="410"/>
      <c r="BJ83" s="410"/>
      <c r="BK83" s="410"/>
      <c r="BL83" s="410"/>
      <c r="BM83" s="410"/>
      <c r="BN83" s="410"/>
      <c r="BO83" s="410"/>
      <c r="BP83" s="410"/>
      <c r="BQ83" s="410"/>
      <c r="BR83" s="410"/>
      <c r="BS83" s="410"/>
      <c r="BT83" s="410"/>
      <c r="BU83" s="410"/>
      <c r="BV83" s="410"/>
      <c r="BW83" s="410"/>
      <c r="BX83" s="410"/>
      <c r="BY83" s="410"/>
      <c r="BZ83" s="410"/>
      <c r="CA83" s="410"/>
      <c r="CB83" s="410"/>
      <c r="CC83" s="410"/>
      <c r="CD83" s="410"/>
      <c r="CE83" s="410"/>
      <c r="CF83" s="410"/>
      <c r="CG83" s="410"/>
      <c r="CH83" s="410"/>
      <c r="CI83" s="410"/>
      <c r="CJ83" s="410"/>
      <c r="CK83" s="410"/>
      <c r="CL83" s="410"/>
      <c r="CM83" s="410"/>
      <c r="CN83" s="410"/>
      <c r="CO83" s="410"/>
      <c r="CP83" s="410"/>
      <c r="CQ83" s="410"/>
      <c r="CR83" s="410"/>
      <c r="CS83" s="410"/>
      <c r="CT83" s="410"/>
      <c r="CU83" s="410"/>
      <c r="CV83" s="410"/>
      <c r="CW83" s="410"/>
      <c r="CX83" s="410"/>
      <c r="CY83" s="410"/>
      <c r="CZ83" s="410"/>
      <c r="DA83" s="410"/>
      <c r="DB83" s="410"/>
      <c r="DC83" s="410"/>
      <c r="DD83" s="411"/>
    </row>
    <row r="84" spans="2:109">
      <c r="DD84" s="400"/>
      <c r="DE84" s="400"/>
    </row>
    <row r="85" spans="2:109">
      <c r="DD85" s="400"/>
      <c r="DE85" s="400"/>
    </row>
    <row r="86" spans="2:109" hidden="1">
      <c r="DD86" s="400"/>
      <c r="DE86" s="400"/>
    </row>
    <row r="87" spans="2:109" hidden="1">
      <c r="K87" s="435"/>
      <c r="AQ87" s="435"/>
      <c r="BC87" s="435"/>
      <c r="BO87" s="435"/>
      <c r="CA87" s="435"/>
      <c r="CM87" s="435"/>
      <c r="CY87" s="435"/>
      <c r="DD87" s="400"/>
      <c r="DE87" s="400"/>
    </row>
    <row r="88" spans="2:109" hidden="1">
      <c r="DD88" s="400"/>
      <c r="DE88" s="400"/>
    </row>
    <row r="89" spans="2:109" hidden="1">
      <c r="DD89" s="400"/>
      <c r="DE89" s="400"/>
    </row>
    <row r="90" spans="2:109" hidden="1">
      <c r="DD90" s="400"/>
      <c r="DE90" s="400"/>
    </row>
    <row r="91" spans="2:109" hidden="1">
      <c r="DD91" s="400"/>
      <c r="DE91" s="400"/>
    </row>
    <row r="92" spans="2:109" ht="13.5" hidden="1" customHeight="1">
      <c r="DD92" s="400"/>
      <c r="DE92" s="400"/>
    </row>
    <row r="93" spans="2:109" ht="13.5" hidden="1" customHeight="1">
      <c r="DD93" s="400"/>
      <c r="DE93" s="400"/>
    </row>
    <row r="94" spans="2:109" ht="13.5" hidden="1" customHeight="1">
      <c r="DD94" s="400"/>
      <c r="DE94" s="400"/>
    </row>
    <row r="95" spans="2:109" ht="13.5" hidden="1" customHeight="1">
      <c r="DD95" s="400"/>
      <c r="DE95" s="400"/>
    </row>
    <row r="96" spans="2:109" ht="13.5" hidden="1" customHeight="1">
      <c r="DD96" s="400"/>
      <c r="DE96" s="400"/>
    </row>
    <row r="97" s="400" customFormat="1" ht="13.5" hidden="1" customHeight="1"/>
    <row r="98" s="400" customFormat="1" ht="13.5" hidden="1" customHeight="1"/>
    <row r="99" s="400" customFormat="1" ht="13.5" hidden="1" customHeight="1"/>
    <row r="100" s="400" customFormat="1" ht="13.5" hidden="1" customHeight="1"/>
    <row r="101" s="400" customFormat="1" ht="13.5" hidden="1" customHeight="1"/>
    <row r="102" s="400" customFormat="1" ht="13.5" hidden="1" customHeight="1"/>
    <row r="103" s="400" customFormat="1" ht="13.5" hidden="1" customHeight="1"/>
    <row r="104" s="400" customFormat="1" ht="13.5" hidden="1" customHeight="1"/>
    <row r="105" s="400" customFormat="1" ht="13.5" hidden="1" customHeight="1"/>
    <row r="106" s="400" customFormat="1" ht="13.5" hidden="1" customHeight="1"/>
    <row r="107" s="400" customFormat="1" ht="13.5" hidden="1" customHeight="1"/>
    <row r="108" s="400" customFormat="1" ht="13.5" hidden="1" customHeight="1"/>
    <row r="109" s="400" customFormat="1" ht="13.5" hidden="1" customHeight="1"/>
    <row r="110" s="400" customFormat="1" ht="13.5" hidden="1" customHeight="1"/>
    <row r="111" s="400" customFormat="1" ht="13.5" hidden="1" customHeight="1"/>
    <row r="112" s="400" customFormat="1" ht="13.5" hidden="1" customHeight="1"/>
    <row r="113" s="400" customFormat="1" ht="13.5" hidden="1" customHeight="1"/>
    <row r="114" s="400" customFormat="1" ht="13.5" hidden="1" customHeight="1"/>
    <row r="115" s="400" customFormat="1" ht="13.5" hidden="1" customHeight="1"/>
    <row r="116" s="400" customFormat="1" ht="13.5" hidden="1" customHeight="1"/>
    <row r="117" s="400" customFormat="1" ht="13.5" hidden="1" customHeight="1"/>
    <row r="118" s="400" customFormat="1" ht="13.5" hidden="1" customHeight="1"/>
    <row r="119" s="400" customFormat="1" ht="13.5" hidden="1" customHeight="1"/>
    <row r="120" s="400" customFormat="1" ht="13.5" hidden="1" customHeight="1"/>
    <row r="121" s="400" customFormat="1" ht="13.5" hidden="1" customHeight="1"/>
    <row r="122" s="400" customFormat="1" ht="13.5" hidden="1" customHeight="1"/>
    <row r="123" s="400" customFormat="1" ht="13.5" hidden="1" customHeight="1"/>
    <row r="124" s="400" customFormat="1" ht="13.5" hidden="1" customHeight="1"/>
    <row r="125" s="400" customFormat="1" ht="13.5" hidden="1" customHeight="1"/>
    <row r="126" s="400" customFormat="1" ht="13.5" hidden="1" customHeight="1"/>
    <row r="127" s="400" customFormat="1" ht="13.5" hidden="1" customHeight="1"/>
    <row r="128" s="400" customFormat="1" ht="13.5" hidden="1" customHeight="1"/>
    <row r="129" s="400" customFormat="1" ht="13.5" hidden="1" customHeight="1"/>
    <row r="130" s="400" customFormat="1" ht="13.5" hidden="1" customHeight="1"/>
    <row r="131" s="400" customFormat="1" ht="13.5" hidden="1" customHeight="1"/>
    <row r="132" s="400" customFormat="1" ht="13.5" hidden="1" customHeight="1"/>
    <row r="133" s="400" customFormat="1" ht="13.5" hidden="1" customHeight="1"/>
    <row r="134" s="400" customFormat="1" ht="13.5" hidden="1" customHeight="1"/>
    <row r="135" s="400" customFormat="1" ht="13.5" hidden="1" customHeight="1"/>
    <row r="136" s="400" customFormat="1" ht="13.5" hidden="1" customHeight="1"/>
    <row r="137" s="400" customFormat="1" ht="13.5" hidden="1" customHeight="1"/>
    <row r="138" s="400" customFormat="1" ht="13.5" hidden="1" customHeight="1"/>
    <row r="139" s="400" customFormat="1" ht="13.5" hidden="1" customHeight="1"/>
    <row r="140" s="400" customFormat="1" ht="13.5" hidden="1" customHeight="1"/>
    <row r="141" s="400" customFormat="1" ht="13.5" hidden="1" customHeight="1"/>
    <row r="142" s="400" customFormat="1" ht="13.5" hidden="1" customHeight="1"/>
    <row r="143" s="400" customFormat="1" ht="13.5" hidden="1" customHeight="1"/>
    <row r="144" s="400" customFormat="1" ht="13.5" hidden="1" customHeight="1"/>
    <row r="145" s="400" customFormat="1" ht="13.5" hidden="1" customHeight="1"/>
    <row r="146" s="400" customFormat="1" ht="13.5" hidden="1" customHeight="1"/>
    <row r="147" s="400" customFormat="1" ht="13.5" hidden="1" customHeight="1"/>
    <row r="148" s="400" customFormat="1" ht="13.5" hidden="1" customHeight="1"/>
    <row r="149" s="400" customFormat="1" ht="13.5" hidden="1" customHeight="1"/>
    <row r="150" s="400" customFormat="1" ht="13.5" hidden="1" customHeight="1"/>
    <row r="151" s="400" customFormat="1" ht="13.5" hidden="1" customHeight="1"/>
    <row r="152" s="400" customFormat="1" ht="13.5" hidden="1" customHeight="1"/>
    <row r="153" s="400" customFormat="1" ht="13.5" hidden="1" customHeight="1"/>
    <row r="154" s="400" customFormat="1" ht="13.5" hidden="1" customHeight="1"/>
    <row r="155" s="400" customFormat="1" ht="13.5" hidden="1" customHeight="1"/>
    <row r="156" s="400" customFormat="1" ht="13.5" hidden="1" customHeight="1"/>
    <row r="157" s="400" customFormat="1" ht="13.5" hidden="1" customHeight="1"/>
    <row r="158" s="400" customFormat="1" ht="13.5" hidden="1" customHeight="1"/>
    <row r="159" s="400" customFormat="1" ht="13.5" hidden="1" customHeight="1"/>
    <row r="160" s="400" customFormat="1" ht="13.5" hidden="1" customHeight="1"/>
  </sheetData>
  <sheetProtection algorithmName="SHA-512" hashValue="0GugMhke71jOx2YTkzJTY2juA/kE1ukxMuHLNsKy3XzSgmXH3oOa/MYF7XDGF9VqJOMmxBCPDX1KIRvU0CsW0w==" saltValue="DNT2ZJ0r2+4tksbaDdKWH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100" zoomScaleNormal="100" zoomScaleSheetLayoutView="55" workbookViewId="0">
      <selection activeCell="BD16" sqref="BD16"/>
    </sheetView>
  </sheetViews>
  <sheetFormatPr defaultColWidth="0" defaultRowHeight="13.5" customHeight="1" zeroHeight="1"/>
  <cols>
    <col min="1" max="34" width="2.5" style="280" customWidth="1"/>
    <col min="35" max="122" width="2.5" style="279" customWidth="1"/>
    <col min="123" max="16384" width="2.5" style="279" hidden="1"/>
  </cols>
  <sheetData>
    <row r="1" spans="1:34" ht="13.5" customHeight="1">
      <c r="A1" s="279"/>
      <c r="B1" s="279"/>
      <c r="C1" s="279"/>
      <c r="D1" s="279"/>
      <c r="E1" s="279"/>
      <c r="F1" s="279"/>
      <c r="G1" s="279"/>
      <c r="H1" s="279"/>
      <c r="I1" s="279"/>
      <c r="J1" s="279"/>
      <c r="K1" s="279"/>
      <c r="L1" s="279"/>
      <c r="M1" s="279"/>
      <c r="N1" s="279"/>
      <c r="O1" s="279"/>
      <c r="P1" s="279"/>
      <c r="Q1" s="279"/>
      <c r="R1" s="279"/>
      <c r="S1" s="279"/>
      <c r="T1" s="279"/>
      <c r="U1" s="279"/>
      <c r="V1" s="279"/>
      <c r="W1" s="279"/>
      <c r="X1" s="279"/>
      <c r="Y1" s="279"/>
      <c r="Z1" s="279"/>
      <c r="AA1" s="279"/>
      <c r="AB1" s="279"/>
      <c r="AC1" s="279"/>
      <c r="AD1" s="279"/>
      <c r="AE1" s="279"/>
      <c r="AF1" s="279"/>
      <c r="AG1" s="279"/>
      <c r="AH1" s="279"/>
    </row>
    <row r="2" spans="1:34">
      <c r="S2" s="279"/>
      <c r="AH2" s="279"/>
    </row>
    <row r="3" spans="1:34">
      <c r="C3" s="279"/>
      <c r="D3" s="279"/>
      <c r="E3" s="279"/>
      <c r="F3" s="279"/>
      <c r="G3" s="279"/>
      <c r="H3" s="279"/>
      <c r="I3" s="279"/>
      <c r="J3" s="279"/>
      <c r="K3" s="279"/>
      <c r="L3" s="279"/>
      <c r="M3" s="279"/>
      <c r="N3" s="279"/>
      <c r="O3" s="279"/>
      <c r="P3" s="279"/>
      <c r="Q3" s="279"/>
      <c r="R3" s="279"/>
      <c r="S3" s="279"/>
      <c r="U3" s="279"/>
      <c r="V3" s="279"/>
      <c r="W3" s="279"/>
      <c r="X3" s="279"/>
      <c r="Y3" s="279"/>
      <c r="Z3" s="279"/>
      <c r="AA3" s="279"/>
      <c r="AB3" s="279"/>
      <c r="AC3" s="279"/>
      <c r="AD3" s="279"/>
      <c r="AE3" s="279"/>
      <c r="AF3" s="279"/>
      <c r="AG3" s="279"/>
      <c r="AH3" s="279"/>
    </row>
    <row r="4" spans="1:34"/>
    <row r="5" spans="1:34"/>
    <row r="6" spans="1:34"/>
    <row r="7" spans="1:34"/>
    <row r="8" spans="1:34"/>
    <row r="9" spans="1:34">
      <c r="AH9" s="279"/>
    </row>
    <row r="10" spans="1:34"/>
    <row r="11" spans="1:34"/>
    <row r="12" spans="1:34"/>
    <row r="13" spans="1:34"/>
    <row r="14" spans="1:34"/>
    <row r="15" spans="1:34"/>
    <row r="16" spans="1:34"/>
    <row r="17" spans="12:34">
      <c r="AH17" s="279"/>
    </row>
    <row r="18" spans="12:34"/>
    <row r="19" spans="12:34"/>
    <row r="20" spans="12:34">
      <c r="AH20" s="279"/>
    </row>
    <row r="21" spans="12:34">
      <c r="AH21" s="279"/>
    </row>
    <row r="22" spans="12:34"/>
    <row r="23" spans="12:34"/>
    <row r="24" spans="12:34">
      <c r="Q24" s="279"/>
    </row>
    <row r="25" spans="12:34"/>
    <row r="26" spans="12:34"/>
    <row r="27" spans="12:34"/>
    <row r="28" spans="12:34">
      <c r="T28" s="279"/>
      <c r="AH28" s="279"/>
    </row>
    <row r="29" spans="12:34">
      <c r="U29" s="279"/>
    </row>
    <row r="30" spans="12:34"/>
    <row r="31" spans="12:34">
      <c r="Q31" s="279"/>
    </row>
    <row r="32" spans="12:34">
      <c r="L32" s="279"/>
    </row>
    <row r="33" spans="2:34">
      <c r="C33" s="279"/>
      <c r="E33" s="279"/>
      <c r="G33" s="279"/>
      <c r="I33" s="279"/>
      <c r="X33" s="279"/>
    </row>
    <row r="34" spans="2:34">
      <c r="B34" s="279"/>
      <c r="O34" s="279"/>
      <c r="P34" s="279"/>
      <c r="R34" s="279"/>
      <c r="T34" s="279"/>
    </row>
    <row r="35" spans="2:34">
      <c r="D35" s="279"/>
      <c r="U35" s="279"/>
      <c r="W35" s="279"/>
      <c r="AC35" s="279"/>
      <c r="AD35" s="279"/>
      <c r="AE35" s="279"/>
      <c r="AF35" s="279"/>
      <c r="AG35" s="279"/>
      <c r="AH35" s="279"/>
    </row>
    <row r="36" spans="2:34">
      <c r="H36" s="279"/>
      <c r="J36" s="279"/>
      <c r="K36" s="279"/>
      <c r="M36" s="279"/>
      <c r="V36" s="279"/>
      <c r="Y36" s="279"/>
      <c r="Z36" s="279"/>
      <c r="AA36" s="279"/>
      <c r="AB36" s="279"/>
      <c r="AC36" s="279"/>
      <c r="AD36" s="279"/>
      <c r="AE36" s="279"/>
      <c r="AF36" s="279"/>
      <c r="AG36" s="279"/>
      <c r="AH36" s="279"/>
    </row>
    <row r="37" spans="2:34">
      <c r="AH37" s="279"/>
    </row>
    <row r="38" spans="2:34">
      <c r="AG38" s="279"/>
      <c r="AH38" s="279"/>
    </row>
    <row r="39" spans="2:34"/>
    <row r="40" spans="2:34">
      <c r="X40" s="279"/>
    </row>
    <row r="41" spans="2:34">
      <c r="R41" s="279"/>
    </row>
    <row r="42" spans="2:34">
      <c r="W42" s="279"/>
    </row>
    <row r="43" spans="2:34">
      <c r="V43" s="279"/>
      <c r="Y43" s="279"/>
      <c r="Z43" s="279"/>
      <c r="AA43" s="279"/>
      <c r="AB43" s="279"/>
      <c r="AC43" s="279"/>
      <c r="AD43" s="279"/>
      <c r="AE43" s="279"/>
      <c r="AF43" s="279"/>
      <c r="AG43" s="279"/>
      <c r="AH43" s="279"/>
    </row>
    <row r="44" spans="2:34">
      <c r="AH44" s="279"/>
    </row>
    <row r="45" spans="2:34">
      <c r="X45" s="279"/>
    </row>
    <row r="46" spans="2:34"/>
    <row r="47" spans="2:34"/>
    <row r="48" spans="2:34">
      <c r="U48" s="279"/>
      <c r="V48" s="279"/>
      <c r="W48" s="279"/>
      <c r="Y48" s="279"/>
      <c r="Z48" s="279"/>
      <c r="AA48" s="279"/>
      <c r="AB48" s="279"/>
      <c r="AC48" s="279"/>
      <c r="AD48" s="279"/>
      <c r="AE48" s="279"/>
      <c r="AF48" s="279"/>
      <c r="AG48" s="279"/>
      <c r="AH48" s="279"/>
    </row>
    <row r="49" spans="28:34"/>
    <row r="50" spans="28:34">
      <c r="AE50" s="279"/>
      <c r="AF50" s="279"/>
      <c r="AG50" s="279"/>
      <c r="AH50" s="279"/>
    </row>
    <row r="51" spans="28:34">
      <c r="AC51" s="279"/>
      <c r="AD51" s="279"/>
      <c r="AE51" s="279"/>
      <c r="AF51" s="279"/>
      <c r="AG51" s="279"/>
      <c r="AH51" s="279"/>
    </row>
    <row r="52" spans="28:34"/>
    <row r="53" spans="28:34">
      <c r="AF53" s="279"/>
      <c r="AG53" s="279"/>
      <c r="AH53" s="279"/>
    </row>
    <row r="54" spans="28:34">
      <c r="AH54" s="279"/>
    </row>
    <row r="55" spans="28:34"/>
    <row r="56" spans="28:34">
      <c r="AB56" s="279"/>
      <c r="AC56" s="279"/>
      <c r="AD56" s="279"/>
      <c r="AE56" s="279"/>
      <c r="AF56" s="279"/>
      <c r="AG56" s="279"/>
      <c r="AH56" s="279"/>
    </row>
    <row r="57" spans="28:34">
      <c r="AH57" s="279"/>
    </row>
    <row r="58" spans="28:34">
      <c r="AH58" s="279"/>
    </row>
    <row r="59" spans="28:34"/>
    <row r="60" spans="28:34"/>
    <row r="61" spans="28:34"/>
    <row r="62" spans="28:34"/>
    <row r="63" spans="28:34">
      <c r="AH63" s="279"/>
    </row>
    <row r="64" spans="28:34">
      <c r="AG64" s="279"/>
      <c r="AH64" s="279"/>
    </row>
    <row r="65" spans="28:34"/>
    <row r="66" spans="28:34"/>
    <row r="67" spans="28:34"/>
    <row r="68" spans="28:34">
      <c r="AB68" s="279"/>
      <c r="AC68" s="279"/>
      <c r="AD68" s="279"/>
      <c r="AE68" s="279"/>
      <c r="AF68" s="279"/>
      <c r="AG68" s="279"/>
      <c r="AH68" s="279"/>
    </row>
    <row r="69" spans="28:34">
      <c r="AF69" s="279"/>
      <c r="AG69" s="279"/>
      <c r="AH69" s="279"/>
    </row>
    <row r="70" spans="28:34"/>
    <row r="71" spans="28:34"/>
    <row r="72" spans="28:34"/>
    <row r="73" spans="28:34"/>
    <row r="74" spans="28:34"/>
    <row r="75" spans="28:34">
      <c r="AH75" s="279"/>
    </row>
    <row r="76" spans="28:34">
      <c r="AF76" s="279"/>
      <c r="AG76" s="279"/>
      <c r="AH76" s="279"/>
    </row>
    <row r="77" spans="28:34">
      <c r="AG77" s="279"/>
      <c r="AH77" s="279"/>
    </row>
    <row r="78" spans="28:34"/>
    <row r="79" spans="28:34"/>
    <row r="80" spans="28:34"/>
    <row r="81" spans="25:34"/>
    <row r="82" spans="25:34">
      <c r="Y82" s="279"/>
    </row>
    <row r="83" spans="25:34">
      <c r="Y83" s="279"/>
      <c r="Z83" s="279"/>
      <c r="AA83" s="279"/>
      <c r="AB83" s="279"/>
      <c r="AC83" s="279"/>
      <c r="AD83" s="279"/>
      <c r="AE83" s="279"/>
      <c r="AF83" s="279"/>
      <c r="AG83" s="279"/>
      <c r="AH83" s="279"/>
    </row>
    <row r="84" spans="25:34"/>
    <row r="85" spans="25:34"/>
    <row r="86" spans="25:34"/>
    <row r="87" spans="25:34"/>
    <row r="88" spans="25:34">
      <c r="AH88" s="279"/>
    </row>
    <row r="89" spans="25:34"/>
    <row r="90" spans="25:34"/>
    <row r="91" spans="25:34"/>
    <row r="92" spans="25:34" ht="13.5" customHeight="1"/>
    <row r="93" spans="25:34" ht="13.5" customHeight="1"/>
    <row r="94" spans="25:34" ht="13.5" customHeight="1">
      <c r="AF94" s="279"/>
      <c r="AG94" s="279"/>
      <c r="AH94" s="279"/>
    </row>
    <row r="95" spans="25:34" ht="13.5" customHeight="1">
      <c r="AH95" s="279"/>
    </row>
    <row r="96" spans="25:34" ht="13.5" customHeight="1"/>
    <row r="97" spans="33:34" ht="13.5" customHeight="1"/>
    <row r="98" spans="33:34" ht="13.5" customHeight="1"/>
    <row r="99" spans="33:34" ht="13.5" customHeight="1"/>
    <row r="100" spans="33:34" ht="13.5" customHeight="1"/>
    <row r="101" spans="33:34" ht="13.5" customHeight="1">
      <c r="AH101" s="279"/>
    </row>
    <row r="102" spans="33:34" ht="13.5" customHeight="1"/>
    <row r="103" spans="33:34" ht="13.5" customHeight="1"/>
    <row r="104" spans="33:34" ht="13.5" customHeight="1">
      <c r="AG104" s="279"/>
      <c r="AH104" s="279"/>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9"/>
    </row>
    <row r="117" spans="34:122" ht="13.5" customHeight="1"/>
    <row r="118" spans="34:122" ht="13.5" customHeight="1"/>
    <row r="119" spans="34:122" ht="13.5" customHeight="1"/>
    <row r="120" spans="34:122" ht="13.5" customHeight="1">
      <c r="AH120" s="279"/>
    </row>
    <row r="121" spans="34:122" ht="13.5" customHeight="1">
      <c r="AH121" s="279"/>
    </row>
    <row r="122" spans="34:122" ht="13.5" customHeight="1"/>
    <row r="123" spans="34:122" ht="13.5" customHeight="1"/>
    <row r="124" spans="34:122" ht="13.5" customHeight="1"/>
    <row r="125" spans="34:122" ht="13.5" customHeight="1">
      <c r="DR125" s="279" t="s">
        <v>628</v>
      </c>
    </row>
  </sheetData>
  <sheetProtection algorithmName="SHA-512" hashValue="zhz5wsZOEtbR8QA8o/cu+zcRYCjMuCdzBYv4d7+Sm+EuzGB0Gih+cuQ077n7uTjmbs4aUjxr9Tbeulqz5BjRZQ==" saltValue="QhxL1hzgZh0MuiMH84s1h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106" zoomScaleNormal="100" zoomScaleSheetLayoutView="55" workbookViewId="0">
      <selection activeCell="BD16" sqref="BD16"/>
    </sheetView>
  </sheetViews>
  <sheetFormatPr defaultColWidth="0" defaultRowHeight="13.5" customHeight="1" zeroHeight="1"/>
  <cols>
    <col min="1" max="34" width="2.5" style="280" customWidth="1"/>
    <col min="35" max="122" width="2.5" style="279" customWidth="1"/>
    <col min="123" max="16384" width="2.5" style="279" hidden="1"/>
  </cols>
  <sheetData>
    <row r="1" spans="1:34" ht="13.5" customHeight="1">
      <c r="A1" s="279"/>
      <c r="B1" s="279"/>
      <c r="C1" s="279"/>
      <c r="D1" s="279"/>
      <c r="E1" s="279"/>
      <c r="F1" s="279"/>
      <c r="G1" s="279"/>
      <c r="H1" s="279"/>
      <c r="I1" s="279"/>
      <c r="J1" s="279"/>
      <c r="K1" s="279"/>
      <c r="L1" s="279"/>
      <c r="M1" s="279"/>
      <c r="N1" s="279"/>
      <c r="O1" s="279"/>
      <c r="P1" s="279"/>
      <c r="Q1" s="279"/>
      <c r="R1" s="279"/>
      <c r="S1" s="279"/>
      <c r="T1" s="279"/>
      <c r="U1" s="279"/>
      <c r="V1" s="279"/>
      <c r="W1" s="279"/>
      <c r="X1" s="279"/>
      <c r="Y1" s="279"/>
      <c r="Z1" s="279"/>
      <c r="AA1" s="279"/>
      <c r="AB1" s="279"/>
      <c r="AC1" s="279"/>
      <c r="AD1" s="279"/>
      <c r="AE1" s="279"/>
      <c r="AF1" s="279"/>
      <c r="AG1" s="279"/>
      <c r="AH1" s="279"/>
    </row>
    <row r="2" spans="1:34">
      <c r="S2" s="279"/>
      <c r="AH2" s="279"/>
    </row>
    <row r="3" spans="1:34">
      <c r="C3" s="279"/>
      <c r="D3" s="279"/>
      <c r="E3" s="279"/>
      <c r="F3" s="279"/>
      <c r="G3" s="279"/>
      <c r="H3" s="279"/>
      <c r="I3" s="279"/>
      <c r="J3" s="279"/>
      <c r="K3" s="279"/>
      <c r="L3" s="279"/>
      <c r="M3" s="279"/>
      <c r="N3" s="279"/>
      <c r="O3" s="279"/>
      <c r="P3" s="279"/>
      <c r="Q3" s="279"/>
      <c r="R3" s="279"/>
      <c r="S3" s="279"/>
      <c r="U3" s="279"/>
      <c r="V3" s="279"/>
      <c r="W3" s="279"/>
      <c r="X3" s="279"/>
      <c r="Y3" s="279"/>
      <c r="Z3" s="279"/>
      <c r="AA3" s="279"/>
      <c r="AB3" s="279"/>
      <c r="AC3" s="279"/>
      <c r="AD3" s="279"/>
      <c r="AE3" s="279"/>
      <c r="AF3" s="279"/>
      <c r="AG3" s="279"/>
      <c r="AH3" s="279"/>
    </row>
    <row r="4" spans="1:34"/>
    <row r="5" spans="1:34"/>
    <row r="6" spans="1:34"/>
    <row r="7" spans="1:34"/>
    <row r="8" spans="1:34"/>
    <row r="9" spans="1:34">
      <c r="AH9" s="279"/>
    </row>
    <row r="10" spans="1:34"/>
    <row r="11" spans="1:34"/>
    <row r="12" spans="1:34"/>
    <row r="13" spans="1:34"/>
    <row r="14" spans="1:34"/>
    <row r="15" spans="1:34"/>
    <row r="16" spans="1:34"/>
    <row r="17" spans="12:34">
      <c r="AH17" s="279"/>
    </row>
    <row r="18" spans="12:34"/>
    <row r="19" spans="12:34"/>
    <row r="20" spans="12:34">
      <c r="AH20" s="279"/>
    </row>
    <row r="21" spans="12:34">
      <c r="AH21" s="279"/>
    </row>
    <row r="22" spans="12:34"/>
    <row r="23" spans="12:34"/>
    <row r="24" spans="12:34">
      <c r="Q24" s="279"/>
    </row>
    <row r="25" spans="12:34"/>
    <row r="26" spans="12:34"/>
    <row r="27" spans="12:34"/>
    <row r="28" spans="12:34">
      <c r="T28" s="279"/>
      <c r="AH28" s="279"/>
    </row>
    <row r="29" spans="12:34">
      <c r="U29" s="279"/>
    </row>
    <row r="30" spans="12:34"/>
    <row r="31" spans="12:34">
      <c r="Q31" s="279"/>
      <c r="X31" s="279"/>
    </row>
    <row r="32" spans="12:34">
      <c r="L32" s="279"/>
    </row>
    <row r="33" spans="2:34">
      <c r="C33" s="279"/>
      <c r="E33" s="279"/>
      <c r="G33" s="279"/>
      <c r="I33" s="279"/>
    </row>
    <row r="34" spans="2:34">
      <c r="B34" s="279"/>
      <c r="O34" s="279"/>
      <c r="P34" s="279"/>
      <c r="R34" s="279"/>
      <c r="T34" s="279"/>
    </row>
    <row r="35" spans="2:34">
      <c r="D35" s="279"/>
      <c r="U35" s="279"/>
      <c r="W35" s="279"/>
      <c r="AC35" s="279"/>
      <c r="AD35" s="279"/>
      <c r="AE35" s="279"/>
      <c r="AF35" s="279"/>
      <c r="AG35" s="279"/>
      <c r="AH35" s="279"/>
    </row>
    <row r="36" spans="2:34">
      <c r="H36" s="279"/>
      <c r="J36" s="279"/>
      <c r="K36" s="279"/>
      <c r="M36" s="279"/>
      <c r="V36" s="279"/>
      <c r="Y36" s="279"/>
      <c r="Z36" s="279"/>
      <c r="AA36" s="279"/>
      <c r="AB36" s="279"/>
      <c r="AC36" s="279"/>
      <c r="AD36" s="279"/>
      <c r="AE36" s="279"/>
      <c r="AF36" s="279"/>
      <c r="AG36" s="279"/>
      <c r="AH36" s="279"/>
    </row>
    <row r="37" spans="2:34">
      <c r="AH37" s="279"/>
    </row>
    <row r="38" spans="2:34">
      <c r="X38" s="279"/>
      <c r="AG38" s="279"/>
      <c r="AH38" s="279"/>
    </row>
    <row r="39" spans="2:34"/>
    <row r="40" spans="2:34"/>
    <row r="41" spans="2:34">
      <c r="R41" s="279"/>
    </row>
    <row r="42" spans="2:34">
      <c r="W42" s="279"/>
    </row>
    <row r="43" spans="2:34">
      <c r="V43" s="279"/>
      <c r="X43" s="279"/>
      <c r="Y43" s="279"/>
      <c r="Z43" s="279"/>
      <c r="AA43" s="279"/>
      <c r="AB43" s="279"/>
      <c r="AC43" s="279"/>
      <c r="AD43" s="279"/>
      <c r="AE43" s="279"/>
      <c r="AF43" s="279"/>
      <c r="AG43" s="279"/>
      <c r="AH43" s="279"/>
    </row>
    <row r="44" spans="2:34">
      <c r="AH44" s="279"/>
    </row>
    <row r="45" spans="2:34"/>
    <row r="46" spans="2:34"/>
    <row r="47" spans="2:34"/>
    <row r="48" spans="2:34">
      <c r="U48" s="279"/>
      <c r="V48" s="279"/>
      <c r="W48" s="279"/>
      <c r="Y48" s="279"/>
      <c r="Z48" s="279"/>
      <c r="AA48" s="279"/>
      <c r="AB48" s="279"/>
      <c r="AC48" s="279"/>
      <c r="AD48" s="279"/>
      <c r="AE48" s="279"/>
      <c r="AF48" s="279"/>
      <c r="AG48" s="279"/>
      <c r="AH48" s="279"/>
    </row>
    <row r="49" spans="28:34"/>
    <row r="50" spans="28:34">
      <c r="AE50" s="279"/>
      <c r="AF50" s="279"/>
      <c r="AG50" s="279"/>
      <c r="AH50" s="279"/>
    </row>
    <row r="51" spans="28:34">
      <c r="AC51" s="279"/>
      <c r="AD51" s="279"/>
      <c r="AE51" s="279"/>
      <c r="AF51" s="279"/>
      <c r="AG51" s="279"/>
      <c r="AH51" s="279"/>
    </row>
    <row r="52" spans="28:34"/>
    <row r="53" spans="28:34">
      <c r="AF53" s="279"/>
      <c r="AG53" s="279"/>
      <c r="AH53" s="279"/>
    </row>
    <row r="54" spans="28:34">
      <c r="AH54" s="279"/>
    </row>
    <row r="55" spans="28:34"/>
    <row r="56" spans="28:34">
      <c r="AB56" s="279"/>
      <c r="AC56" s="279"/>
      <c r="AD56" s="279"/>
      <c r="AE56" s="279"/>
      <c r="AF56" s="279"/>
      <c r="AG56" s="279"/>
      <c r="AH56" s="279"/>
    </row>
    <row r="57" spans="28:34">
      <c r="AH57" s="279"/>
    </row>
    <row r="58" spans="28:34">
      <c r="AH58" s="279"/>
    </row>
    <row r="59" spans="28:34"/>
    <row r="60" spans="28:34"/>
    <row r="61" spans="28:34"/>
    <row r="62" spans="28:34"/>
    <row r="63" spans="28:34">
      <c r="AH63" s="279"/>
    </row>
    <row r="64" spans="28:34">
      <c r="AG64" s="279"/>
      <c r="AH64" s="279"/>
    </row>
    <row r="65" spans="28:34"/>
    <row r="66" spans="28:34"/>
    <row r="67" spans="28:34"/>
    <row r="68" spans="28:34">
      <c r="AB68" s="279"/>
      <c r="AC68" s="279"/>
      <c r="AD68" s="279"/>
      <c r="AE68" s="279"/>
      <c r="AF68" s="279"/>
      <c r="AG68" s="279"/>
      <c r="AH68" s="279"/>
    </row>
    <row r="69" spans="28:34">
      <c r="AF69" s="279"/>
      <c r="AG69" s="279"/>
      <c r="AH69" s="279"/>
    </row>
    <row r="70" spans="28:34"/>
    <row r="71" spans="28:34"/>
    <row r="72" spans="28:34"/>
    <row r="73" spans="28:34"/>
    <row r="74" spans="28:34"/>
    <row r="75" spans="28:34">
      <c r="AH75" s="279"/>
    </row>
    <row r="76" spans="28:34">
      <c r="AF76" s="279"/>
      <c r="AG76" s="279"/>
      <c r="AH76" s="279"/>
    </row>
    <row r="77" spans="28:34">
      <c r="AG77" s="279"/>
      <c r="AH77" s="279"/>
    </row>
    <row r="78" spans="28:34"/>
    <row r="79" spans="28:34"/>
    <row r="80" spans="28:34"/>
    <row r="81" spans="25:34"/>
    <row r="82" spans="25:34">
      <c r="Y82" s="279"/>
    </row>
    <row r="83" spans="25:34">
      <c r="Y83" s="279"/>
      <c r="Z83" s="279"/>
      <c r="AA83" s="279"/>
      <c r="AB83" s="279"/>
      <c r="AC83" s="279"/>
      <c r="AD83" s="279"/>
      <c r="AE83" s="279"/>
      <c r="AF83" s="279"/>
      <c r="AG83" s="279"/>
      <c r="AH83" s="279"/>
    </row>
    <row r="84" spans="25:34"/>
    <row r="85" spans="25:34"/>
    <row r="86" spans="25:34"/>
    <row r="87" spans="25:34"/>
    <row r="88" spans="25:34">
      <c r="AH88" s="279"/>
    </row>
    <row r="89" spans="25:34"/>
    <row r="90" spans="25:34"/>
    <row r="91" spans="25:34"/>
    <row r="92" spans="25:34" ht="13.5" customHeight="1"/>
    <row r="93" spans="25:34" ht="13.5" customHeight="1"/>
    <row r="94" spans="25:34" ht="13.5" customHeight="1">
      <c r="AF94" s="279"/>
      <c r="AG94" s="279"/>
      <c r="AH94" s="279"/>
    </row>
    <row r="95" spans="25:34" ht="13.5" customHeight="1">
      <c r="AH95" s="279"/>
    </row>
    <row r="96" spans="25:34" ht="13.5" customHeight="1"/>
    <row r="97" spans="33:34" ht="13.5" customHeight="1"/>
    <row r="98" spans="33:34" ht="13.5" customHeight="1"/>
    <row r="99" spans="33:34" ht="13.5" customHeight="1"/>
    <row r="100" spans="33:34" ht="13.5" customHeight="1"/>
    <row r="101" spans="33:34" ht="13.5" customHeight="1">
      <c r="AH101" s="279"/>
    </row>
    <row r="102" spans="33:34" ht="13.5" customHeight="1"/>
    <row r="103" spans="33:34" ht="13.5" customHeight="1"/>
    <row r="104" spans="33:34" ht="13.5" customHeight="1">
      <c r="AG104" s="279"/>
      <c r="AH104" s="279"/>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9"/>
    </row>
    <row r="117" spans="34:122" ht="13.5" customHeight="1"/>
    <row r="118" spans="34:122" ht="13.5" customHeight="1"/>
    <row r="119" spans="34:122" ht="13.5" customHeight="1"/>
    <row r="120" spans="34:122" ht="13.5" customHeight="1">
      <c r="AH120" s="279"/>
    </row>
    <row r="121" spans="34:122" ht="13.5" customHeight="1">
      <c r="AH121" s="279"/>
    </row>
    <row r="122" spans="34:122" ht="13.5" customHeight="1"/>
    <row r="123" spans="34:122" ht="13.5" customHeight="1"/>
    <row r="124" spans="34:122" ht="13.5" customHeight="1">
      <c r="AH124" s="279"/>
    </row>
    <row r="125" spans="34:122" ht="13.5" customHeight="1">
      <c r="DR125" s="279" t="s">
        <v>470</v>
      </c>
    </row>
  </sheetData>
  <sheetProtection algorithmName="SHA-512" hashValue="kC+/snvLpf2NLz53zpWC24z3vbWp232cVDUmj1dQ+umPqVZKezWJhh1VyAtzVmPKbhNX6y+RLjOsHTWDCjTeoA==" saltValue="/4BUzf9cPMX7jE/Fw7Swi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22" customWidth="1"/>
    <col min="2" max="8" width="13.375" style="122" customWidth="1"/>
    <col min="9" max="16384" width="11.125" style="122"/>
  </cols>
  <sheetData>
    <row r="1" spans="1:8">
      <c r="A1" s="116"/>
      <c r="B1" s="117"/>
      <c r="C1" s="118"/>
      <c r="D1" s="119"/>
      <c r="E1" s="120"/>
      <c r="F1" s="120"/>
      <c r="G1" s="120"/>
      <c r="H1" s="121"/>
    </row>
    <row r="2" spans="1:8">
      <c r="A2" s="123"/>
      <c r="B2" s="124"/>
      <c r="C2" s="125"/>
      <c r="D2" s="126" t="s">
        <v>49</v>
      </c>
      <c r="E2" s="127"/>
      <c r="F2" s="128" t="s">
        <v>50</v>
      </c>
      <c r="G2" s="129"/>
      <c r="H2" s="130"/>
    </row>
    <row r="3" spans="1:8">
      <c r="A3" s="126" t="s">
        <v>514</v>
      </c>
      <c r="B3" s="131"/>
      <c r="C3" s="132"/>
      <c r="D3" s="133">
        <v>74966</v>
      </c>
      <c r="E3" s="134"/>
      <c r="F3" s="135">
        <v>97161</v>
      </c>
      <c r="G3" s="136"/>
      <c r="H3" s="137"/>
    </row>
    <row r="4" spans="1:8">
      <c r="A4" s="138"/>
      <c r="B4" s="139"/>
      <c r="C4" s="140"/>
      <c r="D4" s="141">
        <v>30197</v>
      </c>
      <c r="E4" s="142"/>
      <c r="F4" s="143">
        <v>26543</v>
      </c>
      <c r="G4" s="144"/>
      <c r="H4" s="145"/>
    </row>
    <row r="5" spans="1:8">
      <c r="A5" s="126" t="s">
        <v>516</v>
      </c>
      <c r="B5" s="131"/>
      <c r="C5" s="132"/>
      <c r="D5" s="133">
        <v>86432</v>
      </c>
      <c r="E5" s="134"/>
      <c r="F5" s="135">
        <v>101731</v>
      </c>
      <c r="G5" s="136"/>
      <c r="H5" s="137"/>
    </row>
    <row r="6" spans="1:8">
      <c r="A6" s="138"/>
      <c r="B6" s="139"/>
      <c r="C6" s="140"/>
      <c r="D6" s="141">
        <v>32704</v>
      </c>
      <c r="E6" s="142"/>
      <c r="F6" s="143">
        <v>26906</v>
      </c>
      <c r="G6" s="144"/>
      <c r="H6" s="145"/>
    </row>
    <row r="7" spans="1:8">
      <c r="A7" s="126" t="s">
        <v>517</v>
      </c>
      <c r="B7" s="131"/>
      <c r="C7" s="132"/>
      <c r="D7" s="133">
        <v>81813</v>
      </c>
      <c r="E7" s="134"/>
      <c r="F7" s="135">
        <v>108224</v>
      </c>
      <c r="G7" s="136"/>
      <c r="H7" s="137"/>
    </row>
    <row r="8" spans="1:8">
      <c r="A8" s="138"/>
      <c r="B8" s="139"/>
      <c r="C8" s="140"/>
      <c r="D8" s="141">
        <v>24453</v>
      </c>
      <c r="E8" s="142"/>
      <c r="F8" s="143">
        <v>27358</v>
      </c>
      <c r="G8" s="144"/>
      <c r="H8" s="145"/>
    </row>
    <row r="9" spans="1:8">
      <c r="A9" s="126" t="s">
        <v>518</v>
      </c>
      <c r="B9" s="131"/>
      <c r="C9" s="132"/>
      <c r="D9" s="133">
        <v>83925</v>
      </c>
      <c r="E9" s="134"/>
      <c r="F9" s="135">
        <v>105585</v>
      </c>
      <c r="G9" s="136"/>
      <c r="H9" s="137"/>
    </row>
    <row r="10" spans="1:8">
      <c r="A10" s="138"/>
      <c r="B10" s="139"/>
      <c r="C10" s="140"/>
      <c r="D10" s="141">
        <v>26961</v>
      </c>
      <c r="E10" s="142"/>
      <c r="F10" s="143">
        <v>26225</v>
      </c>
      <c r="G10" s="144"/>
      <c r="H10" s="145"/>
    </row>
    <row r="11" spans="1:8">
      <c r="A11" s="126" t="s">
        <v>519</v>
      </c>
      <c r="B11" s="131"/>
      <c r="C11" s="132"/>
      <c r="D11" s="133">
        <v>100984</v>
      </c>
      <c r="E11" s="134"/>
      <c r="F11" s="135">
        <v>111577</v>
      </c>
      <c r="G11" s="136"/>
      <c r="H11" s="137"/>
    </row>
    <row r="12" spans="1:8">
      <c r="A12" s="138"/>
      <c r="B12" s="139"/>
      <c r="C12" s="146"/>
      <c r="D12" s="141">
        <v>31578</v>
      </c>
      <c r="E12" s="142"/>
      <c r="F12" s="143">
        <v>26257</v>
      </c>
      <c r="G12" s="144"/>
      <c r="H12" s="145"/>
    </row>
    <row r="13" spans="1:8">
      <c r="A13" s="126"/>
      <c r="B13" s="131"/>
      <c r="C13" s="147"/>
      <c r="D13" s="148">
        <v>85624</v>
      </c>
      <c r="E13" s="149"/>
      <c r="F13" s="150">
        <v>104856</v>
      </c>
      <c r="G13" s="151"/>
      <c r="H13" s="137"/>
    </row>
    <row r="14" spans="1:8">
      <c r="A14" s="138"/>
      <c r="B14" s="139"/>
      <c r="C14" s="140"/>
      <c r="D14" s="141">
        <v>29179</v>
      </c>
      <c r="E14" s="142"/>
      <c r="F14" s="143">
        <v>26658</v>
      </c>
      <c r="G14" s="144"/>
      <c r="H14" s="145"/>
    </row>
    <row r="17" spans="1:11">
      <c r="A17" s="122" t="s">
        <v>51</v>
      </c>
    </row>
    <row r="18" spans="1:11">
      <c r="A18" s="152"/>
      <c r="B18" s="152" t="str">
        <f>実質収支比率等に係る経年分析!F$46</f>
        <v>H27</v>
      </c>
      <c r="C18" s="152" t="str">
        <f>実質収支比率等に係る経年分析!G$46</f>
        <v>H28</v>
      </c>
      <c r="D18" s="152" t="str">
        <f>実質収支比率等に係る経年分析!H$46</f>
        <v>H29</v>
      </c>
      <c r="E18" s="152" t="str">
        <f>実質収支比率等に係る経年分析!I$46</f>
        <v>H30</v>
      </c>
      <c r="F18" s="152" t="str">
        <f>実質収支比率等に係る経年分析!J$46</f>
        <v>R01</v>
      </c>
    </row>
    <row r="19" spans="1:11">
      <c r="A19" s="152" t="s">
        <v>52</v>
      </c>
      <c r="B19" s="152">
        <f>ROUND(VALUE(SUBSTITUTE(実質収支比率等に係る経年分析!F$48,"▲","-")),2)</f>
        <v>1.42</v>
      </c>
      <c r="C19" s="152">
        <f>ROUND(VALUE(SUBSTITUTE(実質収支比率等に係る経年分析!G$48,"▲","-")),2)</f>
        <v>1.1399999999999999</v>
      </c>
      <c r="D19" s="152">
        <f>ROUND(VALUE(SUBSTITUTE(実質収支比率等に係る経年分析!H$48,"▲","-")),2)</f>
        <v>1.36</v>
      </c>
      <c r="E19" s="152">
        <f>ROUND(VALUE(SUBSTITUTE(実質収支比率等に係る経年分析!I$48,"▲","-")),2)</f>
        <v>1.4</v>
      </c>
      <c r="F19" s="152">
        <f>ROUND(VALUE(SUBSTITUTE(実質収支比率等に係る経年分析!J$48,"▲","-")),2)</f>
        <v>1.54</v>
      </c>
    </row>
    <row r="20" spans="1:11">
      <c r="A20" s="152" t="s">
        <v>53</v>
      </c>
      <c r="B20" s="152">
        <f>ROUND(VALUE(SUBSTITUTE(実質収支比率等に係る経年分析!F$47,"▲","-")),2)</f>
        <v>3.43</v>
      </c>
      <c r="C20" s="152">
        <f>ROUND(VALUE(SUBSTITUTE(実質収支比率等に係る経年分析!G$47,"▲","-")),2)</f>
        <v>2.0499999999999998</v>
      </c>
      <c r="D20" s="152">
        <f>ROUND(VALUE(SUBSTITUTE(実質収支比率等に係る経年分析!H$47,"▲","-")),2)</f>
        <v>2.02</v>
      </c>
      <c r="E20" s="152">
        <f>ROUND(VALUE(SUBSTITUTE(実質収支比率等に係る経年分析!I$47,"▲","-")),2)</f>
        <v>2.64</v>
      </c>
      <c r="F20" s="152">
        <f>ROUND(VALUE(SUBSTITUTE(実質収支比率等に係る経年分析!J$47,"▲","-")),2)</f>
        <v>3.04</v>
      </c>
    </row>
    <row r="21" spans="1:11">
      <c r="A21" s="152" t="s">
        <v>54</v>
      </c>
      <c r="B21" s="152">
        <f>IF(ISNUMBER(VALUE(SUBSTITUTE(実質収支比率等に係る経年分析!F$49,"▲","-"))),ROUND(VALUE(SUBSTITUTE(実質収支比率等に係る経年分析!F$49,"▲","-")),2),NA())</f>
        <v>0.32</v>
      </c>
      <c r="C21" s="152">
        <f>IF(ISNUMBER(VALUE(SUBSTITUTE(実質収支比率等に係る経年分析!G$49,"▲","-"))),ROUND(VALUE(SUBSTITUTE(実質収支比率等に係る経年分析!G$49,"▲","-")),2),NA())</f>
        <v>-1.72</v>
      </c>
      <c r="D21" s="152">
        <f>IF(ISNUMBER(VALUE(SUBSTITUTE(実質収支比率等に係る経年分析!H$49,"▲","-"))),ROUND(VALUE(SUBSTITUTE(実質収支比率等に係る経年分析!H$49,"▲","-")),2),NA())</f>
        <v>0.17</v>
      </c>
      <c r="E21" s="152">
        <f>IF(ISNUMBER(VALUE(SUBSTITUTE(実質収支比率等に係る経年分析!I$49,"▲","-"))),ROUND(VALUE(SUBSTITUTE(実質収支比率等に係る経年分析!I$49,"▲","-")),2),NA())</f>
        <v>0.64</v>
      </c>
      <c r="F21" s="152">
        <f>IF(ISNUMBER(VALUE(SUBSTITUTE(実質収支比率等に係る経年分析!J$49,"▲","-"))),ROUND(VALUE(SUBSTITUTE(実質収支比率等に係る経年分析!J$49,"▲","-")),2),NA())</f>
        <v>0.5</v>
      </c>
    </row>
    <row r="24" spans="1:11">
      <c r="A24" s="122" t="s">
        <v>55</v>
      </c>
    </row>
    <row r="25" spans="1:11">
      <c r="A25" s="153"/>
      <c r="B25" s="153" t="str">
        <f>連結実質赤字比率に係る赤字・黒字の構成分析!F$33</f>
        <v>H27</v>
      </c>
      <c r="C25" s="153"/>
      <c r="D25" s="153" t="str">
        <f>連結実質赤字比率に係る赤字・黒字の構成分析!G$33</f>
        <v>H28</v>
      </c>
      <c r="E25" s="153"/>
      <c r="F25" s="153" t="str">
        <f>連結実質赤字比率に係る赤字・黒字の構成分析!H$33</f>
        <v>H29</v>
      </c>
      <c r="G25" s="153"/>
      <c r="H25" s="153" t="str">
        <f>連結実質赤字比率に係る赤字・黒字の構成分析!I$33</f>
        <v>H30</v>
      </c>
      <c r="I25" s="153"/>
      <c r="J25" s="153" t="str">
        <f>連結実質赤字比率に係る赤字・黒字の構成分析!J$33</f>
        <v>R01</v>
      </c>
      <c r="K25" s="153"/>
    </row>
    <row r="26" spans="1:11">
      <c r="A26" s="153"/>
      <c r="B26" s="153" t="s">
        <v>56</v>
      </c>
      <c r="C26" s="153" t="s">
        <v>57</v>
      </c>
      <c r="D26" s="153" t="s">
        <v>56</v>
      </c>
      <c r="E26" s="153" t="s">
        <v>57</v>
      </c>
      <c r="F26" s="153" t="s">
        <v>56</v>
      </c>
      <c r="G26" s="153" t="s">
        <v>57</v>
      </c>
      <c r="H26" s="153" t="s">
        <v>56</v>
      </c>
      <c r="I26" s="153" t="s">
        <v>57</v>
      </c>
      <c r="J26" s="153" t="s">
        <v>56</v>
      </c>
      <c r="K26" s="153" t="s">
        <v>57</v>
      </c>
    </row>
    <row r="27" spans="1:11">
      <c r="A27" s="153" t="str">
        <f>IF(連結実質赤字比率に係る赤字・黒字の構成分析!C$43="",NA(),連結実質赤字比率に係る赤字・黒字の構成分析!C$43)</f>
        <v>その他会計（黒字）</v>
      </c>
      <c r="B27" s="153" t="e">
        <f>IF(ROUND(VALUE(SUBSTITUTE(連結実質赤字比率に係る赤字・黒字の構成分析!F$43,"▲", "-")), 2) &lt; 0, ABS(ROUND(VALUE(SUBSTITUTE(連結実質赤字比率に係る赤字・黒字の構成分析!F$43,"▲", "-")), 2)), NA())</f>
        <v>#N/A</v>
      </c>
      <c r="C27" s="153">
        <f>IF(ROUND(VALUE(SUBSTITUTE(連結実質赤字比率に係る赤字・黒字の構成分析!F$43,"▲", "-")), 2) &gt;= 0, ABS(ROUND(VALUE(SUBSTITUTE(連結実質赤字比率に係る赤字・黒字の構成分析!F$43,"▲", "-")), 2)), NA())</f>
        <v>0</v>
      </c>
      <c r="D27" s="153" t="e">
        <f>IF(ROUND(VALUE(SUBSTITUTE(連結実質赤字比率に係る赤字・黒字の構成分析!G$43,"▲", "-")), 2) &lt; 0, ABS(ROUND(VALUE(SUBSTITUTE(連結実質赤字比率に係る赤字・黒字の構成分析!G$43,"▲", "-")), 2)), NA())</f>
        <v>#N/A</v>
      </c>
      <c r="E27" s="153">
        <f>IF(ROUND(VALUE(SUBSTITUTE(連結実質赤字比率に係る赤字・黒字の構成分析!G$43,"▲", "-")), 2) &gt;= 0, ABS(ROUND(VALUE(SUBSTITUTE(連結実質赤字比率に係る赤字・黒字の構成分析!G$43,"▲", "-")), 2)), NA())</f>
        <v>0</v>
      </c>
      <c r="F27" s="153" t="e">
        <f>IF(ROUND(VALUE(SUBSTITUTE(連結実質赤字比率に係る赤字・黒字の構成分析!H$43,"▲", "-")), 2) &lt; 0, ABS(ROUND(VALUE(SUBSTITUTE(連結実質赤字比率に係る赤字・黒字の構成分析!H$43,"▲", "-")), 2)), NA())</f>
        <v>#N/A</v>
      </c>
      <c r="G27" s="153">
        <f>IF(ROUND(VALUE(SUBSTITUTE(連結実質赤字比率に係る赤字・黒字の構成分析!H$43,"▲", "-")), 2) &gt;= 0, ABS(ROUND(VALUE(SUBSTITUTE(連結実質赤字比率に係る赤字・黒字の構成分析!H$43,"▲", "-")), 2)), NA())</f>
        <v>0</v>
      </c>
      <c r="H27" s="153" t="e">
        <f>IF(ROUND(VALUE(SUBSTITUTE(連結実質赤字比率に係る赤字・黒字の構成分析!I$43,"▲", "-")), 2) &lt; 0, ABS(ROUND(VALUE(SUBSTITUTE(連結実質赤字比率に係る赤字・黒字の構成分析!I$43,"▲", "-")), 2)), NA())</f>
        <v>#N/A</v>
      </c>
      <c r="I27" s="153">
        <f>IF(ROUND(VALUE(SUBSTITUTE(連結実質赤字比率に係る赤字・黒字の構成分析!I$43,"▲", "-")), 2) &gt;= 0, ABS(ROUND(VALUE(SUBSTITUTE(連結実質赤字比率に係る赤字・黒字の構成分析!I$43,"▲", "-")), 2)), NA())</f>
        <v>0</v>
      </c>
      <c r="J27" s="153" t="e">
        <f>IF(ROUND(VALUE(SUBSTITUTE(連結実質赤字比率に係る赤字・黒字の構成分析!J$43,"▲", "-")), 2) &lt; 0, ABS(ROUND(VALUE(SUBSTITUTE(連結実質赤字比率に係る赤字・黒字の構成分析!J$43,"▲", "-")), 2)), NA())</f>
        <v>#N/A</v>
      </c>
      <c r="K27" s="153">
        <f>IF(ROUND(VALUE(SUBSTITUTE(連結実質赤字比率に係る赤字・黒字の構成分析!J$43,"▲", "-")), 2) &gt;= 0, ABS(ROUND(VALUE(SUBSTITUTE(連結実質赤字比率に係る赤字・黒字の構成分析!J$43,"▲", "-")), 2)), NA())</f>
        <v>0</v>
      </c>
    </row>
    <row r="28" spans="1:11">
      <c r="A28" s="153" t="str">
        <f>IF(連結実質赤字比率に係る赤字・黒字の構成分析!C$42="",NA(),連結実質赤字比率に係る赤字・黒字の構成分析!C$42)</f>
        <v>その他会計（赤字）</v>
      </c>
      <c r="B28" s="153" t="e">
        <f>IF(ROUND(VALUE(SUBSTITUTE(連結実質赤字比率に係る赤字・黒字の構成分析!F$42,"▲", "-")), 2) &lt; 0, ABS(ROUND(VALUE(SUBSTITUTE(連結実質赤字比率に係る赤字・黒字の構成分析!F$42,"▲", "-")), 2)), NA())</f>
        <v>#VALUE!</v>
      </c>
      <c r="C28" s="153" t="e">
        <f>IF(ROUND(VALUE(SUBSTITUTE(連結実質赤字比率に係る赤字・黒字の構成分析!F$42,"▲", "-")), 2) &gt;= 0, ABS(ROUND(VALUE(SUBSTITUTE(連結実質赤字比率に係る赤字・黒字の構成分析!F$42,"▲", "-")), 2)), NA())</f>
        <v>#VALUE!</v>
      </c>
      <c r="D28" s="153" t="e">
        <f>IF(ROUND(VALUE(SUBSTITUTE(連結実質赤字比率に係る赤字・黒字の構成分析!G$42,"▲", "-")), 2) &lt; 0, ABS(ROUND(VALUE(SUBSTITUTE(連結実質赤字比率に係る赤字・黒字の構成分析!G$42,"▲", "-")), 2)), NA())</f>
        <v>#VALUE!</v>
      </c>
      <c r="E28" s="153" t="e">
        <f>IF(ROUND(VALUE(SUBSTITUTE(連結実質赤字比率に係る赤字・黒字の構成分析!G$42,"▲", "-")), 2) &gt;= 0, ABS(ROUND(VALUE(SUBSTITUTE(連結実質赤字比率に係る赤字・黒字の構成分析!G$42,"▲", "-")), 2)), NA())</f>
        <v>#VALUE!</v>
      </c>
      <c r="F28" s="153" t="e">
        <f>IF(ROUND(VALUE(SUBSTITUTE(連結実質赤字比率に係る赤字・黒字の構成分析!H$42,"▲", "-")), 2) &lt; 0, ABS(ROUND(VALUE(SUBSTITUTE(連結実質赤字比率に係る赤字・黒字の構成分析!H$42,"▲", "-")), 2)), NA())</f>
        <v>#VALUE!</v>
      </c>
      <c r="G28" s="153" t="e">
        <f>IF(ROUND(VALUE(SUBSTITUTE(連結実質赤字比率に係る赤字・黒字の構成分析!H$42,"▲", "-")), 2) &gt;= 0, ABS(ROUND(VALUE(SUBSTITUTE(連結実質赤字比率に係る赤字・黒字の構成分析!H$42,"▲", "-")), 2)), NA())</f>
        <v>#VALUE!</v>
      </c>
      <c r="H28" s="153" t="e">
        <f>IF(ROUND(VALUE(SUBSTITUTE(連結実質赤字比率に係る赤字・黒字の構成分析!I$42,"▲", "-")), 2) &lt; 0, ABS(ROUND(VALUE(SUBSTITUTE(連結実質赤字比率に係る赤字・黒字の構成分析!I$42,"▲", "-")), 2)), NA())</f>
        <v>#VALUE!</v>
      </c>
      <c r="I28" s="153" t="e">
        <f>IF(ROUND(VALUE(SUBSTITUTE(連結実質赤字比率に係る赤字・黒字の構成分析!I$42,"▲", "-")), 2) &gt;= 0, ABS(ROUND(VALUE(SUBSTITUTE(連結実質赤字比率に係る赤字・黒字の構成分析!I$42,"▲", "-")), 2)), NA())</f>
        <v>#VALUE!</v>
      </c>
      <c r="J28" s="153" t="e">
        <f>IF(ROUND(VALUE(SUBSTITUTE(連結実質赤字比率に係る赤字・黒字の構成分析!J$42,"▲", "-")), 2) &lt; 0, ABS(ROUND(VALUE(SUBSTITUTE(連結実質赤字比率に係る赤字・黒字の構成分析!J$42,"▲", "-")), 2)), NA())</f>
        <v>#VALUE!</v>
      </c>
      <c r="K28" s="153" t="e">
        <f>IF(ROUND(VALUE(SUBSTITUTE(連結実質赤字比率に係る赤字・黒字の構成分析!J$42,"▲", "-")), 2) &gt;= 0, ABS(ROUND(VALUE(SUBSTITUTE(連結実質赤字比率に係る赤字・黒字の構成分析!J$42,"▲", "-")), 2)), NA())</f>
        <v>#VALUE!</v>
      </c>
    </row>
    <row r="29" spans="1:11">
      <c r="A29" s="153" t="str">
        <f>IF(連結実質赤字比率に係る赤字・黒字の構成分析!C$41="",NA(),連結実質赤字比率に係る赤字・黒字の構成分析!C$41)</f>
        <v>流域下水道事業特別会計</v>
      </c>
      <c r="B29" s="153" t="e">
        <f>IF(ROUND(VALUE(SUBSTITUTE(連結実質赤字比率に係る赤字・黒字の構成分析!F$41,"▲", "-")), 2) &lt; 0, ABS(ROUND(VALUE(SUBSTITUTE(連結実質赤字比率に係る赤字・黒字の構成分析!F$41,"▲", "-")), 2)), NA())</f>
        <v>#N/A</v>
      </c>
      <c r="C29" s="153">
        <f>IF(ROUND(VALUE(SUBSTITUTE(連結実質赤字比率に係る赤字・黒字の構成分析!F$41,"▲", "-")), 2) &gt;= 0, ABS(ROUND(VALUE(SUBSTITUTE(連結実質赤字比率に係る赤字・黒字の構成分析!F$41,"▲", "-")), 2)), NA())</f>
        <v>0.14000000000000001</v>
      </c>
      <c r="D29" s="153" t="e">
        <f>IF(ROUND(VALUE(SUBSTITUTE(連結実質赤字比率に係る赤字・黒字の構成分析!G$41,"▲", "-")), 2) &lt; 0, ABS(ROUND(VALUE(SUBSTITUTE(連結実質赤字比率に係る赤字・黒字の構成分析!G$41,"▲", "-")), 2)), NA())</f>
        <v>#N/A</v>
      </c>
      <c r="E29" s="153">
        <f>IF(ROUND(VALUE(SUBSTITUTE(連結実質赤字比率に係る赤字・黒字の構成分析!G$41,"▲", "-")), 2) &gt;= 0, ABS(ROUND(VALUE(SUBSTITUTE(連結実質赤字比率に係る赤字・黒字の構成分析!G$41,"▲", "-")), 2)), NA())</f>
        <v>0.12</v>
      </c>
      <c r="F29" s="153" t="e">
        <f>IF(ROUND(VALUE(SUBSTITUTE(連結実質赤字比率に係る赤字・黒字の構成分析!H$41,"▲", "-")), 2) &lt; 0, ABS(ROUND(VALUE(SUBSTITUTE(連結実質赤字比率に係る赤字・黒字の構成分析!H$41,"▲", "-")), 2)), NA())</f>
        <v>#N/A</v>
      </c>
      <c r="G29" s="153">
        <f>IF(ROUND(VALUE(SUBSTITUTE(連結実質赤字比率に係る赤字・黒字の構成分析!H$41,"▲", "-")), 2) &gt;= 0, ABS(ROUND(VALUE(SUBSTITUTE(連結実質赤字比率に係る赤字・黒字の構成分析!H$41,"▲", "-")), 2)), NA())</f>
        <v>0.1</v>
      </c>
      <c r="H29" s="153" t="e">
        <f>IF(ROUND(VALUE(SUBSTITUTE(連結実質赤字比率に係る赤字・黒字の構成分析!I$41,"▲", "-")), 2) &lt; 0, ABS(ROUND(VALUE(SUBSTITUTE(連結実質赤字比率に係る赤字・黒字の構成分析!I$41,"▲", "-")), 2)), NA())</f>
        <v>#N/A</v>
      </c>
      <c r="I29" s="153">
        <f>IF(ROUND(VALUE(SUBSTITUTE(連結実質赤字比率に係る赤字・黒字の構成分析!I$41,"▲", "-")), 2) &gt;= 0, ABS(ROUND(VALUE(SUBSTITUTE(連結実質赤字比率に係る赤字・黒字の構成分析!I$41,"▲", "-")), 2)), NA())</f>
        <v>0.1</v>
      </c>
      <c r="J29" s="153" t="e">
        <f>IF(ROUND(VALUE(SUBSTITUTE(連結実質赤字比率に係る赤字・黒字の構成分析!J$41,"▲", "-")), 2) &lt; 0, ABS(ROUND(VALUE(SUBSTITUTE(連結実質赤字比率に係る赤字・黒字の構成分析!J$41,"▲", "-")), 2)), NA())</f>
        <v>#N/A</v>
      </c>
      <c r="K29" s="153">
        <f>IF(ROUND(VALUE(SUBSTITUTE(連結実質赤字比率に係る赤字・黒字の構成分析!J$41,"▲", "-")), 2) &gt;= 0, ABS(ROUND(VALUE(SUBSTITUTE(連結実質赤字比率に係る赤字・黒字の構成分析!J$41,"▲", "-")), 2)), NA())</f>
        <v>0.11</v>
      </c>
    </row>
    <row r="30" spans="1:11">
      <c r="A30" s="153" t="str">
        <f>IF(連結実質赤字比率に係る赤字・黒字の構成分析!C$40="",NA(),連結実質赤字比率に係る赤字・黒字の構成分析!C$40)</f>
        <v>工業用水道事業会計</v>
      </c>
      <c r="B30" s="153" t="e">
        <f>IF(ROUND(VALUE(SUBSTITUTE(連結実質赤字比率に係る赤字・黒字の構成分析!F$40,"▲", "-")), 2) &lt; 0, ABS(ROUND(VALUE(SUBSTITUTE(連結実質赤字比率に係る赤字・黒字の構成分析!F$40,"▲", "-")), 2)), NA())</f>
        <v>#N/A</v>
      </c>
      <c r="C30" s="153">
        <f>IF(ROUND(VALUE(SUBSTITUTE(連結実質赤字比率に係る赤字・黒字の構成分析!F$40,"▲", "-")), 2) &gt;= 0, ABS(ROUND(VALUE(SUBSTITUTE(連結実質赤字比率に係る赤字・黒字の構成分析!F$40,"▲", "-")), 2)), NA())</f>
        <v>0.13</v>
      </c>
      <c r="D30" s="153" t="e">
        <f>IF(ROUND(VALUE(SUBSTITUTE(連結実質赤字比率に係る赤字・黒字の構成分析!G$40,"▲", "-")), 2) &lt; 0, ABS(ROUND(VALUE(SUBSTITUTE(連結実質赤字比率に係る赤字・黒字の構成分析!G$40,"▲", "-")), 2)), NA())</f>
        <v>#N/A</v>
      </c>
      <c r="E30" s="153">
        <f>IF(ROUND(VALUE(SUBSTITUTE(連結実質赤字比率に係る赤字・黒字の構成分析!G$40,"▲", "-")), 2) &gt;= 0, ABS(ROUND(VALUE(SUBSTITUTE(連結実質赤字比率に係る赤字・黒字の構成分析!G$40,"▲", "-")), 2)), NA())</f>
        <v>0.13</v>
      </c>
      <c r="F30" s="153" t="e">
        <f>IF(ROUND(VALUE(SUBSTITUTE(連結実質赤字比率に係る赤字・黒字の構成分析!H$40,"▲", "-")), 2) &lt; 0, ABS(ROUND(VALUE(SUBSTITUTE(連結実質赤字比率に係る赤字・黒字の構成分析!H$40,"▲", "-")), 2)), NA())</f>
        <v>#N/A</v>
      </c>
      <c r="G30" s="153">
        <f>IF(ROUND(VALUE(SUBSTITUTE(連結実質赤字比率に係る赤字・黒字の構成分析!H$40,"▲", "-")), 2) &gt;= 0, ABS(ROUND(VALUE(SUBSTITUTE(連結実質赤字比率に係る赤字・黒字の構成分析!H$40,"▲", "-")), 2)), NA())</f>
        <v>0.17</v>
      </c>
      <c r="H30" s="153" t="e">
        <f>IF(ROUND(VALUE(SUBSTITUTE(連結実質赤字比率に係る赤字・黒字の構成分析!I$40,"▲", "-")), 2) &lt; 0, ABS(ROUND(VALUE(SUBSTITUTE(連結実質赤字比率に係る赤字・黒字の構成分析!I$40,"▲", "-")), 2)), NA())</f>
        <v>#N/A</v>
      </c>
      <c r="I30" s="153">
        <f>IF(ROUND(VALUE(SUBSTITUTE(連結実質赤字比率に係る赤字・黒字の構成分析!I$40,"▲", "-")), 2) &gt;= 0, ABS(ROUND(VALUE(SUBSTITUTE(連結実質赤字比率に係る赤字・黒字の構成分析!I$40,"▲", "-")), 2)), NA())</f>
        <v>0.21</v>
      </c>
      <c r="J30" s="153" t="e">
        <f>IF(ROUND(VALUE(SUBSTITUTE(連結実質赤字比率に係る赤字・黒字の構成分析!J$40,"▲", "-")), 2) &lt; 0, ABS(ROUND(VALUE(SUBSTITUTE(連結実質赤字比率に係る赤字・黒字の構成分析!J$40,"▲", "-")), 2)), NA())</f>
        <v>#N/A</v>
      </c>
      <c r="K30" s="153">
        <f>IF(ROUND(VALUE(SUBSTITUTE(連結実質赤字比率に係る赤字・黒字の構成分析!J$40,"▲", "-")), 2) &gt;= 0, ABS(ROUND(VALUE(SUBSTITUTE(連結実質赤字比率に係る赤字・黒字の構成分析!J$40,"▲", "-")), 2)), NA())</f>
        <v>0.28000000000000003</v>
      </c>
    </row>
    <row r="31" spans="1:11">
      <c r="A31" s="153" t="str">
        <f>IF(連結実質赤字比率に係る赤字・黒字の構成分析!C$39="",NA(),連結実質赤字比率に係る赤字・黒字の構成分析!C$39)</f>
        <v>国民健康保険特別会計</v>
      </c>
      <c r="B31" s="153" t="e">
        <f>IF(ROUND(VALUE(SUBSTITUTE(連結実質赤字比率に係る赤字・黒字の構成分析!F$39,"▲", "-")), 2) &lt; 0, ABS(ROUND(VALUE(SUBSTITUTE(連結実質赤字比率に係る赤字・黒字の構成分析!F$39,"▲", "-")), 2)), NA())</f>
        <v>#VALUE!</v>
      </c>
      <c r="C31" s="153" t="e">
        <f>IF(ROUND(VALUE(SUBSTITUTE(連結実質赤字比率に係る赤字・黒字の構成分析!F$39,"▲", "-")), 2) &gt;= 0, ABS(ROUND(VALUE(SUBSTITUTE(連結実質赤字比率に係る赤字・黒字の構成分析!F$39,"▲", "-")), 2)), NA())</f>
        <v>#VALUE!</v>
      </c>
      <c r="D31" s="153" t="e">
        <f>IF(ROUND(VALUE(SUBSTITUTE(連結実質赤字比率に係る赤字・黒字の構成分析!G$39,"▲", "-")), 2) &lt; 0, ABS(ROUND(VALUE(SUBSTITUTE(連結実質赤字比率に係る赤字・黒字の構成分析!G$39,"▲", "-")), 2)), NA())</f>
        <v>#VALUE!</v>
      </c>
      <c r="E31" s="153" t="e">
        <f>IF(ROUND(VALUE(SUBSTITUTE(連結実質赤字比率に係る赤字・黒字の構成分析!G$39,"▲", "-")), 2) &gt;= 0, ABS(ROUND(VALUE(SUBSTITUTE(連結実質赤字比率に係る赤字・黒字の構成分析!G$39,"▲", "-")), 2)), NA())</f>
        <v>#VALUE!</v>
      </c>
      <c r="F31" s="153" t="e">
        <f>IF(ROUND(VALUE(SUBSTITUTE(連結実質赤字比率に係る赤字・黒字の構成分析!H$39,"▲", "-")), 2) &lt; 0, ABS(ROUND(VALUE(SUBSTITUTE(連結実質赤字比率に係る赤字・黒字の構成分析!H$39,"▲", "-")), 2)), NA())</f>
        <v>#VALUE!</v>
      </c>
      <c r="G31" s="153" t="e">
        <f>IF(ROUND(VALUE(SUBSTITUTE(連結実質赤字比率に係る赤字・黒字の構成分析!H$39,"▲", "-")), 2) &gt;= 0, ABS(ROUND(VALUE(SUBSTITUTE(連結実質赤字比率に係る赤字・黒字の構成分析!H$39,"▲", "-")), 2)), NA())</f>
        <v>#VALUE!</v>
      </c>
      <c r="H31" s="153" t="e">
        <f>IF(ROUND(VALUE(SUBSTITUTE(連結実質赤字比率に係る赤字・黒字の構成分析!I$39,"▲", "-")), 2) &lt; 0, ABS(ROUND(VALUE(SUBSTITUTE(連結実質赤字比率に係る赤字・黒字の構成分析!I$39,"▲", "-")), 2)), NA())</f>
        <v>#N/A</v>
      </c>
      <c r="I31" s="153">
        <f>IF(ROUND(VALUE(SUBSTITUTE(連結実質赤字比率に係る赤字・黒字の構成分析!I$39,"▲", "-")), 2) &gt;= 0, ABS(ROUND(VALUE(SUBSTITUTE(連結実質赤字比率に係る赤字・黒字の構成分析!I$39,"▲", "-")), 2)), NA())</f>
        <v>0.17</v>
      </c>
      <c r="J31" s="153" t="e">
        <f>IF(ROUND(VALUE(SUBSTITUTE(連結実質赤字比率に係る赤字・黒字の構成分析!J$39,"▲", "-")), 2) &lt; 0, ABS(ROUND(VALUE(SUBSTITUTE(連結実質赤字比率に係る赤字・黒字の構成分析!J$39,"▲", "-")), 2)), NA())</f>
        <v>#N/A</v>
      </c>
      <c r="K31" s="153">
        <f>IF(ROUND(VALUE(SUBSTITUTE(連結実質赤字比率に係る赤字・黒字の構成分析!J$39,"▲", "-")), 2) &gt;= 0, ABS(ROUND(VALUE(SUBSTITUTE(連結実質赤字比率に係る赤字・黒字の構成分析!J$39,"▲", "-")), 2)), NA())</f>
        <v>0.44</v>
      </c>
    </row>
    <row r="32" spans="1:11">
      <c r="A32" s="153" t="str">
        <f>IF(連結実質赤字比率に係る赤字・黒字の構成分析!C$38="",NA(),連結実質赤字比率に係る赤字・黒字の構成分析!C$38)</f>
        <v>公営企業資産運用事業会計</v>
      </c>
      <c r="B32" s="153" t="e">
        <f>IF(ROUND(VALUE(SUBSTITUTE(連結実質赤字比率に係る赤字・黒字の構成分析!F$38,"▲", "-")), 2) &lt; 0, ABS(ROUND(VALUE(SUBSTITUTE(連結実質赤字比率に係る赤字・黒字の構成分析!F$38,"▲", "-")), 2)), NA())</f>
        <v>#N/A</v>
      </c>
      <c r="C32" s="153">
        <f>IF(ROUND(VALUE(SUBSTITUTE(連結実質赤字比率に係る赤字・黒字の構成分析!F$38,"▲", "-")), 2) &gt;= 0, ABS(ROUND(VALUE(SUBSTITUTE(連結実質赤字比率に係る赤字・黒字の構成分析!F$38,"▲", "-")), 2)), NA())</f>
        <v>0.89</v>
      </c>
      <c r="D32" s="153" t="e">
        <f>IF(ROUND(VALUE(SUBSTITUTE(連結実質赤字比率に係る赤字・黒字の構成分析!G$38,"▲", "-")), 2) &lt; 0, ABS(ROUND(VALUE(SUBSTITUTE(連結実質赤字比率に係る赤字・黒字の構成分析!G$38,"▲", "-")), 2)), NA())</f>
        <v>#N/A</v>
      </c>
      <c r="E32" s="153">
        <f>IF(ROUND(VALUE(SUBSTITUTE(連結実質赤字比率に係る赤字・黒字の構成分析!G$38,"▲", "-")), 2) &gt;= 0, ABS(ROUND(VALUE(SUBSTITUTE(連結実質赤字比率に係る赤字・黒字の構成分析!G$38,"▲", "-")), 2)), NA())</f>
        <v>0.95</v>
      </c>
      <c r="F32" s="153" t="e">
        <f>IF(ROUND(VALUE(SUBSTITUTE(連結実質赤字比率に係る赤字・黒字の構成分析!H$38,"▲", "-")), 2) &lt; 0, ABS(ROUND(VALUE(SUBSTITUTE(連結実質赤字比率に係る赤字・黒字の構成分析!H$38,"▲", "-")), 2)), NA())</f>
        <v>#N/A</v>
      </c>
      <c r="G32" s="153">
        <f>IF(ROUND(VALUE(SUBSTITUTE(連結実質赤字比率に係る赤字・黒字の構成分析!H$38,"▲", "-")), 2) &gt;= 0, ABS(ROUND(VALUE(SUBSTITUTE(連結実質赤字比率に係る赤字・黒字の構成分析!H$38,"▲", "-")), 2)), NA())</f>
        <v>0.89</v>
      </c>
      <c r="H32" s="153" t="e">
        <f>IF(ROUND(VALUE(SUBSTITUTE(連結実質赤字比率に係る赤字・黒字の構成分析!I$38,"▲", "-")), 2) &lt; 0, ABS(ROUND(VALUE(SUBSTITUTE(連結実質赤字比率に係る赤字・黒字の構成分析!I$38,"▲", "-")), 2)), NA())</f>
        <v>#N/A</v>
      </c>
      <c r="I32" s="153">
        <f>IF(ROUND(VALUE(SUBSTITUTE(連結実質赤字比率に係る赤字・黒字の構成分析!I$38,"▲", "-")), 2) &gt;= 0, ABS(ROUND(VALUE(SUBSTITUTE(連結実質赤字比率に係る赤字・黒字の構成分析!I$38,"▲", "-")), 2)), NA())</f>
        <v>0.96</v>
      </c>
      <c r="J32" s="153" t="e">
        <f>IF(ROUND(VALUE(SUBSTITUTE(連結実質赤字比率に係る赤字・黒字の構成分析!J$38,"▲", "-")), 2) &lt; 0, ABS(ROUND(VALUE(SUBSTITUTE(連結実質赤字比率に係る赤字・黒字の構成分析!J$38,"▲", "-")), 2)), NA())</f>
        <v>#N/A</v>
      </c>
      <c r="K32" s="153">
        <f>IF(ROUND(VALUE(SUBSTITUTE(連結実質赤字比率に係る赤字・黒字の構成分析!J$38,"▲", "-")), 2) &gt;= 0, ABS(ROUND(VALUE(SUBSTITUTE(連結実質赤字比率に係る赤字・黒字の構成分析!J$38,"▲", "-")), 2)), NA())</f>
        <v>1</v>
      </c>
    </row>
    <row r="33" spans="1:16">
      <c r="A33" s="153" t="str">
        <f>IF(連結実質赤字比率に係る赤字・黒字の構成分析!C$37="",NA(),連結実質赤字比率に係る赤字・黒字の構成分析!C$37)</f>
        <v>一般会計</v>
      </c>
      <c r="B33" s="153" t="e">
        <f>IF(ROUND(VALUE(SUBSTITUTE(連結実質赤字比率に係る赤字・黒字の構成分析!F$37,"▲", "-")), 2) &lt; 0, ABS(ROUND(VALUE(SUBSTITUTE(連結実質赤字比率に係る赤字・黒字の構成分析!F$37,"▲", "-")), 2)), NA())</f>
        <v>#N/A</v>
      </c>
      <c r="C33" s="153">
        <f>IF(ROUND(VALUE(SUBSTITUTE(連結実質赤字比率に係る赤字・黒字の構成分析!F$37,"▲", "-")), 2) &gt;= 0, ABS(ROUND(VALUE(SUBSTITUTE(連結実質赤字比率に係る赤字・黒字の構成分析!F$37,"▲", "-")), 2)), NA())</f>
        <v>1.41</v>
      </c>
      <c r="D33" s="153" t="e">
        <f>IF(ROUND(VALUE(SUBSTITUTE(連結実質赤字比率に係る赤字・黒字の構成分析!G$37,"▲", "-")), 2) &lt; 0, ABS(ROUND(VALUE(SUBSTITUTE(連結実質赤字比率に係る赤字・黒字の構成分析!G$37,"▲", "-")), 2)), NA())</f>
        <v>#N/A</v>
      </c>
      <c r="E33" s="153">
        <f>IF(ROUND(VALUE(SUBSTITUTE(連結実質赤字比率に係る赤字・黒字の構成分析!G$37,"▲", "-")), 2) &gt;= 0, ABS(ROUND(VALUE(SUBSTITUTE(連結実質赤字比率に係る赤字・黒字の構成分析!G$37,"▲", "-")), 2)), NA())</f>
        <v>1.1399999999999999</v>
      </c>
      <c r="F33" s="153" t="e">
        <f>IF(ROUND(VALUE(SUBSTITUTE(連結実質赤字比率に係る赤字・黒字の構成分析!H$37,"▲", "-")), 2) &lt; 0, ABS(ROUND(VALUE(SUBSTITUTE(連結実質赤字比率に係る赤字・黒字の構成分析!H$37,"▲", "-")), 2)), NA())</f>
        <v>#N/A</v>
      </c>
      <c r="G33" s="153">
        <f>IF(ROUND(VALUE(SUBSTITUTE(連結実質赤字比率に係る赤字・黒字の構成分析!H$37,"▲", "-")), 2) &gt;= 0, ABS(ROUND(VALUE(SUBSTITUTE(連結実質赤字比率に係る赤字・黒字の構成分析!H$37,"▲", "-")), 2)), NA())</f>
        <v>1.35</v>
      </c>
      <c r="H33" s="153" t="e">
        <f>IF(ROUND(VALUE(SUBSTITUTE(連結実質赤字比率に係る赤字・黒字の構成分析!I$37,"▲", "-")), 2) &lt; 0, ABS(ROUND(VALUE(SUBSTITUTE(連結実質赤字比率に係る赤字・黒字の構成分析!I$37,"▲", "-")), 2)), NA())</f>
        <v>#N/A</v>
      </c>
      <c r="I33" s="153">
        <f>IF(ROUND(VALUE(SUBSTITUTE(連結実質赤字比率に係る赤字・黒字の構成分析!I$37,"▲", "-")), 2) &gt;= 0, ABS(ROUND(VALUE(SUBSTITUTE(連結実質赤字比率に係る赤字・黒字の構成分析!I$37,"▲", "-")), 2)), NA())</f>
        <v>1.4</v>
      </c>
      <c r="J33" s="153" t="e">
        <f>IF(ROUND(VALUE(SUBSTITUTE(連結実質赤字比率に係る赤字・黒字の構成分析!J$37,"▲", "-")), 2) &lt; 0, ABS(ROUND(VALUE(SUBSTITUTE(連結実質赤字比率に係る赤字・黒字の構成分析!J$37,"▲", "-")), 2)), NA())</f>
        <v>#N/A</v>
      </c>
      <c r="K33" s="153">
        <f>IF(ROUND(VALUE(SUBSTITUTE(連結実質赤字比率に係る赤字・黒字の構成分析!J$37,"▲", "-")), 2) &gt;= 0, ABS(ROUND(VALUE(SUBSTITUTE(連結実質赤字比率に係る赤字・黒字の構成分析!J$37,"▲", "-")), 2)), NA())</f>
        <v>1.54</v>
      </c>
    </row>
    <row r="34" spans="1:16">
      <c r="A34" s="153" t="str">
        <f>IF(連結実質赤字比率に係る赤字・黒字の構成分析!C$36="",NA(),連結実質赤字比率に係る赤字・黒字の構成分析!C$36)</f>
        <v>電気事業会計</v>
      </c>
      <c r="B34" s="153" t="e">
        <f>IF(ROUND(VALUE(SUBSTITUTE(連結実質赤字比率に係る赤字・黒字の構成分析!F$36,"▲", "-")), 2) &lt; 0, ABS(ROUND(VALUE(SUBSTITUTE(連結実質赤字比率に係る赤字・黒字の構成分析!F$36,"▲", "-")), 2)), NA())</f>
        <v>#N/A</v>
      </c>
      <c r="C34" s="153">
        <f>IF(ROUND(VALUE(SUBSTITUTE(連結実質赤字比率に係る赤字・黒字の構成分析!F$36,"▲", "-")), 2) &gt;= 0, ABS(ROUND(VALUE(SUBSTITUTE(連結実質赤字比率に係る赤字・黒字の構成分析!F$36,"▲", "-")), 2)), NA())</f>
        <v>4.7300000000000004</v>
      </c>
      <c r="D34" s="153" t="e">
        <f>IF(ROUND(VALUE(SUBSTITUTE(連結実質赤字比率に係る赤字・黒字の構成分析!G$36,"▲", "-")), 2) &lt; 0, ABS(ROUND(VALUE(SUBSTITUTE(連結実質赤字比率に係る赤字・黒字の構成分析!G$36,"▲", "-")), 2)), NA())</f>
        <v>#N/A</v>
      </c>
      <c r="E34" s="153">
        <f>IF(ROUND(VALUE(SUBSTITUTE(連結実質赤字比率に係る赤字・黒字の構成分析!G$36,"▲", "-")), 2) &gt;= 0, ABS(ROUND(VALUE(SUBSTITUTE(連結実質赤字比率に係る赤字・黒字の構成分析!G$36,"▲", "-")), 2)), NA())</f>
        <v>4.9800000000000004</v>
      </c>
      <c r="F34" s="153" t="e">
        <f>IF(ROUND(VALUE(SUBSTITUTE(連結実質赤字比率に係る赤字・黒字の構成分析!H$36,"▲", "-")), 2) &lt; 0, ABS(ROUND(VALUE(SUBSTITUTE(連結実質赤字比率に係る赤字・黒字の構成分析!H$36,"▲", "-")), 2)), NA())</f>
        <v>#N/A</v>
      </c>
      <c r="G34" s="153">
        <f>IF(ROUND(VALUE(SUBSTITUTE(連結実質赤字比率に係る赤字・黒字の構成分析!H$36,"▲", "-")), 2) &gt;= 0, ABS(ROUND(VALUE(SUBSTITUTE(連結実質赤字比率に係る赤字・黒字の構成分析!H$36,"▲", "-")), 2)), NA())</f>
        <v>5.32</v>
      </c>
      <c r="H34" s="153" t="e">
        <f>IF(ROUND(VALUE(SUBSTITUTE(連結実質赤字比率に係る赤字・黒字の構成分析!I$36,"▲", "-")), 2) &lt; 0, ABS(ROUND(VALUE(SUBSTITUTE(連結実質赤字比率に係る赤字・黒字の構成分析!I$36,"▲", "-")), 2)), NA())</f>
        <v>#N/A</v>
      </c>
      <c r="I34" s="153">
        <f>IF(ROUND(VALUE(SUBSTITUTE(連結実質赤字比率に係る赤字・黒字の構成分析!I$36,"▲", "-")), 2) &gt;= 0, ABS(ROUND(VALUE(SUBSTITUTE(連結実質赤字比率に係る赤字・黒字の構成分析!I$36,"▲", "-")), 2)), NA())</f>
        <v>5.79</v>
      </c>
      <c r="J34" s="153" t="e">
        <f>IF(ROUND(VALUE(SUBSTITUTE(連結実質赤字比率に係る赤字・黒字の構成分析!J$36,"▲", "-")), 2) &lt; 0, ABS(ROUND(VALUE(SUBSTITUTE(連結実質赤字比率に係る赤字・黒字の構成分析!J$36,"▲", "-")), 2)), NA())</f>
        <v>#N/A</v>
      </c>
      <c r="K34" s="153">
        <f>IF(ROUND(VALUE(SUBSTITUTE(連結実質赤字比率に係る赤字・黒字の構成分析!J$36,"▲", "-")), 2) &gt;= 0, ABS(ROUND(VALUE(SUBSTITUTE(連結実質赤字比率に係る赤字・黒字の構成分析!J$36,"▲", "-")), 2)), NA())</f>
        <v>5.81</v>
      </c>
    </row>
    <row r="35" spans="1:16">
      <c r="A35" s="153" t="str">
        <f>IF(連結実質赤字比率に係る赤字・黒字の構成分析!C$35="",NA(),連結実質赤字比率に係る赤字・黒字の構成分析!C$35)</f>
        <v>水道用水供給事業会計</v>
      </c>
      <c r="B35" s="153" t="e">
        <f>IF(ROUND(VALUE(SUBSTITUTE(連結実質赤字比率に係る赤字・黒字の構成分析!F$35,"▲", "-")), 2) &lt; 0, ABS(ROUND(VALUE(SUBSTITUTE(連結実質赤字比率に係る赤字・黒字の構成分析!F$35,"▲", "-")), 2)), NA())</f>
        <v>#N/A</v>
      </c>
      <c r="C35" s="153">
        <f>IF(ROUND(VALUE(SUBSTITUTE(連結実質赤字比率に係る赤字・黒字の構成分析!F$35,"▲", "-")), 2) &gt;= 0, ABS(ROUND(VALUE(SUBSTITUTE(連結実質赤字比率に係る赤字・黒字の構成分析!F$35,"▲", "-")), 2)), NA())</f>
        <v>3.83</v>
      </c>
      <c r="D35" s="153" t="e">
        <f>IF(ROUND(VALUE(SUBSTITUTE(連結実質赤字比率に係る赤字・黒字の構成分析!G$35,"▲", "-")), 2) &lt; 0, ABS(ROUND(VALUE(SUBSTITUTE(連結実質赤字比率に係る赤字・黒字の構成分析!G$35,"▲", "-")), 2)), NA())</f>
        <v>#N/A</v>
      </c>
      <c r="E35" s="153">
        <f>IF(ROUND(VALUE(SUBSTITUTE(連結実質赤字比率に係る赤字・黒字の構成分析!G$35,"▲", "-")), 2) &gt;= 0, ABS(ROUND(VALUE(SUBSTITUTE(連結実質赤字比率に係る赤字・黒字の構成分析!G$35,"▲", "-")), 2)), NA())</f>
        <v>4.2300000000000004</v>
      </c>
      <c r="F35" s="153" t="e">
        <f>IF(ROUND(VALUE(SUBSTITUTE(連結実質赤字比率に係る赤字・黒字の構成分析!H$35,"▲", "-")), 2) &lt; 0, ABS(ROUND(VALUE(SUBSTITUTE(連結実質赤字比率に係る赤字・黒字の構成分析!H$35,"▲", "-")), 2)), NA())</f>
        <v>#N/A</v>
      </c>
      <c r="G35" s="153">
        <f>IF(ROUND(VALUE(SUBSTITUTE(連結実質赤字比率に係る赤字・黒字の構成分析!H$35,"▲", "-")), 2) &gt;= 0, ABS(ROUND(VALUE(SUBSTITUTE(連結実質赤字比率に係る赤字・黒字の構成分析!H$35,"▲", "-")), 2)), NA())</f>
        <v>5.0199999999999996</v>
      </c>
      <c r="H35" s="153" t="e">
        <f>IF(ROUND(VALUE(SUBSTITUTE(連結実質赤字比率に係る赤字・黒字の構成分析!I$35,"▲", "-")), 2) &lt; 0, ABS(ROUND(VALUE(SUBSTITUTE(連結実質赤字比率に係る赤字・黒字の構成分析!I$35,"▲", "-")), 2)), NA())</f>
        <v>#N/A</v>
      </c>
      <c r="I35" s="153">
        <f>IF(ROUND(VALUE(SUBSTITUTE(連結実質赤字比率に係る赤字・黒字の構成分析!I$35,"▲", "-")), 2) &gt;= 0, ABS(ROUND(VALUE(SUBSTITUTE(連結実質赤字比率に係る赤字・黒字の構成分析!I$35,"▲", "-")), 2)), NA())</f>
        <v>5.46</v>
      </c>
      <c r="J35" s="153" t="e">
        <f>IF(ROUND(VALUE(SUBSTITUTE(連結実質赤字比率に係る赤字・黒字の構成分析!J$35,"▲", "-")), 2) &lt; 0, ABS(ROUND(VALUE(SUBSTITUTE(連結実質赤字比率に係る赤字・黒字の構成分析!J$35,"▲", "-")), 2)), NA())</f>
        <v>#N/A</v>
      </c>
      <c r="K35" s="153">
        <f>IF(ROUND(VALUE(SUBSTITUTE(連結実質赤字比率に係る赤字・黒字の構成分析!J$35,"▲", "-")), 2) &gt;= 0, ABS(ROUND(VALUE(SUBSTITUTE(連結実質赤字比率に係る赤字・黒字の構成分析!J$35,"▲", "-")), 2)), NA())</f>
        <v>6.04</v>
      </c>
    </row>
    <row r="36" spans="1:16">
      <c r="A36" s="153" t="str">
        <f>IF(連結実質赤字比率に係る赤字・黒字の構成分析!C$34="",NA(),連結実質赤字比率に係る赤字・黒字の構成分析!C$34)</f>
        <v>病院事業会計</v>
      </c>
      <c r="B36" s="153" t="e">
        <f>IF(ROUND(VALUE(SUBSTITUTE(連結実質赤字比率に係る赤字・黒字の構成分析!F$34,"▲", "-")), 2) &lt; 0, ABS(ROUND(VALUE(SUBSTITUTE(連結実質赤字比率に係る赤字・黒字の構成分析!F$34,"▲", "-")), 2)), NA())</f>
        <v>#N/A</v>
      </c>
      <c r="C36" s="153">
        <f>IF(ROUND(VALUE(SUBSTITUTE(連結実質赤字比率に係る赤字・黒字の構成分析!F$34,"▲", "-")), 2) &gt;= 0, ABS(ROUND(VALUE(SUBSTITUTE(連結実質赤字比率に係る赤字・黒字の構成分析!F$34,"▲", "-")), 2)), NA())</f>
        <v>0.26</v>
      </c>
      <c r="D36" s="153">
        <f>IF(ROUND(VALUE(SUBSTITUTE(連結実質赤字比率に係る赤字・黒字の構成分析!G$34,"▲", "-")), 2) &lt; 0, ABS(ROUND(VALUE(SUBSTITUTE(連結実質赤字比率に係る赤字・黒字の構成分析!G$34,"▲", "-")), 2)), NA())</f>
        <v>0.28999999999999998</v>
      </c>
      <c r="E36" s="153" t="e">
        <f>IF(ROUND(VALUE(SUBSTITUTE(連結実質赤字比率に係る赤字・黒字の構成分析!G$34,"▲", "-")), 2) &gt;= 0, ABS(ROUND(VALUE(SUBSTITUTE(連結実質赤字比率に係る赤字・黒字の構成分析!G$34,"▲", "-")), 2)), NA())</f>
        <v>#N/A</v>
      </c>
      <c r="F36" s="153">
        <f>IF(ROUND(VALUE(SUBSTITUTE(連結実質赤字比率に係る赤字・黒字の構成分析!H$34,"▲", "-")), 2) &lt; 0, ABS(ROUND(VALUE(SUBSTITUTE(連結実質赤字比率に係る赤字・黒字の構成分析!H$34,"▲", "-")), 2)), NA())</f>
        <v>1.19</v>
      </c>
      <c r="G36" s="153" t="e">
        <f>IF(ROUND(VALUE(SUBSTITUTE(連結実質赤字比率に係る赤字・黒字の構成分析!H$34,"▲", "-")), 2) &gt;= 0, ABS(ROUND(VALUE(SUBSTITUTE(連結実質赤字比率に係る赤字・黒字の構成分析!H$34,"▲", "-")), 2)), NA())</f>
        <v>#N/A</v>
      </c>
      <c r="H36" s="153">
        <f>IF(ROUND(VALUE(SUBSTITUTE(連結実質赤字比率に係る赤字・黒字の構成分析!I$34,"▲", "-")), 2) &lt; 0, ABS(ROUND(VALUE(SUBSTITUTE(連結実質赤字比率に係る赤字・黒字の構成分析!I$34,"▲", "-")), 2)), NA())</f>
        <v>1.43</v>
      </c>
      <c r="I36" s="153" t="e">
        <f>IF(ROUND(VALUE(SUBSTITUTE(連結実質赤字比率に係る赤字・黒字の構成分析!I$34,"▲", "-")), 2) &gt;= 0, ABS(ROUND(VALUE(SUBSTITUTE(連結実質赤字比率に係る赤字・黒字の構成分析!I$34,"▲", "-")), 2)), NA())</f>
        <v>#N/A</v>
      </c>
      <c r="J36" s="153">
        <f>IF(ROUND(VALUE(SUBSTITUTE(連結実質赤字比率に係る赤字・黒字の構成分析!J$34,"▲", "-")), 2) &lt; 0, ABS(ROUND(VALUE(SUBSTITUTE(連結実質赤字比率に係る赤字・黒字の構成分析!J$34,"▲", "-")), 2)), NA())</f>
        <v>1.51</v>
      </c>
      <c r="K36" s="153" t="e">
        <f>IF(ROUND(VALUE(SUBSTITUTE(連結実質赤字比率に係る赤字・黒字の構成分析!J$34,"▲", "-")), 2) &gt;= 0, ABS(ROUND(VALUE(SUBSTITUTE(連結実質赤字比率に係る赤字・黒字の構成分析!J$34,"▲", "-")), 2)), NA())</f>
        <v>#N/A</v>
      </c>
    </row>
    <row r="39" spans="1:16">
      <c r="A39" s="122" t="s">
        <v>58</v>
      </c>
    </row>
    <row r="40" spans="1:16">
      <c r="A40" s="154"/>
      <c r="B40" s="154" t="str">
        <f>'実質公債費比率（分子）の構造'!K$44</f>
        <v>H27</v>
      </c>
      <c r="C40" s="154"/>
      <c r="D40" s="154"/>
      <c r="E40" s="154" t="str">
        <f>'実質公債費比率（分子）の構造'!L$44</f>
        <v>H28</v>
      </c>
      <c r="F40" s="154"/>
      <c r="G40" s="154"/>
      <c r="H40" s="154" t="str">
        <f>'実質公債費比率（分子）の構造'!M$44</f>
        <v>H29</v>
      </c>
      <c r="I40" s="154"/>
      <c r="J40" s="154"/>
      <c r="K40" s="154" t="str">
        <f>'実質公債費比率（分子）の構造'!N$44</f>
        <v>H30</v>
      </c>
      <c r="L40" s="154"/>
      <c r="M40" s="154"/>
      <c r="N40" s="154" t="str">
        <f>'実質公債費比率（分子）の構造'!O$44</f>
        <v>R01</v>
      </c>
      <c r="O40" s="154"/>
      <c r="P40" s="154"/>
    </row>
    <row r="41" spans="1:16">
      <c r="A41" s="154"/>
      <c r="B41" s="154" t="s">
        <v>59</v>
      </c>
      <c r="C41" s="154"/>
      <c r="D41" s="154" t="s">
        <v>60</v>
      </c>
      <c r="E41" s="154" t="s">
        <v>59</v>
      </c>
      <c r="F41" s="154"/>
      <c r="G41" s="154" t="s">
        <v>60</v>
      </c>
      <c r="H41" s="154" t="s">
        <v>59</v>
      </c>
      <c r="I41" s="154"/>
      <c r="J41" s="154" t="s">
        <v>60</v>
      </c>
      <c r="K41" s="154" t="s">
        <v>59</v>
      </c>
      <c r="L41" s="154"/>
      <c r="M41" s="154" t="s">
        <v>60</v>
      </c>
      <c r="N41" s="154" t="s">
        <v>59</v>
      </c>
      <c r="O41" s="154"/>
      <c r="P41" s="154" t="s">
        <v>60</v>
      </c>
    </row>
    <row r="42" spans="1:16">
      <c r="A42" s="154" t="s">
        <v>61</v>
      </c>
      <c r="B42" s="154"/>
      <c r="C42" s="154"/>
      <c r="D42" s="154">
        <f>'実質公債費比率（分子）の構造'!K$52</f>
        <v>64115</v>
      </c>
      <c r="E42" s="154"/>
      <c r="F42" s="154"/>
      <c r="G42" s="154">
        <f>'実質公債費比率（分子）の構造'!L$52</f>
        <v>64084</v>
      </c>
      <c r="H42" s="154"/>
      <c r="I42" s="154"/>
      <c r="J42" s="154">
        <f>'実質公債費比率（分子）の構造'!M$52</f>
        <v>69430</v>
      </c>
      <c r="K42" s="154"/>
      <c r="L42" s="154"/>
      <c r="M42" s="154">
        <f>'実質公債費比率（分子）の構造'!N$52</f>
        <v>62642</v>
      </c>
      <c r="N42" s="154"/>
      <c r="O42" s="154"/>
      <c r="P42" s="154">
        <f>'実質公債費比率（分子）の構造'!O$52</f>
        <v>63526</v>
      </c>
    </row>
    <row r="43" spans="1:16">
      <c r="A43" s="154" t="s">
        <v>62</v>
      </c>
      <c r="B43" s="154">
        <f>'実質公債費比率（分子）の構造'!K$51</f>
        <v>36</v>
      </c>
      <c r="C43" s="154"/>
      <c r="D43" s="154"/>
      <c r="E43" s="154">
        <f>'実質公債費比率（分子）の構造'!L$51</f>
        <v>5</v>
      </c>
      <c r="F43" s="154"/>
      <c r="G43" s="154"/>
      <c r="H43" s="154">
        <f>'実質公債費比率（分子）の構造'!M$51</f>
        <v>19</v>
      </c>
      <c r="I43" s="154"/>
      <c r="J43" s="154"/>
      <c r="K43" s="154">
        <f>'実質公債費比率（分子）の構造'!N$51</f>
        <v>13</v>
      </c>
      <c r="L43" s="154"/>
      <c r="M43" s="154"/>
      <c r="N43" s="154">
        <f>'実質公債費比率（分子）の構造'!O$51</f>
        <v>11</v>
      </c>
      <c r="O43" s="154"/>
      <c r="P43" s="154"/>
    </row>
    <row r="44" spans="1:16">
      <c r="A44" s="154" t="s">
        <v>63</v>
      </c>
      <c r="B44" s="154">
        <f>'実質公債費比率（分子）の構造'!K$50</f>
        <v>415</v>
      </c>
      <c r="C44" s="154"/>
      <c r="D44" s="154"/>
      <c r="E44" s="154">
        <f>'実質公債費比率（分子）の構造'!L$50</f>
        <v>379</v>
      </c>
      <c r="F44" s="154"/>
      <c r="G44" s="154"/>
      <c r="H44" s="154">
        <f>'実質公債費比率（分子）の構造'!M$50</f>
        <v>241</v>
      </c>
      <c r="I44" s="154"/>
      <c r="J44" s="154"/>
      <c r="K44" s="154">
        <f>'実質公債費比率（分子）の構造'!N$50</f>
        <v>169</v>
      </c>
      <c r="L44" s="154"/>
      <c r="M44" s="154"/>
      <c r="N44" s="154">
        <f>'実質公債費比率（分子）の構造'!O$50</f>
        <v>159</v>
      </c>
      <c r="O44" s="154"/>
      <c r="P44" s="154"/>
    </row>
    <row r="45" spans="1:16">
      <c r="A45" s="154" t="s">
        <v>64</v>
      </c>
      <c r="B45" s="154">
        <f>'実質公債費比率（分子）の構造'!K$49</f>
        <v>686</v>
      </c>
      <c r="C45" s="154"/>
      <c r="D45" s="154"/>
      <c r="E45" s="154">
        <f>'実質公債費比率（分子）の構造'!L$49</f>
        <v>882</v>
      </c>
      <c r="F45" s="154"/>
      <c r="G45" s="154"/>
      <c r="H45" s="154">
        <f>'実質公債費比率（分子）の構造'!M$49</f>
        <v>979</v>
      </c>
      <c r="I45" s="154"/>
      <c r="J45" s="154"/>
      <c r="K45" s="154">
        <f>'実質公債費比率（分子）の構造'!N$49</f>
        <v>948</v>
      </c>
      <c r="L45" s="154"/>
      <c r="M45" s="154"/>
      <c r="N45" s="154">
        <f>'実質公債費比率（分子）の構造'!O$49</f>
        <v>940</v>
      </c>
      <c r="O45" s="154"/>
      <c r="P45" s="154"/>
    </row>
    <row r="46" spans="1:16">
      <c r="A46" s="154" t="s">
        <v>65</v>
      </c>
      <c r="B46" s="154">
        <f>'実質公債費比率（分子）の構造'!K$48</f>
        <v>3283</v>
      </c>
      <c r="C46" s="154"/>
      <c r="D46" s="154"/>
      <c r="E46" s="154">
        <f>'実質公債費比率（分子）の構造'!L$48</f>
        <v>3061</v>
      </c>
      <c r="F46" s="154"/>
      <c r="G46" s="154"/>
      <c r="H46" s="154">
        <f>'実質公債費比率（分子）の構造'!M$48</f>
        <v>3051</v>
      </c>
      <c r="I46" s="154"/>
      <c r="J46" s="154"/>
      <c r="K46" s="154">
        <f>'実質公債費比率（分子）の構造'!N$48</f>
        <v>2545</v>
      </c>
      <c r="L46" s="154"/>
      <c r="M46" s="154"/>
      <c r="N46" s="154">
        <f>'実質公債費比率（分子）の構造'!O$48</f>
        <v>2544</v>
      </c>
      <c r="O46" s="154"/>
      <c r="P46" s="154"/>
    </row>
    <row r="47" spans="1:16">
      <c r="A47" s="154" t="s">
        <v>66</v>
      </c>
      <c r="B47" s="154">
        <f>'実質公債費比率（分子）の構造'!K$47</f>
        <v>1159</v>
      </c>
      <c r="C47" s="154"/>
      <c r="D47" s="154"/>
      <c r="E47" s="154">
        <f>'実質公債費比率（分子）の構造'!L$47</f>
        <v>1159</v>
      </c>
      <c r="F47" s="154"/>
      <c r="G47" s="154"/>
      <c r="H47" s="154">
        <f>'実質公債費比率（分子）の構造'!M$47</f>
        <v>1159</v>
      </c>
      <c r="I47" s="154"/>
      <c r="J47" s="154"/>
      <c r="K47" s="154">
        <f>'実質公債費比率（分子）の構造'!N$47</f>
        <v>159</v>
      </c>
      <c r="L47" s="154"/>
      <c r="M47" s="154"/>
      <c r="N47" s="154" t="str">
        <f>'実質公債費比率（分子）の構造'!O$47</f>
        <v>-</v>
      </c>
      <c r="O47" s="154"/>
      <c r="P47" s="154"/>
    </row>
    <row r="48" spans="1:16">
      <c r="A48" s="154" t="s">
        <v>67</v>
      </c>
      <c r="B48" s="154" t="str">
        <f>'実質公債費比率（分子）の構造'!K$46</f>
        <v>-</v>
      </c>
      <c r="C48" s="154"/>
      <c r="D48" s="154"/>
      <c r="E48" s="154" t="str">
        <f>'実質公債費比率（分子）の構造'!L$46</f>
        <v>-</v>
      </c>
      <c r="F48" s="154"/>
      <c r="G48" s="154"/>
      <c r="H48" s="154" t="str">
        <f>'実質公債費比率（分子）の構造'!M$46</f>
        <v>-</v>
      </c>
      <c r="I48" s="154"/>
      <c r="J48" s="154"/>
      <c r="K48" s="154" t="str">
        <f>'実質公債費比率（分子）の構造'!N$46</f>
        <v>-</v>
      </c>
      <c r="L48" s="154"/>
      <c r="M48" s="154"/>
      <c r="N48" s="154" t="str">
        <f>'実質公債費比率（分子）の構造'!O$46</f>
        <v>-</v>
      </c>
      <c r="O48" s="154"/>
      <c r="P48" s="154"/>
    </row>
    <row r="49" spans="1:16">
      <c r="A49" s="154" t="s">
        <v>68</v>
      </c>
      <c r="B49" s="154">
        <f>'実質公債費比率（分子）の構造'!K$45</f>
        <v>93671</v>
      </c>
      <c r="C49" s="154"/>
      <c r="D49" s="154"/>
      <c r="E49" s="154">
        <f>'実質公債費比率（分子）の構造'!L$45</f>
        <v>92445</v>
      </c>
      <c r="F49" s="154"/>
      <c r="G49" s="154"/>
      <c r="H49" s="154">
        <f>'実質公債費比率（分子）の構造'!M$45</f>
        <v>96534</v>
      </c>
      <c r="I49" s="154"/>
      <c r="J49" s="154"/>
      <c r="K49" s="154">
        <f>'実質公債費比率（分子）の構造'!N$45</f>
        <v>90521</v>
      </c>
      <c r="L49" s="154"/>
      <c r="M49" s="154"/>
      <c r="N49" s="154">
        <f>'実質公債費比率（分子）の構造'!O$45</f>
        <v>91144</v>
      </c>
      <c r="O49" s="154"/>
      <c r="P49" s="154"/>
    </row>
    <row r="50" spans="1:16">
      <c r="A50" s="154" t="s">
        <v>69</v>
      </c>
      <c r="B50" s="154" t="e">
        <f>NA()</f>
        <v>#N/A</v>
      </c>
      <c r="C50" s="154">
        <f>IF(ISNUMBER('実質公債費比率（分子）の構造'!K$53),'実質公債費比率（分子）の構造'!K$53,NA())</f>
        <v>35135</v>
      </c>
      <c r="D50" s="154" t="e">
        <f>NA()</f>
        <v>#N/A</v>
      </c>
      <c r="E50" s="154" t="e">
        <f>NA()</f>
        <v>#N/A</v>
      </c>
      <c r="F50" s="154">
        <f>IF(ISNUMBER('実質公債費比率（分子）の構造'!L$53),'実質公債費比率（分子）の構造'!L$53,NA())</f>
        <v>33847</v>
      </c>
      <c r="G50" s="154" t="e">
        <f>NA()</f>
        <v>#N/A</v>
      </c>
      <c r="H50" s="154" t="e">
        <f>NA()</f>
        <v>#N/A</v>
      </c>
      <c r="I50" s="154">
        <f>IF(ISNUMBER('実質公債費比率（分子）の構造'!M$53),'実質公債費比率（分子）の構造'!M$53,NA())</f>
        <v>32553</v>
      </c>
      <c r="J50" s="154" t="e">
        <f>NA()</f>
        <v>#N/A</v>
      </c>
      <c r="K50" s="154" t="e">
        <f>NA()</f>
        <v>#N/A</v>
      </c>
      <c r="L50" s="154">
        <f>IF(ISNUMBER('実質公債費比率（分子）の構造'!N$53),'実質公債費比率（分子）の構造'!N$53,NA())</f>
        <v>31713</v>
      </c>
      <c r="M50" s="154" t="e">
        <f>NA()</f>
        <v>#N/A</v>
      </c>
      <c r="N50" s="154" t="e">
        <f>NA()</f>
        <v>#N/A</v>
      </c>
      <c r="O50" s="154">
        <f>IF(ISNUMBER('実質公債費比率（分子）の構造'!O$53),'実質公債費比率（分子）の構造'!O$53,NA())</f>
        <v>31272</v>
      </c>
      <c r="P50" s="154" t="e">
        <f>NA()</f>
        <v>#N/A</v>
      </c>
    </row>
    <row r="53" spans="1:16">
      <c r="A53" s="122" t="s">
        <v>70</v>
      </c>
    </row>
    <row r="54" spans="1:16">
      <c r="A54" s="153"/>
      <c r="B54" s="153" t="str">
        <f>'将来負担比率（分子）の構造'!I$40</f>
        <v>H27</v>
      </c>
      <c r="C54" s="153"/>
      <c r="D54" s="153"/>
      <c r="E54" s="153" t="str">
        <f>'将来負担比率（分子）の構造'!J$40</f>
        <v>H28</v>
      </c>
      <c r="F54" s="153"/>
      <c r="G54" s="153"/>
      <c r="H54" s="153" t="str">
        <f>'将来負担比率（分子）の構造'!K$40</f>
        <v>H29</v>
      </c>
      <c r="I54" s="153"/>
      <c r="J54" s="153"/>
      <c r="K54" s="153" t="str">
        <f>'将来負担比率（分子）の構造'!L$40</f>
        <v>H30</v>
      </c>
      <c r="L54" s="153"/>
      <c r="M54" s="153"/>
      <c r="N54" s="153" t="str">
        <f>'将来負担比率（分子）の構造'!M$40</f>
        <v>R01</v>
      </c>
      <c r="O54" s="153"/>
      <c r="P54" s="153"/>
    </row>
    <row r="55" spans="1:16">
      <c r="A55" s="153"/>
      <c r="B55" s="153" t="s">
        <v>71</v>
      </c>
      <c r="C55" s="153"/>
      <c r="D55" s="153" t="s">
        <v>72</v>
      </c>
      <c r="E55" s="153" t="s">
        <v>71</v>
      </c>
      <c r="F55" s="153"/>
      <c r="G55" s="153" t="s">
        <v>72</v>
      </c>
      <c r="H55" s="153" t="s">
        <v>71</v>
      </c>
      <c r="I55" s="153"/>
      <c r="J55" s="153" t="s">
        <v>72</v>
      </c>
      <c r="K55" s="153" t="s">
        <v>71</v>
      </c>
      <c r="L55" s="153"/>
      <c r="M55" s="153" t="s">
        <v>72</v>
      </c>
      <c r="N55" s="153" t="s">
        <v>71</v>
      </c>
      <c r="O55" s="153"/>
      <c r="P55" s="153" t="s">
        <v>72</v>
      </c>
    </row>
    <row r="56" spans="1:16">
      <c r="A56" s="153" t="s">
        <v>41</v>
      </c>
      <c r="B56" s="153"/>
      <c r="C56" s="153"/>
      <c r="D56" s="153">
        <f>'将来負担比率（分子）の構造'!I$52</f>
        <v>698158</v>
      </c>
      <c r="E56" s="153"/>
      <c r="F56" s="153"/>
      <c r="G56" s="153">
        <f>'将来負担比率（分子）の構造'!J$52</f>
        <v>686501</v>
      </c>
      <c r="H56" s="153"/>
      <c r="I56" s="153"/>
      <c r="J56" s="153">
        <f>'将来負担比率（分子）の構造'!K$52</f>
        <v>673672</v>
      </c>
      <c r="K56" s="153"/>
      <c r="L56" s="153"/>
      <c r="M56" s="153">
        <f>'将来負担比率（分子）の構造'!L$52</f>
        <v>660406</v>
      </c>
      <c r="N56" s="153"/>
      <c r="O56" s="153"/>
      <c r="P56" s="153">
        <f>'将来負担比率（分子）の構造'!M$52</f>
        <v>648468</v>
      </c>
    </row>
    <row r="57" spans="1:16">
      <c r="A57" s="153" t="s">
        <v>40</v>
      </c>
      <c r="B57" s="153"/>
      <c r="C57" s="153"/>
      <c r="D57" s="153">
        <f>'将来負担比率（分子）の構造'!I$51</f>
        <v>20083</v>
      </c>
      <c r="E57" s="153"/>
      <c r="F57" s="153"/>
      <c r="G57" s="153">
        <f>'将来負担比率（分子）の構造'!J$51</f>
        <v>20362</v>
      </c>
      <c r="H57" s="153"/>
      <c r="I57" s="153"/>
      <c r="J57" s="153">
        <f>'将来負担比率（分子）の構造'!K$51</f>
        <v>14115</v>
      </c>
      <c r="K57" s="153"/>
      <c r="L57" s="153"/>
      <c r="M57" s="153">
        <f>'将来負担比率（分子）の構造'!L$51</f>
        <v>17825</v>
      </c>
      <c r="N57" s="153"/>
      <c r="O57" s="153"/>
      <c r="P57" s="153">
        <f>'将来負担比率（分子）の構造'!M$51</f>
        <v>14681</v>
      </c>
    </row>
    <row r="58" spans="1:16">
      <c r="A58" s="153" t="s">
        <v>39</v>
      </c>
      <c r="B58" s="153"/>
      <c r="C58" s="153"/>
      <c r="D58" s="153">
        <f>'将来負担比率（分子）の構造'!I$50</f>
        <v>49142</v>
      </c>
      <c r="E58" s="153"/>
      <c r="F58" s="153"/>
      <c r="G58" s="153">
        <f>'将来負担比率（分子）の構造'!J$50</f>
        <v>45184</v>
      </c>
      <c r="H58" s="153"/>
      <c r="I58" s="153"/>
      <c r="J58" s="153">
        <f>'将来負担比率（分子）の構造'!K$50</f>
        <v>36349</v>
      </c>
      <c r="K58" s="153"/>
      <c r="L58" s="153"/>
      <c r="M58" s="153">
        <f>'将来負担比率（分子）の構造'!L$50</f>
        <v>37681</v>
      </c>
      <c r="N58" s="153"/>
      <c r="O58" s="153"/>
      <c r="P58" s="153">
        <f>'将来負担比率（分子）の構造'!M$50</f>
        <v>34354</v>
      </c>
    </row>
    <row r="59" spans="1:16">
      <c r="A59" s="153" t="s">
        <v>37</v>
      </c>
      <c r="B59" s="153" t="str">
        <f>'将来負担比率（分子）の構造'!I$49</f>
        <v>-</v>
      </c>
      <c r="C59" s="153"/>
      <c r="D59" s="153"/>
      <c r="E59" s="153" t="str">
        <f>'将来負担比率（分子）の構造'!J$49</f>
        <v>-</v>
      </c>
      <c r="F59" s="153"/>
      <c r="G59" s="153"/>
      <c r="H59" s="153" t="str">
        <f>'将来負担比率（分子）の構造'!K$49</f>
        <v>-</v>
      </c>
      <c r="I59" s="153"/>
      <c r="J59" s="153"/>
      <c r="K59" s="153" t="str">
        <f>'将来負担比率（分子）の構造'!L$49</f>
        <v>-</v>
      </c>
      <c r="L59" s="153"/>
      <c r="M59" s="153"/>
      <c r="N59" s="153" t="str">
        <f>'将来負担比率（分子）の構造'!M$49</f>
        <v>-</v>
      </c>
      <c r="O59" s="153"/>
      <c r="P59" s="153"/>
    </row>
    <row r="60" spans="1:16">
      <c r="A60" s="153" t="s">
        <v>36</v>
      </c>
      <c r="B60" s="153" t="str">
        <f>'将来負担比率（分子）の構造'!I$48</f>
        <v>-</v>
      </c>
      <c r="C60" s="153"/>
      <c r="D60" s="153"/>
      <c r="E60" s="153" t="str">
        <f>'将来負担比率（分子）の構造'!J$48</f>
        <v>-</v>
      </c>
      <c r="F60" s="153"/>
      <c r="G60" s="153"/>
      <c r="H60" s="153" t="str">
        <f>'将来負担比率（分子）の構造'!K$48</f>
        <v>-</v>
      </c>
      <c r="I60" s="153"/>
      <c r="J60" s="153"/>
      <c r="K60" s="153" t="str">
        <f>'将来負担比率（分子）の構造'!L$48</f>
        <v>-</v>
      </c>
      <c r="L60" s="153"/>
      <c r="M60" s="153"/>
      <c r="N60" s="153" t="str">
        <f>'将来負担比率（分子）の構造'!M$48</f>
        <v>-</v>
      </c>
      <c r="O60" s="153"/>
      <c r="P60" s="153"/>
    </row>
    <row r="61" spans="1:16">
      <c r="A61" s="153" t="s">
        <v>34</v>
      </c>
      <c r="B61" s="153">
        <f>'将来負担比率（分子）の構造'!I$46</f>
        <v>10548</v>
      </c>
      <c r="C61" s="153"/>
      <c r="D61" s="153"/>
      <c r="E61" s="153">
        <f>'将来負担比率（分子）の構造'!J$46</f>
        <v>11677</v>
      </c>
      <c r="F61" s="153"/>
      <c r="G61" s="153"/>
      <c r="H61" s="153">
        <f>'将来負担比率（分子）の構造'!K$46</f>
        <v>10442</v>
      </c>
      <c r="I61" s="153"/>
      <c r="J61" s="153"/>
      <c r="K61" s="153">
        <f>'将来負担比率（分子）の構造'!L$46</f>
        <v>9157</v>
      </c>
      <c r="L61" s="153"/>
      <c r="M61" s="153"/>
      <c r="N61" s="153">
        <f>'将来負担比率（分子）の構造'!M$46</f>
        <v>8179</v>
      </c>
      <c r="O61" s="153"/>
      <c r="P61" s="153"/>
    </row>
    <row r="62" spans="1:16">
      <c r="A62" s="153" t="s">
        <v>33</v>
      </c>
      <c r="B62" s="153">
        <f>'将来負担比率（分子）の構造'!I$45</f>
        <v>151080</v>
      </c>
      <c r="C62" s="153"/>
      <c r="D62" s="153"/>
      <c r="E62" s="153">
        <f>'将来負担比率（分子）の構造'!J$45</f>
        <v>146784</v>
      </c>
      <c r="F62" s="153"/>
      <c r="G62" s="153"/>
      <c r="H62" s="153">
        <f>'将来負担比率（分子）の構造'!K$45</f>
        <v>142209</v>
      </c>
      <c r="I62" s="153"/>
      <c r="J62" s="153"/>
      <c r="K62" s="153">
        <f>'将来負担比率（分子）の構造'!L$45</f>
        <v>132859</v>
      </c>
      <c r="L62" s="153"/>
      <c r="M62" s="153"/>
      <c r="N62" s="153">
        <f>'将来負担比率（分子）の構造'!M$45</f>
        <v>128380</v>
      </c>
      <c r="O62" s="153"/>
      <c r="P62" s="153"/>
    </row>
    <row r="63" spans="1:16">
      <c r="A63" s="153" t="s">
        <v>32</v>
      </c>
      <c r="B63" s="153">
        <f>'将来負担比率（分子）の構造'!I$44</f>
        <v>8655</v>
      </c>
      <c r="C63" s="153"/>
      <c r="D63" s="153"/>
      <c r="E63" s="153">
        <f>'将来負担比率（分子）の構造'!J$44</f>
        <v>7995</v>
      </c>
      <c r="F63" s="153"/>
      <c r="G63" s="153"/>
      <c r="H63" s="153">
        <f>'将来負担比率（分子）の構造'!K$44</f>
        <v>7451</v>
      </c>
      <c r="I63" s="153"/>
      <c r="J63" s="153"/>
      <c r="K63" s="153">
        <f>'将来負担比率（分子）の構造'!L$44</f>
        <v>6974</v>
      </c>
      <c r="L63" s="153"/>
      <c r="M63" s="153"/>
      <c r="N63" s="153">
        <f>'将来負担比率（分子）の構造'!M$44</f>
        <v>6158</v>
      </c>
      <c r="O63" s="153"/>
      <c r="P63" s="153"/>
    </row>
    <row r="64" spans="1:16">
      <c r="A64" s="153" t="s">
        <v>31</v>
      </c>
      <c r="B64" s="153">
        <f>'将来負担比率（分子）の構造'!I$43</f>
        <v>29101</v>
      </c>
      <c r="C64" s="153"/>
      <c r="D64" s="153"/>
      <c r="E64" s="153">
        <f>'将来負担比率（分子）の構造'!J$43</f>
        <v>27675</v>
      </c>
      <c r="F64" s="153"/>
      <c r="G64" s="153"/>
      <c r="H64" s="153">
        <f>'将来負担比率（分子）の構造'!K$43</f>
        <v>27357</v>
      </c>
      <c r="I64" s="153"/>
      <c r="J64" s="153"/>
      <c r="K64" s="153">
        <f>'将来負担比率（分子）の構造'!L$43</f>
        <v>27196</v>
      </c>
      <c r="L64" s="153"/>
      <c r="M64" s="153"/>
      <c r="N64" s="153">
        <f>'将来負担比率（分子）の構造'!M$43</f>
        <v>26996</v>
      </c>
      <c r="O64" s="153"/>
      <c r="P64" s="153"/>
    </row>
    <row r="65" spans="1:16">
      <c r="A65" s="153" t="s">
        <v>30</v>
      </c>
      <c r="B65" s="153">
        <f>'将来負担比率（分子）の構造'!I$42</f>
        <v>1482</v>
      </c>
      <c r="C65" s="153"/>
      <c r="D65" s="153"/>
      <c r="E65" s="153">
        <f>'将来負担比率（分子）の構造'!J$42</f>
        <v>1143</v>
      </c>
      <c r="F65" s="153"/>
      <c r="G65" s="153"/>
      <c r="H65" s="153">
        <f>'将来負担比率（分子）の構造'!K$42</f>
        <v>910</v>
      </c>
      <c r="I65" s="153"/>
      <c r="J65" s="153"/>
      <c r="K65" s="153">
        <f>'将来負担比率（分子）の構造'!L$42</f>
        <v>924</v>
      </c>
      <c r="L65" s="153"/>
      <c r="M65" s="153"/>
      <c r="N65" s="153">
        <f>'将来負担比率（分子）の構造'!M$42</f>
        <v>900</v>
      </c>
      <c r="O65" s="153"/>
      <c r="P65" s="153"/>
    </row>
    <row r="66" spans="1:16">
      <c r="A66" s="153" t="s">
        <v>29</v>
      </c>
      <c r="B66" s="153">
        <f>'将来負担比率（分子）の構造'!I$41</f>
        <v>1192010</v>
      </c>
      <c r="C66" s="153"/>
      <c r="D66" s="153"/>
      <c r="E66" s="153">
        <f>'将来負担比率（分子）の構造'!J$41</f>
        <v>1185507</v>
      </c>
      <c r="F66" s="153"/>
      <c r="G66" s="153"/>
      <c r="H66" s="153">
        <f>'将来負担比率（分子）の構造'!K$41</f>
        <v>1168669</v>
      </c>
      <c r="I66" s="153"/>
      <c r="J66" s="153"/>
      <c r="K66" s="153">
        <f>'将来負担比率（分子）の構造'!L$41</f>
        <v>1171297</v>
      </c>
      <c r="L66" s="153"/>
      <c r="M66" s="153"/>
      <c r="N66" s="153">
        <f>'将来負担比率（分子）の構造'!M$41</f>
        <v>1176310</v>
      </c>
      <c r="O66" s="153"/>
      <c r="P66" s="153"/>
    </row>
    <row r="67" spans="1:16">
      <c r="A67" s="153" t="s">
        <v>73</v>
      </c>
      <c r="B67" s="153" t="e">
        <f>NA()</f>
        <v>#N/A</v>
      </c>
      <c r="C67" s="153">
        <f>IF(ISNUMBER('将来負担比率（分子）の構造'!I$53), IF('将来負担比率（分子）の構造'!I$53 &lt; 0, 0, '将来負担比率（分子）の構造'!I$53), NA())</f>
        <v>625493</v>
      </c>
      <c r="D67" s="153" t="e">
        <f>NA()</f>
        <v>#N/A</v>
      </c>
      <c r="E67" s="153" t="e">
        <f>NA()</f>
        <v>#N/A</v>
      </c>
      <c r="F67" s="153">
        <f>IF(ISNUMBER('将来負担比率（分子）の構造'!J$53), IF('将来負担比率（分子）の構造'!J$53 &lt; 0, 0, '将来負担比率（分子）の構造'!J$53), NA())</f>
        <v>628735</v>
      </c>
      <c r="G67" s="153" t="e">
        <f>NA()</f>
        <v>#N/A</v>
      </c>
      <c r="H67" s="153" t="e">
        <f>NA()</f>
        <v>#N/A</v>
      </c>
      <c r="I67" s="153">
        <f>IF(ISNUMBER('将来負担比率（分子）の構造'!K$53), IF('将来負担比率（分子）の構造'!K$53 &lt; 0, 0, '将来負担比率（分子）の構造'!K$53), NA())</f>
        <v>632902</v>
      </c>
      <c r="J67" s="153" t="e">
        <f>NA()</f>
        <v>#N/A</v>
      </c>
      <c r="K67" s="153" t="e">
        <f>NA()</f>
        <v>#N/A</v>
      </c>
      <c r="L67" s="153">
        <f>IF(ISNUMBER('将来負担比率（分子）の構造'!L$53), IF('将来負担比率（分子）の構造'!L$53 &lt; 0, 0, '将来負担比率（分子）の構造'!L$53), NA())</f>
        <v>632494</v>
      </c>
      <c r="M67" s="153" t="e">
        <f>NA()</f>
        <v>#N/A</v>
      </c>
      <c r="N67" s="153" t="e">
        <f>NA()</f>
        <v>#N/A</v>
      </c>
      <c r="O67" s="153">
        <f>IF(ISNUMBER('将来負担比率（分子）の構造'!M$53), IF('将来負担比率（分子）の構造'!M$53 &lt; 0, 0, '将来負担比率（分子）の構造'!M$53), NA())</f>
        <v>649421</v>
      </c>
      <c r="P67" s="153" t="e">
        <f>NA()</f>
        <v>#N/A</v>
      </c>
    </row>
    <row r="70" spans="1:16">
      <c r="A70" s="155" t="s">
        <v>74</v>
      </c>
      <c r="B70" s="155"/>
      <c r="C70" s="155"/>
      <c r="D70" s="155"/>
      <c r="E70" s="155"/>
      <c r="F70" s="155"/>
    </row>
    <row r="71" spans="1:16">
      <c r="A71" s="156"/>
      <c r="B71" s="156" t="str">
        <f>基金残高に係る経年分析!F54</f>
        <v>H29</v>
      </c>
      <c r="C71" s="156" t="str">
        <f>基金残高に係る経年分析!G54</f>
        <v>H30</v>
      </c>
      <c r="D71" s="156" t="str">
        <f>基金残高に係る経年分析!H54</f>
        <v>R01</v>
      </c>
    </row>
    <row r="72" spans="1:16">
      <c r="A72" s="156" t="s">
        <v>75</v>
      </c>
      <c r="B72" s="157">
        <f>基金残高に係る経年分析!F55</f>
        <v>6638</v>
      </c>
      <c r="C72" s="157">
        <f>基金残高に係る経年分析!G55</f>
        <v>8611</v>
      </c>
      <c r="D72" s="157">
        <f>基金残高に係る経年分析!H55</f>
        <v>9827</v>
      </c>
    </row>
    <row r="73" spans="1:16">
      <c r="A73" s="156" t="s">
        <v>76</v>
      </c>
      <c r="B73" s="157">
        <f>基金残高に係る経年分析!F56</f>
        <v>17883</v>
      </c>
      <c r="C73" s="157">
        <f>基金残高に係る経年分析!G56</f>
        <v>17883</v>
      </c>
      <c r="D73" s="157">
        <f>基金残高に係る経年分析!H56</f>
        <v>13801</v>
      </c>
    </row>
    <row r="74" spans="1:16">
      <c r="A74" s="156" t="s">
        <v>77</v>
      </c>
      <c r="B74" s="157">
        <f>基金残高に係る経年分析!F57</f>
        <v>12596</v>
      </c>
      <c r="C74" s="157">
        <f>基金残高に係る経年分析!G57</f>
        <v>15338</v>
      </c>
      <c r="D74" s="157">
        <f>基金残高に係る経年分析!H57</f>
        <v>13556</v>
      </c>
    </row>
  </sheetData>
  <sheetProtection algorithmName="SHA-512" hashValue="hExxiyOW1lh5YYZmrb3zXvu4tuqB7BidhURQEz/DpJi0luDJeqO++Tfb1nbLL1sqNeLxMCpZ6u89zeOQ6XmFyg==" saltValue="y5sq2ITHwmWqSCYkuELFr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安達</cp:lastModifiedBy>
  <cp:lastPrinted>2021-09-16T07:41:11Z</cp:lastPrinted>
  <dcterms:created xsi:type="dcterms:W3CDTF">2021-02-02T04:14:58Z</dcterms:created>
  <dcterms:modified xsi:type="dcterms:W3CDTF">2021-09-21T06:58:19Z</dcterms:modified>
  <cp:category/>
</cp:coreProperties>
</file>