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firstSheet="1" activeTab="1"/>
  </bookViews>
  <sheets>
    <sheet name="データシート" sheetId="9" state="hidden" r:id="rId1"/>
    <sheet name="総括表" sheetId="24" r:id="rId2"/>
    <sheet name="普通会計の状況" sheetId="25" r:id="rId3"/>
    <sheet name="各会計、関係団体の財政状況及び健全化判断比率" sheetId="26" r:id="rId4"/>
    <sheet name="財政比較分析表" sheetId="27" r:id="rId5"/>
    <sheet name="経常経費分析表（経常収支比率の分析）" sheetId="28" r:id="rId6"/>
    <sheet name="経常経費分析表（人件費・公債費・普通建設事業費の分析）" sheetId="29" r:id="rId7"/>
    <sheet name="性質別歳出決算分析表（住民一人当たりのコスト）" sheetId="30" r:id="rId8"/>
    <sheet name="目的別歳出決算分析表（住民一人当たりのコスト）" sheetId="31" r:id="rId9"/>
    <sheet name="実質収支比率等に係る経年分析" sheetId="32" r:id="rId10"/>
    <sheet name="連結実質赤字比率に係る赤字・黒字の構成分析" sheetId="33" r:id="rId11"/>
    <sheet name="実質公債費比率（分子）の構造" sheetId="34" r:id="rId12"/>
    <sheet name="将来負担比率（分子）の構造" sheetId="35" r:id="rId13"/>
    <sheet name="基金残高に係る経年分析" sheetId="36" r:id="rId14"/>
    <sheet name="公会計指標分析・財政指標組合せ分析表" sheetId="21" r:id="rId15"/>
    <sheet name="施設類型別ストック情報分析表①" sheetId="22" r:id="rId16"/>
    <sheet name="施設類型別ストック情報分析表②" sheetId="23" r:id="rId17"/>
  </sheets>
  <externalReferences>
    <externalReference r:id="rId18"/>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4" l="1"/>
  <c r="CQ43" i="24"/>
  <c r="CO43" i="24"/>
  <c r="BY43" i="24"/>
  <c r="BW43" i="24" s="1"/>
  <c r="BE43" i="24"/>
  <c r="AM43" i="24"/>
  <c r="U43" i="24"/>
  <c r="E43" i="24"/>
  <c r="C43" i="24" s="1"/>
  <c r="DG42" i="24"/>
  <c r="CQ42" i="24"/>
  <c r="CO42" i="24" s="1"/>
  <c r="BY42" i="24"/>
  <c r="BW42" i="24"/>
  <c r="BE42" i="24"/>
  <c r="AM42" i="24"/>
  <c r="U42" i="24"/>
  <c r="E42" i="24"/>
  <c r="C42" i="24"/>
  <c r="DG41" i="24"/>
  <c r="CQ41" i="24"/>
  <c r="CO41" i="24"/>
  <c r="BY41" i="24"/>
  <c r="BE41" i="24"/>
  <c r="AM41" i="24"/>
  <c r="U41" i="24"/>
  <c r="E41" i="24"/>
  <c r="C41" i="24" s="1"/>
  <c r="DG40" i="24"/>
  <c r="CQ40" i="24"/>
  <c r="CO40" i="24" s="1"/>
  <c r="BY40" i="24"/>
  <c r="BE40" i="24"/>
  <c r="AM40" i="24"/>
  <c r="U40" i="24"/>
  <c r="E40" i="24"/>
  <c r="C40" i="24"/>
  <c r="DG39" i="24"/>
  <c r="CQ39" i="24"/>
  <c r="CO39" i="24"/>
  <c r="BY39" i="24"/>
  <c r="BE39" i="24"/>
  <c r="AM39" i="24"/>
  <c r="U39" i="24"/>
  <c r="E39" i="24"/>
  <c r="C39" i="24"/>
  <c r="DG38" i="24"/>
  <c r="CQ38" i="24"/>
  <c r="CO38" i="24" s="1"/>
  <c r="BY38" i="24"/>
  <c r="BE38" i="24"/>
  <c r="AM38" i="24"/>
  <c r="U38" i="24"/>
  <c r="E38" i="24"/>
  <c r="C38" i="24"/>
  <c r="DG37" i="24"/>
  <c r="CQ37" i="24"/>
  <c r="BY37" i="24"/>
  <c r="BE37" i="24"/>
  <c r="AM37" i="24"/>
  <c r="U37" i="24"/>
  <c r="E37" i="24"/>
  <c r="C37" i="24"/>
  <c r="DG36" i="24"/>
  <c r="CQ36" i="24"/>
  <c r="BY36" i="24"/>
  <c r="BE36" i="24"/>
  <c r="AM36" i="24"/>
  <c r="W36" i="24"/>
  <c r="E36" i="24"/>
  <c r="C36" i="24" s="1"/>
  <c r="DG35" i="24"/>
  <c r="CQ35" i="24"/>
  <c r="BY35" i="24"/>
  <c r="BG35" i="24"/>
  <c r="AM35" i="24"/>
  <c r="W35" i="24"/>
  <c r="E35" i="24"/>
  <c r="C35" i="24" s="1"/>
  <c r="DG34" i="24"/>
  <c r="CQ34" i="24"/>
  <c r="BY34" i="24"/>
  <c r="BG34" i="24"/>
  <c r="AO34" i="24"/>
  <c r="W34" i="24"/>
  <c r="E34" i="24"/>
  <c r="C34" i="24"/>
  <c r="U34" i="24" l="1"/>
  <c r="U35" i="24" s="1"/>
  <c r="U36" i="24" s="1"/>
  <c r="AM34" i="24" l="1"/>
  <c r="BE34" i="24" l="1"/>
  <c r="BE35" i="24" l="1"/>
  <c r="BW34" i="24" s="1"/>
  <c r="BW35" i="24" s="1"/>
  <c r="BW36" i="24" s="1"/>
  <c r="BW37" i="24" s="1"/>
  <c r="BW38" i="24" s="1"/>
  <c r="BW39" i="24" s="1"/>
  <c r="BW40" i="24" s="1"/>
  <c r="BW41" i="24"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24" l="1"/>
  <c r="CO35" i="24" s="1"/>
  <c r="CO36" i="24" s="1"/>
  <c r="CO37" i="24" s="1"/>
</calcChain>
</file>

<file path=xl/sharedStrings.xml><?xml version="1.0" encoding="utf-8"?>
<sst xmlns="http://schemas.openxmlformats.org/spreadsheetml/2006/main" count="1068" uniqueCount="584">
  <si>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</si>
  <si>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</si>
  <si>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</si>
  <si>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</si>
  <si>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</si>
  <si>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</si>
  <si>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</si>
  <si>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</si>
  <si>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t>
  </si>
  <si>
    <t>減債基金積立不足算定額</t>
    <phoneticPr fontId="5"/>
  </si>
  <si>
    <t>公営企業債の元利償還金に対する繰入金</t>
  </si>
  <si>
    <t>組合等が起こした地方債の元利償還金に対する負担金等</t>
  </si>
  <si>
    <t>債務負担行為に基づく支出額</t>
  </si>
  <si>
    <t>(A)－(B)</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</si>
  <si>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</si>
  <si>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</si>
  <si>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</si>
  <si>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</si>
  <si>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</si>
  <si>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</si>
  <si>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</si>
  <si>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</si>
  <si>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</si>
  <si>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</si>
  <si>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</si>
  <si>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</si>
  <si>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</si>
  <si>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</si>
  <si>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</si>
  <si>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</si>
  <si>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</si>
  <si>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</si>
  <si>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</si>
  <si>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</si>
  <si>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</si>
  <si>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</si>
  <si>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</si>
  <si>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</si>
  <si>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</si>
  <si>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</si>
  <si>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</si>
  <si>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</si>
  <si>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</si>
  <si>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</si>
  <si>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</si>
  <si>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</si>
  <si>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</si>
  <si>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</si>
  <si>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</si>
  <si>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</si>
  <si>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</si>
  <si>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</si>
  <si>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</si>
  <si>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</si>
  <si>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</si>
  <si>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</si>
  <si>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</si>
  <si>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</si>
  <si>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</si>
  <si>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</si>
  <si>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</si>
  <si>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</si>
  <si>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</si>
  <si>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</si>
  <si>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</si>
  <si>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</si>
  <si>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</si>
  <si>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</si>
  <si>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</si>
  <si>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</si>
  <si>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</si>
  <si>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</si>
  <si>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</si>
  <si>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</si>
  <si>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</si>
  <si>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</si>
  <si>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</si>
  <si>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</si>
  <si>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</si>
  <si>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</si>
  <si>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</si>
  <si>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</si>
  <si>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</si>
  <si>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</si>
  <si>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</si>
  <si>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</si>
  <si>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</si>
  <si>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</si>
  <si>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</si>
  <si>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</si>
  <si>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</si>
  <si>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</si>
  <si>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</si>
  <si>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</si>
  <si>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</si>
  <si>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</si>
  <si>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</si>
  <si>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</si>
  <si>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</si>
  <si>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</si>
  <si>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</si>
  <si>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</si>
  <si>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</si>
  <si>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</si>
  <si>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</si>
  <si>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</si>
  <si>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</si>
  <si>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</si>
  <si>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</si>
  <si>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</si>
  <si>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</si>
  <si>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</si>
  <si>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</si>
  <si>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</si>
  <si>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</si>
  <si>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</si>
  <si>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</si>
  <si>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</si>
  <si>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</si>
  <si>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</si>
  <si>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</si>
  <si>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</si>
  <si>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</si>
  <si>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</si>
  <si>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</si>
  <si>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</si>
  <si>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</si>
  <si>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</si>
  <si>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</si>
  <si>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</si>
  <si>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</si>
  <si>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</si>
  <si>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</si>
  <si>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</si>
  <si>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</si>
  <si>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</si>
  <si>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</si>
  <si>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</si>
  <si>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</si>
  <si>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</si>
  <si>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</si>
  <si>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</si>
  <si>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</si>
  <si>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</si>
  <si>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</si>
  <si>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</si>
  <si>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</si>
  <si>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</si>
  <si>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</si>
  <si>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</si>
  <si>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</si>
  <si>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</si>
  <si>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</si>
  <si>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</si>
  <si>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</si>
  <si>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</si>
  <si>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議会費</t>
  </si>
  <si>
    <t>利子割交付金</t>
  </si>
  <si>
    <t>総務費</t>
  </si>
  <si>
    <t>配当割交付金</t>
    <rPh sb="0" eb="2">
      <t>ハイトウ</t>
    </rPh>
    <rPh sb="2" eb="3">
      <t>ワリ</t>
    </rPh>
    <rPh sb="3" eb="6">
      <t>コウフキン</t>
    </rPh>
    <phoneticPr fontId="19"/>
  </si>
  <si>
    <t>民生費</t>
  </si>
  <si>
    <t>株式等譲渡所得割交付金</t>
    <rPh sb="0" eb="2">
      <t>カブシキ</t>
    </rPh>
    <rPh sb="2" eb="3">
      <t>トウ</t>
    </rPh>
    <rPh sb="3" eb="5">
      <t>ジョウト</t>
    </rPh>
    <rPh sb="5" eb="7">
      <t>ショトク</t>
    </rPh>
    <rPh sb="7" eb="8">
      <t>ワリ</t>
    </rPh>
    <rPh sb="8" eb="11">
      <t>コウフキン</t>
    </rPh>
    <phoneticPr fontId="19"/>
  </si>
  <si>
    <t>衛生費</t>
  </si>
  <si>
    <t>労働費</t>
  </si>
  <si>
    <t>農林水産業費</t>
  </si>
  <si>
    <t>地方消費税交付金</t>
  </si>
  <si>
    <t>商工費</t>
  </si>
  <si>
    <t>ゴルフ場利用税交付金</t>
  </si>
  <si>
    <t>土木費</t>
  </si>
  <si>
    <t>特別地方消費税交付金</t>
  </si>
  <si>
    <t>消防費</t>
  </si>
  <si>
    <t>自動車取得税交付金</t>
  </si>
  <si>
    <t>教育費</t>
  </si>
  <si>
    <t>軽油引取税交付金</t>
  </si>
  <si>
    <t>災害復旧費</t>
  </si>
  <si>
    <t>公債費</t>
  </si>
  <si>
    <t>地方交付税</t>
  </si>
  <si>
    <t>諸支出金</t>
    <rPh sb="3" eb="4">
      <t>キン</t>
    </rPh>
    <phoneticPr fontId="20"/>
  </si>
  <si>
    <t>目的税</t>
  </si>
  <si>
    <t>歳出合計</t>
  </si>
  <si>
    <t>性質別歳出の状況（単位 千円・％）</t>
    <rPh sb="0" eb="2">
      <t>セイシツ</t>
    </rPh>
    <phoneticPr fontId="5"/>
  </si>
  <si>
    <t>決算額</t>
  </si>
  <si>
    <t>経常経費充当一般財源等</t>
  </si>
  <si>
    <t>経常収支比率</t>
    <rPh sb="0" eb="2">
      <t>ケイジョウ</t>
    </rPh>
    <rPh sb="2" eb="4">
      <t>シュウシ</t>
    </rPh>
    <rPh sb="4" eb="6">
      <t>ヒリツ</t>
    </rPh>
    <phoneticPr fontId="15"/>
  </si>
  <si>
    <t>分担金・負担金</t>
  </si>
  <si>
    <t>義務的経費計</t>
    <rPh sb="0" eb="3">
      <t>ギムテキ</t>
    </rPh>
    <rPh sb="3" eb="5">
      <t>ケイヒ</t>
    </rPh>
    <rPh sb="5" eb="6">
      <t>ケイ</t>
    </rPh>
    <phoneticPr fontId="5"/>
  </si>
  <si>
    <t>使用料</t>
  </si>
  <si>
    <t>手数料</t>
  </si>
  <si>
    <t>旧法による税</t>
  </si>
  <si>
    <t>　　うち職員給</t>
    <rPh sb="4" eb="6">
      <t>ショクイン</t>
    </rPh>
    <rPh sb="6" eb="7">
      <t>キュウ</t>
    </rPh>
    <phoneticPr fontId="5"/>
  </si>
  <si>
    <t>国庫支出金</t>
  </si>
  <si>
    <t>合計</t>
  </si>
  <si>
    <t>国有提供交付金(特別区財調交付金)</t>
  </si>
  <si>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</si>
  <si>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</si>
  <si>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</si>
  <si>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</si>
  <si>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</si>
  <si>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</si>
  <si>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</si>
  <si>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寄附金</t>
  </si>
  <si>
    <t>市町村民税</t>
    <rPh sb="0" eb="3">
      <t>シチョウソン</t>
    </rPh>
    <rPh sb="3" eb="4">
      <t>ミン</t>
    </rPh>
    <rPh sb="4" eb="5">
      <t>ゼイ</t>
    </rPh>
    <phoneticPr fontId="5"/>
  </si>
  <si>
    <t>繰入金</t>
  </si>
  <si>
    <t>純固定資産税</t>
    <rPh sb="0" eb="1">
      <t>ジュン</t>
    </rPh>
    <rPh sb="1" eb="3">
      <t>コテイ</t>
    </rPh>
    <rPh sb="3" eb="6">
      <t>シサンゼイ</t>
    </rPh>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</si>
  <si>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</si>
  <si>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</si>
  <si>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</si>
  <si>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</si>
  <si>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</si>
  <si>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地方債</t>
  </si>
  <si>
    <t>実質収支</t>
    <rPh sb="0" eb="2">
      <t>ジッシツ</t>
    </rPh>
    <rPh sb="2" eb="4">
      <t>シュウシ</t>
    </rPh>
    <phoneticPr fontId="5"/>
  </si>
  <si>
    <t>　うち減収補塡債(特例分)</t>
    <rPh sb="4" eb="5">
      <t>シュウ</t>
    </rPh>
    <rPh sb="9" eb="10">
      <t>トク</t>
    </rPh>
    <rPh sb="10" eb="11">
      <t>レイ</t>
    </rPh>
    <rPh sb="11" eb="12">
      <t>ブン</t>
    </rPh>
    <phoneticPr fontId="12"/>
  </si>
  <si>
    <t>再差引収支</t>
    <rPh sb="0" eb="1">
      <t>サイ</t>
    </rPh>
    <rPh sb="1" eb="3">
      <t>サシヒキ</t>
    </rPh>
    <rPh sb="3" eb="5">
      <t>シュウシ</t>
    </rPh>
    <phoneticPr fontId="5"/>
  </si>
  <si>
    <t>　補助費等</t>
    <rPh sb="1" eb="3">
      <t>ホジョ</t>
    </rPh>
    <rPh sb="3" eb="4">
      <t>ヒ</t>
    </rPh>
    <rPh sb="4" eb="5">
      <t>トウ</t>
    </rPh>
    <phoneticPr fontId="5"/>
  </si>
  <si>
    <t>加入世帯数(世帯)</t>
  </si>
  <si>
    <t>被保険者数(人)</t>
  </si>
  <si>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</si>
  <si>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</si>
  <si>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</si>
  <si>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</si>
  <si>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(2)各会計、関係団体の財政状況及び健全化判断比率（市町村）</t>
    <rPh sb="26" eb="29">
      <t>シチョウソン</t>
    </rPh>
    <phoneticPr fontId="5"/>
  </si>
  <si>
    <t>平成29年度</t>
  </si>
  <si>
    <t>山形県川西町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</si>
  <si>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</si>
  <si>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</si>
  <si>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</si>
  <si>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</si>
  <si>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</si>
  <si>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</si>
  <si>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</si>
  <si>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</si>
  <si>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</si>
  <si>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</si>
  <si>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</si>
  <si>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</si>
  <si>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</si>
  <si>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</si>
  <si>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</si>
  <si>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</si>
  <si>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</si>
  <si>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</si>
  <si>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</si>
  <si>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</si>
  <si>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</si>
  <si>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</si>
  <si>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</si>
  <si>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</si>
  <si>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</si>
  <si>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</si>
  <si>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</si>
  <si>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</si>
  <si>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</si>
  <si>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</si>
  <si>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</si>
  <si>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</si>
  <si>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</si>
  <si>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</si>
  <si>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</si>
  <si>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</si>
  <si>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</si>
  <si>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</si>
  <si>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</si>
  <si>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</si>
  <si>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</si>
  <si>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</si>
  <si>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</si>
  <si>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</si>
  <si>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</si>
  <si>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</si>
  <si>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</si>
  <si>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</si>
  <si>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</si>
  <si>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</si>
  <si>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</si>
  <si>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</si>
  <si>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</si>
  <si>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</si>
  <si>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</si>
  <si>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</si>
  <si>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</si>
  <si>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</si>
  <si>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</si>
  <si>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</si>
  <si>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</si>
  <si>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</si>
  <si>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</si>
  <si>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</si>
  <si>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</si>
  <si>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</si>
  <si>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</si>
  <si>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</si>
  <si>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</si>
  <si>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</si>
  <si>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</si>
  <si>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</si>
  <si>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</si>
  <si>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</si>
  <si>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</si>
  <si>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</si>
  <si>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</si>
  <si>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</si>
  <si>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</si>
  <si>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</si>
  <si>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</si>
  <si>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</si>
  <si>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</si>
  <si>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</si>
  <si>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</si>
  <si>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</si>
  <si>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</si>
  <si>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</si>
  <si>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</si>
  <si>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</si>
  <si>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</si>
  <si>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</si>
  <si>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</si>
  <si>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</si>
  <si>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</si>
  <si>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</si>
  <si>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</si>
  <si>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</si>
  <si>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</si>
  <si>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</si>
  <si>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</si>
  <si>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</si>
  <si>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</si>
  <si>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</si>
  <si>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</si>
  <si>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</si>
  <si>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</si>
  <si>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</si>
  <si>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</si>
  <si>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</si>
  <si>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</si>
  <si>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</si>
  <si>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</si>
  <si>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</si>
  <si>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</si>
  <si>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</si>
  <si>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</si>
  <si>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</si>
  <si>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</si>
  <si>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</si>
  <si>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</si>
  <si>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</si>
  <si>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</si>
  <si>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</si>
  <si>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</si>
  <si>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H25</t>
  </si>
  <si>
    <t>H26</t>
  </si>
  <si>
    <t>H27</t>
  </si>
  <si>
    <t>H28</t>
  </si>
  <si>
    <t>H29</t>
  </si>
  <si>
    <t>▲ 3.15</t>
  </si>
  <si>
    <t>▲ 2.77</t>
  </si>
  <si>
    <t>一般会計</t>
  </si>
  <si>
    <t>水道事業会計</t>
  </si>
  <si>
    <t>国民健康保険事業特別会計</t>
  </si>
  <si>
    <t>介護保険事業特別会計</t>
  </si>
  <si>
    <t>下水道事業特別会計</t>
  </si>
  <si>
    <t>農業集落排水事業特別会計</t>
  </si>
  <si>
    <t>後期高齢者医療特別会計</t>
  </si>
  <si>
    <t>その他会計（赤字）</t>
  </si>
  <si>
    <t>その他会計（黒字）</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</si>
  <si>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</si>
  <si>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</si>
  <si>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</si>
  <si>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</si>
  <si>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</si>
  <si>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及び実質公債費比率ともに、類似団体と比較すると高い水準です。これは近年大規模な投資的事業を継続したことにより借入残高は年々増加傾向であり、財源についてはその大半を町債に依存してきたためです。今後は、事業の選択や平準化を図り町債残高の縮減に努め将来的な財政負担の軽減を図る。また経営改革プランに基づき、建設事業債の発行や債務負担行為の新規設定の抑制等や、両比率の軽減に務めていきます。</t>
    <rPh sb="1" eb="3">
      <t>ショウライ</t>
    </rPh>
    <rPh sb="3" eb="5">
      <t>フタン</t>
    </rPh>
    <rPh sb="5" eb="7">
      <t>ヒリツ</t>
    </rPh>
    <rPh sb="7" eb="8">
      <t>オヨ</t>
    </rPh>
    <rPh sb="9" eb="11">
      <t>ジッシツ</t>
    </rPh>
    <rPh sb="11" eb="14">
      <t>コウサイヒ</t>
    </rPh>
    <rPh sb="14" eb="16">
      <t>ヒリツ</t>
    </rPh>
    <rPh sb="20" eb="22">
      <t>ルイジ</t>
    </rPh>
    <rPh sb="22" eb="24">
      <t>ダンタイ</t>
    </rPh>
    <rPh sb="25" eb="27">
      <t>ヒカク</t>
    </rPh>
    <rPh sb="30" eb="31">
      <t>タカ</t>
    </rPh>
    <rPh sb="32" eb="34">
      <t>スイジュン</t>
    </rPh>
    <rPh sb="102" eb="104">
      <t>コンゴ</t>
    </rPh>
    <rPh sb="183" eb="184">
      <t>リョウ</t>
    </rPh>
    <rPh sb="184" eb="186">
      <t>ヒリツ</t>
    </rPh>
    <rPh sb="187" eb="189">
      <t>ケイゲン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</si>
  <si>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</si>
  <si>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</si>
  <si>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</si>
  <si>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t>
    <phoneticPr fontId="5"/>
  </si>
  <si>
    <t>類似団体内平均値</t>
    <phoneticPr fontId="5"/>
  </si>
  <si>
    <t>　将来負担比率については、類似団体と比較すると高い水準となっている地方債の残高が高いことや充当可能財源の基金残高が低いためである。
　引き続き、経営改革プランに基づき、建設事業債の発行や債務負担行為の新規設定の抑制等や、資産の効率的な利用や総量の縮減、長寿命化を務めていきます。</t>
    <rPh sb="1" eb="3">
      <t>ショウライ</t>
    </rPh>
    <rPh sb="3" eb="5">
      <t>フタン</t>
    </rPh>
    <rPh sb="5" eb="7">
      <t>ヒリツ</t>
    </rPh>
    <rPh sb="13" eb="15">
      <t>ルイジ</t>
    </rPh>
    <rPh sb="15" eb="17">
      <t>ダンタイ</t>
    </rPh>
    <rPh sb="18" eb="20">
      <t>ヒカク</t>
    </rPh>
    <rPh sb="23" eb="24">
      <t>タカ</t>
    </rPh>
    <rPh sb="25" eb="27">
      <t>スイジュン</t>
    </rPh>
    <rPh sb="33" eb="36">
      <t>チホウサイ</t>
    </rPh>
    <rPh sb="37" eb="39">
      <t>ザンダカ</t>
    </rPh>
    <rPh sb="40" eb="41">
      <t>タカ</t>
    </rPh>
    <rPh sb="45" eb="47">
      <t>ジュウトウ</t>
    </rPh>
    <rPh sb="47" eb="49">
      <t>カノウ</t>
    </rPh>
    <rPh sb="49" eb="51">
      <t>ザイゲン</t>
    </rPh>
    <rPh sb="52" eb="54">
      <t>キキン</t>
    </rPh>
    <rPh sb="54" eb="56">
      <t>ザンダカ</t>
    </rPh>
    <rPh sb="57" eb="58">
      <t>ヒク</t>
    </rPh>
    <rPh sb="67" eb="68">
      <t>ヒ</t>
    </rPh>
    <rPh sb="69" eb="70">
      <t>ツヅ</t>
    </rPh>
    <rPh sb="72" eb="74">
      <t>ケイエイ</t>
    </rPh>
    <rPh sb="74" eb="76">
      <t>カイカク</t>
    </rPh>
    <rPh sb="80" eb="81">
      <t>モト</t>
    </rPh>
    <rPh sb="84" eb="86">
      <t>ケンセツ</t>
    </rPh>
    <rPh sb="86" eb="88">
      <t>ジギョウ</t>
    </rPh>
    <rPh sb="88" eb="89">
      <t>サイ</t>
    </rPh>
    <rPh sb="90" eb="92">
      <t>ハッコウ</t>
    </rPh>
    <rPh sb="93" eb="95">
      <t>サイム</t>
    </rPh>
    <rPh sb="95" eb="97">
      <t>フタン</t>
    </rPh>
    <rPh sb="97" eb="99">
      <t>コウイ</t>
    </rPh>
    <rPh sb="100" eb="102">
      <t>シンキ</t>
    </rPh>
    <rPh sb="102" eb="104">
      <t>セッテイ</t>
    </rPh>
    <rPh sb="105" eb="107">
      <t>ヨクセイ</t>
    </rPh>
    <rPh sb="107" eb="108">
      <t>トウ</t>
    </rPh>
    <rPh sb="110" eb="112">
      <t>シサン</t>
    </rPh>
    <rPh sb="113" eb="116">
      <t>コウリツテキ</t>
    </rPh>
    <rPh sb="117" eb="119">
      <t>リヨウ</t>
    </rPh>
    <rPh sb="120" eb="122">
      <t>ソウリョウ</t>
    </rPh>
    <rPh sb="123" eb="125">
      <t>シュクゲン</t>
    </rPh>
    <rPh sb="126" eb="127">
      <t>チョウ</t>
    </rPh>
    <rPh sb="127" eb="130">
      <t>ジュミョウカ</t>
    </rPh>
    <rPh sb="131" eb="132">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</si>
  <si>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</si>
  <si>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</si>
  <si>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</si>
  <si>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平成29年度　財政状況資料集</t>
    <phoneticPr fontId="5"/>
  </si>
  <si>
    <t>都道府県名</t>
    <phoneticPr fontId="5"/>
  </si>
  <si>
    <t>山形県</t>
    <phoneticPr fontId="5"/>
  </si>
  <si>
    <t>市町村類型</t>
    <phoneticPr fontId="5"/>
  </si>
  <si>
    <t>Ⅳ－１</t>
    <phoneticPr fontId="5"/>
  </si>
  <si>
    <t>指定団体等の指定状況</t>
    <phoneticPr fontId="5"/>
  </si>
  <si>
    <t>歳入総額</t>
    <phoneticPr fontId="20"/>
  </si>
  <si>
    <t>×</t>
    <phoneticPr fontId="5"/>
  </si>
  <si>
    <t>歳出総額</t>
    <phoneticPr fontId="20"/>
  </si>
  <si>
    <t>川西町</t>
    <phoneticPr fontId="5"/>
  </si>
  <si>
    <t>2-2</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</si>
  <si>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</si>
  <si>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</si>
  <si>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</si>
  <si>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</si>
  <si>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</si>
  <si>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</si>
  <si>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</si>
  <si>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</si>
  <si>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</si>
  <si>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</si>
  <si>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-9.0</t>
    <phoneticPr fontId="5"/>
  </si>
  <si>
    <t>繰上償還金</t>
    <phoneticPr fontId="20"/>
  </si>
  <si>
    <t>-</t>
    <phoneticPr fontId="5"/>
  </si>
  <si>
    <t>30.01.01(人)</t>
    <phoneticPr fontId="5"/>
  </si>
  <si>
    <t>積立金取崩し額</t>
    <phoneticPr fontId="20"/>
  </si>
  <si>
    <t>-</t>
    <phoneticPr fontId="5"/>
  </si>
  <si>
    <t>うち日本人(人)</t>
    <phoneticPr fontId="5"/>
  </si>
  <si>
    <t>○</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</si>
  <si>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</si>
  <si>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</si>
  <si>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</si>
  <si>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</si>
  <si>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-1.9</t>
    <phoneticPr fontId="5"/>
  </si>
  <si>
    <t>基準財政需要額</t>
    <phoneticPr fontId="20"/>
  </si>
  <si>
    <t>うち日本人(％)</t>
    <phoneticPr fontId="5"/>
  </si>
  <si>
    <t>標準税収入額等</t>
    <phoneticPr fontId="20"/>
  </si>
  <si>
    <t>教育長</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</si>
  <si>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</si>
  <si>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</si>
  <si>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</si>
  <si>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</si>
  <si>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</si>
  <si>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</si>
  <si>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</si>
  <si>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平成29年度</t>
    <phoneticPr fontId="20"/>
  </si>
  <si>
    <t>山形県川西町</t>
    <phoneticPr fontId="20"/>
  </si>
  <si>
    <t>歳出の状況（単位 千円・％）</t>
    <phoneticPr fontId="5"/>
  </si>
  <si>
    <t>目的別歳出の状況（単位 千円・％）</t>
    <phoneticPr fontId="5"/>
  </si>
  <si>
    <t>地方譲与税</t>
    <phoneticPr fontId="5"/>
  </si>
  <si>
    <t>　法定普通税</t>
    <phoneticPr fontId="5"/>
  </si>
  <si>
    <t>　　市町村民税</t>
    <phoneticPr fontId="5"/>
  </si>
  <si>
    <t>　　　個人均等割</t>
    <phoneticPr fontId="5"/>
  </si>
  <si>
    <t>　　　所得割</t>
    <phoneticPr fontId="5"/>
  </si>
  <si>
    <t>分離課税所得割交付金</t>
    <phoneticPr fontId="20"/>
  </si>
  <si>
    <t>　　　法人均等割</t>
    <phoneticPr fontId="5"/>
  </si>
  <si>
    <t>道府県民税所得割臨時交付金</t>
    <phoneticPr fontId="20"/>
  </si>
  <si>
    <t>　　　法人税割</t>
    <phoneticPr fontId="5"/>
  </si>
  <si>
    <t>　　固定資産税</t>
    <phoneticPr fontId="5"/>
  </si>
  <si>
    <t>　　　うち純固定資産税</t>
    <phoneticPr fontId="5"/>
  </si>
  <si>
    <t>　　軽自動車税</t>
    <phoneticPr fontId="5"/>
  </si>
  <si>
    <t>　　市町村たばこ税</t>
    <phoneticPr fontId="5"/>
  </si>
  <si>
    <t>　　鉱産税</t>
    <phoneticPr fontId="5"/>
  </si>
  <si>
    <t>地方特例交付金</t>
    <phoneticPr fontId="12"/>
  </si>
  <si>
    <t>　　特別土地保有税</t>
    <phoneticPr fontId="5"/>
  </si>
  <si>
    <t>　法定外普通税</t>
    <phoneticPr fontId="5"/>
  </si>
  <si>
    <t>　普通交付税</t>
    <phoneticPr fontId="5"/>
  </si>
  <si>
    <t>前年度繰上充用金</t>
    <phoneticPr fontId="5"/>
  </si>
  <si>
    <t>　特別交付税</t>
    <phoneticPr fontId="5"/>
  </si>
  <si>
    <t>　法定目的税</t>
    <phoneticPr fontId="5"/>
  </si>
  <si>
    <t>　震災復興特別交付税</t>
    <phoneticPr fontId="20"/>
  </si>
  <si>
    <t>　　入湯税</t>
    <phoneticPr fontId="5"/>
  </si>
  <si>
    <t>(一般財源計)</t>
    <phoneticPr fontId="5"/>
  </si>
  <si>
    <t>　　事業所税</t>
    <phoneticPr fontId="5"/>
  </si>
  <si>
    <t>交通安全対策特別交付金</t>
    <phoneticPr fontId="5"/>
  </si>
  <si>
    <t>　　都市計画税</t>
    <phoneticPr fontId="5"/>
  </si>
  <si>
    <t>構成比</t>
    <phoneticPr fontId="5"/>
  </si>
  <si>
    <t>充当一般財源等</t>
    <phoneticPr fontId="5"/>
  </si>
  <si>
    <t>　　水利地益税等</t>
    <phoneticPr fontId="5"/>
  </si>
  <si>
    <t>　法定外目的税</t>
    <phoneticPr fontId="5"/>
  </si>
  <si>
    <t>　人件費</t>
    <phoneticPr fontId="5"/>
  </si>
  <si>
    <t>　扶助費</t>
    <phoneticPr fontId="5"/>
  </si>
  <si>
    <t>　公債費</t>
    <phoneticPr fontId="5"/>
  </si>
  <si>
    <t>元利償還金</t>
    <phoneticPr fontId="5"/>
  </si>
  <si>
    <t>　うち元金</t>
    <phoneticPr fontId="20"/>
  </si>
  <si>
    <t>・計</t>
    <phoneticPr fontId="5"/>
  </si>
  <si>
    <t>　うち利子</t>
    <phoneticPr fontId="20"/>
  </si>
  <si>
    <t>一時借入金利子</t>
    <phoneticPr fontId="5"/>
  </si>
  <si>
    <t>　物件費</t>
    <phoneticPr fontId="5"/>
  </si>
  <si>
    <t>合計</t>
    <phoneticPr fontId="5"/>
  </si>
  <si>
    <t>　維持補修費</t>
    <phoneticPr fontId="5"/>
  </si>
  <si>
    <t>病院</t>
    <phoneticPr fontId="5"/>
  </si>
  <si>
    <t>　うち臨時財政対策債</t>
    <phoneticPr fontId="5"/>
  </si>
  <si>
    <t>下水道</t>
    <phoneticPr fontId="5"/>
  </si>
  <si>
    <t>　　うち一部事務組合負担金</t>
    <phoneticPr fontId="5"/>
  </si>
  <si>
    <t>歳入合計</t>
    <phoneticPr fontId="5"/>
  </si>
  <si>
    <t>上水道</t>
    <phoneticPr fontId="5"/>
  </si>
  <si>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</si>
  <si>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</si>
  <si>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</si>
  <si>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</si>
  <si>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</si>
  <si>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</si>
  <si>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</si>
  <si>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</si>
  <si>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</si>
  <si>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</si>
  <si>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</si>
  <si>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　　うち人件費</t>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</si>
  <si>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</si>
  <si>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</si>
  <si>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</si>
  <si>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</si>
  <si>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</si>
  <si>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</si>
  <si>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</si>
  <si>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</si>
  <si>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</si>
  <si>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</si>
  <si>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</si>
  <si>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</si>
  <si>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</si>
  <si>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</si>
  <si>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川西町体育振興公社</t>
    <rPh sb="0" eb="3">
      <t>カワニシマチ</t>
    </rPh>
    <rPh sb="3" eb="5">
      <t>タイイク</t>
    </rPh>
    <rPh sb="5" eb="7">
      <t>シンコウ</t>
    </rPh>
    <rPh sb="7" eb="9">
      <t>コウシャ</t>
    </rPh>
    <phoneticPr fontId="2"/>
  </si>
  <si>
    <t>-</t>
    <phoneticPr fontId="2"/>
  </si>
  <si>
    <t>ダリヤパークサービス</t>
    <phoneticPr fontId="2"/>
  </si>
  <si>
    <t>○</t>
    <phoneticPr fontId="2"/>
  </si>
  <si>
    <t>川西町土地開発公社</t>
    <rPh sb="0" eb="3">
      <t>カワニシマチ</t>
    </rPh>
    <rPh sb="3" eb="5">
      <t>トチ</t>
    </rPh>
    <rPh sb="5" eb="7">
      <t>カイハツ</t>
    </rPh>
    <rPh sb="7" eb="9">
      <t>コウシャ</t>
    </rPh>
    <phoneticPr fontId="2"/>
  </si>
  <si>
    <t>山形鉄道</t>
    <rPh sb="0" eb="2">
      <t>ヤマガタ</t>
    </rPh>
    <rPh sb="2" eb="4">
      <t>テツドウ</t>
    </rPh>
    <phoneticPr fontId="2"/>
  </si>
  <si>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</si>
  <si>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</si>
  <si>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</si>
  <si>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</si>
  <si>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</si>
  <si>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</si>
  <si>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</si>
  <si>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</si>
  <si>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</si>
  <si>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</si>
  <si>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</si>
  <si>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</si>
  <si>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</si>
  <si>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</si>
  <si>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</si>
  <si>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</si>
  <si>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</si>
  <si>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左のうち
一般会計等
負担見込額</t>
    <phoneticPr fontId="5"/>
  </si>
  <si>
    <t>置賜広域病院企業団</t>
    <rPh sb="0" eb="2">
      <t>オイタマ</t>
    </rPh>
    <rPh sb="2" eb="4">
      <t>コウイキ</t>
    </rPh>
    <rPh sb="4" eb="6">
      <t>ビョウイン</t>
    </rPh>
    <rPh sb="6" eb="8">
      <t>キギョウ</t>
    </rPh>
    <rPh sb="8" eb="9">
      <t>ダン</t>
    </rPh>
    <phoneticPr fontId="2"/>
  </si>
  <si>
    <t>法適用企業</t>
    <rPh sb="0" eb="1">
      <t>ホウ</t>
    </rPh>
    <rPh sb="1" eb="3">
      <t>テキヨウ</t>
    </rPh>
    <rPh sb="3" eb="5">
      <t>キギョウ</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</si>
  <si>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</si>
  <si>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</si>
  <si>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</si>
  <si>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</si>
  <si>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</si>
  <si>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</si>
  <si>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</si>
  <si>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</si>
  <si>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</si>
  <si>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</si>
  <si>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</si>
  <si>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</si>
  <si>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</si>
  <si>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</si>
  <si>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</si>
  <si>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</si>
  <si>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下水道事業特別会計</t>
    <phoneticPr fontId="5"/>
  </si>
  <si>
    <t>農業集落排水事業特別会計</t>
    <phoneticPr fontId="5"/>
  </si>
  <si>
    <t>水道事業会計</t>
    <phoneticPr fontId="5"/>
  </si>
  <si>
    <t>(Ｆ)</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</si>
  <si>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</si>
  <si>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</si>
  <si>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</si>
  <si>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</si>
  <si>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</si>
  <si>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</si>
  <si>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</si>
  <si>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</si>
  <si>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 xml:space="preserve"> </t>
    <phoneticPr fontId="5"/>
  </si>
  <si>
    <t>（注）人口については、各調査年度の1月1日現在の住民基本台帳に登載されている人口に基づいている。</t>
    <phoneticPr fontId="5"/>
  </si>
  <si>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</si>
  <si>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</si>
  <si>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</si>
  <si>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※平成30年度中に市町村合併した団体で、合併前の団体ごとの決算に基づく実質公債費比率を算出していない団体については、グラフを表記しない。</t>
    <phoneticPr fontId="5"/>
  </si>
  <si>
    <t xml:space="preserve"> </t>
    <phoneticPr fontId="5"/>
  </si>
  <si>
    <t xml:space="preserve"> </t>
    <phoneticPr fontId="5"/>
  </si>
  <si>
    <t>標準財政規模比（％）</t>
    <phoneticPr fontId="5"/>
  </si>
  <si>
    <t>標準財政規模比（％）</t>
    <phoneticPr fontId="5"/>
  </si>
  <si>
    <t>※平成30年度中に市町村合併した団体で、合併前の団体ごとの決算に基づく連結実質赤字比率を算出していない団体については、グラフを表記しない。</t>
    <phoneticPr fontId="5"/>
  </si>
  <si>
    <t>元利償還金等(A)</t>
    <phoneticPr fontId="5"/>
  </si>
  <si>
    <t>減債基金積立不足算定額</t>
    <phoneticPr fontId="5"/>
  </si>
  <si>
    <t>満期一括償還地方債に係る年度割相当額</t>
    <phoneticPr fontId="5"/>
  </si>
  <si>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</si>
  <si>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</si>
  <si>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</si>
  <si>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</si>
  <si>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</si>
  <si>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</si>
  <si>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</si>
  <si>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うち、健全化法施行規則附則第三条に係る負担見込額</t>
    <phoneticPr fontId="5"/>
  </si>
  <si>
    <t>充当可能財源等(B)</t>
    <phoneticPr fontId="5"/>
  </si>
  <si>
    <t>庁舎建設基金</t>
    <rPh sb="0" eb="2">
      <t>チョウシャ</t>
    </rPh>
    <rPh sb="2" eb="4">
      <t>ケンセツ</t>
    </rPh>
    <rPh sb="4" eb="6">
      <t>キキン</t>
    </rPh>
    <phoneticPr fontId="11"/>
  </si>
  <si>
    <t>人材育成交流基金</t>
    <rPh sb="0" eb="2">
      <t>ジンザイ</t>
    </rPh>
    <rPh sb="2" eb="4">
      <t>イクセイ</t>
    </rPh>
    <rPh sb="4" eb="6">
      <t>コウリュウ</t>
    </rPh>
    <rPh sb="6" eb="8">
      <t>キキン</t>
    </rPh>
    <phoneticPr fontId="11"/>
  </si>
  <si>
    <t>起業支援基金</t>
    <rPh sb="0" eb="2">
      <t>キギョウ</t>
    </rPh>
    <rPh sb="2" eb="4">
      <t>シエン</t>
    </rPh>
    <rPh sb="4" eb="6">
      <t>キキン</t>
    </rPh>
    <phoneticPr fontId="11"/>
  </si>
  <si>
    <t>子育て支援基金</t>
    <rPh sb="0" eb="2">
      <t>コソダ</t>
    </rPh>
    <rPh sb="3" eb="5">
      <t>シエン</t>
    </rPh>
    <rPh sb="5" eb="7">
      <t>キキン</t>
    </rPh>
    <phoneticPr fontId="11"/>
  </si>
  <si>
    <t>ふるさとづくり基金</t>
    <rPh sb="7" eb="9">
      <t>キキン</t>
    </rPh>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</si>
</sst>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12" xfId="11" applyFont="1" applyBorder="1">
      <alignment vertical="center"/>
    </xf>
    <xf numFmtId="0" fontId="15" fillId="0" borderId="0" xfId="11" applyFont="1" applyBorder="1">
      <alignment vertical="center"/>
    </xf>
    <xf numFmtId="0" fontId="15" fillId="0" borderId="52" xfId="11" applyFont="1" applyBorder="1">
      <alignment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Protection="1">
      <alignment vertical="center"/>
    </xf>
    <xf numFmtId="0" fontId="29" fillId="6" borderId="0" xfId="12" applyFont="1" applyFill="1" applyProtection="1">
      <alignment vertical="center"/>
    </xf>
    <xf numFmtId="0" fontId="29" fillId="6" borderId="73" xfId="12" applyFont="1" applyFill="1" applyBorder="1" applyAlignment="1" applyProtection="1">
      <alignment horizontal="center" vertical="center"/>
    </xf>
    <xf numFmtId="0" fontId="15" fillId="0" borderId="0" xfId="8" applyFont="1" applyFill="1" applyBorder="1" applyAlignment="1" applyProtection="1">
      <alignment horizontal="center" vertical="center" shrinkToFit="1"/>
      <protection hidden="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30" xfId="8" applyFont="1" applyFill="1" applyBorder="1" applyAlignment="1">
      <alignment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9" fillId="0" borderId="31" xfId="8" applyFont="1" applyFill="1" applyBorder="1" applyAlignment="1">
      <alignment vertical="center"/>
    </xf>
    <xf numFmtId="0" fontId="19" fillId="0" borderId="42" xfId="8" applyFont="1" applyFill="1" applyBorder="1" applyAlignment="1">
      <alignmen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38" xfId="11" applyNumberForma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15" fillId="0" borderId="34" xfId="11" applyFont="1" applyBorder="1" applyAlignment="1">
      <alignment horizontal="center"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General</c:formatCode>
                <c:ptCount val="5"/>
                <c:pt idx="0">
                  <c:v>81990</c:v>
                </c:pt>
                <c:pt idx="1">
                  <c:v>87551</c:v>
                </c:pt>
                <c:pt idx="2">
                  <c:v>77577</c:v>
                </c:pt>
                <c:pt idx="3">
                  <c:v>115123</c:v>
                </c:pt>
                <c:pt idx="4">
                  <c:v>98899</c:v>
                </c:pt>
              </c:numCache>
            </c:numRef>
          </c:val>
          <c:smooth val="0"/>
          <c:extLst xmlns:c16r2="http://schemas.microsoft.com/office/drawing/2015/06/chart">
            <c:ext xmlns:c16="http://schemas.microsoft.com/office/drawing/2014/chart" uri="{C3380CC4-5D6E-409C-BE32-E72D297353CC}">
              <c16:uniqueId val="{00000000-4FEC-44ED-BCA1-D7943302FA9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General</c:formatCode>
                <c:ptCount val="5"/>
                <c:pt idx="0">
                  <c:v>133251</c:v>
                </c:pt>
                <c:pt idx="1">
                  <c:v>70728</c:v>
                </c:pt>
                <c:pt idx="2">
                  <c:v>127600</c:v>
                </c:pt>
                <c:pt idx="3">
                  <c:v>82935</c:v>
                </c:pt>
                <c:pt idx="4">
                  <c:v>72647</c:v>
                </c:pt>
              </c:numCache>
            </c:numRef>
          </c:val>
          <c:smooth val="0"/>
          <c:extLst xmlns:c16r2="http://schemas.microsoft.com/office/drawing/2015/06/chart">
            <c:ext xmlns:c16="http://schemas.microsoft.com/office/drawing/2014/chart" uri="{C3380CC4-5D6E-409C-BE32-E72D297353CC}">
              <c16:uniqueId val="{00000001-4FEC-44ED-BCA1-D7943302FA9C}"/>
            </c:ext>
          </c:extLst>
        </c:ser>
        <c:dLbls>
          <c:showLegendKey val="0"/>
          <c:showVal val="0"/>
          <c:showCatName val="0"/>
          <c:showSerName val="0"/>
          <c:showPercent val="0"/>
          <c:showBubbleSize val="0"/>
        </c:dLbls>
        <c:marker val="1"/>
        <c:smooth val="0"/>
        <c:axId val="77875840"/>
        <c:axId val="77906688"/>
      </c:lineChart>
      <c:catAx>
        <c:axId val="778758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906688"/>
        <c:crosses val="autoZero"/>
        <c:auto val="1"/>
        <c:lblAlgn val="ctr"/>
        <c:lblOffset val="100"/>
        <c:tickLblSkip val="1"/>
        <c:tickMarkSkip val="1"/>
        <c:noMultiLvlLbl val="0"/>
      </c:catAx>
      <c:valAx>
        <c:axId val="77906688"/>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8758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4.55</c:v>
                </c:pt>
                <c:pt idx="1">
                  <c:v>4.99</c:v>
                </c:pt>
                <c:pt idx="2">
                  <c:v>4.1399999999999997</c:v>
                </c:pt>
                <c:pt idx="3">
                  <c:v>3.46</c:v>
                </c:pt>
                <c:pt idx="4">
                  <c:v>3.18</c:v>
                </c:pt>
              </c:numCache>
            </c:numRef>
          </c:val>
          <c:extLst xmlns:c16r2="http://schemas.microsoft.com/office/drawing/2015/06/chart">
            <c:ext xmlns:c16="http://schemas.microsoft.com/office/drawing/2014/chart" uri="{C3380CC4-5D6E-409C-BE32-E72D297353CC}">
              <c16:uniqueId val="{00000000-8833-4451-9814-17577716DD5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11.42</c:v>
                </c:pt>
                <c:pt idx="1">
                  <c:v>11.77</c:v>
                </c:pt>
                <c:pt idx="2">
                  <c:v>12.45</c:v>
                </c:pt>
                <c:pt idx="3">
                  <c:v>9.85</c:v>
                </c:pt>
                <c:pt idx="4">
                  <c:v>7.44</c:v>
                </c:pt>
              </c:numCache>
            </c:numRef>
          </c:val>
          <c:extLst xmlns:c16r2="http://schemas.microsoft.com/office/drawing/2015/06/chart">
            <c:ext xmlns:c16="http://schemas.microsoft.com/office/drawing/2014/chart" uri="{C3380CC4-5D6E-409C-BE32-E72D297353CC}">
              <c16:uniqueId val="{00000001-8833-4451-9814-17577716DD5E}"/>
            </c:ext>
          </c:extLst>
        </c:ser>
        <c:dLbls>
          <c:showLegendKey val="0"/>
          <c:showVal val="0"/>
          <c:showCatName val="0"/>
          <c:showSerName val="0"/>
          <c:showPercent val="0"/>
          <c:showBubbleSize val="0"/>
        </c:dLbls>
        <c:gapWidth val="250"/>
        <c:overlap val="100"/>
        <c:axId val="108331008"/>
        <c:axId val="10833292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3.08</c:v>
                </c:pt>
                <c:pt idx="1">
                  <c:v>0.81</c:v>
                </c:pt>
                <c:pt idx="2">
                  <c:v>0.09</c:v>
                </c:pt>
                <c:pt idx="3">
                  <c:v>-3.15</c:v>
                </c:pt>
                <c:pt idx="4">
                  <c:v>-2.77</c:v>
                </c:pt>
              </c:numCache>
            </c:numRef>
          </c:val>
          <c:smooth val="0"/>
          <c:extLst xmlns:c16r2="http://schemas.microsoft.com/office/drawing/2015/06/chart">
            <c:ext xmlns:c16="http://schemas.microsoft.com/office/drawing/2014/chart" uri="{C3380CC4-5D6E-409C-BE32-E72D297353CC}">
              <c16:uniqueId val="{00000002-8833-4451-9814-17577716DD5E}"/>
            </c:ext>
          </c:extLst>
        </c:ser>
        <c:dLbls>
          <c:showLegendKey val="0"/>
          <c:showVal val="0"/>
          <c:showCatName val="0"/>
          <c:showSerName val="0"/>
          <c:showPercent val="0"/>
          <c:showBubbleSize val="0"/>
        </c:dLbls>
        <c:marker val="1"/>
        <c:smooth val="0"/>
        <c:axId val="108331008"/>
        <c:axId val="108332928"/>
      </c:lineChart>
      <c:catAx>
        <c:axId val="108331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8332928"/>
        <c:crosses val="autoZero"/>
        <c:auto val="1"/>
        <c:lblAlgn val="ctr"/>
        <c:lblOffset val="100"/>
        <c:tickLblSkip val="1"/>
        <c:tickMarkSkip val="1"/>
        <c:noMultiLvlLbl val="0"/>
      </c:catAx>
      <c:valAx>
        <c:axId val="1083329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331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4715-4000-87A9-39D9B49F843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715-4000-87A9-39D9B49F8437}"/>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4715-4000-87A9-39D9B49F8437}"/>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#N/A</c:v>
                </c:pt>
                <c:pt idx="1">
                  <c:v>0.02</c:v>
                </c:pt>
                <c:pt idx="2">
                  <c:v>#N/A</c:v>
                </c:pt>
                <c:pt idx="3">
                  <c:v>0.05</c:v>
                </c:pt>
                <c:pt idx="4">
                  <c:v>#N/A</c:v>
                </c:pt>
                <c:pt idx="5">
                  <c:v>0.02</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3-4715-4000-87A9-39D9B49F8437}"/>
            </c:ext>
          </c:extLst>
        </c:ser>
        <c:ser>
          <c:idx val="4"/>
          <c:order val="4"/>
          <c:tx>
            <c:strRef>
              <c:f>[1]データシート!$A$31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0.1</c:v>
                </c:pt>
                <c:pt idx="2">
                  <c:v>#N/A</c:v>
                </c:pt>
                <c:pt idx="3">
                  <c:v>7.0000000000000007E-2</c:v>
                </c:pt>
                <c:pt idx="4">
                  <c:v>#N/A</c:v>
                </c:pt>
                <c:pt idx="5">
                  <c:v>0.04</c:v>
                </c:pt>
                <c:pt idx="6">
                  <c:v>#N/A</c:v>
                </c:pt>
                <c:pt idx="7">
                  <c:v>0.05</c:v>
                </c:pt>
                <c:pt idx="8">
                  <c:v>#N/A</c:v>
                </c:pt>
                <c:pt idx="9">
                  <c:v>0.05</c:v>
                </c:pt>
              </c:numCache>
            </c:numRef>
          </c:val>
          <c:extLst xmlns:c16r2="http://schemas.microsoft.com/office/drawing/2015/06/chart">
            <c:ext xmlns:c16="http://schemas.microsoft.com/office/drawing/2014/chart" uri="{C3380CC4-5D6E-409C-BE32-E72D297353CC}">
              <c16:uniqueId val="{00000004-4715-4000-87A9-39D9B49F8437}"/>
            </c:ext>
          </c:extLst>
        </c:ser>
        <c:ser>
          <c:idx val="5"/>
          <c:order val="5"/>
          <c:tx>
            <c:strRef>
              <c:f>[1]データシート!$A$32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#N/A</c:v>
                </c:pt>
                <c:pt idx="1">
                  <c:v>0.2</c:v>
                </c:pt>
                <c:pt idx="2">
                  <c:v>#N/A</c:v>
                </c:pt>
                <c:pt idx="3">
                  <c:v>0.13</c:v>
                </c:pt>
                <c:pt idx="4">
                  <c:v>#N/A</c:v>
                </c:pt>
                <c:pt idx="5">
                  <c:v>0.09</c:v>
                </c:pt>
                <c:pt idx="6">
                  <c:v>#N/A</c:v>
                </c:pt>
                <c:pt idx="7">
                  <c:v>0.16</c:v>
                </c:pt>
                <c:pt idx="8">
                  <c:v>#N/A</c:v>
                </c:pt>
                <c:pt idx="9">
                  <c:v>0.11</c:v>
                </c:pt>
              </c:numCache>
            </c:numRef>
          </c:val>
          <c:extLst xmlns:c16r2="http://schemas.microsoft.com/office/drawing/2015/06/chart">
            <c:ext xmlns:c16="http://schemas.microsoft.com/office/drawing/2014/chart" uri="{C3380CC4-5D6E-409C-BE32-E72D297353CC}">
              <c16:uniqueId val="{00000005-4715-4000-87A9-39D9B49F8437}"/>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0.18</c:v>
                </c:pt>
                <c:pt idx="2">
                  <c:v>#N/A</c:v>
                </c:pt>
                <c:pt idx="3">
                  <c:v>0.4</c:v>
                </c:pt>
                <c:pt idx="4">
                  <c:v>#N/A</c:v>
                </c:pt>
                <c:pt idx="5">
                  <c:v>0.36</c:v>
                </c:pt>
                <c:pt idx="6">
                  <c:v>#N/A</c:v>
                </c:pt>
                <c:pt idx="7">
                  <c:v>0.63</c:v>
                </c:pt>
                <c:pt idx="8">
                  <c:v>#N/A</c:v>
                </c:pt>
                <c:pt idx="9">
                  <c:v>0.72</c:v>
                </c:pt>
              </c:numCache>
            </c:numRef>
          </c:val>
          <c:extLst xmlns:c16r2="http://schemas.microsoft.com/office/drawing/2015/06/chart">
            <c:ext xmlns:c16="http://schemas.microsoft.com/office/drawing/2014/chart" uri="{C3380CC4-5D6E-409C-BE32-E72D297353CC}">
              <c16:uniqueId val="{00000006-4715-4000-87A9-39D9B49F8437}"/>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1.1599999999999999</c:v>
                </c:pt>
                <c:pt idx="2">
                  <c:v>#N/A</c:v>
                </c:pt>
                <c:pt idx="3">
                  <c:v>0.49</c:v>
                </c:pt>
                <c:pt idx="4">
                  <c:v>#N/A</c:v>
                </c:pt>
                <c:pt idx="5">
                  <c:v>7.0000000000000007E-2</c:v>
                </c:pt>
                <c:pt idx="6">
                  <c:v>#N/A</c:v>
                </c:pt>
                <c:pt idx="7">
                  <c:v>0.83</c:v>
                </c:pt>
                <c:pt idx="8">
                  <c:v>#N/A</c:v>
                </c:pt>
                <c:pt idx="9">
                  <c:v>0.79</c:v>
                </c:pt>
              </c:numCache>
            </c:numRef>
          </c:val>
          <c:extLst xmlns:c16r2="http://schemas.microsoft.com/office/drawing/2015/06/chart">
            <c:ext xmlns:c16="http://schemas.microsoft.com/office/drawing/2014/chart" uri="{C3380CC4-5D6E-409C-BE32-E72D297353CC}">
              <c16:uniqueId val="{00000007-4715-4000-87A9-39D9B49F8437}"/>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1.95</c:v>
                </c:pt>
                <c:pt idx="2">
                  <c:v>#N/A</c:v>
                </c:pt>
                <c:pt idx="3">
                  <c:v>1.82</c:v>
                </c:pt>
                <c:pt idx="4">
                  <c:v>#N/A</c:v>
                </c:pt>
                <c:pt idx="5">
                  <c:v>2.1</c:v>
                </c:pt>
                <c:pt idx="6">
                  <c:v>#N/A</c:v>
                </c:pt>
                <c:pt idx="7">
                  <c:v>2.3199999999999998</c:v>
                </c:pt>
                <c:pt idx="8">
                  <c:v>#N/A</c:v>
                </c:pt>
                <c:pt idx="9">
                  <c:v>2.2400000000000002</c:v>
                </c:pt>
              </c:numCache>
            </c:numRef>
          </c:val>
          <c:extLst xmlns:c16r2="http://schemas.microsoft.com/office/drawing/2015/06/chart">
            <c:ext xmlns:c16="http://schemas.microsoft.com/office/drawing/2014/chart" uri="{C3380CC4-5D6E-409C-BE32-E72D297353CC}">
              <c16:uniqueId val="{00000008-4715-4000-87A9-39D9B49F843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4.55</c:v>
                </c:pt>
                <c:pt idx="2">
                  <c:v>#N/A</c:v>
                </c:pt>
                <c:pt idx="3">
                  <c:v>4.99</c:v>
                </c:pt>
                <c:pt idx="4">
                  <c:v>#N/A</c:v>
                </c:pt>
                <c:pt idx="5">
                  <c:v>4.1399999999999997</c:v>
                </c:pt>
                <c:pt idx="6">
                  <c:v>#N/A</c:v>
                </c:pt>
                <c:pt idx="7">
                  <c:v>3.45</c:v>
                </c:pt>
                <c:pt idx="8">
                  <c:v>#N/A</c:v>
                </c:pt>
                <c:pt idx="9">
                  <c:v>3.17</c:v>
                </c:pt>
              </c:numCache>
            </c:numRef>
          </c:val>
          <c:extLst xmlns:c16r2="http://schemas.microsoft.com/office/drawing/2015/06/chart">
            <c:ext xmlns:c16="http://schemas.microsoft.com/office/drawing/2014/chart" uri="{C3380CC4-5D6E-409C-BE32-E72D297353CC}">
              <c16:uniqueId val="{00000009-4715-4000-87A9-39D9B49F8437}"/>
            </c:ext>
          </c:extLst>
        </c:ser>
        <c:dLbls>
          <c:showLegendKey val="0"/>
          <c:showVal val="0"/>
          <c:showCatName val="0"/>
          <c:showSerName val="0"/>
          <c:showPercent val="0"/>
          <c:showBubbleSize val="0"/>
        </c:dLbls>
        <c:gapWidth val="150"/>
        <c:overlap val="100"/>
        <c:axId val="108418560"/>
        <c:axId val="108420096"/>
      </c:barChart>
      <c:catAx>
        <c:axId val="108418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420096"/>
        <c:crosses val="autoZero"/>
        <c:auto val="1"/>
        <c:lblAlgn val="ctr"/>
        <c:lblOffset val="100"/>
        <c:tickLblSkip val="1"/>
        <c:tickMarkSkip val="1"/>
        <c:noMultiLvlLbl val="0"/>
      </c:catAx>
      <c:valAx>
        <c:axId val="1084200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4185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1370</c:v>
                </c:pt>
                <c:pt idx="5">
                  <c:v>1464</c:v>
                </c:pt>
                <c:pt idx="8">
                  <c:v>1449</c:v>
                </c:pt>
                <c:pt idx="11">
                  <c:v>1542</c:v>
                </c:pt>
                <c:pt idx="14">
                  <c:v>1551</c:v>
                </c:pt>
              </c:numCache>
            </c:numRef>
          </c:val>
          <c:extLst xmlns:c16r2="http://schemas.microsoft.com/office/drawing/2015/06/chart">
            <c:ext xmlns:c16="http://schemas.microsoft.com/office/drawing/2014/chart" uri="{C3380CC4-5D6E-409C-BE32-E72D297353CC}">
              <c16:uniqueId val="{00000000-7426-4E22-BCA2-E4F115FD1D5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1</c:v>
                </c:pt>
                <c:pt idx="3">
                  <c:v>1</c:v>
                </c:pt>
                <c:pt idx="6">
                  <c:v>0</c:v>
                </c:pt>
                <c:pt idx="9">
                  <c:v>1</c:v>
                </c:pt>
                <c:pt idx="12">
                  <c:v>1</c:v>
                </c:pt>
              </c:numCache>
            </c:numRef>
          </c:val>
          <c:extLst xmlns:c16r2="http://schemas.microsoft.com/office/drawing/2015/06/chart">
            <c:ext xmlns:c16="http://schemas.microsoft.com/office/drawing/2014/chart" uri="{C3380CC4-5D6E-409C-BE32-E72D297353CC}">
              <c16:uniqueId val="{00000001-7426-4E22-BCA2-E4F115FD1D5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19</c:v>
                </c:pt>
                <c:pt idx="3">
                  <c:v>13</c:v>
                </c:pt>
                <c:pt idx="6">
                  <c:v>0</c:v>
                </c:pt>
                <c:pt idx="9">
                  <c:v>3</c:v>
                </c:pt>
                <c:pt idx="12">
                  <c:v>3</c:v>
                </c:pt>
              </c:numCache>
            </c:numRef>
          </c:val>
          <c:extLst xmlns:c16r2="http://schemas.microsoft.com/office/drawing/2015/06/chart">
            <c:ext xmlns:c16="http://schemas.microsoft.com/office/drawing/2014/chart" uri="{C3380CC4-5D6E-409C-BE32-E72D297353CC}">
              <c16:uniqueId val="{00000002-7426-4E22-BCA2-E4F115FD1D5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621</c:v>
                </c:pt>
                <c:pt idx="3">
                  <c:v>604</c:v>
                </c:pt>
                <c:pt idx="6">
                  <c:v>624</c:v>
                </c:pt>
                <c:pt idx="9">
                  <c:v>731</c:v>
                </c:pt>
                <c:pt idx="12">
                  <c:v>677</c:v>
                </c:pt>
              </c:numCache>
            </c:numRef>
          </c:val>
          <c:extLst xmlns:c16r2="http://schemas.microsoft.com/office/drawing/2015/06/chart">
            <c:ext xmlns:c16="http://schemas.microsoft.com/office/drawing/2014/chart" uri="{C3380CC4-5D6E-409C-BE32-E72D297353CC}">
              <c16:uniqueId val="{00000003-7426-4E22-BCA2-E4F115FD1D5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268</c:v>
                </c:pt>
                <c:pt idx="3">
                  <c:v>263</c:v>
                </c:pt>
                <c:pt idx="6">
                  <c:v>290</c:v>
                </c:pt>
                <c:pt idx="9">
                  <c:v>324</c:v>
                </c:pt>
                <c:pt idx="12">
                  <c:v>308</c:v>
                </c:pt>
              </c:numCache>
            </c:numRef>
          </c:val>
          <c:extLst xmlns:c16r2="http://schemas.microsoft.com/office/drawing/2015/06/chart">
            <c:ext xmlns:c16="http://schemas.microsoft.com/office/drawing/2014/chart" uri="{C3380CC4-5D6E-409C-BE32-E72D297353CC}">
              <c16:uniqueId val="{00000004-7426-4E22-BCA2-E4F115FD1D5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426-4E22-BCA2-E4F115FD1D5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426-4E22-BCA2-E4F115FD1D5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986</c:v>
                </c:pt>
                <c:pt idx="3">
                  <c:v>1008</c:v>
                </c:pt>
                <c:pt idx="6">
                  <c:v>1058</c:v>
                </c:pt>
                <c:pt idx="9">
                  <c:v>1105</c:v>
                </c:pt>
                <c:pt idx="12">
                  <c:v>1184</c:v>
                </c:pt>
              </c:numCache>
            </c:numRef>
          </c:val>
          <c:extLst xmlns:c16r2="http://schemas.microsoft.com/office/drawing/2015/06/chart">
            <c:ext xmlns:c16="http://schemas.microsoft.com/office/drawing/2014/chart" uri="{C3380CC4-5D6E-409C-BE32-E72D297353CC}">
              <c16:uniqueId val="{00000007-7426-4E22-BCA2-E4F115FD1D5C}"/>
            </c:ext>
          </c:extLst>
        </c:ser>
        <c:dLbls>
          <c:showLegendKey val="0"/>
          <c:showVal val="0"/>
          <c:showCatName val="0"/>
          <c:showSerName val="0"/>
          <c:showPercent val="0"/>
          <c:showBubbleSize val="0"/>
        </c:dLbls>
        <c:gapWidth val="100"/>
        <c:overlap val="100"/>
        <c:axId val="108564480"/>
        <c:axId val="10856640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525</c:v>
                </c:pt>
                <c:pt idx="2">
                  <c:v>#N/A</c:v>
                </c:pt>
                <c:pt idx="3">
                  <c:v>#N/A</c:v>
                </c:pt>
                <c:pt idx="4">
                  <c:v>425</c:v>
                </c:pt>
                <c:pt idx="5">
                  <c:v>#N/A</c:v>
                </c:pt>
                <c:pt idx="6">
                  <c:v>#N/A</c:v>
                </c:pt>
                <c:pt idx="7">
                  <c:v>523</c:v>
                </c:pt>
                <c:pt idx="8">
                  <c:v>#N/A</c:v>
                </c:pt>
                <c:pt idx="9">
                  <c:v>#N/A</c:v>
                </c:pt>
                <c:pt idx="10">
                  <c:v>622</c:v>
                </c:pt>
                <c:pt idx="11">
                  <c:v>#N/A</c:v>
                </c:pt>
                <c:pt idx="12">
                  <c:v>#N/A</c:v>
                </c:pt>
                <c:pt idx="13">
                  <c:v>622</c:v>
                </c:pt>
                <c:pt idx="14">
                  <c:v>#N/A</c:v>
                </c:pt>
              </c:numCache>
            </c:numRef>
          </c:val>
          <c:smooth val="0"/>
          <c:extLst xmlns:c16r2="http://schemas.microsoft.com/office/drawing/2015/06/chart">
            <c:ext xmlns:c16="http://schemas.microsoft.com/office/drawing/2014/chart" uri="{C3380CC4-5D6E-409C-BE32-E72D297353CC}">
              <c16:uniqueId val="{00000008-7426-4E22-BCA2-E4F115FD1D5C}"/>
            </c:ext>
          </c:extLst>
        </c:ser>
        <c:dLbls>
          <c:showLegendKey val="0"/>
          <c:showVal val="0"/>
          <c:showCatName val="0"/>
          <c:showSerName val="0"/>
          <c:showPercent val="0"/>
          <c:showBubbleSize val="0"/>
        </c:dLbls>
        <c:marker val="1"/>
        <c:smooth val="0"/>
        <c:axId val="108564480"/>
        <c:axId val="108566400"/>
      </c:lineChart>
      <c:catAx>
        <c:axId val="108564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8566400"/>
        <c:crosses val="autoZero"/>
        <c:auto val="1"/>
        <c:lblAlgn val="ctr"/>
        <c:lblOffset val="100"/>
        <c:tickLblSkip val="1"/>
        <c:tickMarkSkip val="1"/>
        <c:noMultiLvlLbl val="0"/>
      </c:catAx>
      <c:valAx>
        <c:axId val="1085664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564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16131</c:v>
                </c:pt>
                <c:pt idx="5">
                  <c:v>16176</c:v>
                </c:pt>
                <c:pt idx="8">
                  <c:v>16572</c:v>
                </c:pt>
                <c:pt idx="11">
                  <c:v>16144</c:v>
                </c:pt>
                <c:pt idx="14">
                  <c:v>15837</c:v>
                </c:pt>
              </c:numCache>
            </c:numRef>
          </c:val>
          <c:extLst xmlns:c16r2="http://schemas.microsoft.com/office/drawing/2015/06/chart">
            <c:ext xmlns:c16="http://schemas.microsoft.com/office/drawing/2014/chart" uri="{C3380CC4-5D6E-409C-BE32-E72D297353CC}">
              <c16:uniqueId val="{00000000-2CF9-4FB4-A663-2ECCB6224538}"/>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147</c:v>
                </c:pt>
                <c:pt idx="5">
                  <c:v>224</c:v>
                </c:pt>
                <c:pt idx="8">
                  <c:v>328</c:v>
                </c:pt>
                <c:pt idx="11">
                  <c:v>441</c:v>
                </c:pt>
                <c:pt idx="14">
                  <c:v>463</c:v>
                </c:pt>
              </c:numCache>
            </c:numRef>
          </c:val>
          <c:extLst xmlns:c16r2="http://schemas.microsoft.com/office/drawing/2015/06/chart">
            <c:ext xmlns:c16="http://schemas.microsoft.com/office/drawing/2014/chart" uri="{C3380CC4-5D6E-409C-BE32-E72D297353CC}">
              <c16:uniqueId val="{00000001-2CF9-4FB4-A663-2ECCB6224538}"/>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1381</c:v>
                </c:pt>
                <c:pt idx="5">
                  <c:v>1413</c:v>
                </c:pt>
                <c:pt idx="8">
                  <c:v>1595</c:v>
                </c:pt>
                <c:pt idx="11">
                  <c:v>1519</c:v>
                </c:pt>
                <c:pt idx="14">
                  <c:v>1349</c:v>
                </c:pt>
              </c:numCache>
            </c:numRef>
          </c:val>
          <c:extLst xmlns:c16r2="http://schemas.microsoft.com/office/drawing/2015/06/chart">
            <c:ext xmlns:c16="http://schemas.microsoft.com/office/drawing/2014/chart" uri="{C3380CC4-5D6E-409C-BE32-E72D297353CC}">
              <c16:uniqueId val="{00000002-2CF9-4FB4-A663-2ECCB6224538}"/>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CF9-4FB4-A663-2ECCB6224538}"/>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CF9-4FB4-A663-2ECCB6224538}"/>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2</c:v>
                </c:pt>
                <c:pt idx="3">
                  <c:v>5</c:v>
                </c:pt>
                <c:pt idx="6">
                  <c:v>8</c:v>
                </c:pt>
                <c:pt idx="9">
                  <c:v>26</c:v>
                </c:pt>
                <c:pt idx="12">
                  <c:v>27</c:v>
                </c:pt>
              </c:numCache>
            </c:numRef>
          </c:val>
          <c:extLst xmlns:c16r2="http://schemas.microsoft.com/office/drawing/2015/06/chart">
            <c:ext xmlns:c16="http://schemas.microsoft.com/office/drawing/2014/chart" uri="{C3380CC4-5D6E-409C-BE32-E72D297353CC}">
              <c16:uniqueId val="{00000005-2CF9-4FB4-A663-2ECCB6224538}"/>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1411</c:v>
                </c:pt>
                <c:pt idx="3">
                  <c:v>1336</c:v>
                </c:pt>
                <c:pt idx="6">
                  <c:v>1119</c:v>
                </c:pt>
                <c:pt idx="9">
                  <c:v>1185</c:v>
                </c:pt>
                <c:pt idx="12">
                  <c:v>1153</c:v>
                </c:pt>
              </c:numCache>
            </c:numRef>
          </c:val>
          <c:extLst xmlns:c16r2="http://schemas.microsoft.com/office/drawing/2015/06/chart">
            <c:ext xmlns:c16="http://schemas.microsoft.com/office/drawing/2014/chart" uri="{C3380CC4-5D6E-409C-BE32-E72D297353CC}">
              <c16:uniqueId val="{00000006-2CF9-4FB4-A663-2ECCB6224538}"/>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7234</c:v>
                </c:pt>
                <c:pt idx="3">
                  <c:v>7090</c:v>
                </c:pt>
                <c:pt idx="6">
                  <c:v>6772</c:v>
                </c:pt>
                <c:pt idx="9">
                  <c:v>6307</c:v>
                </c:pt>
                <c:pt idx="12">
                  <c:v>5906</c:v>
                </c:pt>
              </c:numCache>
            </c:numRef>
          </c:val>
          <c:extLst xmlns:c16r2="http://schemas.microsoft.com/office/drawing/2015/06/chart">
            <c:ext xmlns:c16="http://schemas.microsoft.com/office/drawing/2014/chart" uri="{C3380CC4-5D6E-409C-BE32-E72D297353CC}">
              <c16:uniqueId val="{00000007-2CF9-4FB4-A663-2ECCB6224538}"/>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4267</c:v>
                </c:pt>
                <c:pt idx="3">
                  <c:v>3824</c:v>
                </c:pt>
                <c:pt idx="6">
                  <c:v>3758</c:v>
                </c:pt>
                <c:pt idx="9">
                  <c:v>3767</c:v>
                </c:pt>
                <c:pt idx="12">
                  <c:v>3715</c:v>
                </c:pt>
              </c:numCache>
            </c:numRef>
          </c:val>
          <c:extLst xmlns:c16r2="http://schemas.microsoft.com/office/drawing/2015/06/chart">
            <c:ext xmlns:c16="http://schemas.microsoft.com/office/drawing/2014/chart" uri="{C3380CC4-5D6E-409C-BE32-E72D297353CC}">
              <c16:uniqueId val="{00000008-2CF9-4FB4-A663-2ECCB6224538}"/>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38</c:v>
                </c:pt>
                <c:pt idx="3">
                  <c:v>110</c:v>
                </c:pt>
                <c:pt idx="6">
                  <c:v>19</c:v>
                </c:pt>
                <c:pt idx="9">
                  <c:v>15</c:v>
                </c:pt>
                <c:pt idx="12">
                  <c:v>12</c:v>
                </c:pt>
              </c:numCache>
            </c:numRef>
          </c:val>
          <c:extLst xmlns:c16r2="http://schemas.microsoft.com/office/drawing/2015/06/chart">
            <c:ext xmlns:c16="http://schemas.microsoft.com/office/drawing/2014/chart" uri="{C3380CC4-5D6E-409C-BE32-E72D297353CC}">
              <c16:uniqueId val="{00000009-2CF9-4FB4-A663-2ECCB6224538}"/>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11071</c:v>
                </c:pt>
                <c:pt idx="3">
                  <c:v>11526</c:v>
                </c:pt>
                <c:pt idx="6">
                  <c:v>12596</c:v>
                </c:pt>
                <c:pt idx="9">
                  <c:v>12979</c:v>
                </c:pt>
                <c:pt idx="12">
                  <c:v>13112</c:v>
                </c:pt>
              </c:numCache>
            </c:numRef>
          </c:val>
          <c:extLst xmlns:c16r2="http://schemas.microsoft.com/office/drawing/2015/06/chart">
            <c:ext xmlns:c16="http://schemas.microsoft.com/office/drawing/2014/chart" uri="{C3380CC4-5D6E-409C-BE32-E72D297353CC}">
              <c16:uniqueId val="{0000000A-2CF9-4FB4-A663-2ECCB6224538}"/>
            </c:ext>
          </c:extLst>
        </c:ser>
        <c:dLbls>
          <c:showLegendKey val="0"/>
          <c:showVal val="0"/>
          <c:showCatName val="0"/>
          <c:showSerName val="0"/>
          <c:showPercent val="0"/>
          <c:showBubbleSize val="0"/>
        </c:dLbls>
        <c:gapWidth val="100"/>
        <c:overlap val="100"/>
        <c:axId val="108644608"/>
        <c:axId val="10865497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6363</c:v>
                </c:pt>
                <c:pt idx="2">
                  <c:v>#N/A</c:v>
                </c:pt>
                <c:pt idx="3">
                  <c:v>#N/A</c:v>
                </c:pt>
                <c:pt idx="4">
                  <c:v>6080</c:v>
                </c:pt>
                <c:pt idx="5">
                  <c:v>#N/A</c:v>
                </c:pt>
                <c:pt idx="6">
                  <c:v>#N/A</c:v>
                </c:pt>
                <c:pt idx="7">
                  <c:v>5777</c:v>
                </c:pt>
                <c:pt idx="8">
                  <c:v>#N/A</c:v>
                </c:pt>
                <c:pt idx="9">
                  <c:v>#N/A</c:v>
                </c:pt>
                <c:pt idx="10">
                  <c:v>6176</c:v>
                </c:pt>
                <c:pt idx="11">
                  <c:v>#N/A</c:v>
                </c:pt>
                <c:pt idx="12">
                  <c:v>#N/A</c:v>
                </c:pt>
                <c:pt idx="13">
                  <c:v>6276</c:v>
                </c:pt>
                <c:pt idx="14">
                  <c:v>#N/A</c:v>
                </c:pt>
              </c:numCache>
            </c:numRef>
          </c:val>
          <c:smooth val="0"/>
          <c:extLst xmlns:c16r2="http://schemas.microsoft.com/office/drawing/2015/06/chart">
            <c:ext xmlns:c16="http://schemas.microsoft.com/office/drawing/2014/chart" uri="{C3380CC4-5D6E-409C-BE32-E72D297353CC}">
              <c16:uniqueId val="{0000000B-2CF9-4FB4-A663-2ECCB6224538}"/>
            </c:ext>
          </c:extLst>
        </c:ser>
        <c:dLbls>
          <c:showLegendKey val="0"/>
          <c:showVal val="0"/>
          <c:showCatName val="0"/>
          <c:showSerName val="0"/>
          <c:showPercent val="0"/>
          <c:showBubbleSize val="0"/>
        </c:dLbls>
        <c:marker val="1"/>
        <c:smooth val="0"/>
        <c:axId val="108644608"/>
        <c:axId val="108654976"/>
      </c:lineChart>
      <c:catAx>
        <c:axId val="108644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8654976"/>
        <c:crosses val="autoZero"/>
        <c:auto val="1"/>
        <c:lblAlgn val="ctr"/>
        <c:lblOffset val="100"/>
        <c:tickLblSkip val="1"/>
        <c:tickMarkSkip val="1"/>
        <c:noMultiLvlLbl val="0"/>
      </c:catAx>
      <c:valAx>
        <c:axId val="1086549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644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General</c:formatCode>
                <c:ptCount val="3"/>
                <c:pt idx="0">
                  <c:v>796</c:v>
                </c:pt>
                <c:pt idx="1">
                  <c:v>635</c:v>
                </c:pt>
                <c:pt idx="2">
                  <c:v>476</c:v>
                </c:pt>
              </c:numCache>
            </c:numRef>
          </c:val>
          <c:extLst xmlns:c16r2="http://schemas.microsoft.com/office/drawing/2015/06/chart">
            <c:ext xmlns:c16="http://schemas.microsoft.com/office/drawing/2014/chart" uri="{C3380CC4-5D6E-409C-BE32-E72D297353CC}">
              <c16:uniqueId val="{00000000-FDE7-49EC-9669-23B65EEC0FE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General</c:formatCode>
                <c:ptCount val="3"/>
                <c:pt idx="0">
                  <c:v>268</c:v>
                </c:pt>
                <c:pt idx="1">
                  <c:v>122</c:v>
                </c:pt>
                <c:pt idx="2">
                  <c:v>26</c:v>
                </c:pt>
              </c:numCache>
            </c:numRef>
          </c:val>
          <c:extLst xmlns:c16r2="http://schemas.microsoft.com/office/drawing/2015/06/chart">
            <c:ext xmlns:c16="http://schemas.microsoft.com/office/drawing/2014/chart" uri="{C3380CC4-5D6E-409C-BE32-E72D297353CC}">
              <c16:uniqueId val="{00000001-FDE7-49EC-9669-23B65EEC0FE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General</c:formatCode>
                <c:ptCount val="3"/>
                <c:pt idx="0">
                  <c:v>474</c:v>
                </c:pt>
                <c:pt idx="1">
                  <c:v>702</c:v>
                </c:pt>
                <c:pt idx="2">
                  <c:v>749</c:v>
                </c:pt>
              </c:numCache>
            </c:numRef>
          </c:val>
          <c:extLst xmlns:c16r2="http://schemas.microsoft.com/office/drawing/2015/06/chart">
            <c:ext xmlns:c16="http://schemas.microsoft.com/office/drawing/2014/chart" uri="{C3380CC4-5D6E-409C-BE32-E72D297353CC}">
              <c16:uniqueId val="{00000002-FDE7-49EC-9669-23B65EEC0FE0}"/>
            </c:ext>
          </c:extLst>
        </c:ser>
        <c:dLbls>
          <c:showLegendKey val="0"/>
          <c:showVal val="0"/>
          <c:showCatName val="0"/>
          <c:showSerName val="0"/>
          <c:showPercent val="0"/>
          <c:showBubbleSize val="0"/>
        </c:dLbls>
        <c:gapWidth val="120"/>
        <c:overlap val="100"/>
        <c:axId val="108764544"/>
        <c:axId val="108766336"/>
      </c:barChart>
      <c:catAx>
        <c:axId val="108764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08766336"/>
        <c:crosses val="autoZero"/>
        <c:auto val="1"/>
        <c:lblAlgn val="ctr"/>
        <c:lblOffset val="100"/>
        <c:tickLblSkip val="1"/>
        <c:tickMarkSkip val="1"/>
        <c:noMultiLvlLbl val="0"/>
      </c:catAx>
      <c:valAx>
        <c:axId val="1087663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08764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{F98A783D-C53D-4327-9EF4-90F586756A04}</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168A-4FA5-8CFE-8214EDCF5C7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{6FD509DF-6142-42B0-87DF-1DC0CFBC35E0}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8A-4FA5-8CFE-8214EDCF5C7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{5E741BA3-EC96-4AD0-8F36-E61A6B433871}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8A-4FA5-8CFE-8214EDCF5C7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{9728814B-FE05-4236-90AA-B95F5548BEDB}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8A-4FA5-8CFE-8214EDCF5C7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{3A130A51-E96F-4547-8AC6-94ADEF84E7C3}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8A-4FA5-8CFE-8214EDCF5C7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{462D6FA3-161F-4CCF-933F-5C996F5B3BE4}</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168A-4FA5-8CFE-8214EDCF5C7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{D3B687C3-3684-48B3-B6FA-4080FC82891E}</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168A-4FA5-8CFE-8214EDCF5C72}"/>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{F1C5251C-C398-4411-ABB2-E69086B1572F}</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168A-4FA5-8CFE-8214EDCF5C7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{33E57D7B-FEC5-4724-AD54-DC1E6571AE47}</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168A-4FA5-8CFE-8214EDCF5C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61</c:v>
                </c:pt>
              </c:numCache>
            </c:numRef>
          </c:xVal>
          <c:yVal>
            <c:numRef>
              <c:f>公会計指標分析・財政指標組合せ分析表!$BP$51:$DC$51</c:f>
              <c:numCache>
                <c:formatCode>#,##0.0;"▲ "#,##0.0</c:formatCode>
                <c:ptCount val="40"/>
                <c:pt idx="24">
                  <c:v>125.1</c:v>
                </c:pt>
              </c:numCache>
            </c:numRef>
          </c:yVal>
          <c:smooth val="0"/>
          <c:extLst xmlns:c16r2="http://schemas.microsoft.com/office/drawing/2015/06/chart">
            <c:ext xmlns:c16="http://schemas.microsoft.com/office/drawing/2014/chart" uri="{C3380CC4-5D6E-409C-BE32-E72D297353CC}">
              <c16:uniqueId val="{00000009-168A-4FA5-8CFE-8214EDCF5C7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{1A03B3FA-8E99-4A31-A07E-F1DD6DA2CE9C}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168A-4FA5-8CFE-8214EDCF5C72}"/>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{F79A6CFF-1902-496B-9AA9-D41AF9CFC4BC}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8A-4FA5-8CFE-8214EDCF5C7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{877E16DC-B163-493C-89B4-FB28B178E800}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8A-4FA5-8CFE-8214EDCF5C7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{491A74F7-6127-410C-991F-C753CFEA7893}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8A-4FA5-8CFE-8214EDCF5C7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{A98CE6B8-CF12-4C37-97FF-2B05C2A38FF5}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8A-4FA5-8CFE-8214EDCF5C7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{AFBA3948-E83A-4AB7-89CD-C608C56FE0B1}</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168A-4FA5-8CFE-8214EDCF5C7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{A52DB248-05A1-4407-A362-6571094812D2}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168A-4FA5-8CFE-8214EDCF5C72}"/>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{BC40B85D-BE59-46CA-A83F-8D8B45443DF4}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168A-4FA5-8CFE-8214EDCF5C7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{711F7FC9-0245-4CD1-A328-4FE6DF43A7EC}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168A-4FA5-8CFE-8214EDCF5C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62.6</c:v>
                </c:pt>
              </c:numCache>
            </c:numRef>
          </c:xVal>
          <c:yVal>
            <c:numRef>
              <c:f>公会計指標分析・財政指標組合せ分析表!$BP$55:$DC$55</c:f>
              <c:numCache>
                <c:formatCode>#,##0.0;"▲ "#,##0.0</c:formatCode>
                <c:ptCount val="40"/>
                <c:pt idx="24">
                  <c:v>44.9</c:v>
                </c:pt>
              </c:numCache>
            </c:numRef>
          </c:yVal>
          <c:smooth val="0"/>
          <c:extLst xmlns:c16r2="http://schemas.microsoft.com/office/drawing/2015/06/chart">
            <c:ext xmlns:c16="http://schemas.microsoft.com/office/drawing/2014/chart" uri="{C3380CC4-5D6E-409C-BE32-E72D297353CC}">
              <c16:uniqueId val="{00000013-168A-4FA5-8CFE-8214EDCF5C72}"/>
            </c:ext>
          </c:extLst>
        </c:ser>
        <c:dLbls>
          <c:showLegendKey val="0"/>
          <c:showVal val="1"/>
          <c:showCatName val="0"/>
          <c:showSerName val="0"/>
          <c:showPercent val="0"/>
          <c:showBubbleSize val="0"/>
        </c:dLbls>
        <c:axId val="109038592"/>
        <c:axId val="109044864"/>
      </c:scatterChart>
      <c:valAx>
        <c:axId val="109038592"/>
        <c:scaling>
          <c:orientation val="minMax"/>
          <c:max val="62.800000000000004"/>
          <c:min val="60.9"/>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9044864"/>
        <c:crosses val="autoZero"/>
        <c:crossBetween val="midCat"/>
      </c:valAx>
      <c:valAx>
        <c:axId val="109044864"/>
        <c:scaling>
          <c:orientation val="minMax"/>
          <c:max val="139"/>
          <c:min val="3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90385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{25711786-6E1A-4F8B-A214-4A6C01C9DB14}</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C92F-4D9D-A8CE-A5457BD0311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{6FEBB8C7-A8EF-4ED1-8AA3-E39E8CB955BA}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2F-4D9D-A8CE-A5457BD0311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{61E2C4EC-DC79-4401-B1EA-CA135631877A}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2F-4D9D-A8CE-A5457BD0311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{15A6C940-865E-49A7-AC30-888E100F9D24}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2F-4D9D-A8CE-A5457BD0311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{6D53ACF7-CE54-4A6D-BC87-4AD5FA3E411C}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2F-4D9D-A8CE-A5457BD03112}"/>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{E21DBD04-2E97-4D50-AF60-BCDAAEF55B8C}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C92F-4D9D-A8CE-A5457BD03112}"/>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{8B32D5D7-5C98-42CB-93DB-222F469F6915}</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C92F-4D9D-A8CE-A5457BD03112}"/>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{BEC4472E-DD24-4A88-8CC5-E793D0FC6CF2}</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C92F-4D9D-A8CE-A5457BD03112}"/>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{7F136C24-34B6-43EB-A50A-75BDC258BBF1}</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C92F-4D9D-A8CE-A5457BD031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11.7</c:v>
                </c:pt>
                <c:pt idx="8">
                  <c:v>10.199999999999999</c:v>
                </c:pt>
                <c:pt idx="16">
                  <c:v>9.9</c:v>
                </c:pt>
                <c:pt idx="24">
                  <c:v>10.6</c:v>
                </c:pt>
                <c:pt idx="32">
                  <c:v>11.9</c:v>
                </c:pt>
              </c:numCache>
            </c:numRef>
          </c:xVal>
          <c:yVal>
            <c:numRef>
              <c:f>公会計指標分析・財政指標組合せ分析表!$BP$73:$DC$73</c:f>
              <c:numCache>
                <c:formatCode>#,##0.0;"▲ "#,##0.0</c:formatCode>
                <c:ptCount val="40"/>
                <c:pt idx="0">
                  <c:v>127.9</c:v>
                </c:pt>
                <c:pt idx="8">
                  <c:v>124.3</c:v>
                </c:pt>
                <c:pt idx="16">
                  <c:v>115.9</c:v>
                </c:pt>
                <c:pt idx="24">
                  <c:v>125.1</c:v>
                </c:pt>
                <c:pt idx="32">
                  <c:v>128.5</c:v>
                </c:pt>
              </c:numCache>
            </c:numRef>
          </c:yVal>
          <c:smooth val="0"/>
          <c:extLst xmlns:c16r2="http://schemas.microsoft.com/office/drawing/2015/06/chart">
            <c:ext xmlns:c16="http://schemas.microsoft.com/office/drawing/2014/chart" uri="{C3380CC4-5D6E-409C-BE32-E72D297353CC}">
              <c16:uniqueId val="{00000009-C92F-4D9D-A8CE-A5457BD0311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{01FB7002-94CE-4242-8FEC-B4A0ECEC3F1C}</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C92F-4D9D-A8CE-A5457BD031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{E6D18140-D5DA-49EF-A2D8-826B57985B01}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2F-4D9D-A8CE-A5457BD0311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{4D31B5F6-046B-448C-9484-49CF0E7E1698}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2F-4D9D-A8CE-A5457BD0311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{4447C1A6-5259-4086-8D55-B652AD3FA1DE}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2F-4D9D-A8CE-A5457BD0311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{87432F0E-377A-40C2-898C-5DFF5AA1447E}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2F-4D9D-A8CE-A5457BD03112}"/>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{696DC69C-952C-4BC5-84A2-748E313D0AEE}</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C92F-4D9D-A8CE-A5457BD03112}"/>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{BF75F270-634D-40B2-8034-E65540D36B11}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C92F-4D9D-A8CE-A5457BD03112}"/>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{26B42CB1-33A9-4B55-9F19-1767C6B56E94}</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C92F-4D9D-A8CE-A5457BD03112}"/>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{495650B0-788F-43C4-9517-3666940D55DC}</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C92F-4D9D-A8CE-A5457BD031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10.6</c:v>
                </c:pt>
                <c:pt idx="8">
                  <c:v>9.8000000000000007</c:v>
                </c:pt>
                <c:pt idx="16">
                  <c:v>8.5</c:v>
                </c:pt>
                <c:pt idx="24">
                  <c:v>9.1</c:v>
                </c:pt>
                <c:pt idx="32">
                  <c:v>8.9</c:v>
                </c:pt>
              </c:numCache>
            </c:numRef>
          </c:xVal>
          <c:yVal>
            <c:numRef>
              <c:f>公会計指標分析・財政指標組合せ分析表!$BP$77:$DC$77</c:f>
              <c:numCache>
                <c:formatCode>#,##0.0;"▲ "#,##0.0</c:formatCode>
                <c:ptCount val="40"/>
                <c:pt idx="0">
                  <c:v>44.3</c:v>
                </c:pt>
                <c:pt idx="8">
                  <c:v>40.299999999999997</c:v>
                </c:pt>
                <c:pt idx="16">
                  <c:v>44.9</c:v>
                </c:pt>
                <c:pt idx="24">
                  <c:v>44.9</c:v>
                </c:pt>
                <c:pt idx="32">
                  <c:v>40.799999999999997</c:v>
                </c:pt>
              </c:numCache>
            </c:numRef>
          </c:yVal>
          <c:smooth val="0"/>
          <c:extLst xmlns:c16r2="http://schemas.microsoft.com/office/drawing/2015/06/chart">
            <c:ext xmlns:c16="http://schemas.microsoft.com/office/drawing/2014/chart" uri="{C3380CC4-5D6E-409C-BE32-E72D297353CC}">
              <c16:uniqueId val="{00000013-C92F-4D9D-A8CE-A5457BD03112}"/>
            </c:ext>
          </c:extLst>
        </c:ser>
        <c:dLbls>
          <c:showLegendKey val="0"/>
          <c:showVal val="1"/>
          <c:showCatName val="0"/>
          <c:showSerName val="0"/>
          <c:showPercent val="0"/>
          <c:showBubbleSize val="0"/>
        </c:dLbls>
        <c:axId val="109103744"/>
        <c:axId val="109122304"/>
      </c:scatterChart>
      <c:valAx>
        <c:axId val="109103744"/>
        <c:scaling>
          <c:orientation val="minMax"/>
          <c:max val="12.2"/>
          <c:min val="8.3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09122304"/>
        <c:crosses val="autoZero"/>
        <c:crossBetween val="midCat"/>
      </c:valAx>
      <c:valAx>
        <c:axId val="109122304"/>
        <c:scaling>
          <c:orientation val="minMax"/>
          <c:max val="144"/>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0910374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人口の減少や景気低迷による町税等の減収により、類似団体平均を大幅に下回っている。税収の徴収率向上対策等をさらに強化するとともに、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額も増額となるよう取り組み</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を進め</a:t>
          </a:r>
          <a:r>
            <a:rPr kumimoji="1" lang="ja-JP" altLang="en-US" sz="1300">
              <a:latin typeface="ＭＳ Ｐゴシック" panose="020B0600070205080204" pitchFamily="50" charset="-128"/>
              <a:ea typeface="ＭＳ Ｐゴシック" panose="020B0600070205080204" pitchFamily="50" charset="-128"/>
            </a:rPr>
            <a:t>歳入確保を図り財政基盤の強化に努める。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79828</xdr:rowOff>
    </xdr:to>
    <xdr:cxnSp macro="">
      <xdr:nvCxnSpPr>
        <xdr:cNvPr id="66" name="直線コネクタ 65"/>
        <xdr:cNvCxnSpPr/>
      </xdr:nvCxnSpPr>
      <xdr:spPr>
        <a:xfrm flipV="1">
          <a:off x="4514850" y="6175647"/>
          <a:ext cx="0" cy="14479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xdr:cNvSpPr txBox="1"/>
      </xdr:nvSpPr>
      <xdr:spPr>
        <a:xfrm>
          <a:off x="4584700" y="759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xdr:cNvCxnSpPr/>
      </xdr:nvCxnSpPr>
      <xdr:spPr>
        <a:xfrm>
          <a:off x="4425950" y="76236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xdr:cNvSpPr txBox="1"/>
      </xdr:nvSpPr>
      <xdr:spPr>
        <a:xfrm>
          <a:off x="4584700" y="592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xdr:cNvCxnSpPr/>
      </xdr:nvCxnSpPr>
      <xdr:spPr>
        <a:xfrm>
          <a:off x="4425950" y="61756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45357</xdr:rowOff>
    </xdr:from>
    <xdr:to>
      <xdr:col>23</xdr:col>
      <xdr:colOff>133350</xdr:colOff>
      <xdr:row>45</xdr:row>
      <xdr:rowOff>62593</xdr:rowOff>
    </xdr:to>
    <xdr:cxnSp macro="">
      <xdr:nvCxnSpPr>
        <xdr:cNvPr id="71" name="直線コネクタ 70"/>
        <xdr:cNvCxnSpPr/>
      </xdr:nvCxnSpPr>
      <xdr:spPr>
        <a:xfrm flipV="1">
          <a:off x="3752850" y="7589157"/>
          <a:ext cx="762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2" name="財政力平均値テキスト"/>
        <xdr:cNvSpPr txBox="1"/>
      </xdr:nvSpPr>
      <xdr:spPr>
        <a:xfrm>
          <a:off x="4584700" y="701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3" name="フローチャート: 判断 72"/>
        <xdr:cNvSpPr/>
      </xdr:nvSpPr>
      <xdr:spPr>
        <a:xfrm>
          <a:off x="4464050" y="7170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62593</xdr:rowOff>
    </xdr:from>
    <xdr:to>
      <xdr:col>19</xdr:col>
      <xdr:colOff>133350</xdr:colOff>
      <xdr:row>45</xdr:row>
      <xdr:rowOff>62593</xdr:rowOff>
    </xdr:to>
    <xdr:cxnSp macro="">
      <xdr:nvCxnSpPr>
        <xdr:cNvPr id="74" name="直線コネクタ 73"/>
        <xdr:cNvCxnSpPr/>
      </xdr:nvCxnSpPr>
      <xdr:spPr>
        <a:xfrm>
          <a:off x="2940050" y="760639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146957</xdr:rowOff>
    </xdr:from>
    <xdr:to>
      <xdr:col>19</xdr:col>
      <xdr:colOff>184150</xdr:colOff>
      <xdr:row>43</xdr:row>
      <xdr:rowOff>77107</xdr:rowOff>
    </xdr:to>
    <xdr:sp macro="" textlink="">
      <xdr:nvSpPr>
        <xdr:cNvPr id="75" name="フローチャート: 判断 74"/>
        <xdr:cNvSpPr/>
      </xdr:nvSpPr>
      <xdr:spPr>
        <a:xfrm>
          <a:off x="3702050" y="71878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87284</xdr:rowOff>
    </xdr:from>
    <xdr:ext cx="736600" cy="259045"/>
    <xdr:sp macro="" textlink="">
      <xdr:nvSpPr>
        <xdr:cNvPr id="76" name="テキスト ボックス 75"/>
        <xdr:cNvSpPr txBox="1"/>
      </xdr:nvSpPr>
      <xdr:spPr>
        <a:xfrm>
          <a:off x="3409950" y="6960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62593</xdr:rowOff>
    </xdr:from>
    <xdr:to>
      <xdr:col>15</xdr:col>
      <xdr:colOff>82550</xdr:colOff>
      <xdr:row>45</xdr:row>
      <xdr:rowOff>62593</xdr:rowOff>
    </xdr:to>
    <xdr:cxnSp macro="">
      <xdr:nvCxnSpPr>
        <xdr:cNvPr id="77" name="直線コネクタ 76"/>
        <xdr:cNvCxnSpPr/>
      </xdr:nvCxnSpPr>
      <xdr:spPr>
        <a:xfrm>
          <a:off x="2127250" y="760639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xdr:cNvSpPr/>
      </xdr:nvSpPr>
      <xdr:spPr>
        <a:xfrm>
          <a:off x="2889250" y="71706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xdr:cNvSpPr txBox="1"/>
      </xdr:nvSpPr>
      <xdr:spPr>
        <a:xfrm>
          <a:off x="2597150" y="694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62593</xdr:rowOff>
    </xdr:from>
    <xdr:to>
      <xdr:col>11</xdr:col>
      <xdr:colOff>31750</xdr:colOff>
      <xdr:row>45</xdr:row>
      <xdr:rowOff>79828</xdr:rowOff>
    </xdr:to>
    <xdr:cxnSp macro="">
      <xdr:nvCxnSpPr>
        <xdr:cNvPr id="80" name="直線コネクタ 79"/>
        <xdr:cNvCxnSpPr/>
      </xdr:nvCxnSpPr>
      <xdr:spPr>
        <a:xfrm flipV="1">
          <a:off x="1333500" y="7606393"/>
          <a:ext cx="79375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xdr:cNvSpPr/>
      </xdr:nvSpPr>
      <xdr:spPr>
        <a:xfrm>
          <a:off x="2095500" y="717060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xdr:cNvSpPr txBox="1"/>
      </xdr:nvSpPr>
      <xdr:spPr>
        <a:xfrm>
          <a:off x="1784350" y="694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xdr:cNvSpPr/>
      </xdr:nvSpPr>
      <xdr:spPr>
        <a:xfrm>
          <a:off x="1282700" y="717060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xdr:cNvSpPr txBox="1"/>
      </xdr:nvSpPr>
      <xdr:spPr>
        <a:xfrm>
          <a:off x="971550" y="694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166007</xdr:rowOff>
    </xdr:from>
    <xdr:to>
      <xdr:col>23</xdr:col>
      <xdr:colOff>184150</xdr:colOff>
      <xdr:row>45</xdr:row>
      <xdr:rowOff>96157</xdr:rowOff>
    </xdr:to>
    <xdr:sp macro="" textlink="">
      <xdr:nvSpPr>
        <xdr:cNvPr id="90" name="楕円 89"/>
        <xdr:cNvSpPr/>
      </xdr:nvSpPr>
      <xdr:spPr>
        <a:xfrm>
          <a:off x="4464050" y="75421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61884</xdr:rowOff>
    </xdr:from>
    <xdr:ext cx="762000" cy="259045"/>
    <xdr:sp macro="" textlink="">
      <xdr:nvSpPr>
        <xdr:cNvPr id="91" name="財政力該当値テキスト"/>
        <xdr:cNvSpPr txBox="1"/>
      </xdr:nvSpPr>
      <xdr:spPr>
        <a:xfrm>
          <a:off x="4584700" y="7438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11793</xdr:rowOff>
    </xdr:from>
    <xdr:to>
      <xdr:col>19</xdr:col>
      <xdr:colOff>184150</xdr:colOff>
      <xdr:row>45</xdr:row>
      <xdr:rowOff>113393</xdr:rowOff>
    </xdr:to>
    <xdr:sp macro="" textlink="">
      <xdr:nvSpPr>
        <xdr:cNvPr id="92" name="楕円 91"/>
        <xdr:cNvSpPr/>
      </xdr:nvSpPr>
      <xdr:spPr>
        <a:xfrm>
          <a:off x="3702050" y="755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98170</xdr:rowOff>
    </xdr:from>
    <xdr:ext cx="736600" cy="259045"/>
    <xdr:sp macro="" textlink="">
      <xdr:nvSpPr>
        <xdr:cNvPr id="93" name="テキスト ボックス 92"/>
        <xdr:cNvSpPr txBox="1"/>
      </xdr:nvSpPr>
      <xdr:spPr>
        <a:xfrm>
          <a:off x="3409950" y="7641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11793</xdr:rowOff>
    </xdr:from>
    <xdr:to>
      <xdr:col>15</xdr:col>
      <xdr:colOff>133350</xdr:colOff>
      <xdr:row>45</xdr:row>
      <xdr:rowOff>113393</xdr:rowOff>
    </xdr:to>
    <xdr:sp macro="" textlink="">
      <xdr:nvSpPr>
        <xdr:cNvPr id="94" name="楕円 93"/>
        <xdr:cNvSpPr/>
      </xdr:nvSpPr>
      <xdr:spPr>
        <a:xfrm>
          <a:off x="2889250" y="755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98170</xdr:rowOff>
    </xdr:from>
    <xdr:ext cx="762000" cy="259045"/>
    <xdr:sp macro="" textlink="">
      <xdr:nvSpPr>
        <xdr:cNvPr id="95" name="テキスト ボックス 94"/>
        <xdr:cNvSpPr txBox="1"/>
      </xdr:nvSpPr>
      <xdr:spPr>
        <a:xfrm>
          <a:off x="2597150" y="764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11793</xdr:rowOff>
    </xdr:from>
    <xdr:to>
      <xdr:col>11</xdr:col>
      <xdr:colOff>82550</xdr:colOff>
      <xdr:row>45</xdr:row>
      <xdr:rowOff>113393</xdr:rowOff>
    </xdr:to>
    <xdr:sp macro="" textlink="">
      <xdr:nvSpPr>
        <xdr:cNvPr id="96" name="楕円 95"/>
        <xdr:cNvSpPr/>
      </xdr:nvSpPr>
      <xdr:spPr>
        <a:xfrm>
          <a:off x="2095500" y="75555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98170</xdr:rowOff>
    </xdr:from>
    <xdr:ext cx="762000" cy="259045"/>
    <xdr:sp macro="" textlink="">
      <xdr:nvSpPr>
        <xdr:cNvPr id="97" name="テキスト ボックス 96"/>
        <xdr:cNvSpPr txBox="1"/>
      </xdr:nvSpPr>
      <xdr:spPr>
        <a:xfrm>
          <a:off x="1784350" y="764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29028</xdr:rowOff>
    </xdr:from>
    <xdr:to>
      <xdr:col>7</xdr:col>
      <xdr:colOff>31750</xdr:colOff>
      <xdr:row>45</xdr:row>
      <xdr:rowOff>130628</xdr:rowOff>
    </xdr:to>
    <xdr:sp macro="" textlink="">
      <xdr:nvSpPr>
        <xdr:cNvPr id="98" name="楕円 97"/>
        <xdr:cNvSpPr/>
      </xdr:nvSpPr>
      <xdr:spPr>
        <a:xfrm>
          <a:off x="1282700" y="75728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115405</xdr:rowOff>
    </xdr:from>
    <xdr:ext cx="762000" cy="259045"/>
    <xdr:sp macro="" textlink="">
      <xdr:nvSpPr>
        <xdr:cNvPr id="99" name="テキスト ボックス 98"/>
        <xdr:cNvSpPr txBox="1"/>
      </xdr:nvSpPr>
      <xdr:spPr>
        <a:xfrm>
          <a:off x="971550" y="76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すると、普通交付税の減額により経常一般財源が減額となり、公債費等の経常経費が増額となり、１．８ポイントの増となった。類似団体の平均を下回っているので、事務事業の見直しや投資的経費を抑制し公債費の縮減に努め、経常経費の削減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109982</xdr:rowOff>
    </xdr:from>
    <xdr:to>
      <xdr:col>23</xdr:col>
      <xdr:colOff>133350</xdr:colOff>
      <xdr:row>65</xdr:row>
      <xdr:rowOff>128524</xdr:rowOff>
    </xdr:to>
    <xdr:cxnSp macro="">
      <xdr:nvCxnSpPr>
        <xdr:cNvPr id="127" name="直線コネクタ 126"/>
        <xdr:cNvCxnSpPr/>
      </xdr:nvCxnSpPr>
      <xdr:spPr>
        <a:xfrm flipV="1">
          <a:off x="4514850" y="10000742"/>
          <a:ext cx="0" cy="10243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8" name="財政構造の弾力性最小値テキスト"/>
        <xdr:cNvSpPr txBox="1"/>
      </xdr:nvSpPr>
      <xdr:spPr>
        <a:xfrm>
          <a:off x="4584700" y="1099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9" name="直線コネクタ 128"/>
        <xdr:cNvCxnSpPr/>
      </xdr:nvCxnSpPr>
      <xdr:spPr>
        <a:xfrm>
          <a:off x="4425950" y="110251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24909</xdr:rowOff>
    </xdr:from>
    <xdr:ext cx="762000" cy="259045"/>
    <xdr:sp macro="" textlink="">
      <xdr:nvSpPr>
        <xdr:cNvPr id="130" name="財政構造の弾力性最大値テキスト"/>
        <xdr:cNvSpPr txBox="1"/>
      </xdr:nvSpPr>
      <xdr:spPr>
        <a:xfrm>
          <a:off x="4584700" y="974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109982</xdr:rowOff>
    </xdr:from>
    <xdr:to>
      <xdr:col>24</xdr:col>
      <xdr:colOff>12700</xdr:colOff>
      <xdr:row>59</xdr:row>
      <xdr:rowOff>109982</xdr:rowOff>
    </xdr:to>
    <xdr:cxnSp macro="">
      <xdr:nvCxnSpPr>
        <xdr:cNvPr id="131" name="直線コネクタ 130"/>
        <xdr:cNvCxnSpPr/>
      </xdr:nvCxnSpPr>
      <xdr:spPr>
        <a:xfrm>
          <a:off x="4425950" y="100007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121412</xdr:rowOff>
    </xdr:from>
    <xdr:to>
      <xdr:col>23</xdr:col>
      <xdr:colOff>133350</xdr:colOff>
      <xdr:row>65</xdr:row>
      <xdr:rowOff>36830</xdr:rowOff>
    </xdr:to>
    <xdr:cxnSp macro="">
      <xdr:nvCxnSpPr>
        <xdr:cNvPr id="132" name="直線コネクタ 131"/>
        <xdr:cNvCxnSpPr/>
      </xdr:nvCxnSpPr>
      <xdr:spPr>
        <a:xfrm>
          <a:off x="3752850" y="10850372"/>
          <a:ext cx="7620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3" name="財政構造の弾力性平均値テキスト"/>
        <xdr:cNvSpPr txBox="1"/>
      </xdr:nvSpPr>
      <xdr:spPr>
        <a:xfrm>
          <a:off x="4584700" y="10464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4" name="フローチャート: 判断 133"/>
        <xdr:cNvSpPr/>
      </xdr:nvSpPr>
      <xdr:spPr>
        <a:xfrm>
          <a:off x="4464050" y="1061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73152</xdr:rowOff>
    </xdr:from>
    <xdr:to>
      <xdr:col>19</xdr:col>
      <xdr:colOff>133350</xdr:colOff>
      <xdr:row>64</xdr:row>
      <xdr:rowOff>121412</xdr:rowOff>
    </xdr:to>
    <xdr:cxnSp macro="">
      <xdr:nvCxnSpPr>
        <xdr:cNvPr id="135" name="直線コネクタ 134"/>
        <xdr:cNvCxnSpPr/>
      </xdr:nvCxnSpPr>
      <xdr:spPr>
        <a:xfrm>
          <a:off x="2940050" y="10802112"/>
          <a:ext cx="8128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10414</xdr:rowOff>
    </xdr:from>
    <xdr:to>
      <xdr:col>19</xdr:col>
      <xdr:colOff>184150</xdr:colOff>
      <xdr:row>63</xdr:row>
      <xdr:rowOff>112014</xdr:rowOff>
    </xdr:to>
    <xdr:sp macro="" textlink="">
      <xdr:nvSpPr>
        <xdr:cNvPr id="136" name="フローチャート: 判断 135"/>
        <xdr:cNvSpPr/>
      </xdr:nvSpPr>
      <xdr:spPr>
        <a:xfrm>
          <a:off x="3702050" y="10571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122191</xdr:rowOff>
    </xdr:from>
    <xdr:ext cx="736600" cy="259045"/>
    <xdr:sp macro="" textlink="">
      <xdr:nvSpPr>
        <xdr:cNvPr id="137" name="テキスト ボックス 136"/>
        <xdr:cNvSpPr txBox="1"/>
      </xdr:nvSpPr>
      <xdr:spPr>
        <a:xfrm>
          <a:off x="3409950" y="10348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73152</xdr:rowOff>
    </xdr:from>
    <xdr:to>
      <xdr:col>15</xdr:col>
      <xdr:colOff>82550</xdr:colOff>
      <xdr:row>64</xdr:row>
      <xdr:rowOff>102108</xdr:rowOff>
    </xdr:to>
    <xdr:cxnSp macro="">
      <xdr:nvCxnSpPr>
        <xdr:cNvPr id="138" name="直線コネクタ 137"/>
        <xdr:cNvCxnSpPr/>
      </xdr:nvCxnSpPr>
      <xdr:spPr>
        <a:xfrm flipV="1">
          <a:off x="2127250" y="10802112"/>
          <a:ext cx="8128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94996</xdr:rowOff>
    </xdr:from>
    <xdr:to>
      <xdr:col>15</xdr:col>
      <xdr:colOff>133350</xdr:colOff>
      <xdr:row>63</xdr:row>
      <xdr:rowOff>25146</xdr:rowOff>
    </xdr:to>
    <xdr:sp macro="" textlink="">
      <xdr:nvSpPr>
        <xdr:cNvPr id="139" name="フローチャート: 判断 138"/>
        <xdr:cNvSpPr/>
      </xdr:nvSpPr>
      <xdr:spPr>
        <a:xfrm>
          <a:off x="2889250" y="10488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35323</xdr:rowOff>
    </xdr:from>
    <xdr:ext cx="762000" cy="259045"/>
    <xdr:sp macro="" textlink="">
      <xdr:nvSpPr>
        <xdr:cNvPr id="140" name="テキスト ボックス 139"/>
        <xdr:cNvSpPr txBox="1"/>
      </xdr:nvSpPr>
      <xdr:spPr>
        <a:xfrm>
          <a:off x="2597150" y="1026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64</xdr:row>
      <xdr:rowOff>102108</xdr:rowOff>
    </xdr:to>
    <xdr:cxnSp macro="">
      <xdr:nvCxnSpPr>
        <xdr:cNvPr id="141" name="直線コネクタ 140"/>
        <xdr:cNvCxnSpPr/>
      </xdr:nvCxnSpPr>
      <xdr:spPr>
        <a:xfrm>
          <a:off x="1333500" y="10699750"/>
          <a:ext cx="793750" cy="1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2" name="フローチャート: 判断 141"/>
        <xdr:cNvSpPr/>
      </xdr:nvSpPr>
      <xdr:spPr>
        <a:xfrm>
          <a:off x="2095500" y="105321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3" name="テキスト ボックス 142"/>
        <xdr:cNvSpPr txBox="1"/>
      </xdr:nvSpPr>
      <xdr:spPr>
        <a:xfrm>
          <a:off x="178435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44" name="フローチャート: 判断 143"/>
        <xdr:cNvSpPr/>
      </xdr:nvSpPr>
      <xdr:spPr>
        <a:xfrm>
          <a:off x="1282700" y="1050798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54627</xdr:rowOff>
    </xdr:from>
    <xdr:ext cx="762000" cy="259045"/>
    <xdr:sp macro="" textlink="">
      <xdr:nvSpPr>
        <xdr:cNvPr id="145" name="テキスト ボックス 144"/>
        <xdr:cNvSpPr txBox="1"/>
      </xdr:nvSpPr>
      <xdr:spPr>
        <a:xfrm>
          <a:off x="971550" y="1028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157480</xdr:rowOff>
    </xdr:from>
    <xdr:to>
      <xdr:col>23</xdr:col>
      <xdr:colOff>184150</xdr:colOff>
      <xdr:row>65</xdr:row>
      <xdr:rowOff>87630</xdr:rowOff>
    </xdr:to>
    <xdr:sp macro="" textlink="">
      <xdr:nvSpPr>
        <xdr:cNvPr id="151" name="楕円 150"/>
        <xdr:cNvSpPr/>
      </xdr:nvSpPr>
      <xdr:spPr>
        <a:xfrm>
          <a:off x="4464050" y="10886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53357</xdr:rowOff>
    </xdr:from>
    <xdr:ext cx="762000" cy="259045"/>
    <xdr:sp macro="" textlink="">
      <xdr:nvSpPr>
        <xdr:cNvPr id="152" name="財政構造の弾力性該当値テキスト"/>
        <xdr:cNvSpPr txBox="1"/>
      </xdr:nvSpPr>
      <xdr:spPr>
        <a:xfrm>
          <a:off x="45847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70612</xdr:rowOff>
    </xdr:from>
    <xdr:to>
      <xdr:col>19</xdr:col>
      <xdr:colOff>184150</xdr:colOff>
      <xdr:row>65</xdr:row>
      <xdr:rowOff>762</xdr:rowOff>
    </xdr:to>
    <xdr:sp macro="" textlink="">
      <xdr:nvSpPr>
        <xdr:cNvPr id="153" name="楕円 152"/>
        <xdr:cNvSpPr/>
      </xdr:nvSpPr>
      <xdr:spPr>
        <a:xfrm>
          <a:off x="3702050" y="10799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156989</xdr:rowOff>
    </xdr:from>
    <xdr:ext cx="736600" cy="259045"/>
    <xdr:sp macro="" textlink="">
      <xdr:nvSpPr>
        <xdr:cNvPr id="154" name="テキスト ボックス 153"/>
        <xdr:cNvSpPr txBox="1"/>
      </xdr:nvSpPr>
      <xdr:spPr>
        <a:xfrm>
          <a:off x="3409950" y="1088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22352</xdr:rowOff>
    </xdr:from>
    <xdr:to>
      <xdr:col>15</xdr:col>
      <xdr:colOff>133350</xdr:colOff>
      <xdr:row>64</xdr:row>
      <xdr:rowOff>123952</xdr:rowOff>
    </xdr:to>
    <xdr:sp macro="" textlink="">
      <xdr:nvSpPr>
        <xdr:cNvPr id="155" name="楕円 154"/>
        <xdr:cNvSpPr/>
      </xdr:nvSpPr>
      <xdr:spPr>
        <a:xfrm>
          <a:off x="2889250" y="107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108729</xdr:rowOff>
    </xdr:from>
    <xdr:ext cx="762000" cy="259045"/>
    <xdr:sp macro="" textlink="">
      <xdr:nvSpPr>
        <xdr:cNvPr id="156" name="テキスト ボックス 155"/>
        <xdr:cNvSpPr txBox="1"/>
      </xdr:nvSpPr>
      <xdr:spPr>
        <a:xfrm>
          <a:off x="2597150" y="1083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51308</xdr:rowOff>
    </xdr:from>
    <xdr:to>
      <xdr:col>11</xdr:col>
      <xdr:colOff>82550</xdr:colOff>
      <xdr:row>64</xdr:row>
      <xdr:rowOff>152908</xdr:rowOff>
    </xdr:to>
    <xdr:sp macro="" textlink="">
      <xdr:nvSpPr>
        <xdr:cNvPr id="157" name="楕円 156"/>
        <xdr:cNvSpPr/>
      </xdr:nvSpPr>
      <xdr:spPr>
        <a:xfrm>
          <a:off x="2095500" y="107802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137685</xdr:rowOff>
    </xdr:from>
    <xdr:ext cx="762000" cy="259045"/>
    <xdr:sp macro="" textlink="">
      <xdr:nvSpPr>
        <xdr:cNvPr id="158" name="テキスト ボックス 157"/>
        <xdr:cNvSpPr txBox="1"/>
      </xdr:nvSpPr>
      <xdr:spPr>
        <a:xfrm>
          <a:off x="1784350" y="10866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9" name="楕円 158"/>
        <xdr:cNvSpPr/>
      </xdr:nvSpPr>
      <xdr:spPr>
        <a:xfrm>
          <a:off x="1282700" y="106489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60" name="テキスト ボックス 159"/>
        <xdr:cNvSpPr txBox="1"/>
      </xdr:nvSpPr>
      <xdr:spPr>
        <a:xfrm>
          <a:off x="971550" y="1073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数は合計で９校となっており、給食について自校調理方式の導入等や町立の幼児施設が４つあり職員数が類似団体と比較すると多い状況となっている。また、冬期間の除雪にかかる費用が多大であることも数値の増加要因となっている。今後も定員適正化計画等を踏まえながら、人件費の抑制等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167545</xdr:rowOff>
    </xdr:from>
    <xdr:to>
      <xdr:col>23</xdr:col>
      <xdr:colOff>133350</xdr:colOff>
      <xdr:row>88</xdr:row>
      <xdr:rowOff>59159</xdr:rowOff>
    </xdr:to>
    <xdr:cxnSp macro="">
      <xdr:nvCxnSpPr>
        <xdr:cNvPr id="190" name="直線コネクタ 189"/>
        <xdr:cNvCxnSpPr/>
      </xdr:nvCxnSpPr>
      <xdr:spPr>
        <a:xfrm flipV="1">
          <a:off x="4514850" y="13578745"/>
          <a:ext cx="0" cy="12327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31236</xdr:rowOff>
    </xdr:from>
    <xdr:ext cx="762000" cy="259045"/>
    <xdr:sp macro="" textlink="">
      <xdr:nvSpPr>
        <xdr:cNvPr id="191" name="人件費・物件費等の状況最小値テキスト"/>
        <xdr:cNvSpPr txBox="1"/>
      </xdr:nvSpPr>
      <xdr:spPr>
        <a:xfrm>
          <a:off x="4584700" y="1478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59159</xdr:rowOff>
    </xdr:from>
    <xdr:to>
      <xdr:col>24</xdr:col>
      <xdr:colOff>12700</xdr:colOff>
      <xdr:row>88</xdr:row>
      <xdr:rowOff>59159</xdr:rowOff>
    </xdr:to>
    <xdr:cxnSp macro="">
      <xdr:nvCxnSpPr>
        <xdr:cNvPr id="192" name="直線コネクタ 191"/>
        <xdr:cNvCxnSpPr/>
      </xdr:nvCxnSpPr>
      <xdr:spPr>
        <a:xfrm>
          <a:off x="4425950" y="148114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82472</xdr:rowOff>
    </xdr:from>
    <xdr:ext cx="762000" cy="259045"/>
    <xdr:sp macro="" textlink="">
      <xdr:nvSpPr>
        <xdr:cNvPr id="193" name="人件費・物件費等の状況最大値テキスト"/>
        <xdr:cNvSpPr txBox="1"/>
      </xdr:nvSpPr>
      <xdr:spPr>
        <a:xfrm>
          <a:off x="4584700" y="1332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167545</xdr:rowOff>
    </xdr:from>
    <xdr:to>
      <xdr:col>24</xdr:col>
      <xdr:colOff>12700</xdr:colOff>
      <xdr:row>80</xdr:row>
      <xdr:rowOff>167545</xdr:rowOff>
    </xdr:to>
    <xdr:cxnSp macro="">
      <xdr:nvCxnSpPr>
        <xdr:cNvPr id="194" name="直線コネクタ 193"/>
        <xdr:cNvCxnSpPr/>
      </xdr:nvCxnSpPr>
      <xdr:spPr>
        <a:xfrm>
          <a:off x="4425950" y="13578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36711</xdr:rowOff>
    </xdr:from>
    <xdr:to>
      <xdr:col>23</xdr:col>
      <xdr:colOff>133350</xdr:colOff>
      <xdr:row>84</xdr:row>
      <xdr:rowOff>146704</xdr:rowOff>
    </xdr:to>
    <xdr:cxnSp macro="">
      <xdr:nvCxnSpPr>
        <xdr:cNvPr id="195" name="直線コネクタ 194"/>
        <xdr:cNvCxnSpPr/>
      </xdr:nvCxnSpPr>
      <xdr:spPr>
        <a:xfrm>
          <a:off x="3752850" y="14118471"/>
          <a:ext cx="762000" cy="10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39966</xdr:rowOff>
    </xdr:from>
    <xdr:ext cx="762000" cy="259045"/>
    <xdr:sp macro="" textlink="">
      <xdr:nvSpPr>
        <xdr:cNvPr id="196" name="人件費・物件費等の状況平均値テキスト"/>
        <xdr:cNvSpPr txBox="1"/>
      </xdr:nvSpPr>
      <xdr:spPr>
        <a:xfrm>
          <a:off x="4584700" y="13786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23439</xdr:rowOff>
    </xdr:from>
    <xdr:to>
      <xdr:col>23</xdr:col>
      <xdr:colOff>184150</xdr:colOff>
      <xdr:row>83</xdr:row>
      <xdr:rowOff>125039</xdr:rowOff>
    </xdr:to>
    <xdr:sp macro="" textlink="">
      <xdr:nvSpPr>
        <xdr:cNvPr id="197" name="フローチャート: 判断 196"/>
        <xdr:cNvSpPr/>
      </xdr:nvSpPr>
      <xdr:spPr>
        <a:xfrm>
          <a:off x="4464050" y="1393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151585</xdr:rowOff>
    </xdr:from>
    <xdr:to>
      <xdr:col>19</xdr:col>
      <xdr:colOff>133350</xdr:colOff>
      <xdr:row>84</xdr:row>
      <xdr:rowOff>36711</xdr:rowOff>
    </xdr:to>
    <xdr:cxnSp macro="">
      <xdr:nvCxnSpPr>
        <xdr:cNvPr id="198" name="直線コネクタ 197"/>
        <xdr:cNvCxnSpPr/>
      </xdr:nvCxnSpPr>
      <xdr:spPr>
        <a:xfrm>
          <a:off x="2940050" y="14065705"/>
          <a:ext cx="812800" cy="5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12846</xdr:rowOff>
    </xdr:from>
    <xdr:to>
      <xdr:col>19</xdr:col>
      <xdr:colOff>184150</xdr:colOff>
      <xdr:row>83</xdr:row>
      <xdr:rowOff>114446</xdr:rowOff>
    </xdr:to>
    <xdr:sp macro="" textlink="">
      <xdr:nvSpPr>
        <xdr:cNvPr id="199" name="フローチャート: 判断 198"/>
        <xdr:cNvSpPr/>
      </xdr:nvSpPr>
      <xdr:spPr>
        <a:xfrm>
          <a:off x="3702050" y="1392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124623</xdr:rowOff>
    </xdr:from>
    <xdr:ext cx="736600" cy="259045"/>
    <xdr:sp macro="" textlink="">
      <xdr:nvSpPr>
        <xdr:cNvPr id="200" name="テキスト ボックス 199"/>
        <xdr:cNvSpPr txBox="1"/>
      </xdr:nvSpPr>
      <xdr:spPr>
        <a:xfrm>
          <a:off x="3409950" y="1370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151585</xdr:rowOff>
    </xdr:from>
    <xdr:to>
      <xdr:col>15</xdr:col>
      <xdr:colOff>82550</xdr:colOff>
      <xdr:row>84</xdr:row>
      <xdr:rowOff>24243</xdr:rowOff>
    </xdr:to>
    <xdr:cxnSp macro="">
      <xdr:nvCxnSpPr>
        <xdr:cNvPr id="201" name="直線コネクタ 200"/>
        <xdr:cNvCxnSpPr/>
      </xdr:nvCxnSpPr>
      <xdr:spPr>
        <a:xfrm flipV="1">
          <a:off x="2127250" y="14065705"/>
          <a:ext cx="812800" cy="4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97501</xdr:rowOff>
    </xdr:from>
    <xdr:to>
      <xdr:col>15</xdr:col>
      <xdr:colOff>133350</xdr:colOff>
      <xdr:row>83</xdr:row>
      <xdr:rowOff>27651</xdr:rowOff>
    </xdr:to>
    <xdr:sp macro="" textlink="">
      <xdr:nvSpPr>
        <xdr:cNvPr id="202" name="フローチャート: 判断 201"/>
        <xdr:cNvSpPr/>
      </xdr:nvSpPr>
      <xdr:spPr>
        <a:xfrm>
          <a:off x="2889250" y="13843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37828</xdr:rowOff>
    </xdr:from>
    <xdr:ext cx="762000" cy="259045"/>
    <xdr:sp macro="" textlink="">
      <xdr:nvSpPr>
        <xdr:cNvPr id="203" name="テキスト ボックス 202"/>
        <xdr:cNvSpPr txBox="1"/>
      </xdr:nvSpPr>
      <xdr:spPr>
        <a:xfrm>
          <a:off x="2597150" y="13616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65311</xdr:rowOff>
    </xdr:from>
    <xdr:to>
      <xdr:col>11</xdr:col>
      <xdr:colOff>31750</xdr:colOff>
      <xdr:row>84</xdr:row>
      <xdr:rowOff>24243</xdr:rowOff>
    </xdr:to>
    <xdr:cxnSp macro="">
      <xdr:nvCxnSpPr>
        <xdr:cNvPr id="204" name="直線コネクタ 203"/>
        <xdr:cNvCxnSpPr/>
      </xdr:nvCxnSpPr>
      <xdr:spPr>
        <a:xfrm>
          <a:off x="1333500" y="13979431"/>
          <a:ext cx="793750" cy="1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86</xdr:row>
      <xdr:rowOff>19535</xdr:rowOff>
    </xdr:from>
    <xdr:to>
      <xdr:col>11</xdr:col>
      <xdr:colOff>82550</xdr:colOff>
      <xdr:row>86</xdr:row>
      <xdr:rowOff>121135</xdr:rowOff>
    </xdr:to>
    <xdr:sp macro="" textlink="">
      <xdr:nvSpPr>
        <xdr:cNvPr id="205" name="フローチャート: 判断 204"/>
        <xdr:cNvSpPr/>
      </xdr:nvSpPr>
      <xdr:spPr>
        <a:xfrm>
          <a:off x="2095500" y="144365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105912</xdr:rowOff>
    </xdr:from>
    <xdr:ext cx="762000" cy="259045"/>
    <xdr:sp macro="" textlink="">
      <xdr:nvSpPr>
        <xdr:cNvPr id="206" name="テキスト ボックス 205"/>
        <xdr:cNvSpPr txBox="1"/>
      </xdr:nvSpPr>
      <xdr:spPr>
        <a:xfrm>
          <a:off x="1784350" y="1452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60375</xdr:rowOff>
    </xdr:from>
    <xdr:to>
      <xdr:col>7</xdr:col>
      <xdr:colOff>31750</xdr:colOff>
      <xdr:row>83</xdr:row>
      <xdr:rowOff>161975</xdr:rowOff>
    </xdr:to>
    <xdr:sp macro="" textlink="">
      <xdr:nvSpPr>
        <xdr:cNvPr id="207" name="フローチャート: 判断 206"/>
        <xdr:cNvSpPr/>
      </xdr:nvSpPr>
      <xdr:spPr>
        <a:xfrm>
          <a:off x="1282700" y="13974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146752</xdr:rowOff>
    </xdr:from>
    <xdr:ext cx="762000" cy="259045"/>
    <xdr:sp macro="" textlink="">
      <xdr:nvSpPr>
        <xdr:cNvPr id="208" name="テキスト ボックス 207"/>
        <xdr:cNvSpPr txBox="1"/>
      </xdr:nvSpPr>
      <xdr:spPr>
        <a:xfrm>
          <a:off x="971550" y="1406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95904</xdr:rowOff>
    </xdr:from>
    <xdr:to>
      <xdr:col>23</xdr:col>
      <xdr:colOff>184150</xdr:colOff>
      <xdr:row>85</xdr:row>
      <xdr:rowOff>26054</xdr:rowOff>
    </xdr:to>
    <xdr:sp macro="" textlink="">
      <xdr:nvSpPr>
        <xdr:cNvPr id="214" name="楕円 213"/>
        <xdr:cNvSpPr/>
      </xdr:nvSpPr>
      <xdr:spPr>
        <a:xfrm>
          <a:off x="4464050" y="14177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67981</xdr:rowOff>
    </xdr:from>
    <xdr:ext cx="762000" cy="259045"/>
    <xdr:sp macro="" textlink="">
      <xdr:nvSpPr>
        <xdr:cNvPr id="215" name="人件費・物件費等の状況該当値テキスト"/>
        <xdr:cNvSpPr txBox="1"/>
      </xdr:nvSpPr>
      <xdr:spPr>
        <a:xfrm>
          <a:off x="4584700" y="1414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157361</xdr:rowOff>
    </xdr:from>
    <xdr:to>
      <xdr:col>19</xdr:col>
      <xdr:colOff>184150</xdr:colOff>
      <xdr:row>84</xdr:row>
      <xdr:rowOff>87511</xdr:rowOff>
    </xdr:to>
    <xdr:sp macro="" textlink="">
      <xdr:nvSpPr>
        <xdr:cNvPr id="216" name="楕円 215"/>
        <xdr:cNvSpPr/>
      </xdr:nvSpPr>
      <xdr:spPr>
        <a:xfrm>
          <a:off x="3702050" y="14071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72288</xdr:rowOff>
    </xdr:from>
    <xdr:ext cx="736600" cy="259045"/>
    <xdr:sp macro="" textlink="">
      <xdr:nvSpPr>
        <xdr:cNvPr id="217" name="テキスト ボックス 216"/>
        <xdr:cNvSpPr txBox="1"/>
      </xdr:nvSpPr>
      <xdr:spPr>
        <a:xfrm>
          <a:off x="3409950" y="14154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100785</xdr:rowOff>
    </xdr:from>
    <xdr:to>
      <xdr:col>15</xdr:col>
      <xdr:colOff>133350</xdr:colOff>
      <xdr:row>84</xdr:row>
      <xdr:rowOff>30935</xdr:rowOff>
    </xdr:to>
    <xdr:sp macro="" textlink="">
      <xdr:nvSpPr>
        <xdr:cNvPr id="218" name="楕円 217"/>
        <xdr:cNvSpPr/>
      </xdr:nvSpPr>
      <xdr:spPr>
        <a:xfrm>
          <a:off x="2889250" y="14014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15712</xdr:rowOff>
    </xdr:from>
    <xdr:ext cx="762000" cy="259045"/>
    <xdr:sp macro="" textlink="">
      <xdr:nvSpPr>
        <xdr:cNvPr id="219" name="テキスト ボックス 218"/>
        <xdr:cNvSpPr txBox="1"/>
      </xdr:nvSpPr>
      <xdr:spPr>
        <a:xfrm>
          <a:off x="2597150" y="14097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144893</xdr:rowOff>
    </xdr:from>
    <xdr:to>
      <xdr:col>11</xdr:col>
      <xdr:colOff>82550</xdr:colOff>
      <xdr:row>84</xdr:row>
      <xdr:rowOff>75043</xdr:rowOff>
    </xdr:to>
    <xdr:sp macro="" textlink="">
      <xdr:nvSpPr>
        <xdr:cNvPr id="220" name="楕円 219"/>
        <xdr:cNvSpPr/>
      </xdr:nvSpPr>
      <xdr:spPr>
        <a:xfrm>
          <a:off x="2095500" y="1405901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85220</xdr:rowOff>
    </xdr:from>
    <xdr:ext cx="762000" cy="259045"/>
    <xdr:sp macro="" textlink="">
      <xdr:nvSpPr>
        <xdr:cNvPr id="221" name="テキスト ボックス 220"/>
        <xdr:cNvSpPr txBox="1"/>
      </xdr:nvSpPr>
      <xdr:spPr>
        <a:xfrm>
          <a:off x="1784350" y="1383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14511</xdr:rowOff>
    </xdr:from>
    <xdr:to>
      <xdr:col>7</xdr:col>
      <xdr:colOff>31750</xdr:colOff>
      <xdr:row>83</xdr:row>
      <xdr:rowOff>116111</xdr:rowOff>
    </xdr:to>
    <xdr:sp macro="" textlink="">
      <xdr:nvSpPr>
        <xdr:cNvPr id="222" name="楕円 221"/>
        <xdr:cNvSpPr/>
      </xdr:nvSpPr>
      <xdr:spPr>
        <a:xfrm>
          <a:off x="1282700" y="139286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126288</xdr:rowOff>
    </xdr:from>
    <xdr:ext cx="762000" cy="259045"/>
    <xdr:sp macro="" textlink="">
      <xdr:nvSpPr>
        <xdr:cNvPr id="223" name="テキスト ボックス 222"/>
        <xdr:cNvSpPr txBox="1"/>
      </xdr:nvSpPr>
      <xdr:spPr>
        <a:xfrm>
          <a:off x="971550" y="13705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等により数値の減少要因はあったものの、昇格等に伴う階層変動により、昨年度と比較すると増減なしとなった。今後も定員適正化計画に基づき、将来を見据え計画的・合理的な定員管理を図るとともに、適正な給与体系の構築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数値については、前年度数値を引用している。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84666</xdr:rowOff>
    </xdr:from>
    <xdr:to>
      <xdr:col>81</xdr:col>
      <xdr:colOff>44450</xdr:colOff>
      <xdr:row>89</xdr:row>
      <xdr:rowOff>69850</xdr:rowOff>
    </xdr:to>
    <xdr:cxnSp macro="">
      <xdr:nvCxnSpPr>
        <xdr:cNvPr id="252" name="直線コネクタ 251"/>
        <xdr:cNvCxnSpPr/>
      </xdr:nvCxnSpPr>
      <xdr:spPr>
        <a:xfrm flipV="1">
          <a:off x="15474950" y="13495866"/>
          <a:ext cx="0" cy="1493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3" name="給与水準   （国との比較）最小値テキスト"/>
        <xdr:cNvSpPr txBox="1"/>
      </xdr:nvSpPr>
      <xdr:spPr>
        <a:xfrm>
          <a:off x="15563850" y="1496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4" name="直線コネクタ 253"/>
        <xdr:cNvCxnSpPr/>
      </xdr:nvCxnSpPr>
      <xdr:spPr>
        <a:xfrm>
          <a:off x="15405100" y="14989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171043</xdr:rowOff>
    </xdr:from>
    <xdr:ext cx="762000" cy="259045"/>
    <xdr:sp macro="" textlink="">
      <xdr:nvSpPr>
        <xdr:cNvPr id="255" name="給与水準   （国との比較）最大値テキスト"/>
        <xdr:cNvSpPr txBox="1"/>
      </xdr:nvSpPr>
      <xdr:spPr>
        <a:xfrm>
          <a:off x="15563850" y="13246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84666</xdr:rowOff>
    </xdr:from>
    <xdr:to>
      <xdr:col>81</xdr:col>
      <xdr:colOff>133350</xdr:colOff>
      <xdr:row>80</xdr:row>
      <xdr:rowOff>84666</xdr:rowOff>
    </xdr:to>
    <xdr:cxnSp macro="">
      <xdr:nvCxnSpPr>
        <xdr:cNvPr id="256" name="直線コネクタ 255"/>
        <xdr:cNvCxnSpPr/>
      </xdr:nvCxnSpPr>
      <xdr:spPr>
        <a:xfrm>
          <a:off x="15405100" y="134958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37395</xdr:rowOff>
    </xdr:from>
    <xdr:to>
      <xdr:col>81</xdr:col>
      <xdr:colOff>44450</xdr:colOff>
      <xdr:row>87</xdr:row>
      <xdr:rowOff>37395</xdr:rowOff>
    </xdr:to>
    <xdr:cxnSp macro="">
      <xdr:nvCxnSpPr>
        <xdr:cNvPr id="257" name="直線コネクタ 256"/>
        <xdr:cNvCxnSpPr/>
      </xdr:nvCxnSpPr>
      <xdr:spPr>
        <a:xfrm>
          <a:off x="14712950" y="1462207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58" name="給与水準   （国との比較）平均値テキスト"/>
        <xdr:cNvSpPr txBox="1"/>
      </xdr:nvSpPr>
      <xdr:spPr>
        <a:xfrm>
          <a:off x="15563850" y="14159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59" name="フローチャート: 判断 258"/>
        <xdr:cNvSpPr/>
      </xdr:nvSpPr>
      <xdr:spPr>
        <a:xfrm>
          <a:off x="15427960" y="143107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87</xdr:row>
      <xdr:rowOff>37395</xdr:rowOff>
    </xdr:to>
    <xdr:cxnSp macro="">
      <xdr:nvCxnSpPr>
        <xdr:cNvPr id="260" name="直線コネクタ 259"/>
        <xdr:cNvCxnSpPr/>
      </xdr:nvCxnSpPr>
      <xdr:spPr>
        <a:xfrm>
          <a:off x="13903960" y="14478424"/>
          <a:ext cx="808990" cy="14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1" name="フローチャート: 判断 260"/>
        <xdr:cNvSpPr/>
      </xdr:nvSpPr>
      <xdr:spPr>
        <a:xfrm>
          <a:off x="14665960" y="142973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62" name="テキスト ボックス 261"/>
        <xdr:cNvSpPr txBox="1"/>
      </xdr:nvSpPr>
      <xdr:spPr>
        <a:xfrm>
          <a:off x="14370050" y="14073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61384</xdr:rowOff>
    </xdr:to>
    <xdr:cxnSp macro="">
      <xdr:nvCxnSpPr>
        <xdr:cNvPr id="263" name="直線コネクタ 262"/>
        <xdr:cNvCxnSpPr/>
      </xdr:nvCxnSpPr>
      <xdr:spPr>
        <a:xfrm>
          <a:off x="13106400" y="144784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xdr:cNvSpPr/>
      </xdr:nvSpPr>
      <xdr:spPr>
        <a:xfrm>
          <a:off x="13868400" y="143510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xdr:cNvSpPr txBox="1"/>
      </xdr:nvSpPr>
      <xdr:spPr>
        <a:xfrm>
          <a:off x="13557250" y="14123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88</xdr:row>
      <xdr:rowOff>80434</xdr:rowOff>
    </xdr:to>
    <xdr:cxnSp macro="">
      <xdr:nvCxnSpPr>
        <xdr:cNvPr id="266" name="直線コネクタ 265"/>
        <xdr:cNvCxnSpPr/>
      </xdr:nvCxnSpPr>
      <xdr:spPr>
        <a:xfrm flipV="1">
          <a:off x="12293600" y="14478424"/>
          <a:ext cx="8128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88195</xdr:rowOff>
    </xdr:from>
    <xdr:to>
      <xdr:col>68</xdr:col>
      <xdr:colOff>203200</xdr:colOff>
      <xdr:row>86</xdr:row>
      <xdr:rowOff>18345</xdr:rowOff>
    </xdr:to>
    <xdr:sp macro="" textlink="">
      <xdr:nvSpPr>
        <xdr:cNvPr id="267" name="フローチャート: 判断 266"/>
        <xdr:cNvSpPr/>
      </xdr:nvSpPr>
      <xdr:spPr>
        <a:xfrm>
          <a:off x="13055600" y="14337595"/>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28522</xdr:rowOff>
    </xdr:from>
    <xdr:ext cx="762000" cy="259045"/>
    <xdr:sp macro="" textlink="">
      <xdr:nvSpPr>
        <xdr:cNvPr id="268" name="テキスト ボックス 267"/>
        <xdr:cNvSpPr txBox="1"/>
      </xdr:nvSpPr>
      <xdr:spPr>
        <a:xfrm>
          <a:off x="12763500" y="1411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xdr:cNvSpPr/>
      </xdr:nvSpPr>
      <xdr:spPr>
        <a:xfrm>
          <a:off x="12242800" y="1429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0" name="テキスト ボックス 269"/>
        <xdr:cNvSpPr txBox="1"/>
      </xdr:nvSpPr>
      <xdr:spPr>
        <a:xfrm>
          <a:off x="11950700" y="14073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158045</xdr:rowOff>
    </xdr:from>
    <xdr:to>
      <xdr:col>81</xdr:col>
      <xdr:colOff>95250</xdr:colOff>
      <xdr:row>87</xdr:row>
      <xdr:rowOff>88195</xdr:rowOff>
    </xdr:to>
    <xdr:sp macro="" textlink="">
      <xdr:nvSpPr>
        <xdr:cNvPr id="276" name="楕円 275"/>
        <xdr:cNvSpPr/>
      </xdr:nvSpPr>
      <xdr:spPr>
        <a:xfrm>
          <a:off x="15427960" y="145750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130122</xdr:rowOff>
    </xdr:from>
    <xdr:ext cx="762000" cy="259045"/>
    <xdr:sp macro="" textlink="">
      <xdr:nvSpPr>
        <xdr:cNvPr id="277" name="給与水準   （国との比較）該当値テキスト"/>
        <xdr:cNvSpPr txBox="1"/>
      </xdr:nvSpPr>
      <xdr:spPr>
        <a:xfrm>
          <a:off x="15563850" y="1454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158045</xdr:rowOff>
    </xdr:from>
    <xdr:to>
      <xdr:col>77</xdr:col>
      <xdr:colOff>95250</xdr:colOff>
      <xdr:row>87</xdr:row>
      <xdr:rowOff>88195</xdr:rowOff>
    </xdr:to>
    <xdr:sp macro="" textlink="">
      <xdr:nvSpPr>
        <xdr:cNvPr id="278" name="楕円 277"/>
        <xdr:cNvSpPr/>
      </xdr:nvSpPr>
      <xdr:spPr>
        <a:xfrm>
          <a:off x="14665960" y="145750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72972</xdr:rowOff>
    </xdr:from>
    <xdr:ext cx="736600" cy="259045"/>
    <xdr:sp macro="" textlink="">
      <xdr:nvSpPr>
        <xdr:cNvPr id="279" name="テキスト ボックス 278"/>
        <xdr:cNvSpPr txBox="1"/>
      </xdr:nvSpPr>
      <xdr:spPr>
        <a:xfrm>
          <a:off x="14370050" y="14657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0" name="楕円 279"/>
        <xdr:cNvSpPr/>
      </xdr:nvSpPr>
      <xdr:spPr>
        <a:xfrm>
          <a:off x="13868400" y="1442762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1" name="テキスト ボックス 280"/>
        <xdr:cNvSpPr txBox="1"/>
      </xdr:nvSpPr>
      <xdr:spPr>
        <a:xfrm>
          <a:off x="13557250" y="1451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2" name="楕円 281"/>
        <xdr:cNvSpPr/>
      </xdr:nvSpPr>
      <xdr:spPr>
        <a:xfrm>
          <a:off x="13055600" y="14427624"/>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3" name="テキスト ボックス 282"/>
        <xdr:cNvSpPr txBox="1"/>
      </xdr:nvSpPr>
      <xdr:spPr>
        <a:xfrm>
          <a:off x="12763500" y="1451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29634</xdr:rowOff>
    </xdr:from>
    <xdr:to>
      <xdr:col>64</xdr:col>
      <xdr:colOff>152400</xdr:colOff>
      <xdr:row>88</xdr:row>
      <xdr:rowOff>131234</xdr:rowOff>
    </xdr:to>
    <xdr:sp macro="" textlink="">
      <xdr:nvSpPr>
        <xdr:cNvPr id="284" name="楕円 283"/>
        <xdr:cNvSpPr/>
      </xdr:nvSpPr>
      <xdr:spPr>
        <a:xfrm>
          <a:off x="12242800" y="1478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116011</xdr:rowOff>
    </xdr:from>
    <xdr:ext cx="762000" cy="259045"/>
    <xdr:sp macro="" textlink="">
      <xdr:nvSpPr>
        <xdr:cNvPr id="285" name="テキスト ボックス 284"/>
        <xdr:cNvSpPr txBox="1"/>
      </xdr:nvSpPr>
      <xdr:spPr>
        <a:xfrm>
          <a:off x="11950700" y="14868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数は合計で９校となっており、給食について自校調理方式の導入等や町立の幼児施設が４つあり職員数が類似団体と比較すると多い状況となっている。また、今後も定員適正化計画等を踏まえながら、人件費の抑制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90805</xdr:rowOff>
    </xdr:from>
    <xdr:to>
      <xdr:col>81</xdr:col>
      <xdr:colOff>44450</xdr:colOff>
      <xdr:row>66</xdr:row>
      <xdr:rowOff>92891</xdr:rowOff>
    </xdr:to>
    <xdr:cxnSp macro="">
      <xdr:nvCxnSpPr>
        <xdr:cNvPr id="317" name="直線コネクタ 316"/>
        <xdr:cNvCxnSpPr/>
      </xdr:nvCxnSpPr>
      <xdr:spPr>
        <a:xfrm flipV="1">
          <a:off x="15474950" y="9813925"/>
          <a:ext cx="0" cy="1343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64968</xdr:rowOff>
    </xdr:from>
    <xdr:ext cx="762000" cy="259045"/>
    <xdr:sp macro="" textlink="">
      <xdr:nvSpPr>
        <xdr:cNvPr id="318" name="定員管理の状況最小値テキスト"/>
        <xdr:cNvSpPr txBox="1"/>
      </xdr:nvSpPr>
      <xdr:spPr>
        <a:xfrm>
          <a:off x="15563850" y="1112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92891</xdr:rowOff>
    </xdr:from>
    <xdr:to>
      <xdr:col>81</xdr:col>
      <xdr:colOff>133350</xdr:colOff>
      <xdr:row>66</xdr:row>
      <xdr:rowOff>92891</xdr:rowOff>
    </xdr:to>
    <xdr:cxnSp macro="">
      <xdr:nvCxnSpPr>
        <xdr:cNvPr id="319" name="直線コネクタ 318"/>
        <xdr:cNvCxnSpPr/>
      </xdr:nvCxnSpPr>
      <xdr:spPr>
        <a:xfrm>
          <a:off x="15405100" y="111571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5732</xdr:rowOff>
    </xdr:from>
    <xdr:ext cx="762000" cy="259045"/>
    <xdr:sp macro="" textlink="">
      <xdr:nvSpPr>
        <xdr:cNvPr id="320" name="定員管理の状況最大値テキスト"/>
        <xdr:cNvSpPr txBox="1"/>
      </xdr:nvSpPr>
      <xdr:spPr>
        <a:xfrm>
          <a:off x="15563850" y="956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90805</xdr:rowOff>
    </xdr:from>
    <xdr:to>
      <xdr:col>81</xdr:col>
      <xdr:colOff>133350</xdr:colOff>
      <xdr:row>58</xdr:row>
      <xdr:rowOff>90805</xdr:rowOff>
    </xdr:to>
    <xdr:cxnSp macro="">
      <xdr:nvCxnSpPr>
        <xdr:cNvPr id="321" name="直線コネクタ 320"/>
        <xdr:cNvCxnSpPr/>
      </xdr:nvCxnSpPr>
      <xdr:spPr>
        <a:xfrm>
          <a:off x="15405100" y="98139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165100</xdr:rowOff>
    </xdr:from>
    <xdr:to>
      <xdr:col>81</xdr:col>
      <xdr:colOff>44450</xdr:colOff>
      <xdr:row>63</xdr:row>
      <xdr:rowOff>29845</xdr:rowOff>
    </xdr:to>
    <xdr:cxnSp macro="">
      <xdr:nvCxnSpPr>
        <xdr:cNvPr id="322" name="直線コネクタ 321"/>
        <xdr:cNvCxnSpPr/>
      </xdr:nvCxnSpPr>
      <xdr:spPr>
        <a:xfrm>
          <a:off x="14712950" y="1055878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33400</xdr:rowOff>
    </xdr:from>
    <xdr:ext cx="762000" cy="259045"/>
    <xdr:sp macro="" textlink="">
      <xdr:nvSpPr>
        <xdr:cNvPr id="323" name="定員管理の状況平均値テキスト"/>
        <xdr:cNvSpPr txBox="1"/>
      </xdr:nvSpPr>
      <xdr:spPr>
        <a:xfrm>
          <a:off x="15563850" y="10091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16873</xdr:rowOff>
    </xdr:from>
    <xdr:to>
      <xdr:col>81</xdr:col>
      <xdr:colOff>95250</xdr:colOff>
      <xdr:row>61</xdr:row>
      <xdr:rowOff>118473</xdr:rowOff>
    </xdr:to>
    <xdr:sp macro="" textlink="">
      <xdr:nvSpPr>
        <xdr:cNvPr id="324" name="フローチャート: 判断 323"/>
        <xdr:cNvSpPr/>
      </xdr:nvSpPr>
      <xdr:spPr>
        <a:xfrm>
          <a:off x="15427960" y="1024291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63</xdr:row>
      <xdr:rowOff>31569</xdr:rowOff>
    </xdr:to>
    <xdr:cxnSp macro="">
      <xdr:nvCxnSpPr>
        <xdr:cNvPr id="325" name="直線コネクタ 324"/>
        <xdr:cNvCxnSpPr/>
      </xdr:nvCxnSpPr>
      <xdr:spPr>
        <a:xfrm flipV="1">
          <a:off x="13903960" y="10558780"/>
          <a:ext cx="808990" cy="3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165916</xdr:rowOff>
    </xdr:from>
    <xdr:to>
      <xdr:col>77</xdr:col>
      <xdr:colOff>95250</xdr:colOff>
      <xdr:row>61</xdr:row>
      <xdr:rowOff>96066</xdr:rowOff>
    </xdr:to>
    <xdr:sp macro="" textlink="">
      <xdr:nvSpPr>
        <xdr:cNvPr id="326" name="フローチャート: 判断 325"/>
        <xdr:cNvSpPr/>
      </xdr:nvSpPr>
      <xdr:spPr>
        <a:xfrm>
          <a:off x="14665960" y="102243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106243</xdr:rowOff>
    </xdr:from>
    <xdr:ext cx="736600" cy="259045"/>
    <xdr:sp macro="" textlink="">
      <xdr:nvSpPr>
        <xdr:cNvPr id="327" name="テキスト ボックス 326"/>
        <xdr:cNvSpPr txBox="1"/>
      </xdr:nvSpPr>
      <xdr:spPr>
        <a:xfrm>
          <a:off x="14370050" y="9997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166824</xdr:rowOff>
    </xdr:from>
    <xdr:to>
      <xdr:col>72</xdr:col>
      <xdr:colOff>203200</xdr:colOff>
      <xdr:row>63</xdr:row>
      <xdr:rowOff>31569</xdr:rowOff>
    </xdr:to>
    <xdr:cxnSp macro="">
      <xdr:nvCxnSpPr>
        <xdr:cNvPr id="328" name="直線コネクタ 327"/>
        <xdr:cNvCxnSpPr/>
      </xdr:nvCxnSpPr>
      <xdr:spPr>
        <a:xfrm>
          <a:off x="13106400" y="10560504"/>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100421</xdr:rowOff>
    </xdr:from>
    <xdr:to>
      <xdr:col>73</xdr:col>
      <xdr:colOff>44450</xdr:colOff>
      <xdr:row>61</xdr:row>
      <xdr:rowOff>30571</xdr:rowOff>
    </xdr:to>
    <xdr:sp macro="" textlink="">
      <xdr:nvSpPr>
        <xdr:cNvPr id="329" name="フローチャート: 判断 328"/>
        <xdr:cNvSpPr/>
      </xdr:nvSpPr>
      <xdr:spPr>
        <a:xfrm>
          <a:off x="13868400" y="1015882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40748</xdr:rowOff>
    </xdr:from>
    <xdr:ext cx="762000" cy="259045"/>
    <xdr:sp macro="" textlink="">
      <xdr:nvSpPr>
        <xdr:cNvPr id="330" name="テキスト ボックス 329"/>
        <xdr:cNvSpPr txBox="1"/>
      </xdr:nvSpPr>
      <xdr:spPr>
        <a:xfrm>
          <a:off x="13557250" y="993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163376</xdr:rowOff>
    </xdr:from>
    <xdr:to>
      <xdr:col>68</xdr:col>
      <xdr:colOff>152400</xdr:colOff>
      <xdr:row>62</xdr:row>
      <xdr:rowOff>166824</xdr:rowOff>
    </xdr:to>
    <xdr:cxnSp macro="">
      <xdr:nvCxnSpPr>
        <xdr:cNvPr id="331" name="直線コネクタ 330"/>
        <xdr:cNvCxnSpPr/>
      </xdr:nvCxnSpPr>
      <xdr:spPr>
        <a:xfrm>
          <a:off x="12293600" y="10557056"/>
          <a:ext cx="8128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33201</xdr:rowOff>
    </xdr:from>
    <xdr:to>
      <xdr:col>68</xdr:col>
      <xdr:colOff>203200</xdr:colOff>
      <xdr:row>60</xdr:row>
      <xdr:rowOff>134801</xdr:rowOff>
    </xdr:to>
    <xdr:sp macro="" textlink="">
      <xdr:nvSpPr>
        <xdr:cNvPr id="332" name="フローチャート: 判断 331"/>
        <xdr:cNvSpPr/>
      </xdr:nvSpPr>
      <xdr:spPr>
        <a:xfrm>
          <a:off x="13055600" y="10091601"/>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144978</xdr:rowOff>
    </xdr:from>
    <xdr:ext cx="762000" cy="259045"/>
    <xdr:sp macro="" textlink="">
      <xdr:nvSpPr>
        <xdr:cNvPr id="333" name="テキスト ボックス 332"/>
        <xdr:cNvSpPr txBox="1"/>
      </xdr:nvSpPr>
      <xdr:spPr>
        <a:xfrm>
          <a:off x="12763500" y="9868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43543</xdr:rowOff>
    </xdr:from>
    <xdr:to>
      <xdr:col>64</xdr:col>
      <xdr:colOff>152400</xdr:colOff>
      <xdr:row>60</xdr:row>
      <xdr:rowOff>145143</xdr:rowOff>
    </xdr:to>
    <xdr:sp macro="" textlink="">
      <xdr:nvSpPr>
        <xdr:cNvPr id="334" name="フローチャート: 判断 333"/>
        <xdr:cNvSpPr/>
      </xdr:nvSpPr>
      <xdr:spPr>
        <a:xfrm>
          <a:off x="122428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155320</xdr:rowOff>
    </xdr:from>
    <xdr:ext cx="762000" cy="259045"/>
    <xdr:sp macro="" textlink="">
      <xdr:nvSpPr>
        <xdr:cNvPr id="335" name="テキスト ボックス 334"/>
        <xdr:cNvSpPr txBox="1"/>
      </xdr:nvSpPr>
      <xdr:spPr>
        <a:xfrm>
          <a:off x="11950700" y="987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41" name="楕円 340"/>
        <xdr:cNvSpPr/>
      </xdr:nvSpPr>
      <xdr:spPr>
        <a:xfrm>
          <a:off x="15427960" y="105441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122572</xdr:rowOff>
    </xdr:from>
    <xdr:ext cx="762000" cy="259045"/>
    <xdr:sp macro="" textlink="">
      <xdr:nvSpPr>
        <xdr:cNvPr id="342" name="定員管理の状況該当値テキスト"/>
        <xdr:cNvSpPr txBox="1"/>
      </xdr:nvSpPr>
      <xdr:spPr>
        <a:xfrm>
          <a:off x="15563850" y="1051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114300</xdr:rowOff>
    </xdr:from>
    <xdr:to>
      <xdr:col>77</xdr:col>
      <xdr:colOff>95250</xdr:colOff>
      <xdr:row>63</xdr:row>
      <xdr:rowOff>44450</xdr:rowOff>
    </xdr:to>
    <xdr:sp macro="" textlink="">
      <xdr:nvSpPr>
        <xdr:cNvPr id="343" name="楕円 342"/>
        <xdr:cNvSpPr/>
      </xdr:nvSpPr>
      <xdr:spPr>
        <a:xfrm>
          <a:off x="14665960" y="10507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29227</xdr:rowOff>
    </xdr:from>
    <xdr:ext cx="736600" cy="259045"/>
    <xdr:sp macro="" textlink="">
      <xdr:nvSpPr>
        <xdr:cNvPr id="344" name="テキスト ボックス 343"/>
        <xdr:cNvSpPr txBox="1"/>
      </xdr:nvSpPr>
      <xdr:spPr>
        <a:xfrm>
          <a:off x="14370050" y="10590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152219</xdr:rowOff>
    </xdr:from>
    <xdr:to>
      <xdr:col>73</xdr:col>
      <xdr:colOff>44450</xdr:colOff>
      <xdr:row>63</xdr:row>
      <xdr:rowOff>82369</xdr:rowOff>
    </xdr:to>
    <xdr:sp macro="" textlink="">
      <xdr:nvSpPr>
        <xdr:cNvPr id="345" name="楕円 344"/>
        <xdr:cNvSpPr/>
      </xdr:nvSpPr>
      <xdr:spPr>
        <a:xfrm>
          <a:off x="13868400" y="1054589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67146</xdr:rowOff>
    </xdr:from>
    <xdr:ext cx="762000" cy="259045"/>
    <xdr:sp macro="" textlink="">
      <xdr:nvSpPr>
        <xdr:cNvPr id="346" name="テキスト ボックス 345"/>
        <xdr:cNvSpPr txBox="1"/>
      </xdr:nvSpPr>
      <xdr:spPr>
        <a:xfrm>
          <a:off x="13557250" y="1062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116024</xdr:rowOff>
    </xdr:from>
    <xdr:to>
      <xdr:col>68</xdr:col>
      <xdr:colOff>203200</xdr:colOff>
      <xdr:row>63</xdr:row>
      <xdr:rowOff>46174</xdr:rowOff>
    </xdr:to>
    <xdr:sp macro="" textlink="">
      <xdr:nvSpPr>
        <xdr:cNvPr id="347" name="楕円 346"/>
        <xdr:cNvSpPr/>
      </xdr:nvSpPr>
      <xdr:spPr>
        <a:xfrm>
          <a:off x="13055600" y="1050970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30951</xdr:rowOff>
    </xdr:from>
    <xdr:ext cx="762000" cy="259045"/>
    <xdr:sp macro="" textlink="">
      <xdr:nvSpPr>
        <xdr:cNvPr id="348" name="テキスト ボックス 347"/>
        <xdr:cNvSpPr txBox="1"/>
      </xdr:nvSpPr>
      <xdr:spPr>
        <a:xfrm>
          <a:off x="12763500" y="1059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112576</xdr:rowOff>
    </xdr:from>
    <xdr:to>
      <xdr:col>64</xdr:col>
      <xdr:colOff>152400</xdr:colOff>
      <xdr:row>63</xdr:row>
      <xdr:rowOff>42726</xdr:rowOff>
    </xdr:to>
    <xdr:sp macro="" textlink="">
      <xdr:nvSpPr>
        <xdr:cNvPr id="349" name="楕円 348"/>
        <xdr:cNvSpPr/>
      </xdr:nvSpPr>
      <xdr:spPr>
        <a:xfrm>
          <a:off x="12242800" y="105062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27503</xdr:rowOff>
    </xdr:from>
    <xdr:ext cx="762000" cy="259045"/>
    <xdr:sp macro="" textlink="">
      <xdr:nvSpPr>
        <xdr:cNvPr id="350" name="テキスト ボックス 349"/>
        <xdr:cNvSpPr txBox="1"/>
      </xdr:nvSpPr>
      <xdr:spPr>
        <a:xfrm>
          <a:off x="11950700" y="1058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事業実施に係る起債の償還等に伴い、昨年度と比較すると１．３ポイントの増となっている。投資的経費の抑制を図りながら、公債費負担の中長期的な観点から、事業の平準化を図り償還額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xdr:cNvCxnSpPr/>
      </xdr:nvCxnSpPr>
      <xdr:spPr>
        <a:xfrm>
          <a:off x="11664950" y="75412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xdr:cNvSpPr txBox="1"/>
      </xdr:nvSpPr>
      <xdr:spPr>
        <a:xfrm>
          <a:off x="10979150" y="739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xdr:cNvCxnSpPr/>
      </xdr:nvCxnSpPr>
      <xdr:spPr>
        <a:xfrm>
          <a:off x="11664950" y="70662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xdr:cNvSpPr txBox="1"/>
      </xdr:nvSpPr>
      <xdr:spPr>
        <a:xfrm>
          <a:off x="10979150" y="6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xdr:cNvCxnSpPr/>
      </xdr:nvCxnSpPr>
      <xdr:spPr>
        <a:xfrm>
          <a:off x="11664950" y="65951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xdr:cNvSpPr txBox="1"/>
      </xdr:nvSpPr>
      <xdr:spPr>
        <a:xfrm>
          <a:off x="1097915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1664950" y="61239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xdr:cNvSpPr txBox="1"/>
      </xdr:nvSpPr>
      <xdr:spPr>
        <a:xfrm>
          <a:off x="10979150" y="598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163830</xdr:rowOff>
    </xdr:from>
    <xdr:to>
      <xdr:col>81</xdr:col>
      <xdr:colOff>44450</xdr:colOff>
      <xdr:row>45</xdr:row>
      <xdr:rowOff>80518</xdr:rowOff>
    </xdr:to>
    <xdr:cxnSp macro="">
      <xdr:nvCxnSpPr>
        <xdr:cNvPr id="377" name="直線コネクタ 376"/>
        <xdr:cNvCxnSpPr/>
      </xdr:nvCxnSpPr>
      <xdr:spPr>
        <a:xfrm flipV="1">
          <a:off x="15474950" y="6031230"/>
          <a:ext cx="0" cy="1593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52595</xdr:rowOff>
    </xdr:from>
    <xdr:ext cx="762000" cy="259045"/>
    <xdr:sp macro="" textlink="">
      <xdr:nvSpPr>
        <xdr:cNvPr id="378" name="公債費負担の状況最小値テキスト"/>
        <xdr:cNvSpPr txBox="1"/>
      </xdr:nvSpPr>
      <xdr:spPr>
        <a:xfrm>
          <a:off x="15563850" y="759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80518</xdr:rowOff>
    </xdr:from>
    <xdr:to>
      <xdr:col>81</xdr:col>
      <xdr:colOff>133350</xdr:colOff>
      <xdr:row>45</xdr:row>
      <xdr:rowOff>80518</xdr:rowOff>
    </xdr:to>
    <xdr:cxnSp macro="">
      <xdr:nvCxnSpPr>
        <xdr:cNvPr id="379" name="直線コネクタ 378"/>
        <xdr:cNvCxnSpPr/>
      </xdr:nvCxnSpPr>
      <xdr:spPr>
        <a:xfrm>
          <a:off x="15405100" y="76243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78757</xdr:rowOff>
    </xdr:from>
    <xdr:ext cx="762000" cy="259045"/>
    <xdr:sp macro="" textlink="">
      <xdr:nvSpPr>
        <xdr:cNvPr id="380" name="公債費負担の状況最大値テキスト"/>
        <xdr:cNvSpPr txBox="1"/>
      </xdr:nvSpPr>
      <xdr:spPr>
        <a:xfrm>
          <a:off x="15563850" y="577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163830</xdr:rowOff>
    </xdr:from>
    <xdr:to>
      <xdr:col>81</xdr:col>
      <xdr:colOff>133350</xdr:colOff>
      <xdr:row>35</xdr:row>
      <xdr:rowOff>163830</xdr:rowOff>
    </xdr:to>
    <xdr:cxnSp macro="">
      <xdr:nvCxnSpPr>
        <xdr:cNvPr id="381" name="直線コネクタ 380"/>
        <xdr:cNvCxnSpPr/>
      </xdr:nvCxnSpPr>
      <xdr:spPr>
        <a:xfrm>
          <a:off x="15405100" y="6031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83312</xdr:rowOff>
    </xdr:from>
    <xdr:to>
      <xdr:col>81</xdr:col>
      <xdr:colOff>44450</xdr:colOff>
      <xdr:row>43</xdr:row>
      <xdr:rowOff>37338</xdr:rowOff>
    </xdr:to>
    <xdr:cxnSp macro="">
      <xdr:nvCxnSpPr>
        <xdr:cNvPr id="382" name="直線コネクタ 381"/>
        <xdr:cNvCxnSpPr/>
      </xdr:nvCxnSpPr>
      <xdr:spPr>
        <a:xfrm>
          <a:off x="14712950" y="7124192"/>
          <a:ext cx="762000" cy="121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56405</xdr:rowOff>
    </xdr:from>
    <xdr:ext cx="762000" cy="259045"/>
    <xdr:sp macro="" textlink="">
      <xdr:nvSpPr>
        <xdr:cNvPr id="383" name="公債費負担の状況平均値テキスト"/>
        <xdr:cNvSpPr txBox="1"/>
      </xdr:nvSpPr>
      <xdr:spPr>
        <a:xfrm>
          <a:off x="15563850" y="6762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39878</xdr:rowOff>
    </xdr:from>
    <xdr:to>
      <xdr:col>81</xdr:col>
      <xdr:colOff>95250</xdr:colOff>
      <xdr:row>41</xdr:row>
      <xdr:rowOff>141478</xdr:rowOff>
    </xdr:to>
    <xdr:sp macro="" textlink="">
      <xdr:nvSpPr>
        <xdr:cNvPr id="384" name="フローチャート: 判断 383"/>
        <xdr:cNvSpPr/>
      </xdr:nvSpPr>
      <xdr:spPr>
        <a:xfrm>
          <a:off x="15427960" y="691311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15748</xdr:rowOff>
    </xdr:from>
    <xdr:to>
      <xdr:col>77</xdr:col>
      <xdr:colOff>44450</xdr:colOff>
      <xdr:row>42</xdr:row>
      <xdr:rowOff>83312</xdr:rowOff>
    </xdr:to>
    <xdr:cxnSp macro="">
      <xdr:nvCxnSpPr>
        <xdr:cNvPr id="385" name="直線コネクタ 384"/>
        <xdr:cNvCxnSpPr/>
      </xdr:nvCxnSpPr>
      <xdr:spPr>
        <a:xfrm>
          <a:off x="13903960" y="7056628"/>
          <a:ext cx="80899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59182</xdr:rowOff>
    </xdr:from>
    <xdr:to>
      <xdr:col>77</xdr:col>
      <xdr:colOff>95250</xdr:colOff>
      <xdr:row>41</xdr:row>
      <xdr:rowOff>160782</xdr:rowOff>
    </xdr:to>
    <xdr:sp macro="" textlink="">
      <xdr:nvSpPr>
        <xdr:cNvPr id="386" name="フローチャート: 判断 385"/>
        <xdr:cNvSpPr/>
      </xdr:nvSpPr>
      <xdr:spPr>
        <a:xfrm>
          <a:off x="14665960" y="693242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170959</xdr:rowOff>
    </xdr:from>
    <xdr:ext cx="736600" cy="259045"/>
    <xdr:sp macro="" textlink="">
      <xdr:nvSpPr>
        <xdr:cNvPr id="387" name="テキスト ボックス 386"/>
        <xdr:cNvSpPr txBox="1"/>
      </xdr:nvSpPr>
      <xdr:spPr>
        <a:xfrm>
          <a:off x="14370050" y="6708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44704</xdr:rowOff>
    </xdr:to>
    <xdr:cxnSp macro="">
      <xdr:nvCxnSpPr>
        <xdr:cNvPr id="388" name="直線コネクタ 387"/>
        <xdr:cNvCxnSpPr/>
      </xdr:nvCxnSpPr>
      <xdr:spPr>
        <a:xfrm flipV="1">
          <a:off x="13106400" y="7056628"/>
          <a:ext cx="79756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1270</xdr:rowOff>
    </xdr:from>
    <xdr:to>
      <xdr:col>73</xdr:col>
      <xdr:colOff>44450</xdr:colOff>
      <xdr:row>41</xdr:row>
      <xdr:rowOff>102870</xdr:rowOff>
    </xdr:to>
    <xdr:sp macro="" textlink="">
      <xdr:nvSpPr>
        <xdr:cNvPr id="389" name="フローチャート: 判断 388"/>
        <xdr:cNvSpPr/>
      </xdr:nvSpPr>
      <xdr:spPr>
        <a:xfrm>
          <a:off x="13868400" y="6874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390" name="テキスト ボックス 389"/>
        <xdr:cNvSpPr txBox="1"/>
      </xdr:nvSpPr>
      <xdr:spPr>
        <a:xfrm>
          <a:off x="13557250" y="665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44704</xdr:rowOff>
    </xdr:from>
    <xdr:to>
      <xdr:col>68</xdr:col>
      <xdr:colOff>152400</xdr:colOff>
      <xdr:row>43</xdr:row>
      <xdr:rowOff>18034</xdr:rowOff>
    </xdr:to>
    <xdr:cxnSp macro="">
      <xdr:nvCxnSpPr>
        <xdr:cNvPr id="391" name="直線コネクタ 390"/>
        <xdr:cNvCxnSpPr/>
      </xdr:nvCxnSpPr>
      <xdr:spPr>
        <a:xfrm flipV="1">
          <a:off x="12293600" y="7085584"/>
          <a:ext cx="8128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126746</xdr:rowOff>
    </xdr:from>
    <xdr:to>
      <xdr:col>68</xdr:col>
      <xdr:colOff>203200</xdr:colOff>
      <xdr:row>42</xdr:row>
      <xdr:rowOff>56896</xdr:rowOff>
    </xdr:to>
    <xdr:sp macro="" textlink="">
      <xdr:nvSpPr>
        <xdr:cNvPr id="392" name="フローチャート: 判断 391"/>
        <xdr:cNvSpPr/>
      </xdr:nvSpPr>
      <xdr:spPr>
        <a:xfrm>
          <a:off x="13055600" y="699998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67073</xdr:rowOff>
    </xdr:from>
    <xdr:ext cx="762000" cy="259045"/>
    <xdr:sp macro="" textlink="">
      <xdr:nvSpPr>
        <xdr:cNvPr id="393" name="テキスト ボックス 392"/>
        <xdr:cNvSpPr txBox="1"/>
      </xdr:nvSpPr>
      <xdr:spPr>
        <a:xfrm>
          <a:off x="12763500" y="6772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32512</xdr:rowOff>
    </xdr:from>
    <xdr:to>
      <xdr:col>64</xdr:col>
      <xdr:colOff>152400</xdr:colOff>
      <xdr:row>42</xdr:row>
      <xdr:rowOff>134112</xdr:rowOff>
    </xdr:to>
    <xdr:sp macro="" textlink="">
      <xdr:nvSpPr>
        <xdr:cNvPr id="394" name="フローチャート: 判断 393"/>
        <xdr:cNvSpPr/>
      </xdr:nvSpPr>
      <xdr:spPr>
        <a:xfrm>
          <a:off x="12242800" y="7073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144289</xdr:rowOff>
    </xdr:from>
    <xdr:ext cx="762000" cy="259045"/>
    <xdr:sp macro="" textlink="">
      <xdr:nvSpPr>
        <xdr:cNvPr id="395" name="テキスト ボックス 394"/>
        <xdr:cNvSpPr txBox="1"/>
      </xdr:nvSpPr>
      <xdr:spPr>
        <a:xfrm>
          <a:off x="11950700" y="6849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157988</xdr:rowOff>
    </xdr:from>
    <xdr:to>
      <xdr:col>81</xdr:col>
      <xdr:colOff>95250</xdr:colOff>
      <xdr:row>43</xdr:row>
      <xdr:rowOff>88138</xdr:rowOff>
    </xdr:to>
    <xdr:sp macro="" textlink="">
      <xdr:nvSpPr>
        <xdr:cNvPr id="401" name="楕円 400"/>
        <xdr:cNvSpPr/>
      </xdr:nvSpPr>
      <xdr:spPr>
        <a:xfrm>
          <a:off x="15427960" y="71988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130065</xdr:rowOff>
    </xdr:from>
    <xdr:ext cx="762000" cy="259045"/>
    <xdr:sp macro="" textlink="">
      <xdr:nvSpPr>
        <xdr:cNvPr id="402" name="公債費負担の状況該当値テキスト"/>
        <xdr:cNvSpPr txBox="1"/>
      </xdr:nvSpPr>
      <xdr:spPr>
        <a:xfrm>
          <a:off x="15563850" y="7170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32512</xdr:rowOff>
    </xdr:from>
    <xdr:to>
      <xdr:col>77</xdr:col>
      <xdr:colOff>95250</xdr:colOff>
      <xdr:row>42</xdr:row>
      <xdr:rowOff>134112</xdr:rowOff>
    </xdr:to>
    <xdr:sp macro="" textlink="">
      <xdr:nvSpPr>
        <xdr:cNvPr id="403" name="楕円 402"/>
        <xdr:cNvSpPr/>
      </xdr:nvSpPr>
      <xdr:spPr>
        <a:xfrm>
          <a:off x="14665960" y="707339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118889</xdr:rowOff>
    </xdr:from>
    <xdr:ext cx="736600" cy="259045"/>
    <xdr:sp macro="" textlink="">
      <xdr:nvSpPr>
        <xdr:cNvPr id="404" name="テキスト ボックス 403"/>
        <xdr:cNvSpPr txBox="1"/>
      </xdr:nvSpPr>
      <xdr:spPr>
        <a:xfrm>
          <a:off x="14370050" y="7159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405" name="楕円 404"/>
        <xdr:cNvSpPr/>
      </xdr:nvSpPr>
      <xdr:spPr>
        <a:xfrm>
          <a:off x="13868400" y="700963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406" name="テキスト ボックス 405"/>
        <xdr:cNvSpPr txBox="1"/>
      </xdr:nvSpPr>
      <xdr:spPr>
        <a:xfrm>
          <a:off x="13557250" y="709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165354</xdr:rowOff>
    </xdr:from>
    <xdr:to>
      <xdr:col>68</xdr:col>
      <xdr:colOff>203200</xdr:colOff>
      <xdr:row>42</xdr:row>
      <xdr:rowOff>95504</xdr:rowOff>
    </xdr:to>
    <xdr:sp macro="" textlink="">
      <xdr:nvSpPr>
        <xdr:cNvPr id="407" name="楕円 406"/>
        <xdr:cNvSpPr/>
      </xdr:nvSpPr>
      <xdr:spPr>
        <a:xfrm>
          <a:off x="13055600" y="7038594"/>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80281</xdr:rowOff>
    </xdr:from>
    <xdr:ext cx="762000" cy="259045"/>
    <xdr:sp macro="" textlink="">
      <xdr:nvSpPr>
        <xdr:cNvPr id="408" name="テキスト ボックス 407"/>
        <xdr:cNvSpPr txBox="1"/>
      </xdr:nvSpPr>
      <xdr:spPr>
        <a:xfrm>
          <a:off x="12763500" y="712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138684</xdr:rowOff>
    </xdr:from>
    <xdr:to>
      <xdr:col>64</xdr:col>
      <xdr:colOff>152400</xdr:colOff>
      <xdr:row>43</xdr:row>
      <xdr:rowOff>68834</xdr:rowOff>
    </xdr:to>
    <xdr:sp macro="" textlink="">
      <xdr:nvSpPr>
        <xdr:cNvPr id="409" name="楕円 408"/>
        <xdr:cNvSpPr/>
      </xdr:nvSpPr>
      <xdr:spPr>
        <a:xfrm>
          <a:off x="12242800" y="7179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53611</xdr:rowOff>
    </xdr:from>
    <xdr:ext cx="762000" cy="259045"/>
    <xdr:sp macro="" textlink="">
      <xdr:nvSpPr>
        <xdr:cNvPr id="410" name="テキスト ボックス 409"/>
        <xdr:cNvSpPr txBox="1"/>
      </xdr:nvSpPr>
      <xdr:spPr>
        <a:xfrm>
          <a:off x="11950700" y="7262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すると、３．４ポイントの増となっており、主な要因としては大規模事業の実施により、地方債残高が増加していることと、財政調整基金や町債管理基金の取り崩しによる充当可能基金の減があげられる。投資的経費を抑制し、町債発行の縮減を図り財政の健全化に努める。</a:t>
          </a: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122404</xdr:rowOff>
    </xdr:to>
    <xdr:cxnSp macro="">
      <xdr:nvCxnSpPr>
        <xdr:cNvPr id="441" name="直線コネクタ 440"/>
        <xdr:cNvCxnSpPr/>
      </xdr:nvCxnSpPr>
      <xdr:spPr>
        <a:xfrm flipV="1">
          <a:off x="15474950" y="2263684"/>
          <a:ext cx="0" cy="1546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94481</xdr:rowOff>
    </xdr:from>
    <xdr:ext cx="762000" cy="259045"/>
    <xdr:sp macro="" textlink="">
      <xdr:nvSpPr>
        <xdr:cNvPr id="442" name="将来負担の状況最小値テキスト"/>
        <xdr:cNvSpPr txBox="1"/>
      </xdr:nvSpPr>
      <xdr:spPr>
        <a:xfrm>
          <a:off x="15563850" y="378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122404</xdr:rowOff>
    </xdr:from>
    <xdr:to>
      <xdr:col>81</xdr:col>
      <xdr:colOff>133350</xdr:colOff>
      <xdr:row>22</xdr:row>
      <xdr:rowOff>122404</xdr:rowOff>
    </xdr:to>
    <xdr:cxnSp macro="">
      <xdr:nvCxnSpPr>
        <xdr:cNvPr id="443" name="直線コネクタ 442"/>
        <xdr:cNvCxnSpPr/>
      </xdr:nvCxnSpPr>
      <xdr:spPr>
        <a:xfrm>
          <a:off x="15405100" y="38104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4" name="将来負担の状況最大値テキスト"/>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150223</xdr:rowOff>
    </xdr:from>
    <xdr:to>
      <xdr:col>81</xdr:col>
      <xdr:colOff>44450</xdr:colOff>
      <xdr:row>22</xdr:row>
      <xdr:rowOff>17840</xdr:rowOff>
    </xdr:to>
    <xdr:cxnSp macro="">
      <xdr:nvCxnSpPr>
        <xdr:cNvPr id="446" name="直線コネクタ 445"/>
        <xdr:cNvCxnSpPr/>
      </xdr:nvCxnSpPr>
      <xdr:spPr>
        <a:xfrm>
          <a:off x="14712950" y="3670663"/>
          <a:ext cx="762000" cy="3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4553</xdr:rowOff>
    </xdr:from>
    <xdr:ext cx="762000" cy="259045"/>
    <xdr:sp macro="" textlink="">
      <xdr:nvSpPr>
        <xdr:cNvPr id="447" name="将来負担の状況平均値テキスト"/>
        <xdr:cNvSpPr txBox="1"/>
      </xdr:nvSpPr>
      <xdr:spPr>
        <a:xfrm>
          <a:off x="15563850" y="25191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159476</xdr:rowOff>
    </xdr:from>
    <xdr:to>
      <xdr:col>81</xdr:col>
      <xdr:colOff>95250</xdr:colOff>
      <xdr:row>16</xdr:row>
      <xdr:rowOff>89626</xdr:rowOff>
    </xdr:to>
    <xdr:sp macro="" textlink="">
      <xdr:nvSpPr>
        <xdr:cNvPr id="448" name="フローチャート: 判断 447"/>
        <xdr:cNvSpPr/>
      </xdr:nvSpPr>
      <xdr:spPr>
        <a:xfrm>
          <a:off x="15427960" y="267407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44510</xdr:rowOff>
    </xdr:from>
    <xdr:to>
      <xdr:col>77</xdr:col>
      <xdr:colOff>44450</xdr:colOff>
      <xdr:row>21</xdr:row>
      <xdr:rowOff>150223</xdr:rowOff>
    </xdr:to>
    <xdr:cxnSp macro="">
      <xdr:nvCxnSpPr>
        <xdr:cNvPr id="449" name="直線コネクタ 448"/>
        <xdr:cNvCxnSpPr/>
      </xdr:nvCxnSpPr>
      <xdr:spPr>
        <a:xfrm>
          <a:off x="13903960" y="3564950"/>
          <a:ext cx="80899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35137</xdr:rowOff>
    </xdr:from>
    <xdr:to>
      <xdr:col>77</xdr:col>
      <xdr:colOff>95250</xdr:colOff>
      <xdr:row>16</xdr:row>
      <xdr:rowOff>136737</xdr:rowOff>
    </xdr:to>
    <xdr:sp macro="" textlink="">
      <xdr:nvSpPr>
        <xdr:cNvPr id="450" name="フローチャート: 判断 449"/>
        <xdr:cNvSpPr/>
      </xdr:nvSpPr>
      <xdr:spPr>
        <a:xfrm>
          <a:off x="14665960" y="271737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146914</xdr:rowOff>
    </xdr:from>
    <xdr:ext cx="736600" cy="259045"/>
    <xdr:sp macro="" textlink="">
      <xdr:nvSpPr>
        <xdr:cNvPr id="451" name="テキスト ボックス 450"/>
        <xdr:cNvSpPr txBox="1"/>
      </xdr:nvSpPr>
      <xdr:spPr>
        <a:xfrm>
          <a:off x="14370050" y="2493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44510</xdr:rowOff>
    </xdr:from>
    <xdr:to>
      <xdr:col>72</xdr:col>
      <xdr:colOff>203200</xdr:colOff>
      <xdr:row>21</xdr:row>
      <xdr:rowOff>141031</xdr:rowOff>
    </xdr:to>
    <xdr:cxnSp macro="">
      <xdr:nvCxnSpPr>
        <xdr:cNvPr id="452" name="直線コネクタ 451"/>
        <xdr:cNvCxnSpPr/>
      </xdr:nvCxnSpPr>
      <xdr:spPr>
        <a:xfrm flipV="1">
          <a:off x="13106400" y="3564950"/>
          <a:ext cx="79756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35137</xdr:rowOff>
    </xdr:from>
    <xdr:to>
      <xdr:col>73</xdr:col>
      <xdr:colOff>44450</xdr:colOff>
      <xdr:row>16</xdr:row>
      <xdr:rowOff>136737</xdr:rowOff>
    </xdr:to>
    <xdr:sp macro="" textlink="">
      <xdr:nvSpPr>
        <xdr:cNvPr id="453" name="フローチャート: 判断 452"/>
        <xdr:cNvSpPr/>
      </xdr:nvSpPr>
      <xdr:spPr>
        <a:xfrm>
          <a:off x="13868400" y="27173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146914</xdr:rowOff>
    </xdr:from>
    <xdr:ext cx="762000" cy="259045"/>
    <xdr:sp macro="" textlink="">
      <xdr:nvSpPr>
        <xdr:cNvPr id="454" name="テキスト ボックス 453"/>
        <xdr:cNvSpPr txBox="1"/>
      </xdr:nvSpPr>
      <xdr:spPr>
        <a:xfrm>
          <a:off x="13557250" y="2493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141031</xdr:rowOff>
    </xdr:from>
    <xdr:to>
      <xdr:col>68</xdr:col>
      <xdr:colOff>152400</xdr:colOff>
      <xdr:row>22</xdr:row>
      <xdr:rowOff>10946</xdr:rowOff>
    </xdr:to>
    <xdr:cxnSp macro="">
      <xdr:nvCxnSpPr>
        <xdr:cNvPr id="455" name="直線コネクタ 454"/>
        <xdr:cNvCxnSpPr/>
      </xdr:nvCxnSpPr>
      <xdr:spPr>
        <a:xfrm flipV="1">
          <a:off x="12293600" y="3661471"/>
          <a:ext cx="8128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153731</xdr:rowOff>
    </xdr:from>
    <xdr:to>
      <xdr:col>68</xdr:col>
      <xdr:colOff>203200</xdr:colOff>
      <xdr:row>16</xdr:row>
      <xdr:rowOff>83881</xdr:rowOff>
    </xdr:to>
    <xdr:sp macro="" textlink="">
      <xdr:nvSpPr>
        <xdr:cNvPr id="456" name="フローチャート: 判断 455"/>
        <xdr:cNvSpPr/>
      </xdr:nvSpPr>
      <xdr:spPr>
        <a:xfrm>
          <a:off x="13055600" y="266833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94058</xdr:rowOff>
    </xdr:from>
    <xdr:ext cx="762000" cy="259045"/>
    <xdr:sp macro="" textlink="">
      <xdr:nvSpPr>
        <xdr:cNvPr id="457" name="テキスト ボックス 456"/>
        <xdr:cNvSpPr txBox="1"/>
      </xdr:nvSpPr>
      <xdr:spPr>
        <a:xfrm>
          <a:off x="12763500" y="244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28242</xdr:rowOff>
    </xdr:from>
    <xdr:to>
      <xdr:col>64</xdr:col>
      <xdr:colOff>152400</xdr:colOff>
      <xdr:row>16</xdr:row>
      <xdr:rowOff>129842</xdr:rowOff>
    </xdr:to>
    <xdr:sp macro="" textlink="">
      <xdr:nvSpPr>
        <xdr:cNvPr id="458" name="フローチャート: 判断 457"/>
        <xdr:cNvSpPr/>
      </xdr:nvSpPr>
      <xdr:spPr>
        <a:xfrm>
          <a:off x="12242800" y="271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140019</xdr:rowOff>
    </xdr:from>
    <xdr:ext cx="762000" cy="259045"/>
    <xdr:sp macro="" textlink="">
      <xdr:nvSpPr>
        <xdr:cNvPr id="459" name="テキスト ボックス 458"/>
        <xdr:cNvSpPr txBox="1"/>
      </xdr:nvSpPr>
      <xdr:spPr>
        <a:xfrm>
          <a:off x="11950700" y="248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138490</xdr:rowOff>
    </xdr:from>
    <xdr:to>
      <xdr:col>81</xdr:col>
      <xdr:colOff>95250</xdr:colOff>
      <xdr:row>22</xdr:row>
      <xdr:rowOff>68640</xdr:rowOff>
    </xdr:to>
    <xdr:sp macro="" textlink="">
      <xdr:nvSpPr>
        <xdr:cNvPr id="465" name="楕円 464"/>
        <xdr:cNvSpPr/>
      </xdr:nvSpPr>
      <xdr:spPr>
        <a:xfrm>
          <a:off x="15427960" y="3658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34367</xdr:rowOff>
    </xdr:from>
    <xdr:ext cx="762000" cy="259045"/>
    <xdr:sp macro="" textlink="">
      <xdr:nvSpPr>
        <xdr:cNvPr id="466" name="将来負担の状況該当値テキスト"/>
        <xdr:cNvSpPr txBox="1"/>
      </xdr:nvSpPr>
      <xdr:spPr>
        <a:xfrm>
          <a:off x="15563850" y="355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99423</xdr:rowOff>
    </xdr:from>
    <xdr:to>
      <xdr:col>77</xdr:col>
      <xdr:colOff>95250</xdr:colOff>
      <xdr:row>22</xdr:row>
      <xdr:rowOff>29573</xdr:rowOff>
    </xdr:to>
    <xdr:sp macro="" textlink="">
      <xdr:nvSpPr>
        <xdr:cNvPr id="467" name="楕円 466"/>
        <xdr:cNvSpPr/>
      </xdr:nvSpPr>
      <xdr:spPr>
        <a:xfrm>
          <a:off x="14665960" y="36198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14350</xdr:rowOff>
    </xdr:from>
    <xdr:ext cx="736600" cy="259045"/>
    <xdr:sp macro="" textlink="">
      <xdr:nvSpPr>
        <xdr:cNvPr id="468" name="テキスト ボックス 467"/>
        <xdr:cNvSpPr txBox="1"/>
      </xdr:nvSpPr>
      <xdr:spPr>
        <a:xfrm>
          <a:off x="14370050" y="3702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165160</xdr:rowOff>
    </xdr:from>
    <xdr:to>
      <xdr:col>73</xdr:col>
      <xdr:colOff>44450</xdr:colOff>
      <xdr:row>21</xdr:row>
      <xdr:rowOff>95310</xdr:rowOff>
    </xdr:to>
    <xdr:sp macro="" textlink="">
      <xdr:nvSpPr>
        <xdr:cNvPr id="469" name="楕円 468"/>
        <xdr:cNvSpPr/>
      </xdr:nvSpPr>
      <xdr:spPr>
        <a:xfrm>
          <a:off x="13868400" y="35179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80087</xdr:rowOff>
    </xdr:from>
    <xdr:ext cx="762000" cy="259045"/>
    <xdr:sp macro="" textlink="">
      <xdr:nvSpPr>
        <xdr:cNvPr id="470" name="テキスト ボックス 469"/>
        <xdr:cNvSpPr txBox="1"/>
      </xdr:nvSpPr>
      <xdr:spPr>
        <a:xfrm>
          <a:off x="13557250" y="360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90231</xdr:rowOff>
    </xdr:from>
    <xdr:to>
      <xdr:col>68</xdr:col>
      <xdr:colOff>203200</xdr:colOff>
      <xdr:row>22</xdr:row>
      <xdr:rowOff>20381</xdr:rowOff>
    </xdr:to>
    <xdr:sp macro="" textlink="">
      <xdr:nvSpPr>
        <xdr:cNvPr id="471" name="楕円 470"/>
        <xdr:cNvSpPr/>
      </xdr:nvSpPr>
      <xdr:spPr>
        <a:xfrm>
          <a:off x="13055600" y="361067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5158</xdr:rowOff>
    </xdr:from>
    <xdr:ext cx="762000" cy="259045"/>
    <xdr:sp macro="" textlink="">
      <xdr:nvSpPr>
        <xdr:cNvPr id="472" name="テキスト ボックス 471"/>
        <xdr:cNvSpPr txBox="1"/>
      </xdr:nvSpPr>
      <xdr:spPr>
        <a:xfrm>
          <a:off x="12763500" y="369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131596</xdr:rowOff>
    </xdr:from>
    <xdr:to>
      <xdr:col>64</xdr:col>
      <xdr:colOff>152400</xdr:colOff>
      <xdr:row>22</xdr:row>
      <xdr:rowOff>61746</xdr:rowOff>
    </xdr:to>
    <xdr:sp macro="" textlink="">
      <xdr:nvSpPr>
        <xdr:cNvPr id="473" name="楕円 472"/>
        <xdr:cNvSpPr/>
      </xdr:nvSpPr>
      <xdr:spPr>
        <a:xfrm>
          <a:off x="12242800" y="36520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46523</xdr:rowOff>
    </xdr:from>
    <xdr:ext cx="762000" cy="259045"/>
    <xdr:sp macro="" textlink="">
      <xdr:nvSpPr>
        <xdr:cNvPr id="474" name="テキスト ボックス 473"/>
        <xdr:cNvSpPr txBox="1"/>
      </xdr:nvSpPr>
      <xdr:spPr>
        <a:xfrm>
          <a:off x="11950700" y="3734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町立の幼児施設については４施設あることや全小中学校９施設において、自校調理方式の給食を導入していること等による職員の確保が類似団体平均を下回っている要因の一つである。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今後は幼児施設等の民間への運営委託の検討を進めるとともに、定員適正化計画に基づき、将来を見据え計画的・合理的な定員管理を図る。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10565"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3685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10565"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3685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10565"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3685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10565"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3685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10565"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3685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41</xdr:row>
      <xdr:rowOff>54610</xdr:rowOff>
    </xdr:to>
    <xdr:cxnSp macro="">
      <xdr:nvCxnSpPr>
        <xdr:cNvPr id="61" name="直線コネクタ 60"/>
        <xdr:cNvCxnSpPr/>
      </xdr:nvCxnSpPr>
      <xdr:spPr>
        <a:xfrm flipV="1">
          <a:off x="4414520" y="570103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26687</xdr:rowOff>
    </xdr:from>
    <xdr:ext cx="762000" cy="259045"/>
    <xdr:sp macro="" textlink="">
      <xdr:nvSpPr>
        <xdr:cNvPr id="62" name="人件費最小値テキスト"/>
        <xdr:cNvSpPr txBox="1"/>
      </xdr:nvSpPr>
      <xdr:spPr>
        <a:xfrm>
          <a:off x="450342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54610</xdr:rowOff>
    </xdr:from>
    <xdr:to>
      <xdr:col>24</xdr:col>
      <xdr:colOff>114300</xdr:colOff>
      <xdr:row>41</xdr:row>
      <xdr:rowOff>54610</xdr:rowOff>
    </xdr:to>
    <xdr:cxnSp macro="">
      <xdr:nvCxnSpPr>
        <xdr:cNvPr id="63" name="直線コネクタ 62"/>
        <xdr:cNvCxnSpPr/>
      </xdr:nvCxnSpPr>
      <xdr:spPr>
        <a:xfrm>
          <a:off x="4342765" y="69278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xdr:cNvSpPr txBox="1"/>
      </xdr:nvSpPr>
      <xdr:spPr>
        <a:xfrm>
          <a:off x="450342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xdr:cNvCxnSpPr/>
      </xdr:nvCxnSpPr>
      <xdr:spPr>
        <a:xfrm>
          <a:off x="4342765" y="570103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16510</xdr:rowOff>
    </xdr:to>
    <xdr:cxnSp macro="">
      <xdr:nvCxnSpPr>
        <xdr:cNvPr id="66" name="直線コネクタ 65"/>
        <xdr:cNvCxnSpPr/>
      </xdr:nvCxnSpPr>
      <xdr:spPr>
        <a:xfrm flipV="1">
          <a:off x="3654425" y="6203950"/>
          <a:ext cx="76009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1287</xdr:rowOff>
    </xdr:from>
    <xdr:ext cx="762000" cy="259045"/>
    <xdr:sp macro="" textlink="">
      <xdr:nvSpPr>
        <xdr:cNvPr id="67" name="人件費平均値テキスト"/>
        <xdr:cNvSpPr txBox="1"/>
      </xdr:nvSpPr>
      <xdr:spPr>
        <a:xfrm>
          <a:off x="4503420" y="5868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68" name="フローチャート: 判断 67"/>
        <xdr:cNvSpPr/>
      </xdr:nvSpPr>
      <xdr:spPr>
        <a:xfrm>
          <a:off x="4380865" y="60236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xdr:rowOff>
    </xdr:from>
    <xdr:to>
      <xdr:col>19</xdr:col>
      <xdr:colOff>187325</xdr:colOff>
      <xdr:row>37</xdr:row>
      <xdr:rowOff>24130</xdr:rowOff>
    </xdr:to>
    <xdr:cxnSp macro="">
      <xdr:nvCxnSpPr>
        <xdr:cNvPr id="69" name="直線コネクタ 68"/>
        <xdr:cNvCxnSpPr/>
      </xdr:nvCxnSpPr>
      <xdr:spPr>
        <a:xfrm flipV="1">
          <a:off x="2841625" y="6219190"/>
          <a:ext cx="8128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140970</xdr:rowOff>
    </xdr:from>
    <xdr:to>
      <xdr:col>20</xdr:col>
      <xdr:colOff>38100</xdr:colOff>
      <xdr:row>36</xdr:row>
      <xdr:rowOff>71120</xdr:rowOff>
    </xdr:to>
    <xdr:sp macro="" textlink="">
      <xdr:nvSpPr>
        <xdr:cNvPr id="70" name="フローチャート: 判断 69"/>
        <xdr:cNvSpPr/>
      </xdr:nvSpPr>
      <xdr:spPr>
        <a:xfrm>
          <a:off x="3611245" y="60083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71" name="テキスト ボックス 70"/>
        <xdr:cNvSpPr txBox="1"/>
      </xdr:nvSpPr>
      <xdr:spPr>
        <a:xfrm>
          <a:off x="329819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85090</xdr:rowOff>
    </xdr:to>
    <xdr:cxnSp macro="">
      <xdr:nvCxnSpPr>
        <xdr:cNvPr id="72" name="直線コネクタ 71"/>
        <xdr:cNvCxnSpPr/>
      </xdr:nvCxnSpPr>
      <xdr:spPr>
        <a:xfrm flipV="1">
          <a:off x="2021205" y="6226810"/>
          <a:ext cx="8204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xdr:cNvSpPr/>
      </xdr:nvSpPr>
      <xdr:spPr>
        <a:xfrm>
          <a:off x="2790825" y="6000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74" name="テキスト ボックス 73"/>
        <xdr:cNvSpPr txBox="1"/>
      </xdr:nvSpPr>
      <xdr:spPr>
        <a:xfrm>
          <a:off x="2494915"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37</xdr:row>
      <xdr:rowOff>85090</xdr:rowOff>
    </xdr:to>
    <xdr:cxnSp macro="">
      <xdr:nvCxnSpPr>
        <xdr:cNvPr id="75" name="直線コネクタ 74"/>
        <xdr:cNvCxnSpPr/>
      </xdr:nvCxnSpPr>
      <xdr:spPr>
        <a:xfrm>
          <a:off x="1217930" y="6200140"/>
          <a:ext cx="803275"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156210</xdr:rowOff>
    </xdr:from>
    <xdr:to>
      <xdr:col>11</xdr:col>
      <xdr:colOff>60325</xdr:colOff>
      <xdr:row>36</xdr:row>
      <xdr:rowOff>86360</xdr:rowOff>
    </xdr:to>
    <xdr:sp macro="" textlink="">
      <xdr:nvSpPr>
        <xdr:cNvPr id="76" name="フローチャート: 判断 75"/>
        <xdr:cNvSpPr/>
      </xdr:nvSpPr>
      <xdr:spPr>
        <a:xfrm>
          <a:off x="1987550" y="602361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77" name="テキスト ボックス 76"/>
        <xdr:cNvSpPr txBox="1"/>
      </xdr:nvSpPr>
      <xdr:spPr>
        <a:xfrm>
          <a:off x="1674495"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xdr:cNvSpPr/>
      </xdr:nvSpPr>
      <xdr:spPr>
        <a:xfrm>
          <a:off x="1167130" y="6008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xdr:cNvSpPr txBox="1"/>
      </xdr:nvSpPr>
      <xdr:spPr>
        <a:xfrm>
          <a:off x="87122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5" name="楕円 84"/>
        <xdr:cNvSpPr/>
      </xdr:nvSpPr>
      <xdr:spPr>
        <a:xfrm>
          <a:off x="4380865" y="6156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93997</xdr:rowOff>
    </xdr:from>
    <xdr:ext cx="762000" cy="259045"/>
    <xdr:sp macro="" textlink="">
      <xdr:nvSpPr>
        <xdr:cNvPr id="86" name="人件費該当値テキスト"/>
        <xdr:cNvSpPr txBox="1"/>
      </xdr:nvSpPr>
      <xdr:spPr>
        <a:xfrm>
          <a:off x="450342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137160</xdr:rowOff>
    </xdr:from>
    <xdr:to>
      <xdr:col>20</xdr:col>
      <xdr:colOff>38100</xdr:colOff>
      <xdr:row>37</xdr:row>
      <xdr:rowOff>67310</xdr:rowOff>
    </xdr:to>
    <xdr:sp macro="" textlink="">
      <xdr:nvSpPr>
        <xdr:cNvPr id="87" name="楕円 86"/>
        <xdr:cNvSpPr/>
      </xdr:nvSpPr>
      <xdr:spPr>
        <a:xfrm>
          <a:off x="3611245" y="61722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52087</xdr:rowOff>
    </xdr:from>
    <xdr:ext cx="736600" cy="259045"/>
    <xdr:sp macro="" textlink="">
      <xdr:nvSpPr>
        <xdr:cNvPr id="88" name="テキスト ボックス 87"/>
        <xdr:cNvSpPr txBox="1"/>
      </xdr:nvSpPr>
      <xdr:spPr>
        <a:xfrm>
          <a:off x="3298190" y="6254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9" name="楕円 88"/>
        <xdr:cNvSpPr/>
      </xdr:nvSpPr>
      <xdr:spPr>
        <a:xfrm>
          <a:off x="2790825" y="6179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90" name="テキスト ボックス 89"/>
        <xdr:cNvSpPr txBox="1"/>
      </xdr:nvSpPr>
      <xdr:spPr>
        <a:xfrm>
          <a:off x="2494915"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34290</xdr:rowOff>
    </xdr:from>
    <xdr:to>
      <xdr:col>11</xdr:col>
      <xdr:colOff>60325</xdr:colOff>
      <xdr:row>37</xdr:row>
      <xdr:rowOff>135890</xdr:rowOff>
    </xdr:to>
    <xdr:sp macro="" textlink="">
      <xdr:nvSpPr>
        <xdr:cNvPr id="91" name="楕円 90"/>
        <xdr:cNvSpPr/>
      </xdr:nvSpPr>
      <xdr:spPr>
        <a:xfrm>
          <a:off x="1987550" y="62369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120667</xdr:rowOff>
    </xdr:from>
    <xdr:ext cx="762000" cy="259045"/>
    <xdr:sp macro="" textlink="">
      <xdr:nvSpPr>
        <xdr:cNvPr id="92" name="テキスト ボックス 91"/>
        <xdr:cNvSpPr txBox="1"/>
      </xdr:nvSpPr>
      <xdr:spPr>
        <a:xfrm>
          <a:off x="1674495"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xdr:cNvSpPr/>
      </xdr:nvSpPr>
      <xdr:spPr>
        <a:xfrm>
          <a:off x="1167130" y="6149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94" name="テキスト ボックス 93"/>
        <xdr:cNvSpPr txBox="1"/>
      </xdr:nvSpPr>
      <xdr:spPr>
        <a:xfrm>
          <a:off x="87122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前年度と比較すると、０．４ポイントの減となっている。今後も行政評価による事業の見直しや経営改革プランに基づいた行財政改革を、より一層推進する。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6350</xdr:rowOff>
    </xdr:from>
    <xdr:to>
      <xdr:col>82</xdr:col>
      <xdr:colOff>107950</xdr:colOff>
      <xdr:row>22</xdr:row>
      <xdr:rowOff>38100</xdr:rowOff>
    </xdr:to>
    <xdr:cxnSp macro="">
      <xdr:nvCxnSpPr>
        <xdr:cNvPr id="122" name="直線コネクタ 121"/>
        <xdr:cNvCxnSpPr/>
      </xdr:nvCxnSpPr>
      <xdr:spPr>
        <a:xfrm flipV="1">
          <a:off x="15104110" y="2185670"/>
          <a:ext cx="0" cy="1540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xdr:cNvSpPr txBox="1"/>
      </xdr:nvSpPr>
      <xdr:spPr>
        <a:xfrm>
          <a:off x="15177770" y="369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xdr:cNvCxnSpPr/>
      </xdr:nvCxnSpPr>
      <xdr:spPr>
        <a:xfrm>
          <a:off x="15015210" y="372618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92727</xdr:rowOff>
    </xdr:from>
    <xdr:ext cx="762000" cy="259045"/>
    <xdr:sp macro="" textlink="">
      <xdr:nvSpPr>
        <xdr:cNvPr id="125" name="物件費最大値テキスト"/>
        <xdr:cNvSpPr txBox="1"/>
      </xdr:nvSpPr>
      <xdr:spPr>
        <a:xfrm>
          <a:off x="15177770" y="193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6350</xdr:rowOff>
    </xdr:from>
    <xdr:to>
      <xdr:col>82</xdr:col>
      <xdr:colOff>196850</xdr:colOff>
      <xdr:row>13</xdr:row>
      <xdr:rowOff>6350</xdr:rowOff>
    </xdr:to>
    <xdr:cxnSp macro="">
      <xdr:nvCxnSpPr>
        <xdr:cNvPr id="126" name="直線コネクタ 125"/>
        <xdr:cNvCxnSpPr/>
      </xdr:nvCxnSpPr>
      <xdr:spPr>
        <a:xfrm>
          <a:off x="15015210" y="21856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6350</xdr:rowOff>
    </xdr:from>
    <xdr:to>
      <xdr:col>82</xdr:col>
      <xdr:colOff>107950</xdr:colOff>
      <xdr:row>13</xdr:row>
      <xdr:rowOff>57150</xdr:rowOff>
    </xdr:to>
    <xdr:cxnSp macro="">
      <xdr:nvCxnSpPr>
        <xdr:cNvPr id="127" name="直線コネクタ 126"/>
        <xdr:cNvCxnSpPr/>
      </xdr:nvCxnSpPr>
      <xdr:spPr>
        <a:xfrm flipV="1">
          <a:off x="14334490" y="2185670"/>
          <a:ext cx="76962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xdr:cNvSpPr txBox="1"/>
      </xdr:nvSpPr>
      <xdr:spPr>
        <a:xfrm>
          <a:off x="15177770" y="2670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xdr:cNvSpPr/>
      </xdr:nvSpPr>
      <xdr:spPr>
        <a:xfrm>
          <a:off x="15053310" y="269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57150</xdr:rowOff>
    </xdr:from>
    <xdr:to>
      <xdr:col>78</xdr:col>
      <xdr:colOff>69850</xdr:colOff>
      <xdr:row>14</xdr:row>
      <xdr:rowOff>12700</xdr:rowOff>
    </xdr:to>
    <xdr:cxnSp macro="">
      <xdr:nvCxnSpPr>
        <xdr:cNvPr id="130" name="直線コネクタ 129"/>
        <xdr:cNvCxnSpPr/>
      </xdr:nvCxnSpPr>
      <xdr:spPr>
        <a:xfrm flipV="1">
          <a:off x="13531215" y="2236470"/>
          <a:ext cx="803275" cy="12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xdr:cNvSpPr/>
      </xdr:nvSpPr>
      <xdr:spPr>
        <a:xfrm>
          <a:off x="14283690" y="2647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32" name="テキスト ボックス 131"/>
        <xdr:cNvSpPr txBox="1"/>
      </xdr:nvSpPr>
      <xdr:spPr>
        <a:xfrm>
          <a:off x="13987780" y="273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xdr:rowOff>
    </xdr:from>
    <xdr:to>
      <xdr:col>73</xdr:col>
      <xdr:colOff>180975</xdr:colOff>
      <xdr:row>14</xdr:row>
      <xdr:rowOff>63500</xdr:rowOff>
    </xdr:to>
    <xdr:cxnSp macro="">
      <xdr:nvCxnSpPr>
        <xdr:cNvPr id="133" name="直線コネクタ 132"/>
        <xdr:cNvCxnSpPr/>
      </xdr:nvCxnSpPr>
      <xdr:spPr>
        <a:xfrm flipV="1">
          <a:off x="12710795" y="2359660"/>
          <a:ext cx="82042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107950</xdr:rowOff>
    </xdr:from>
    <xdr:to>
      <xdr:col>74</xdr:col>
      <xdr:colOff>31750</xdr:colOff>
      <xdr:row>16</xdr:row>
      <xdr:rowOff>38100</xdr:rowOff>
    </xdr:to>
    <xdr:sp macro="" textlink="">
      <xdr:nvSpPr>
        <xdr:cNvPr id="134" name="フローチャート: 判断 133"/>
        <xdr:cNvSpPr/>
      </xdr:nvSpPr>
      <xdr:spPr>
        <a:xfrm>
          <a:off x="13480415" y="26225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22877</xdr:rowOff>
    </xdr:from>
    <xdr:ext cx="762000" cy="259045"/>
    <xdr:sp macro="" textlink="">
      <xdr:nvSpPr>
        <xdr:cNvPr id="135" name="テキスト ボックス 134"/>
        <xdr:cNvSpPr txBox="1"/>
      </xdr:nvSpPr>
      <xdr:spPr>
        <a:xfrm>
          <a:off x="13167360" y="270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120650</xdr:rowOff>
    </xdr:from>
    <xdr:to>
      <xdr:col>69</xdr:col>
      <xdr:colOff>92075</xdr:colOff>
      <xdr:row>14</xdr:row>
      <xdr:rowOff>63500</xdr:rowOff>
    </xdr:to>
    <xdr:cxnSp macro="">
      <xdr:nvCxnSpPr>
        <xdr:cNvPr id="136" name="直線コネクタ 135"/>
        <xdr:cNvCxnSpPr/>
      </xdr:nvCxnSpPr>
      <xdr:spPr>
        <a:xfrm>
          <a:off x="11890375" y="2299970"/>
          <a:ext cx="8204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82550</xdr:rowOff>
    </xdr:from>
    <xdr:to>
      <xdr:col>69</xdr:col>
      <xdr:colOff>142875</xdr:colOff>
      <xdr:row>16</xdr:row>
      <xdr:rowOff>12700</xdr:rowOff>
    </xdr:to>
    <xdr:sp macro="" textlink="">
      <xdr:nvSpPr>
        <xdr:cNvPr id="137" name="フローチャート: 判断 136"/>
        <xdr:cNvSpPr/>
      </xdr:nvSpPr>
      <xdr:spPr>
        <a:xfrm>
          <a:off x="12659995" y="259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168927</xdr:rowOff>
    </xdr:from>
    <xdr:ext cx="762000" cy="259045"/>
    <xdr:sp macro="" textlink="">
      <xdr:nvSpPr>
        <xdr:cNvPr id="138" name="テキスト ボックス 137"/>
        <xdr:cNvSpPr txBox="1"/>
      </xdr:nvSpPr>
      <xdr:spPr>
        <a:xfrm>
          <a:off x="12364085" y="268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6350</xdr:rowOff>
    </xdr:from>
    <xdr:to>
      <xdr:col>65</xdr:col>
      <xdr:colOff>53975</xdr:colOff>
      <xdr:row>15</xdr:row>
      <xdr:rowOff>107950</xdr:rowOff>
    </xdr:to>
    <xdr:sp macro="" textlink="">
      <xdr:nvSpPr>
        <xdr:cNvPr id="139" name="フローチャート: 判断 138"/>
        <xdr:cNvSpPr/>
      </xdr:nvSpPr>
      <xdr:spPr>
        <a:xfrm>
          <a:off x="11856720" y="2520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92727</xdr:rowOff>
    </xdr:from>
    <xdr:ext cx="762000" cy="259045"/>
    <xdr:sp macro="" textlink="">
      <xdr:nvSpPr>
        <xdr:cNvPr id="140" name="テキスト ボックス 139"/>
        <xdr:cNvSpPr txBox="1"/>
      </xdr:nvSpPr>
      <xdr:spPr>
        <a:xfrm>
          <a:off x="11543665"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127000</xdr:rowOff>
    </xdr:from>
    <xdr:to>
      <xdr:col>82</xdr:col>
      <xdr:colOff>158750</xdr:colOff>
      <xdr:row>13</xdr:row>
      <xdr:rowOff>57150</xdr:rowOff>
    </xdr:to>
    <xdr:sp macro="" textlink="">
      <xdr:nvSpPr>
        <xdr:cNvPr id="146" name="楕円 145"/>
        <xdr:cNvSpPr/>
      </xdr:nvSpPr>
      <xdr:spPr>
        <a:xfrm>
          <a:off x="15053310" y="2138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35577</xdr:rowOff>
    </xdr:from>
    <xdr:ext cx="762000" cy="259045"/>
    <xdr:sp macro="" textlink="">
      <xdr:nvSpPr>
        <xdr:cNvPr id="147" name="物件費該当値テキスト"/>
        <xdr:cNvSpPr txBox="1"/>
      </xdr:nvSpPr>
      <xdr:spPr>
        <a:xfrm>
          <a:off x="1517777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6350</xdr:rowOff>
    </xdr:from>
    <xdr:to>
      <xdr:col>78</xdr:col>
      <xdr:colOff>120650</xdr:colOff>
      <xdr:row>13</xdr:row>
      <xdr:rowOff>107950</xdr:rowOff>
    </xdr:to>
    <xdr:sp macro="" textlink="">
      <xdr:nvSpPr>
        <xdr:cNvPr id="148" name="楕円 147"/>
        <xdr:cNvSpPr/>
      </xdr:nvSpPr>
      <xdr:spPr>
        <a:xfrm>
          <a:off x="14283690" y="218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118127</xdr:rowOff>
    </xdr:from>
    <xdr:ext cx="736600" cy="259045"/>
    <xdr:sp macro="" textlink="">
      <xdr:nvSpPr>
        <xdr:cNvPr id="149" name="テキスト ボックス 148"/>
        <xdr:cNvSpPr txBox="1"/>
      </xdr:nvSpPr>
      <xdr:spPr>
        <a:xfrm>
          <a:off x="13987780" y="1962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0" name="楕円 149"/>
        <xdr:cNvSpPr/>
      </xdr:nvSpPr>
      <xdr:spPr>
        <a:xfrm>
          <a:off x="13480415" y="23126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1" name="テキスト ボックス 150"/>
        <xdr:cNvSpPr txBox="1"/>
      </xdr:nvSpPr>
      <xdr:spPr>
        <a:xfrm>
          <a:off x="1316736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macro="" textlink="">
      <xdr:nvSpPr>
        <xdr:cNvPr id="152" name="楕円 151"/>
        <xdr:cNvSpPr/>
      </xdr:nvSpPr>
      <xdr:spPr>
        <a:xfrm>
          <a:off x="12659995" y="235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macro="" textlink="">
      <xdr:nvSpPr>
        <xdr:cNvPr id="153" name="テキスト ボックス 152"/>
        <xdr:cNvSpPr txBox="1"/>
      </xdr:nvSpPr>
      <xdr:spPr>
        <a:xfrm>
          <a:off x="12364085" y="213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69850</xdr:rowOff>
    </xdr:from>
    <xdr:to>
      <xdr:col>65</xdr:col>
      <xdr:colOff>53975</xdr:colOff>
      <xdr:row>14</xdr:row>
      <xdr:rowOff>0</xdr:rowOff>
    </xdr:to>
    <xdr:sp macro="" textlink="">
      <xdr:nvSpPr>
        <xdr:cNvPr id="154" name="楕円 153"/>
        <xdr:cNvSpPr/>
      </xdr:nvSpPr>
      <xdr:spPr>
        <a:xfrm>
          <a:off x="11856720" y="22491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10177</xdr:rowOff>
    </xdr:from>
    <xdr:ext cx="762000" cy="259045"/>
    <xdr:sp macro="" textlink="">
      <xdr:nvSpPr>
        <xdr:cNvPr id="155" name="テキスト ボックス 154"/>
        <xdr:cNvSpPr txBox="1"/>
      </xdr:nvSpPr>
      <xdr:spPr>
        <a:xfrm>
          <a:off x="11543665" y="202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昨年度と比較すると、教育・保育施設給付事業や中学生までの医療費無料化等の事業を展開していることで０．１ポイントの増となっている。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xdr:cNvCxnSpPr/>
      </xdr:nvCxnSpPr>
      <xdr:spPr>
        <a:xfrm>
          <a:off x="710565"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xdr:cNvSpPr txBox="1"/>
      </xdr:nvSpPr>
      <xdr:spPr>
        <a:xfrm>
          <a:off x="23685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xdr:cNvCxnSpPr/>
      </xdr:nvCxnSpPr>
      <xdr:spPr>
        <a:xfrm>
          <a:off x="710565"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xdr:cNvSpPr txBox="1"/>
      </xdr:nvSpPr>
      <xdr:spPr>
        <a:xfrm>
          <a:off x="23685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xdr:cNvCxnSpPr/>
      </xdr:nvCxnSpPr>
      <xdr:spPr>
        <a:xfrm>
          <a:off x="710565"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xdr:cNvSpPr txBox="1"/>
      </xdr:nvSpPr>
      <xdr:spPr>
        <a:xfrm>
          <a:off x="23685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xdr:cNvCxnSpPr/>
      </xdr:nvCxnSpPr>
      <xdr:spPr>
        <a:xfrm>
          <a:off x="710565"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xdr:cNvSpPr txBox="1"/>
      </xdr:nvSpPr>
      <xdr:spPr>
        <a:xfrm>
          <a:off x="23685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92710</xdr:rowOff>
    </xdr:to>
    <xdr:cxnSp macro="">
      <xdr:nvCxnSpPr>
        <xdr:cNvPr id="181" name="直線コネクタ 180"/>
        <xdr:cNvCxnSpPr/>
      </xdr:nvCxnSpPr>
      <xdr:spPr>
        <a:xfrm flipV="1">
          <a:off x="4414520" y="884428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64787</xdr:rowOff>
    </xdr:from>
    <xdr:ext cx="762000" cy="259045"/>
    <xdr:sp macro="" textlink="">
      <xdr:nvSpPr>
        <xdr:cNvPr id="182" name="扶助費最小値テキスト"/>
        <xdr:cNvSpPr txBox="1"/>
      </xdr:nvSpPr>
      <xdr:spPr>
        <a:xfrm>
          <a:off x="450342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92710</xdr:rowOff>
    </xdr:from>
    <xdr:to>
      <xdr:col>24</xdr:col>
      <xdr:colOff>114300</xdr:colOff>
      <xdr:row>61</xdr:row>
      <xdr:rowOff>92710</xdr:rowOff>
    </xdr:to>
    <xdr:cxnSp macro="">
      <xdr:nvCxnSpPr>
        <xdr:cNvPr id="183" name="直線コネクタ 182"/>
        <xdr:cNvCxnSpPr/>
      </xdr:nvCxnSpPr>
      <xdr:spPr>
        <a:xfrm>
          <a:off x="4342765" y="1031875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xdr:cNvSpPr txBox="1"/>
      </xdr:nvSpPr>
      <xdr:spPr>
        <a:xfrm>
          <a:off x="4503420" y="859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xdr:cNvCxnSpPr/>
      </xdr:nvCxnSpPr>
      <xdr:spPr>
        <a:xfrm>
          <a:off x="4342765" y="884428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92710</xdr:rowOff>
    </xdr:to>
    <xdr:cxnSp macro="">
      <xdr:nvCxnSpPr>
        <xdr:cNvPr id="186" name="直線コネクタ 185"/>
        <xdr:cNvCxnSpPr/>
      </xdr:nvCxnSpPr>
      <xdr:spPr>
        <a:xfrm>
          <a:off x="3654425" y="8954770"/>
          <a:ext cx="760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82567</xdr:rowOff>
    </xdr:from>
    <xdr:ext cx="762000" cy="259045"/>
    <xdr:sp macro="" textlink="">
      <xdr:nvSpPr>
        <xdr:cNvPr id="187" name="扶助費平均値テキスト"/>
        <xdr:cNvSpPr txBox="1"/>
      </xdr:nvSpPr>
      <xdr:spPr>
        <a:xfrm>
          <a:off x="4503420" y="930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188" name="フローチャート: 判断 187"/>
        <xdr:cNvSpPr/>
      </xdr:nvSpPr>
      <xdr:spPr>
        <a:xfrm>
          <a:off x="4380865" y="933069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104140</xdr:rowOff>
    </xdr:from>
    <xdr:to>
      <xdr:col>19</xdr:col>
      <xdr:colOff>187325</xdr:colOff>
      <xdr:row>53</xdr:row>
      <xdr:rowOff>69850</xdr:rowOff>
    </xdr:to>
    <xdr:cxnSp macro="">
      <xdr:nvCxnSpPr>
        <xdr:cNvPr id="189" name="直線コネクタ 188"/>
        <xdr:cNvCxnSpPr/>
      </xdr:nvCxnSpPr>
      <xdr:spPr>
        <a:xfrm>
          <a:off x="2841625" y="8821420"/>
          <a:ext cx="8128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64770</xdr:rowOff>
    </xdr:from>
    <xdr:to>
      <xdr:col>20</xdr:col>
      <xdr:colOff>38100</xdr:colOff>
      <xdr:row>55</xdr:row>
      <xdr:rowOff>166370</xdr:rowOff>
    </xdr:to>
    <xdr:sp macro="" textlink="">
      <xdr:nvSpPr>
        <xdr:cNvPr id="190" name="フローチャート: 判断 189"/>
        <xdr:cNvSpPr/>
      </xdr:nvSpPr>
      <xdr:spPr>
        <a:xfrm>
          <a:off x="3611245" y="92849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151147</xdr:rowOff>
    </xdr:from>
    <xdr:ext cx="736600" cy="259045"/>
    <xdr:sp macro="" textlink="">
      <xdr:nvSpPr>
        <xdr:cNvPr id="191" name="テキスト ボックス 190"/>
        <xdr:cNvSpPr txBox="1"/>
      </xdr:nvSpPr>
      <xdr:spPr>
        <a:xfrm>
          <a:off x="3298190" y="937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104140</xdr:rowOff>
    </xdr:from>
    <xdr:to>
      <xdr:col>15</xdr:col>
      <xdr:colOff>98425</xdr:colOff>
      <xdr:row>52</xdr:row>
      <xdr:rowOff>127000</xdr:rowOff>
    </xdr:to>
    <xdr:cxnSp macro="">
      <xdr:nvCxnSpPr>
        <xdr:cNvPr id="192" name="直線コネクタ 191"/>
        <xdr:cNvCxnSpPr/>
      </xdr:nvCxnSpPr>
      <xdr:spPr>
        <a:xfrm flipV="1">
          <a:off x="2021205" y="882142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93" name="フローチャート: 判断 192"/>
        <xdr:cNvSpPr/>
      </xdr:nvSpPr>
      <xdr:spPr>
        <a:xfrm>
          <a:off x="2790825" y="923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4" name="テキスト ボックス 193"/>
        <xdr:cNvSpPr txBox="1"/>
      </xdr:nvSpPr>
      <xdr:spPr>
        <a:xfrm>
          <a:off x="2494915" y="932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104140</xdr:rowOff>
    </xdr:from>
    <xdr:to>
      <xdr:col>11</xdr:col>
      <xdr:colOff>9525</xdr:colOff>
      <xdr:row>52</xdr:row>
      <xdr:rowOff>127000</xdr:rowOff>
    </xdr:to>
    <xdr:cxnSp macro="">
      <xdr:nvCxnSpPr>
        <xdr:cNvPr id="195" name="直線コネクタ 194"/>
        <xdr:cNvCxnSpPr/>
      </xdr:nvCxnSpPr>
      <xdr:spPr>
        <a:xfrm>
          <a:off x="1217930" y="8821420"/>
          <a:ext cx="8032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30480</xdr:rowOff>
    </xdr:from>
    <xdr:to>
      <xdr:col>11</xdr:col>
      <xdr:colOff>60325</xdr:colOff>
      <xdr:row>54</xdr:row>
      <xdr:rowOff>132080</xdr:rowOff>
    </xdr:to>
    <xdr:sp macro="" textlink="">
      <xdr:nvSpPr>
        <xdr:cNvPr id="196" name="フローチャート: 判断 195"/>
        <xdr:cNvSpPr/>
      </xdr:nvSpPr>
      <xdr:spPr>
        <a:xfrm>
          <a:off x="1987550" y="90830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116857</xdr:rowOff>
    </xdr:from>
    <xdr:ext cx="762000" cy="259045"/>
    <xdr:sp macro="" textlink="">
      <xdr:nvSpPr>
        <xdr:cNvPr id="197" name="テキスト ボックス 196"/>
        <xdr:cNvSpPr txBox="1"/>
      </xdr:nvSpPr>
      <xdr:spPr>
        <a:xfrm>
          <a:off x="1674495" y="916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198" name="フローチャート: 判断 197"/>
        <xdr:cNvSpPr/>
      </xdr:nvSpPr>
      <xdr:spPr>
        <a:xfrm>
          <a:off x="1167130" y="908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116857</xdr:rowOff>
    </xdr:from>
    <xdr:ext cx="762000" cy="259045"/>
    <xdr:sp macro="" textlink="">
      <xdr:nvSpPr>
        <xdr:cNvPr id="199" name="テキスト ボックス 198"/>
        <xdr:cNvSpPr txBox="1"/>
      </xdr:nvSpPr>
      <xdr:spPr>
        <a:xfrm>
          <a:off x="871220" y="916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41910</xdr:rowOff>
    </xdr:from>
    <xdr:to>
      <xdr:col>24</xdr:col>
      <xdr:colOff>76200</xdr:colOff>
      <xdr:row>53</xdr:row>
      <xdr:rowOff>143510</xdr:rowOff>
    </xdr:to>
    <xdr:sp macro="" textlink="">
      <xdr:nvSpPr>
        <xdr:cNvPr id="205" name="楕円 204"/>
        <xdr:cNvSpPr/>
      </xdr:nvSpPr>
      <xdr:spPr>
        <a:xfrm>
          <a:off x="4380865" y="89268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58437</xdr:rowOff>
    </xdr:from>
    <xdr:ext cx="762000" cy="259045"/>
    <xdr:sp macro="" textlink="">
      <xdr:nvSpPr>
        <xdr:cNvPr id="206" name="扶助費該当値テキスト"/>
        <xdr:cNvSpPr txBox="1"/>
      </xdr:nvSpPr>
      <xdr:spPr>
        <a:xfrm>
          <a:off x="4503420" y="877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07" name="楕円 206"/>
        <xdr:cNvSpPr/>
      </xdr:nvSpPr>
      <xdr:spPr>
        <a:xfrm>
          <a:off x="3611245" y="89039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08" name="テキスト ボックス 207"/>
        <xdr:cNvSpPr txBox="1"/>
      </xdr:nvSpPr>
      <xdr:spPr>
        <a:xfrm>
          <a:off x="3298190" y="8680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53340</xdr:rowOff>
    </xdr:from>
    <xdr:to>
      <xdr:col>15</xdr:col>
      <xdr:colOff>149225</xdr:colOff>
      <xdr:row>52</xdr:row>
      <xdr:rowOff>154940</xdr:rowOff>
    </xdr:to>
    <xdr:sp macro="" textlink="">
      <xdr:nvSpPr>
        <xdr:cNvPr id="209" name="楕円 208"/>
        <xdr:cNvSpPr/>
      </xdr:nvSpPr>
      <xdr:spPr>
        <a:xfrm>
          <a:off x="2790825" y="877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50</xdr:row>
      <xdr:rowOff>165117</xdr:rowOff>
    </xdr:from>
    <xdr:ext cx="762000" cy="259045"/>
    <xdr:sp macro="" textlink="">
      <xdr:nvSpPr>
        <xdr:cNvPr id="210" name="テキスト ボックス 209"/>
        <xdr:cNvSpPr txBox="1"/>
      </xdr:nvSpPr>
      <xdr:spPr>
        <a:xfrm>
          <a:off x="2494915" y="854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76200</xdr:rowOff>
    </xdr:from>
    <xdr:to>
      <xdr:col>11</xdr:col>
      <xdr:colOff>60325</xdr:colOff>
      <xdr:row>53</xdr:row>
      <xdr:rowOff>6350</xdr:rowOff>
    </xdr:to>
    <xdr:sp macro="" textlink="">
      <xdr:nvSpPr>
        <xdr:cNvPr id="211" name="楕円 210"/>
        <xdr:cNvSpPr/>
      </xdr:nvSpPr>
      <xdr:spPr>
        <a:xfrm>
          <a:off x="1987550" y="879348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16527</xdr:rowOff>
    </xdr:from>
    <xdr:ext cx="762000" cy="259045"/>
    <xdr:sp macro="" textlink="">
      <xdr:nvSpPr>
        <xdr:cNvPr id="212" name="テキスト ボックス 211"/>
        <xdr:cNvSpPr txBox="1"/>
      </xdr:nvSpPr>
      <xdr:spPr>
        <a:xfrm>
          <a:off x="1674495" y="856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53340</xdr:rowOff>
    </xdr:from>
    <xdr:to>
      <xdr:col>6</xdr:col>
      <xdr:colOff>171450</xdr:colOff>
      <xdr:row>52</xdr:row>
      <xdr:rowOff>154940</xdr:rowOff>
    </xdr:to>
    <xdr:sp macro="" textlink="">
      <xdr:nvSpPr>
        <xdr:cNvPr id="213" name="楕円 212"/>
        <xdr:cNvSpPr/>
      </xdr:nvSpPr>
      <xdr:spPr>
        <a:xfrm>
          <a:off x="1167130" y="877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165117</xdr:rowOff>
    </xdr:from>
    <xdr:ext cx="762000" cy="259045"/>
    <xdr:sp macro="" textlink="">
      <xdr:nvSpPr>
        <xdr:cNvPr id="214" name="テキスト ボックス 213"/>
        <xdr:cNvSpPr txBox="1"/>
      </xdr:nvSpPr>
      <xdr:spPr>
        <a:xfrm>
          <a:off x="871220" y="854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すると、除雪費等の増はあったものの水道事業会計に対する出資金や下水道事業特別会計繰出金の減等で０．１ポイントの減となった。引き続き行財政改革を推進することにより、経常的経費の削減及び経常収支比率の改善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66040</xdr:rowOff>
    </xdr:from>
    <xdr:to>
      <xdr:col>82</xdr:col>
      <xdr:colOff>107950</xdr:colOff>
      <xdr:row>61</xdr:row>
      <xdr:rowOff>39370</xdr:rowOff>
    </xdr:to>
    <xdr:cxnSp macro="">
      <xdr:nvCxnSpPr>
        <xdr:cNvPr id="242" name="直線コネクタ 241"/>
        <xdr:cNvCxnSpPr/>
      </xdr:nvCxnSpPr>
      <xdr:spPr>
        <a:xfrm flipV="1">
          <a:off x="15104110" y="911860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11447</xdr:rowOff>
    </xdr:from>
    <xdr:ext cx="762000" cy="259045"/>
    <xdr:sp macro="" textlink="">
      <xdr:nvSpPr>
        <xdr:cNvPr id="243" name="その他最小値テキスト"/>
        <xdr:cNvSpPr txBox="1"/>
      </xdr:nvSpPr>
      <xdr:spPr>
        <a:xfrm>
          <a:off x="15177770" y="10237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39370</xdr:rowOff>
    </xdr:from>
    <xdr:to>
      <xdr:col>82</xdr:col>
      <xdr:colOff>196850</xdr:colOff>
      <xdr:row>61</xdr:row>
      <xdr:rowOff>39370</xdr:rowOff>
    </xdr:to>
    <xdr:cxnSp macro="">
      <xdr:nvCxnSpPr>
        <xdr:cNvPr id="244" name="直線コネクタ 243"/>
        <xdr:cNvCxnSpPr/>
      </xdr:nvCxnSpPr>
      <xdr:spPr>
        <a:xfrm>
          <a:off x="15015210" y="102654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152417</xdr:rowOff>
    </xdr:from>
    <xdr:ext cx="762000" cy="259045"/>
    <xdr:sp macro="" textlink="">
      <xdr:nvSpPr>
        <xdr:cNvPr id="245" name="その他最大値テキスト"/>
        <xdr:cNvSpPr txBox="1"/>
      </xdr:nvSpPr>
      <xdr:spPr>
        <a:xfrm>
          <a:off x="15177770" y="886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66040</xdr:rowOff>
    </xdr:from>
    <xdr:to>
      <xdr:col>82</xdr:col>
      <xdr:colOff>196850</xdr:colOff>
      <xdr:row>54</xdr:row>
      <xdr:rowOff>66040</xdr:rowOff>
    </xdr:to>
    <xdr:cxnSp macro="">
      <xdr:nvCxnSpPr>
        <xdr:cNvPr id="246" name="直線コネクタ 245"/>
        <xdr:cNvCxnSpPr/>
      </xdr:nvCxnSpPr>
      <xdr:spPr>
        <a:xfrm>
          <a:off x="15015210" y="911860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119380</xdr:rowOff>
    </xdr:from>
    <xdr:to>
      <xdr:col>82</xdr:col>
      <xdr:colOff>107950</xdr:colOff>
      <xdr:row>56</xdr:row>
      <xdr:rowOff>127000</xdr:rowOff>
    </xdr:to>
    <xdr:cxnSp macro="">
      <xdr:nvCxnSpPr>
        <xdr:cNvPr id="247" name="直線コネクタ 246"/>
        <xdr:cNvCxnSpPr/>
      </xdr:nvCxnSpPr>
      <xdr:spPr>
        <a:xfrm flipV="1">
          <a:off x="14334490" y="9507220"/>
          <a:ext cx="7696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8" name="その他平均値テキスト"/>
        <xdr:cNvSpPr txBox="1"/>
      </xdr:nvSpPr>
      <xdr:spPr>
        <a:xfrm>
          <a:off x="15177770" y="95694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9" name="フローチャート: 判断 248"/>
        <xdr:cNvSpPr/>
      </xdr:nvSpPr>
      <xdr:spPr>
        <a:xfrm>
          <a:off x="15053310" y="95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20320</xdr:rowOff>
    </xdr:from>
    <xdr:to>
      <xdr:col>78</xdr:col>
      <xdr:colOff>69850</xdr:colOff>
      <xdr:row>56</xdr:row>
      <xdr:rowOff>127000</xdr:rowOff>
    </xdr:to>
    <xdr:cxnSp macro="">
      <xdr:nvCxnSpPr>
        <xdr:cNvPr id="250" name="直線コネクタ 249"/>
        <xdr:cNvCxnSpPr/>
      </xdr:nvCxnSpPr>
      <xdr:spPr>
        <a:xfrm>
          <a:off x="13531215" y="9408160"/>
          <a:ext cx="803275"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64770</xdr:rowOff>
    </xdr:from>
    <xdr:to>
      <xdr:col>78</xdr:col>
      <xdr:colOff>120650</xdr:colOff>
      <xdr:row>57</xdr:row>
      <xdr:rowOff>166370</xdr:rowOff>
    </xdr:to>
    <xdr:sp macro="" textlink="">
      <xdr:nvSpPr>
        <xdr:cNvPr id="251" name="フローチャート: 判断 250"/>
        <xdr:cNvSpPr/>
      </xdr:nvSpPr>
      <xdr:spPr>
        <a:xfrm>
          <a:off x="1428369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52" name="テキスト ボックス 251"/>
        <xdr:cNvSpPr txBox="1"/>
      </xdr:nvSpPr>
      <xdr:spPr>
        <a:xfrm>
          <a:off x="1398778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20320</xdr:rowOff>
    </xdr:from>
    <xdr:to>
      <xdr:col>73</xdr:col>
      <xdr:colOff>180975</xdr:colOff>
      <xdr:row>56</xdr:row>
      <xdr:rowOff>81280</xdr:rowOff>
    </xdr:to>
    <xdr:cxnSp macro="">
      <xdr:nvCxnSpPr>
        <xdr:cNvPr id="253" name="直線コネクタ 252"/>
        <xdr:cNvCxnSpPr/>
      </xdr:nvCxnSpPr>
      <xdr:spPr>
        <a:xfrm flipV="1">
          <a:off x="12710795" y="9408160"/>
          <a:ext cx="8204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4" name="フローチャート: 判断 253"/>
        <xdr:cNvSpPr/>
      </xdr:nvSpPr>
      <xdr:spPr>
        <a:xfrm>
          <a:off x="13480415" y="95326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59707</xdr:rowOff>
    </xdr:from>
    <xdr:ext cx="762000" cy="259045"/>
    <xdr:sp macro="" textlink="">
      <xdr:nvSpPr>
        <xdr:cNvPr id="255" name="テキスト ボックス 254"/>
        <xdr:cNvSpPr txBox="1"/>
      </xdr:nvSpPr>
      <xdr:spPr>
        <a:xfrm>
          <a:off x="13167360" y="961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56</xdr:row>
      <xdr:rowOff>81280</xdr:rowOff>
    </xdr:to>
    <xdr:cxnSp macro="">
      <xdr:nvCxnSpPr>
        <xdr:cNvPr id="256" name="直線コネクタ 255"/>
        <xdr:cNvCxnSpPr/>
      </xdr:nvCxnSpPr>
      <xdr:spPr>
        <a:xfrm>
          <a:off x="11890375" y="943102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34290</xdr:rowOff>
    </xdr:from>
    <xdr:to>
      <xdr:col>69</xdr:col>
      <xdr:colOff>142875</xdr:colOff>
      <xdr:row>57</xdr:row>
      <xdr:rowOff>135890</xdr:rowOff>
    </xdr:to>
    <xdr:sp macro="" textlink="">
      <xdr:nvSpPr>
        <xdr:cNvPr id="257" name="フローチャート: 判断 256"/>
        <xdr:cNvSpPr/>
      </xdr:nvSpPr>
      <xdr:spPr>
        <a:xfrm>
          <a:off x="12659995"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120667</xdr:rowOff>
    </xdr:from>
    <xdr:ext cx="762000" cy="259045"/>
    <xdr:sp macro="" textlink="">
      <xdr:nvSpPr>
        <xdr:cNvPr id="258" name="テキスト ボックス 257"/>
        <xdr:cNvSpPr txBox="1"/>
      </xdr:nvSpPr>
      <xdr:spPr>
        <a:xfrm>
          <a:off x="12364085" y="967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9" name="フローチャート: 判断 258"/>
        <xdr:cNvSpPr/>
      </xdr:nvSpPr>
      <xdr:spPr>
        <a:xfrm>
          <a:off x="11856720" y="95669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97807</xdr:rowOff>
    </xdr:from>
    <xdr:ext cx="762000" cy="259045"/>
    <xdr:sp macro="" textlink="">
      <xdr:nvSpPr>
        <xdr:cNvPr id="260" name="テキスト ボックス 259"/>
        <xdr:cNvSpPr txBox="1"/>
      </xdr:nvSpPr>
      <xdr:spPr>
        <a:xfrm>
          <a:off x="11543665" y="965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66" name="楕円 265"/>
        <xdr:cNvSpPr/>
      </xdr:nvSpPr>
      <xdr:spPr>
        <a:xfrm>
          <a:off x="1505331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85107</xdr:rowOff>
    </xdr:from>
    <xdr:ext cx="762000" cy="259045"/>
    <xdr:sp macro="" textlink="">
      <xdr:nvSpPr>
        <xdr:cNvPr id="267" name="その他該当値テキスト"/>
        <xdr:cNvSpPr txBox="1"/>
      </xdr:nvSpPr>
      <xdr:spPr>
        <a:xfrm>
          <a:off x="15177770" y="9305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8" name="楕円 267"/>
        <xdr:cNvSpPr/>
      </xdr:nvSpPr>
      <xdr:spPr>
        <a:xfrm>
          <a:off x="14283690" y="9464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69" name="テキスト ボックス 268"/>
        <xdr:cNvSpPr txBox="1"/>
      </xdr:nvSpPr>
      <xdr:spPr>
        <a:xfrm>
          <a:off x="1398778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140970</xdr:rowOff>
    </xdr:from>
    <xdr:to>
      <xdr:col>74</xdr:col>
      <xdr:colOff>31750</xdr:colOff>
      <xdr:row>56</xdr:row>
      <xdr:rowOff>71120</xdr:rowOff>
    </xdr:to>
    <xdr:sp macro="" textlink="">
      <xdr:nvSpPr>
        <xdr:cNvPr id="270" name="楕円 269"/>
        <xdr:cNvSpPr/>
      </xdr:nvSpPr>
      <xdr:spPr>
        <a:xfrm>
          <a:off x="13480415" y="936117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81297</xdr:rowOff>
    </xdr:from>
    <xdr:ext cx="762000" cy="259045"/>
    <xdr:sp macro="" textlink="">
      <xdr:nvSpPr>
        <xdr:cNvPr id="271" name="テキスト ボックス 270"/>
        <xdr:cNvSpPr txBox="1"/>
      </xdr:nvSpPr>
      <xdr:spPr>
        <a:xfrm>
          <a:off x="1316736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30480</xdr:rowOff>
    </xdr:from>
    <xdr:to>
      <xdr:col>69</xdr:col>
      <xdr:colOff>142875</xdr:colOff>
      <xdr:row>56</xdr:row>
      <xdr:rowOff>132080</xdr:rowOff>
    </xdr:to>
    <xdr:sp macro="" textlink="">
      <xdr:nvSpPr>
        <xdr:cNvPr id="272" name="楕円 271"/>
        <xdr:cNvSpPr/>
      </xdr:nvSpPr>
      <xdr:spPr>
        <a:xfrm>
          <a:off x="12659995"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142257</xdr:rowOff>
    </xdr:from>
    <xdr:ext cx="762000" cy="259045"/>
    <xdr:sp macro="" textlink="">
      <xdr:nvSpPr>
        <xdr:cNvPr id="273" name="テキスト ボックス 272"/>
        <xdr:cNvSpPr txBox="1"/>
      </xdr:nvSpPr>
      <xdr:spPr>
        <a:xfrm>
          <a:off x="12364085"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163830</xdr:rowOff>
    </xdr:from>
    <xdr:to>
      <xdr:col>65</xdr:col>
      <xdr:colOff>53975</xdr:colOff>
      <xdr:row>56</xdr:row>
      <xdr:rowOff>93980</xdr:rowOff>
    </xdr:to>
    <xdr:sp macro="" textlink="">
      <xdr:nvSpPr>
        <xdr:cNvPr id="274" name="楕円 273"/>
        <xdr:cNvSpPr/>
      </xdr:nvSpPr>
      <xdr:spPr>
        <a:xfrm>
          <a:off x="11856720" y="93840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104157</xdr:rowOff>
    </xdr:from>
    <xdr:ext cx="762000" cy="259045"/>
    <xdr:sp macro="" textlink="">
      <xdr:nvSpPr>
        <xdr:cNvPr id="275" name="テキスト ボックス 274"/>
        <xdr:cNvSpPr txBox="1"/>
      </xdr:nvSpPr>
      <xdr:spPr>
        <a:xfrm>
          <a:off x="11543665"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置賜広域病院企業団に係る負担金の一部が、本町を経由して支出されることから、類似団体平均と大きくかい離している要因である。</a:t>
          </a:r>
        </a:p>
      </xdr:txBody>
    </xdr:sp>
    <xdr:clientData/>
  </xdr:twoCellAnchor>
  <xdr:oneCellAnchor>
    <xdr:from>
      <xdr:col>62</xdr:col>
      <xdr:colOff>6350</xdr:colOff>
      <xdr:row>29</xdr:row>
      <xdr:rowOff>107950</xdr:rowOff>
    </xdr:from>
    <xdr:ext cx="298543" cy="225703"/>
    <xdr:sp macro="" textlink="">
      <xdr:nvSpPr>
        <xdr:cNvPr id="287" name="テキスト ボックス 286"/>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0" name="直線コネクタ 289"/>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1" name="テキスト ボックス 290"/>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2" name="直線コネクタ 291"/>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3" name="テキスト ボックス 292"/>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6" name="直線コネクタ 295"/>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7" name="テキスト ボックス 296"/>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8" name="直線コネクタ 297"/>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9" name="テキスト ボックス 298"/>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111760</xdr:rowOff>
    </xdr:from>
    <xdr:to>
      <xdr:col>82</xdr:col>
      <xdr:colOff>107950</xdr:colOff>
      <xdr:row>41</xdr:row>
      <xdr:rowOff>85090</xdr:rowOff>
    </xdr:to>
    <xdr:cxnSp macro="">
      <xdr:nvCxnSpPr>
        <xdr:cNvPr id="303" name="直線コネクタ 302"/>
        <xdr:cNvCxnSpPr/>
      </xdr:nvCxnSpPr>
      <xdr:spPr>
        <a:xfrm flipV="1">
          <a:off x="15104110" y="547624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57167</xdr:rowOff>
    </xdr:from>
    <xdr:ext cx="762000" cy="259045"/>
    <xdr:sp macro="" textlink="">
      <xdr:nvSpPr>
        <xdr:cNvPr id="304" name="補助費等最小値テキスト"/>
        <xdr:cNvSpPr txBox="1"/>
      </xdr:nvSpPr>
      <xdr:spPr>
        <a:xfrm>
          <a:off x="15177770" y="693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85090</xdr:rowOff>
    </xdr:from>
    <xdr:to>
      <xdr:col>82</xdr:col>
      <xdr:colOff>196850</xdr:colOff>
      <xdr:row>41</xdr:row>
      <xdr:rowOff>85090</xdr:rowOff>
    </xdr:to>
    <xdr:cxnSp macro="">
      <xdr:nvCxnSpPr>
        <xdr:cNvPr id="305" name="直線コネクタ 304"/>
        <xdr:cNvCxnSpPr/>
      </xdr:nvCxnSpPr>
      <xdr:spPr>
        <a:xfrm>
          <a:off x="15015210" y="695833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26687</xdr:rowOff>
    </xdr:from>
    <xdr:ext cx="762000" cy="259045"/>
    <xdr:sp macro="" textlink="">
      <xdr:nvSpPr>
        <xdr:cNvPr id="306" name="補助費等最大値テキスト"/>
        <xdr:cNvSpPr txBox="1"/>
      </xdr:nvSpPr>
      <xdr:spPr>
        <a:xfrm>
          <a:off x="15177770" y="522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111760</xdr:rowOff>
    </xdr:from>
    <xdr:to>
      <xdr:col>82</xdr:col>
      <xdr:colOff>196850</xdr:colOff>
      <xdr:row>32</xdr:row>
      <xdr:rowOff>111760</xdr:rowOff>
    </xdr:to>
    <xdr:cxnSp macro="">
      <xdr:nvCxnSpPr>
        <xdr:cNvPr id="307" name="直線コネクタ 306"/>
        <xdr:cNvCxnSpPr/>
      </xdr:nvCxnSpPr>
      <xdr:spPr>
        <a:xfrm>
          <a:off x="15015210" y="54762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157480</xdr:rowOff>
    </xdr:from>
    <xdr:to>
      <xdr:col>82</xdr:col>
      <xdr:colOff>107950</xdr:colOff>
      <xdr:row>41</xdr:row>
      <xdr:rowOff>62230</xdr:rowOff>
    </xdr:to>
    <xdr:cxnSp macro="">
      <xdr:nvCxnSpPr>
        <xdr:cNvPr id="308" name="直線コネクタ 307"/>
        <xdr:cNvCxnSpPr/>
      </xdr:nvCxnSpPr>
      <xdr:spPr>
        <a:xfrm>
          <a:off x="14334490" y="6863080"/>
          <a:ext cx="7696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123207</xdr:rowOff>
    </xdr:from>
    <xdr:ext cx="762000" cy="259045"/>
    <xdr:sp macro="" textlink="">
      <xdr:nvSpPr>
        <xdr:cNvPr id="309" name="補助費等平均値テキスト"/>
        <xdr:cNvSpPr txBox="1"/>
      </xdr:nvSpPr>
      <xdr:spPr>
        <a:xfrm>
          <a:off x="15177770" y="5990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10" name="フローチャート: 判断 309"/>
        <xdr:cNvSpPr/>
      </xdr:nvSpPr>
      <xdr:spPr>
        <a:xfrm>
          <a:off x="15053310" y="6141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157480</xdr:rowOff>
    </xdr:from>
    <xdr:to>
      <xdr:col>78</xdr:col>
      <xdr:colOff>69850</xdr:colOff>
      <xdr:row>41</xdr:row>
      <xdr:rowOff>31750</xdr:rowOff>
    </xdr:to>
    <xdr:cxnSp macro="">
      <xdr:nvCxnSpPr>
        <xdr:cNvPr id="311" name="直線コネクタ 310"/>
        <xdr:cNvCxnSpPr/>
      </xdr:nvCxnSpPr>
      <xdr:spPr>
        <a:xfrm flipV="1">
          <a:off x="13531215" y="6863080"/>
          <a:ext cx="8032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83820</xdr:rowOff>
    </xdr:from>
    <xdr:to>
      <xdr:col>78</xdr:col>
      <xdr:colOff>120650</xdr:colOff>
      <xdr:row>37</xdr:row>
      <xdr:rowOff>13970</xdr:rowOff>
    </xdr:to>
    <xdr:sp macro="" textlink="">
      <xdr:nvSpPr>
        <xdr:cNvPr id="312" name="フローチャート: 判断 311"/>
        <xdr:cNvSpPr/>
      </xdr:nvSpPr>
      <xdr:spPr>
        <a:xfrm>
          <a:off x="14283690" y="6118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24147</xdr:rowOff>
    </xdr:from>
    <xdr:ext cx="736600" cy="259045"/>
    <xdr:sp macro="" textlink="">
      <xdr:nvSpPr>
        <xdr:cNvPr id="313" name="テキスト ボックス 312"/>
        <xdr:cNvSpPr txBox="1"/>
      </xdr:nvSpPr>
      <xdr:spPr>
        <a:xfrm>
          <a:off x="1398778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165100</xdr:rowOff>
    </xdr:from>
    <xdr:to>
      <xdr:col>73</xdr:col>
      <xdr:colOff>180975</xdr:colOff>
      <xdr:row>41</xdr:row>
      <xdr:rowOff>31750</xdr:rowOff>
    </xdr:to>
    <xdr:cxnSp macro="">
      <xdr:nvCxnSpPr>
        <xdr:cNvPr id="314" name="直線コネクタ 313"/>
        <xdr:cNvCxnSpPr/>
      </xdr:nvCxnSpPr>
      <xdr:spPr>
        <a:xfrm>
          <a:off x="12710795" y="6870700"/>
          <a:ext cx="8204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5" name="フローチャート: 判断 314"/>
        <xdr:cNvSpPr/>
      </xdr:nvSpPr>
      <xdr:spPr>
        <a:xfrm>
          <a:off x="13480415" y="61798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6" name="テキスト ボックス 315"/>
        <xdr:cNvSpPr txBox="1"/>
      </xdr:nvSpPr>
      <xdr:spPr>
        <a:xfrm>
          <a:off x="1316736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165100</xdr:rowOff>
    </xdr:from>
    <xdr:to>
      <xdr:col>69</xdr:col>
      <xdr:colOff>92075</xdr:colOff>
      <xdr:row>41</xdr:row>
      <xdr:rowOff>1270</xdr:rowOff>
    </xdr:to>
    <xdr:cxnSp macro="">
      <xdr:nvCxnSpPr>
        <xdr:cNvPr id="317" name="直線コネクタ 316"/>
        <xdr:cNvCxnSpPr/>
      </xdr:nvCxnSpPr>
      <xdr:spPr>
        <a:xfrm flipV="1">
          <a:off x="11890375" y="6870700"/>
          <a:ext cx="8204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34290</xdr:rowOff>
    </xdr:from>
    <xdr:to>
      <xdr:col>69</xdr:col>
      <xdr:colOff>142875</xdr:colOff>
      <xdr:row>37</xdr:row>
      <xdr:rowOff>135890</xdr:rowOff>
    </xdr:to>
    <xdr:sp macro="" textlink="">
      <xdr:nvSpPr>
        <xdr:cNvPr id="318" name="フローチャート: 判断 317"/>
        <xdr:cNvSpPr/>
      </xdr:nvSpPr>
      <xdr:spPr>
        <a:xfrm>
          <a:off x="12659995" y="623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146067</xdr:rowOff>
    </xdr:from>
    <xdr:ext cx="762000" cy="259045"/>
    <xdr:sp macro="" textlink="">
      <xdr:nvSpPr>
        <xdr:cNvPr id="319" name="テキスト ボックス 318"/>
        <xdr:cNvSpPr txBox="1"/>
      </xdr:nvSpPr>
      <xdr:spPr>
        <a:xfrm>
          <a:off x="12364085" y="601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20" name="フローチャート: 判断 319"/>
        <xdr:cNvSpPr/>
      </xdr:nvSpPr>
      <xdr:spPr>
        <a:xfrm>
          <a:off x="11856720" y="62445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153687</xdr:rowOff>
    </xdr:from>
    <xdr:ext cx="762000" cy="259045"/>
    <xdr:sp macro="" textlink="">
      <xdr:nvSpPr>
        <xdr:cNvPr id="321" name="テキスト ボックス 320"/>
        <xdr:cNvSpPr txBox="1"/>
      </xdr:nvSpPr>
      <xdr:spPr>
        <a:xfrm>
          <a:off x="11543665" y="602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11430</xdr:rowOff>
    </xdr:from>
    <xdr:to>
      <xdr:col>82</xdr:col>
      <xdr:colOff>158750</xdr:colOff>
      <xdr:row>41</xdr:row>
      <xdr:rowOff>113030</xdr:rowOff>
    </xdr:to>
    <xdr:sp macro="" textlink="">
      <xdr:nvSpPr>
        <xdr:cNvPr id="327" name="楕円 326"/>
        <xdr:cNvSpPr/>
      </xdr:nvSpPr>
      <xdr:spPr>
        <a:xfrm>
          <a:off x="15053310" y="688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91457</xdr:rowOff>
    </xdr:from>
    <xdr:ext cx="762000" cy="259045"/>
    <xdr:sp macro="" textlink="">
      <xdr:nvSpPr>
        <xdr:cNvPr id="328" name="補助費等該当値テキスト"/>
        <xdr:cNvSpPr txBox="1"/>
      </xdr:nvSpPr>
      <xdr:spPr>
        <a:xfrm>
          <a:off x="1517777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106680</xdr:rowOff>
    </xdr:from>
    <xdr:to>
      <xdr:col>78</xdr:col>
      <xdr:colOff>120650</xdr:colOff>
      <xdr:row>41</xdr:row>
      <xdr:rowOff>36830</xdr:rowOff>
    </xdr:to>
    <xdr:sp macro="" textlink="">
      <xdr:nvSpPr>
        <xdr:cNvPr id="329" name="楕円 328"/>
        <xdr:cNvSpPr/>
      </xdr:nvSpPr>
      <xdr:spPr>
        <a:xfrm>
          <a:off x="14283690" y="6812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21607</xdr:rowOff>
    </xdr:from>
    <xdr:ext cx="736600" cy="259045"/>
    <xdr:sp macro="" textlink="">
      <xdr:nvSpPr>
        <xdr:cNvPr id="330" name="テキスト ボックス 329"/>
        <xdr:cNvSpPr txBox="1"/>
      </xdr:nvSpPr>
      <xdr:spPr>
        <a:xfrm>
          <a:off x="13987780" y="6894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152400</xdr:rowOff>
    </xdr:from>
    <xdr:to>
      <xdr:col>74</xdr:col>
      <xdr:colOff>31750</xdr:colOff>
      <xdr:row>41</xdr:row>
      <xdr:rowOff>82550</xdr:rowOff>
    </xdr:to>
    <xdr:sp macro="" textlink="">
      <xdr:nvSpPr>
        <xdr:cNvPr id="331" name="楕円 330"/>
        <xdr:cNvSpPr/>
      </xdr:nvSpPr>
      <xdr:spPr>
        <a:xfrm>
          <a:off x="13480415" y="68580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67327</xdr:rowOff>
    </xdr:from>
    <xdr:ext cx="762000" cy="259045"/>
    <xdr:sp macro="" textlink="">
      <xdr:nvSpPr>
        <xdr:cNvPr id="332" name="テキスト ボックス 331"/>
        <xdr:cNvSpPr txBox="1"/>
      </xdr:nvSpPr>
      <xdr:spPr>
        <a:xfrm>
          <a:off x="13167360" y="694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114300</xdr:rowOff>
    </xdr:from>
    <xdr:to>
      <xdr:col>69</xdr:col>
      <xdr:colOff>142875</xdr:colOff>
      <xdr:row>41</xdr:row>
      <xdr:rowOff>44450</xdr:rowOff>
    </xdr:to>
    <xdr:sp macro="" textlink="">
      <xdr:nvSpPr>
        <xdr:cNvPr id="333" name="楕円 332"/>
        <xdr:cNvSpPr/>
      </xdr:nvSpPr>
      <xdr:spPr>
        <a:xfrm>
          <a:off x="12659995" y="6819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41</xdr:row>
      <xdr:rowOff>29227</xdr:rowOff>
    </xdr:from>
    <xdr:ext cx="762000" cy="259045"/>
    <xdr:sp macro="" textlink="">
      <xdr:nvSpPr>
        <xdr:cNvPr id="334" name="テキスト ボックス 333"/>
        <xdr:cNvSpPr txBox="1"/>
      </xdr:nvSpPr>
      <xdr:spPr>
        <a:xfrm>
          <a:off x="12364085" y="690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121920</xdr:rowOff>
    </xdr:from>
    <xdr:to>
      <xdr:col>65</xdr:col>
      <xdr:colOff>53975</xdr:colOff>
      <xdr:row>41</xdr:row>
      <xdr:rowOff>52070</xdr:rowOff>
    </xdr:to>
    <xdr:sp macro="" textlink="">
      <xdr:nvSpPr>
        <xdr:cNvPr id="335" name="楕円 334"/>
        <xdr:cNvSpPr/>
      </xdr:nvSpPr>
      <xdr:spPr>
        <a:xfrm>
          <a:off x="11856720" y="68275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36847</xdr:rowOff>
    </xdr:from>
    <xdr:ext cx="762000" cy="259045"/>
    <xdr:sp macro="" textlink="">
      <xdr:nvSpPr>
        <xdr:cNvPr id="336" name="テキスト ボックス 335"/>
        <xdr:cNvSpPr txBox="1"/>
      </xdr:nvSpPr>
      <xdr:spPr>
        <a:xfrm>
          <a:off x="11543665" y="691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事業実施に係る起債の償還に伴い、年々増加傾向にある。今後も増加が見込まれることから、投資的経費を抑制し町債発行の縮減を図るとともに、投資的事業の繰り延べ等を検討し償還額の平準化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xdr:cNvSpPr txBox="1"/>
      </xdr:nvSpPr>
      <xdr:spPr>
        <a:xfrm>
          <a:off x="23685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43180</xdr:rowOff>
    </xdr:from>
    <xdr:to>
      <xdr:col>24</xdr:col>
      <xdr:colOff>25400</xdr:colOff>
      <xdr:row>81</xdr:row>
      <xdr:rowOff>92711</xdr:rowOff>
    </xdr:to>
    <xdr:cxnSp macro="">
      <xdr:nvCxnSpPr>
        <xdr:cNvPr id="364" name="直線コネクタ 363"/>
        <xdr:cNvCxnSpPr/>
      </xdr:nvCxnSpPr>
      <xdr:spPr>
        <a:xfrm flipV="1">
          <a:off x="4414520" y="12448540"/>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64788</xdr:rowOff>
    </xdr:from>
    <xdr:ext cx="762000" cy="259045"/>
    <xdr:sp macro="" textlink="">
      <xdr:nvSpPr>
        <xdr:cNvPr id="365" name="公債費最小値テキスト"/>
        <xdr:cNvSpPr txBox="1"/>
      </xdr:nvSpPr>
      <xdr:spPr>
        <a:xfrm>
          <a:off x="4503420" y="1364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92711</xdr:rowOff>
    </xdr:from>
    <xdr:to>
      <xdr:col>24</xdr:col>
      <xdr:colOff>114300</xdr:colOff>
      <xdr:row>81</xdr:row>
      <xdr:rowOff>92711</xdr:rowOff>
    </xdr:to>
    <xdr:cxnSp macro="">
      <xdr:nvCxnSpPr>
        <xdr:cNvPr id="366" name="直線コネクタ 365"/>
        <xdr:cNvCxnSpPr/>
      </xdr:nvCxnSpPr>
      <xdr:spPr>
        <a:xfrm>
          <a:off x="4342765" y="13671551"/>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129557</xdr:rowOff>
    </xdr:from>
    <xdr:ext cx="762000" cy="259045"/>
    <xdr:sp macro="" textlink="">
      <xdr:nvSpPr>
        <xdr:cNvPr id="367" name="公債費最大値テキスト"/>
        <xdr:cNvSpPr txBox="1"/>
      </xdr:nvSpPr>
      <xdr:spPr>
        <a:xfrm>
          <a:off x="450342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43180</xdr:rowOff>
    </xdr:from>
    <xdr:to>
      <xdr:col>24</xdr:col>
      <xdr:colOff>114300</xdr:colOff>
      <xdr:row>74</xdr:row>
      <xdr:rowOff>43180</xdr:rowOff>
    </xdr:to>
    <xdr:cxnSp macro="">
      <xdr:nvCxnSpPr>
        <xdr:cNvPr id="368" name="直線コネクタ 367"/>
        <xdr:cNvCxnSpPr/>
      </xdr:nvCxnSpPr>
      <xdr:spPr>
        <a:xfrm>
          <a:off x="4342765" y="1244854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50800</xdr:rowOff>
    </xdr:from>
    <xdr:to>
      <xdr:col>24</xdr:col>
      <xdr:colOff>25400</xdr:colOff>
      <xdr:row>78</xdr:row>
      <xdr:rowOff>157480</xdr:rowOff>
    </xdr:to>
    <xdr:cxnSp macro="">
      <xdr:nvCxnSpPr>
        <xdr:cNvPr id="369" name="直線コネクタ 368"/>
        <xdr:cNvCxnSpPr/>
      </xdr:nvCxnSpPr>
      <xdr:spPr>
        <a:xfrm>
          <a:off x="3654425" y="13126720"/>
          <a:ext cx="760095"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70" name="公債費平均値テキスト"/>
        <xdr:cNvSpPr txBox="1"/>
      </xdr:nvSpPr>
      <xdr:spPr>
        <a:xfrm>
          <a:off x="4503420" y="128752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1" name="フローチャート: 判断 370"/>
        <xdr:cNvSpPr/>
      </xdr:nvSpPr>
      <xdr:spPr>
        <a:xfrm>
          <a:off x="4380865" y="13026391"/>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168911</xdr:rowOff>
    </xdr:from>
    <xdr:to>
      <xdr:col>19</xdr:col>
      <xdr:colOff>187325</xdr:colOff>
      <xdr:row>78</xdr:row>
      <xdr:rowOff>50800</xdr:rowOff>
    </xdr:to>
    <xdr:cxnSp macro="">
      <xdr:nvCxnSpPr>
        <xdr:cNvPr id="372" name="直線コネクタ 371"/>
        <xdr:cNvCxnSpPr/>
      </xdr:nvCxnSpPr>
      <xdr:spPr>
        <a:xfrm>
          <a:off x="2841625" y="13077191"/>
          <a:ext cx="8128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110489</xdr:rowOff>
    </xdr:from>
    <xdr:to>
      <xdr:col>20</xdr:col>
      <xdr:colOff>38100</xdr:colOff>
      <xdr:row>78</xdr:row>
      <xdr:rowOff>40639</xdr:rowOff>
    </xdr:to>
    <xdr:sp macro="" textlink="">
      <xdr:nvSpPr>
        <xdr:cNvPr id="373" name="フローチャート: 判断 372"/>
        <xdr:cNvSpPr/>
      </xdr:nvSpPr>
      <xdr:spPr>
        <a:xfrm>
          <a:off x="3611245" y="1301876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50816</xdr:rowOff>
    </xdr:from>
    <xdr:ext cx="736600" cy="259045"/>
    <xdr:sp macro="" textlink="">
      <xdr:nvSpPr>
        <xdr:cNvPr id="374" name="テキスト ボックス 373"/>
        <xdr:cNvSpPr txBox="1"/>
      </xdr:nvSpPr>
      <xdr:spPr>
        <a:xfrm>
          <a:off x="3298190" y="12791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168911</xdr:rowOff>
    </xdr:to>
    <xdr:cxnSp macro="">
      <xdr:nvCxnSpPr>
        <xdr:cNvPr id="375" name="直線コネクタ 374"/>
        <xdr:cNvCxnSpPr/>
      </xdr:nvCxnSpPr>
      <xdr:spPr>
        <a:xfrm>
          <a:off x="2021205" y="13000991"/>
          <a:ext cx="8204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xdr:cNvSpPr/>
      </xdr:nvSpPr>
      <xdr:spPr>
        <a:xfrm>
          <a:off x="2790825" y="1295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xdr:cNvSpPr txBox="1"/>
      </xdr:nvSpPr>
      <xdr:spPr>
        <a:xfrm>
          <a:off x="2494915" y="1272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77470</xdr:rowOff>
    </xdr:from>
    <xdr:to>
      <xdr:col>11</xdr:col>
      <xdr:colOff>9525</xdr:colOff>
      <xdr:row>77</xdr:row>
      <xdr:rowOff>92711</xdr:rowOff>
    </xdr:to>
    <xdr:cxnSp macro="">
      <xdr:nvCxnSpPr>
        <xdr:cNvPr id="378" name="直線コネクタ 377"/>
        <xdr:cNvCxnSpPr/>
      </xdr:nvCxnSpPr>
      <xdr:spPr>
        <a:xfrm>
          <a:off x="1217930" y="12985750"/>
          <a:ext cx="8032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34289</xdr:rowOff>
    </xdr:from>
    <xdr:to>
      <xdr:col>11</xdr:col>
      <xdr:colOff>60325</xdr:colOff>
      <xdr:row>77</xdr:row>
      <xdr:rowOff>135889</xdr:rowOff>
    </xdr:to>
    <xdr:sp macro="" textlink="">
      <xdr:nvSpPr>
        <xdr:cNvPr id="379" name="フローチャート: 判断 378"/>
        <xdr:cNvSpPr/>
      </xdr:nvSpPr>
      <xdr:spPr>
        <a:xfrm>
          <a:off x="1987550" y="12942569"/>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146066</xdr:rowOff>
    </xdr:from>
    <xdr:ext cx="762000" cy="259045"/>
    <xdr:sp macro="" textlink="">
      <xdr:nvSpPr>
        <xdr:cNvPr id="380" name="テキスト ボックス 379"/>
        <xdr:cNvSpPr txBox="1"/>
      </xdr:nvSpPr>
      <xdr:spPr>
        <a:xfrm>
          <a:off x="1674495" y="1271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xdr:cNvSpPr/>
      </xdr:nvSpPr>
      <xdr:spPr>
        <a:xfrm>
          <a:off x="1167130" y="12980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xdr:cNvSpPr txBox="1"/>
      </xdr:nvSpPr>
      <xdr:spPr>
        <a:xfrm>
          <a:off x="871220" y="13067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106680</xdr:rowOff>
    </xdr:from>
    <xdr:to>
      <xdr:col>24</xdr:col>
      <xdr:colOff>76200</xdr:colOff>
      <xdr:row>79</xdr:row>
      <xdr:rowOff>36830</xdr:rowOff>
    </xdr:to>
    <xdr:sp macro="" textlink="">
      <xdr:nvSpPr>
        <xdr:cNvPr id="388" name="楕円 387"/>
        <xdr:cNvSpPr/>
      </xdr:nvSpPr>
      <xdr:spPr>
        <a:xfrm>
          <a:off x="4380865" y="131826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78757</xdr:rowOff>
    </xdr:from>
    <xdr:ext cx="762000" cy="259045"/>
    <xdr:sp macro="" textlink="">
      <xdr:nvSpPr>
        <xdr:cNvPr id="389" name="公債費該当値テキスト"/>
        <xdr:cNvSpPr txBox="1"/>
      </xdr:nvSpPr>
      <xdr:spPr>
        <a:xfrm>
          <a:off x="450342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0</xdr:rowOff>
    </xdr:from>
    <xdr:to>
      <xdr:col>20</xdr:col>
      <xdr:colOff>38100</xdr:colOff>
      <xdr:row>78</xdr:row>
      <xdr:rowOff>101600</xdr:rowOff>
    </xdr:to>
    <xdr:sp macro="" textlink="">
      <xdr:nvSpPr>
        <xdr:cNvPr id="390" name="楕円 389"/>
        <xdr:cNvSpPr/>
      </xdr:nvSpPr>
      <xdr:spPr>
        <a:xfrm>
          <a:off x="3611245" y="130759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86377</xdr:rowOff>
    </xdr:from>
    <xdr:ext cx="736600" cy="259045"/>
    <xdr:sp macro="" textlink="">
      <xdr:nvSpPr>
        <xdr:cNvPr id="391" name="テキスト ボックス 390"/>
        <xdr:cNvSpPr txBox="1"/>
      </xdr:nvSpPr>
      <xdr:spPr>
        <a:xfrm>
          <a:off x="3298190" y="13162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118111</xdr:rowOff>
    </xdr:from>
    <xdr:to>
      <xdr:col>15</xdr:col>
      <xdr:colOff>149225</xdr:colOff>
      <xdr:row>78</xdr:row>
      <xdr:rowOff>48261</xdr:rowOff>
    </xdr:to>
    <xdr:sp macro="" textlink="">
      <xdr:nvSpPr>
        <xdr:cNvPr id="392" name="楕円 391"/>
        <xdr:cNvSpPr/>
      </xdr:nvSpPr>
      <xdr:spPr>
        <a:xfrm>
          <a:off x="2790825" y="130263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33038</xdr:rowOff>
    </xdr:from>
    <xdr:ext cx="762000" cy="259045"/>
    <xdr:sp macro="" textlink="">
      <xdr:nvSpPr>
        <xdr:cNvPr id="393" name="テキスト ボックス 392"/>
        <xdr:cNvSpPr txBox="1"/>
      </xdr:nvSpPr>
      <xdr:spPr>
        <a:xfrm>
          <a:off x="2494915" y="1310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94" name="楕円 393"/>
        <xdr:cNvSpPr/>
      </xdr:nvSpPr>
      <xdr:spPr>
        <a:xfrm>
          <a:off x="1987550" y="12950191"/>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128288</xdr:rowOff>
    </xdr:from>
    <xdr:ext cx="762000" cy="259045"/>
    <xdr:sp macro="" textlink="">
      <xdr:nvSpPr>
        <xdr:cNvPr id="395" name="テキスト ボックス 394"/>
        <xdr:cNvSpPr txBox="1"/>
      </xdr:nvSpPr>
      <xdr:spPr>
        <a:xfrm>
          <a:off x="1674495" y="1303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6" name="楕円 395"/>
        <xdr:cNvSpPr/>
      </xdr:nvSpPr>
      <xdr:spPr>
        <a:xfrm>
          <a:off x="116713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97" name="テキスト ボックス 396"/>
        <xdr:cNvSpPr txBox="1"/>
      </xdr:nvSpPr>
      <xdr:spPr>
        <a:xfrm>
          <a:off x="87122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昨年度と比較すると、０．４ポイントの増となっている。引き続き行財政改革を推進することにより、経常的経費の削減及び経常収支比率の改善を図る。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xdr:cNvCxnSpPr/>
      </xdr:nvCxnSpPr>
      <xdr:spPr>
        <a:xfrm>
          <a:off x="11383010" y="13538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xdr:cNvSpPr txBox="1"/>
      </xdr:nvSpPr>
      <xdr:spPr>
        <a:xfrm>
          <a:off x="10926445" y="13399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xdr:cNvCxnSpPr/>
      </xdr:nvCxnSpPr>
      <xdr:spPr>
        <a:xfrm>
          <a:off x="11383010" y="12418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xdr:cNvSpPr txBox="1"/>
      </xdr:nvSpPr>
      <xdr:spPr>
        <a:xfrm>
          <a:off x="10926445" y="12279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81</xdr:row>
      <xdr:rowOff>81280</xdr:rowOff>
    </xdr:to>
    <xdr:cxnSp macro="">
      <xdr:nvCxnSpPr>
        <xdr:cNvPr id="421" name="直線コネクタ 420"/>
        <xdr:cNvCxnSpPr/>
      </xdr:nvCxnSpPr>
      <xdr:spPr>
        <a:xfrm flipV="1">
          <a:off x="15104110" y="1230757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53357</xdr:rowOff>
    </xdr:from>
    <xdr:ext cx="762000" cy="259045"/>
    <xdr:sp macro="" textlink="">
      <xdr:nvSpPr>
        <xdr:cNvPr id="422" name="公債費以外最小値テキスト"/>
        <xdr:cNvSpPr txBox="1"/>
      </xdr:nvSpPr>
      <xdr:spPr>
        <a:xfrm>
          <a:off x="1517777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81280</xdr:rowOff>
    </xdr:from>
    <xdr:to>
      <xdr:col>82</xdr:col>
      <xdr:colOff>196850</xdr:colOff>
      <xdr:row>81</xdr:row>
      <xdr:rowOff>81280</xdr:rowOff>
    </xdr:to>
    <xdr:cxnSp macro="">
      <xdr:nvCxnSpPr>
        <xdr:cNvPr id="423" name="直線コネクタ 422"/>
        <xdr:cNvCxnSpPr/>
      </xdr:nvCxnSpPr>
      <xdr:spPr>
        <a:xfrm>
          <a:off x="15015210" y="136601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24" name="公債費以外最大値テキスト"/>
        <xdr:cNvSpPr txBox="1"/>
      </xdr:nvSpPr>
      <xdr:spPr>
        <a:xfrm>
          <a:off x="15177770" y="1205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25" name="直線コネクタ 424"/>
        <xdr:cNvCxnSpPr/>
      </xdr:nvCxnSpPr>
      <xdr:spPr>
        <a:xfrm>
          <a:off x="15015210" y="123075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138430</xdr:rowOff>
    </xdr:from>
    <xdr:to>
      <xdr:col>82</xdr:col>
      <xdr:colOff>107950</xdr:colOff>
      <xdr:row>78</xdr:row>
      <xdr:rowOff>161289</xdr:rowOff>
    </xdr:to>
    <xdr:cxnSp macro="">
      <xdr:nvCxnSpPr>
        <xdr:cNvPr id="426" name="直線コネクタ 425"/>
        <xdr:cNvCxnSpPr/>
      </xdr:nvCxnSpPr>
      <xdr:spPr>
        <a:xfrm>
          <a:off x="14334490" y="13214350"/>
          <a:ext cx="7696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92727</xdr:rowOff>
    </xdr:from>
    <xdr:ext cx="762000" cy="259045"/>
    <xdr:sp macro="" textlink="">
      <xdr:nvSpPr>
        <xdr:cNvPr id="427" name="公債費以外平均値テキスト"/>
        <xdr:cNvSpPr txBox="1"/>
      </xdr:nvSpPr>
      <xdr:spPr>
        <a:xfrm>
          <a:off x="15177770" y="1283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76200</xdr:rowOff>
    </xdr:from>
    <xdr:to>
      <xdr:col>82</xdr:col>
      <xdr:colOff>158750</xdr:colOff>
      <xdr:row>78</xdr:row>
      <xdr:rowOff>6350</xdr:rowOff>
    </xdr:to>
    <xdr:sp macro="" textlink="">
      <xdr:nvSpPr>
        <xdr:cNvPr id="428" name="フローチャート: 判断 427"/>
        <xdr:cNvSpPr/>
      </xdr:nvSpPr>
      <xdr:spPr>
        <a:xfrm>
          <a:off x="15053310" y="12984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121286</xdr:rowOff>
    </xdr:from>
    <xdr:to>
      <xdr:col>78</xdr:col>
      <xdr:colOff>69850</xdr:colOff>
      <xdr:row>78</xdr:row>
      <xdr:rowOff>138430</xdr:rowOff>
    </xdr:to>
    <xdr:cxnSp macro="">
      <xdr:nvCxnSpPr>
        <xdr:cNvPr id="429" name="直線コネクタ 428"/>
        <xdr:cNvCxnSpPr/>
      </xdr:nvCxnSpPr>
      <xdr:spPr>
        <a:xfrm>
          <a:off x="13531215" y="13197206"/>
          <a:ext cx="803275"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30480</xdr:rowOff>
    </xdr:from>
    <xdr:to>
      <xdr:col>78</xdr:col>
      <xdr:colOff>120650</xdr:colOff>
      <xdr:row>77</xdr:row>
      <xdr:rowOff>132080</xdr:rowOff>
    </xdr:to>
    <xdr:sp macro="" textlink="">
      <xdr:nvSpPr>
        <xdr:cNvPr id="430" name="フローチャート: 判断 429"/>
        <xdr:cNvSpPr/>
      </xdr:nvSpPr>
      <xdr:spPr>
        <a:xfrm>
          <a:off x="1428369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142257</xdr:rowOff>
    </xdr:from>
    <xdr:ext cx="736600" cy="259045"/>
    <xdr:sp macro="" textlink="">
      <xdr:nvSpPr>
        <xdr:cNvPr id="431" name="テキスト ボックス 430"/>
        <xdr:cNvSpPr txBox="1"/>
      </xdr:nvSpPr>
      <xdr:spPr>
        <a:xfrm>
          <a:off x="1398778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121286</xdr:rowOff>
    </xdr:from>
    <xdr:to>
      <xdr:col>73</xdr:col>
      <xdr:colOff>180975</xdr:colOff>
      <xdr:row>79</xdr:row>
      <xdr:rowOff>41275</xdr:rowOff>
    </xdr:to>
    <xdr:cxnSp macro="">
      <xdr:nvCxnSpPr>
        <xdr:cNvPr id="432" name="直線コネクタ 431"/>
        <xdr:cNvCxnSpPr/>
      </xdr:nvCxnSpPr>
      <xdr:spPr>
        <a:xfrm flipV="1">
          <a:off x="12710795" y="13197206"/>
          <a:ext cx="82042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150495</xdr:rowOff>
    </xdr:from>
    <xdr:to>
      <xdr:col>74</xdr:col>
      <xdr:colOff>31750</xdr:colOff>
      <xdr:row>77</xdr:row>
      <xdr:rowOff>80645</xdr:rowOff>
    </xdr:to>
    <xdr:sp macro="" textlink="">
      <xdr:nvSpPr>
        <xdr:cNvPr id="433" name="フローチャート: 判断 432"/>
        <xdr:cNvSpPr/>
      </xdr:nvSpPr>
      <xdr:spPr>
        <a:xfrm>
          <a:off x="13480415" y="1289113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90822</xdr:rowOff>
    </xdr:from>
    <xdr:ext cx="762000" cy="259045"/>
    <xdr:sp macro="" textlink="">
      <xdr:nvSpPr>
        <xdr:cNvPr id="434" name="テキスト ボックス 433"/>
        <xdr:cNvSpPr txBox="1"/>
      </xdr:nvSpPr>
      <xdr:spPr>
        <a:xfrm>
          <a:off x="13167360" y="126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64136</xdr:rowOff>
    </xdr:from>
    <xdr:to>
      <xdr:col>69</xdr:col>
      <xdr:colOff>92075</xdr:colOff>
      <xdr:row>79</xdr:row>
      <xdr:rowOff>41275</xdr:rowOff>
    </xdr:to>
    <xdr:cxnSp macro="">
      <xdr:nvCxnSpPr>
        <xdr:cNvPr id="435" name="直線コネクタ 434"/>
        <xdr:cNvCxnSpPr/>
      </xdr:nvCxnSpPr>
      <xdr:spPr>
        <a:xfrm>
          <a:off x="11890375" y="13140056"/>
          <a:ext cx="82042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36195</xdr:rowOff>
    </xdr:from>
    <xdr:to>
      <xdr:col>69</xdr:col>
      <xdr:colOff>142875</xdr:colOff>
      <xdr:row>77</xdr:row>
      <xdr:rowOff>137795</xdr:rowOff>
    </xdr:to>
    <xdr:sp macro="" textlink="">
      <xdr:nvSpPr>
        <xdr:cNvPr id="436" name="フローチャート: 判断 435"/>
        <xdr:cNvSpPr/>
      </xdr:nvSpPr>
      <xdr:spPr>
        <a:xfrm>
          <a:off x="12659995" y="1294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147972</xdr:rowOff>
    </xdr:from>
    <xdr:ext cx="762000" cy="259045"/>
    <xdr:sp macro="" textlink="">
      <xdr:nvSpPr>
        <xdr:cNvPr id="437" name="テキスト ボックス 436"/>
        <xdr:cNvSpPr txBox="1"/>
      </xdr:nvSpPr>
      <xdr:spPr>
        <a:xfrm>
          <a:off x="12364085" y="1272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150495</xdr:rowOff>
    </xdr:from>
    <xdr:to>
      <xdr:col>65</xdr:col>
      <xdr:colOff>53975</xdr:colOff>
      <xdr:row>77</xdr:row>
      <xdr:rowOff>80645</xdr:rowOff>
    </xdr:to>
    <xdr:sp macro="" textlink="">
      <xdr:nvSpPr>
        <xdr:cNvPr id="438" name="フローチャート: 判断 437"/>
        <xdr:cNvSpPr/>
      </xdr:nvSpPr>
      <xdr:spPr>
        <a:xfrm>
          <a:off x="11856720" y="1289113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90822</xdr:rowOff>
    </xdr:from>
    <xdr:ext cx="762000" cy="259045"/>
    <xdr:sp macro="" textlink="">
      <xdr:nvSpPr>
        <xdr:cNvPr id="439" name="テキスト ボックス 438"/>
        <xdr:cNvSpPr txBox="1"/>
      </xdr:nvSpPr>
      <xdr:spPr>
        <a:xfrm>
          <a:off x="11543665" y="1266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110489</xdr:rowOff>
    </xdr:from>
    <xdr:to>
      <xdr:col>82</xdr:col>
      <xdr:colOff>158750</xdr:colOff>
      <xdr:row>79</xdr:row>
      <xdr:rowOff>40639</xdr:rowOff>
    </xdr:to>
    <xdr:sp macro="" textlink="">
      <xdr:nvSpPr>
        <xdr:cNvPr id="445" name="楕円 444"/>
        <xdr:cNvSpPr/>
      </xdr:nvSpPr>
      <xdr:spPr>
        <a:xfrm>
          <a:off x="15053310" y="13186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82566</xdr:rowOff>
    </xdr:from>
    <xdr:ext cx="762000" cy="259045"/>
    <xdr:sp macro="" textlink="">
      <xdr:nvSpPr>
        <xdr:cNvPr id="446" name="公債費以外該当値テキスト"/>
        <xdr:cNvSpPr txBox="1"/>
      </xdr:nvSpPr>
      <xdr:spPr>
        <a:xfrm>
          <a:off x="15177770" y="13158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87630</xdr:rowOff>
    </xdr:from>
    <xdr:to>
      <xdr:col>78</xdr:col>
      <xdr:colOff>120650</xdr:colOff>
      <xdr:row>79</xdr:row>
      <xdr:rowOff>17780</xdr:rowOff>
    </xdr:to>
    <xdr:sp macro="" textlink="">
      <xdr:nvSpPr>
        <xdr:cNvPr id="447" name="楕円 446"/>
        <xdr:cNvSpPr/>
      </xdr:nvSpPr>
      <xdr:spPr>
        <a:xfrm>
          <a:off x="14283690" y="13163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2557</xdr:rowOff>
    </xdr:from>
    <xdr:ext cx="736600" cy="259045"/>
    <xdr:sp macro="" textlink="">
      <xdr:nvSpPr>
        <xdr:cNvPr id="448" name="テキスト ボックス 447"/>
        <xdr:cNvSpPr txBox="1"/>
      </xdr:nvSpPr>
      <xdr:spPr>
        <a:xfrm>
          <a:off x="13987780" y="1324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70486</xdr:rowOff>
    </xdr:from>
    <xdr:to>
      <xdr:col>74</xdr:col>
      <xdr:colOff>31750</xdr:colOff>
      <xdr:row>79</xdr:row>
      <xdr:rowOff>636</xdr:rowOff>
    </xdr:to>
    <xdr:sp macro="" textlink="">
      <xdr:nvSpPr>
        <xdr:cNvPr id="449" name="楕円 448"/>
        <xdr:cNvSpPr/>
      </xdr:nvSpPr>
      <xdr:spPr>
        <a:xfrm>
          <a:off x="13480415" y="1314640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156863</xdr:rowOff>
    </xdr:from>
    <xdr:ext cx="762000" cy="259045"/>
    <xdr:sp macro="" textlink="">
      <xdr:nvSpPr>
        <xdr:cNvPr id="450" name="テキスト ボックス 449"/>
        <xdr:cNvSpPr txBox="1"/>
      </xdr:nvSpPr>
      <xdr:spPr>
        <a:xfrm>
          <a:off x="13167360" y="1323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161925</xdr:rowOff>
    </xdr:from>
    <xdr:to>
      <xdr:col>69</xdr:col>
      <xdr:colOff>142875</xdr:colOff>
      <xdr:row>79</xdr:row>
      <xdr:rowOff>92075</xdr:rowOff>
    </xdr:to>
    <xdr:sp macro="" textlink="">
      <xdr:nvSpPr>
        <xdr:cNvPr id="451" name="楕円 450"/>
        <xdr:cNvSpPr/>
      </xdr:nvSpPr>
      <xdr:spPr>
        <a:xfrm>
          <a:off x="12659995" y="13237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76852</xdr:rowOff>
    </xdr:from>
    <xdr:ext cx="762000" cy="259045"/>
    <xdr:sp macro="" textlink="">
      <xdr:nvSpPr>
        <xdr:cNvPr id="452" name="テキスト ボックス 451"/>
        <xdr:cNvSpPr txBox="1"/>
      </xdr:nvSpPr>
      <xdr:spPr>
        <a:xfrm>
          <a:off x="12364085" y="133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13336</xdr:rowOff>
    </xdr:from>
    <xdr:to>
      <xdr:col>65</xdr:col>
      <xdr:colOff>53975</xdr:colOff>
      <xdr:row>78</xdr:row>
      <xdr:rowOff>114936</xdr:rowOff>
    </xdr:to>
    <xdr:sp macro="" textlink="">
      <xdr:nvSpPr>
        <xdr:cNvPr id="453" name="楕円 452"/>
        <xdr:cNvSpPr/>
      </xdr:nvSpPr>
      <xdr:spPr>
        <a:xfrm>
          <a:off x="11856720" y="1308925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99713</xdr:rowOff>
    </xdr:from>
    <xdr:ext cx="762000" cy="259045"/>
    <xdr:sp macro="" textlink="">
      <xdr:nvSpPr>
        <xdr:cNvPr id="454" name="テキスト ボックス 453"/>
        <xdr:cNvSpPr txBox="1"/>
      </xdr:nvSpPr>
      <xdr:spPr>
        <a:xfrm>
          <a:off x="11543665" y="1317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1907540" y="352470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224280" y="3386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1907540" y="320575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224280" y="306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1907540" y="2886801"/>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224280" y="2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1907540" y="2564039"/>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224280" y="2425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1907540" y="224508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224280" y="210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1907540" y="1926136"/>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224280" y="1787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168306</xdr:rowOff>
    </xdr:from>
    <xdr:to>
      <xdr:col>29</xdr:col>
      <xdr:colOff>127000</xdr:colOff>
      <xdr:row>20</xdr:row>
      <xdr:rowOff>54496</xdr:rowOff>
    </xdr:to>
    <xdr:cxnSp macro="">
      <xdr:nvCxnSpPr>
        <xdr:cNvPr id="47" name="直線コネクタ 46"/>
        <xdr:cNvCxnSpPr/>
      </xdr:nvCxnSpPr>
      <xdr:spPr bwMode="auto">
        <a:xfrm flipV="1">
          <a:off x="4988560" y="1882806"/>
          <a:ext cx="0" cy="15625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26573</xdr:rowOff>
    </xdr:from>
    <xdr:ext cx="762000" cy="259045"/>
    <xdr:sp macro="" textlink="">
      <xdr:nvSpPr>
        <xdr:cNvPr id="48" name="人口1人当たり決算額の推移最小値テキスト130"/>
        <xdr:cNvSpPr txBox="1"/>
      </xdr:nvSpPr>
      <xdr:spPr>
        <a:xfrm>
          <a:off x="5054600" y="341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54496</xdr:rowOff>
    </xdr:from>
    <xdr:to>
      <xdr:col>30</xdr:col>
      <xdr:colOff>25400</xdr:colOff>
      <xdr:row>20</xdr:row>
      <xdr:rowOff>54496</xdr:rowOff>
    </xdr:to>
    <xdr:cxnSp macro="">
      <xdr:nvCxnSpPr>
        <xdr:cNvPr id="49" name="直線コネクタ 48"/>
        <xdr:cNvCxnSpPr/>
      </xdr:nvCxnSpPr>
      <xdr:spPr bwMode="auto">
        <a:xfrm>
          <a:off x="4899660" y="344539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83233</xdr:rowOff>
    </xdr:from>
    <xdr:ext cx="762000" cy="259045"/>
    <xdr:sp macro="" textlink="">
      <xdr:nvSpPr>
        <xdr:cNvPr id="50" name="人口1人当たり決算額の推移最大値テキスト130"/>
        <xdr:cNvSpPr txBox="1"/>
      </xdr:nvSpPr>
      <xdr:spPr>
        <a:xfrm>
          <a:off x="5054600" y="163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168306</xdr:rowOff>
    </xdr:from>
    <xdr:to>
      <xdr:col>30</xdr:col>
      <xdr:colOff>25400</xdr:colOff>
      <xdr:row>10</xdr:row>
      <xdr:rowOff>168306</xdr:rowOff>
    </xdr:to>
    <xdr:cxnSp macro="">
      <xdr:nvCxnSpPr>
        <xdr:cNvPr id="51" name="直線コネクタ 50"/>
        <xdr:cNvCxnSpPr/>
      </xdr:nvCxnSpPr>
      <xdr:spPr bwMode="auto">
        <a:xfrm>
          <a:off x="4899660" y="188280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68898</xdr:rowOff>
    </xdr:from>
    <xdr:to>
      <xdr:col>29</xdr:col>
      <xdr:colOff>127000</xdr:colOff>
      <xdr:row>15</xdr:row>
      <xdr:rowOff>5461</xdr:rowOff>
    </xdr:to>
    <xdr:cxnSp macro="">
      <xdr:nvCxnSpPr>
        <xdr:cNvPr id="52" name="直線コネクタ 51"/>
        <xdr:cNvCxnSpPr/>
      </xdr:nvCxnSpPr>
      <xdr:spPr bwMode="auto">
        <a:xfrm flipV="1">
          <a:off x="4409440" y="2453958"/>
          <a:ext cx="579120" cy="104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42165</xdr:rowOff>
    </xdr:from>
    <xdr:ext cx="762000" cy="259045"/>
    <xdr:sp macro="" textlink="">
      <xdr:nvSpPr>
        <xdr:cNvPr id="53" name="人口1人当たり決算額の推移平均値テキスト130"/>
        <xdr:cNvSpPr txBox="1"/>
      </xdr:nvSpPr>
      <xdr:spPr>
        <a:xfrm>
          <a:off x="5054600" y="2762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70088</xdr:rowOff>
    </xdr:from>
    <xdr:to>
      <xdr:col>29</xdr:col>
      <xdr:colOff>177800</xdr:colOff>
      <xdr:row>17</xdr:row>
      <xdr:rowOff>238</xdr:rowOff>
    </xdr:to>
    <xdr:sp macro="" textlink="">
      <xdr:nvSpPr>
        <xdr:cNvPr id="54" name="フローチャート: 判断 53"/>
        <xdr:cNvSpPr/>
      </xdr:nvSpPr>
      <xdr:spPr bwMode="auto">
        <a:xfrm>
          <a:off x="4937760" y="2790428"/>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5461</xdr:rowOff>
    </xdr:from>
    <xdr:to>
      <xdr:col>26</xdr:col>
      <xdr:colOff>50800</xdr:colOff>
      <xdr:row>15</xdr:row>
      <xdr:rowOff>18573</xdr:rowOff>
    </xdr:to>
    <xdr:cxnSp macro="">
      <xdr:nvCxnSpPr>
        <xdr:cNvPr id="55" name="直線コネクタ 54"/>
        <xdr:cNvCxnSpPr/>
      </xdr:nvCxnSpPr>
      <xdr:spPr bwMode="auto">
        <a:xfrm flipV="1">
          <a:off x="3802380" y="2558161"/>
          <a:ext cx="607060" cy="13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148220</xdr:rowOff>
    </xdr:from>
    <xdr:to>
      <xdr:col>26</xdr:col>
      <xdr:colOff>101600</xdr:colOff>
      <xdr:row>17</xdr:row>
      <xdr:rowOff>78370</xdr:rowOff>
    </xdr:to>
    <xdr:sp macro="" textlink="">
      <xdr:nvSpPr>
        <xdr:cNvPr id="56" name="フローチャート: 判断 55"/>
        <xdr:cNvSpPr/>
      </xdr:nvSpPr>
      <xdr:spPr bwMode="auto">
        <a:xfrm>
          <a:off x="4358640" y="286856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63147</xdr:rowOff>
    </xdr:from>
    <xdr:ext cx="736600" cy="259045"/>
    <xdr:sp macro="" textlink="">
      <xdr:nvSpPr>
        <xdr:cNvPr id="57" name="テキスト ボックス 56"/>
        <xdr:cNvSpPr txBox="1"/>
      </xdr:nvSpPr>
      <xdr:spPr>
        <a:xfrm>
          <a:off x="4074160" y="29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18573</xdr:rowOff>
    </xdr:from>
    <xdr:to>
      <xdr:col>22</xdr:col>
      <xdr:colOff>114300</xdr:colOff>
      <xdr:row>15</xdr:row>
      <xdr:rowOff>37645</xdr:rowOff>
    </xdr:to>
    <xdr:cxnSp macro="">
      <xdr:nvCxnSpPr>
        <xdr:cNvPr id="58" name="直線コネクタ 57"/>
        <xdr:cNvCxnSpPr/>
      </xdr:nvCxnSpPr>
      <xdr:spPr bwMode="auto">
        <a:xfrm flipV="1">
          <a:off x="3187700" y="2571273"/>
          <a:ext cx="61468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20628</xdr:rowOff>
    </xdr:from>
    <xdr:to>
      <xdr:col>22</xdr:col>
      <xdr:colOff>165100</xdr:colOff>
      <xdr:row>17</xdr:row>
      <xdr:rowOff>122228</xdr:rowOff>
    </xdr:to>
    <xdr:sp macro="" textlink="">
      <xdr:nvSpPr>
        <xdr:cNvPr id="59" name="フローチャート: 判断 58"/>
        <xdr:cNvSpPr/>
      </xdr:nvSpPr>
      <xdr:spPr bwMode="auto">
        <a:xfrm>
          <a:off x="3751580" y="29086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107005</xdr:rowOff>
    </xdr:from>
    <xdr:ext cx="762000" cy="259045"/>
    <xdr:sp macro="" textlink="">
      <xdr:nvSpPr>
        <xdr:cNvPr id="60" name="テキスト ボックス 59"/>
        <xdr:cNvSpPr txBox="1"/>
      </xdr:nvSpPr>
      <xdr:spPr>
        <a:xfrm>
          <a:off x="3467100" y="299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37645</xdr:rowOff>
    </xdr:from>
    <xdr:to>
      <xdr:col>18</xdr:col>
      <xdr:colOff>177800</xdr:colOff>
      <xdr:row>15</xdr:row>
      <xdr:rowOff>161399</xdr:rowOff>
    </xdr:to>
    <xdr:cxnSp macro="">
      <xdr:nvCxnSpPr>
        <xdr:cNvPr id="61" name="直線コネクタ 60"/>
        <xdr:cNvCxnSpPr/>
      </xdr:nvCxnSpPr>
      <xdr:spPr bwMode="auto">
        <a:xfrm flipV="1">
          <a:off x="2565400" y="2590345"/>
          <a:ext cx="622300" cy="12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17755</xdr:rowOff>
    </xdr:from>
    <xdr:to>
      <xdr:col>19</xdr:col>
      <xdr:colOff>38100</xdr:colOff>
      <xdr:row>17</xdr:row>
      <xdr:rowOff>119355</xdr:rowOff>
    </xdr:to>
    <xdr:sp macro="" textlink="">
      <xdr:nvSpPr>
        <xdr:cNvPr id="62" name="フローチャート: 判断 61"/>
        <xdr:cNvSpPr/>
      </xdr:nvSpPr>
      <xdr:spPr bwMode="auto">
        <a:xfrm>
          <a:off x="3144520" y="2905735"/>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104132</xdr:rowOff>
    </xdr:from>
    <xdr:ext cx="762000" cy="259045"/>
    <xdr:sp macro="" textlink="">
      <xdr:nvSpPr>
        <xdr:cNvPr id="63" name="テキスト ボックス 62"/>
        <xdr:cNvSpPr txBox="1"/>
      </xdr:nvSpPr>
      <xdr:spPr>
        <a:xfrm>
          <a:off x="2852420" y="299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56208</xdr:rowOff>
    </xdr:from>
    <xdr:to>
      <xdr:col>15</xdr:col>
      <xdr:colOff>101600</xdr:colOff>
      <xdr:row>17</xdr:row>
      <xdr:rowOff>157808</xdr:rowOff>
    </xdr:to>
    <xdr:sp macro="" textlink="">
      <xdr:nvSpPr>
        <xdr:cNvPr id="64" name="フローチャート: 判断 63"/>
        <xdr:cNvSpPr/>
      </xdr:nvSpPr>
      <xdr:spPr bwMode="auto">
        <a:xfrm>
          <a:off x="2514600" y="29441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142585</xdr:rowOff>
    </xdr:from>
    <xdr:ext cx="762000" cy="259045"/>
    <xdr:sp macro="" textlink="">
      <xdr:nvSpPr>
        <xdr:cNvPr id="65" name="テキスト ボックス 64"/>
        <xdr:cNvSpPr txBox="1"/>
      </xdr:nvSpPr>
      <xdr:spPr>
        <a:xfrm>
          <a:off x="2230120" y="3030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18098</xdr:rowOff>
    </xdr:from>
    <xdr:to>
      <xdr:col>29</xdr:col>
      <xdr:colOff>177800</xdr:colOff>
      <xdr:row>14</xdr:row>
      <xdr:rowOff>119698</xdr:rowOff>
    </xdr:to>
    <xdr:sp macro="" textlink="">
      <xdr:nvSpPr>
        <xdr:cNvPr id="71" name="楕円 70"/>
        <xdr:cNvSpPr/>
      </xdr:nvSpPr>
      <xdr:spPr bwMode="auto">
        <a:xfrm>
          <a:off x="4937760" y="2403158"/>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34625</xdr:rowOff>
    </xdr:from>
    <xdr:ext cx="762000" cy="259045"/>
    <xdr:sp macro="" textlink="">
      <xdr:nvSpPr>
        <xdr:cNvPr id="72" name="人口1人当たり決算額の推移該当値テキスト130"/>
        <xdr:cNvSpPr txBox="1"/>
      </xdr:nvSpPr>
      <xdr:spPr>
        <a:xfrm>
          <a:off x="5054600" y="225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126111</xdr:rowOff>
    </xdr:from>
    <xdr:to>
      <xdr:col>26</xdr:col>
      <xdr:colOff>101600</xdr:colOff>
      <xdr:row>15</xdr:row>
      <xdr:rowOff>56261</xdr:rowOff>
    </xdr:to>
    <xdr:sp macro="" textlink="">
      <xdr:nvSpPr>
        <xdr:cNvPr id="73" name="楕円 72"/>
        <xdr:cNvSpPr/>
      </xdr:nvSpPr>
      <xdr:spPr bwMode="auto">
        <a:xfrm>
          <a:off x="4358640" y="251117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66438</xdr:rowOff>
    </xdr:from>
    <xdr:ext cx="736600" cy="259045"/>
    <xdr:sp macro="" textlink="">
      <xdr:nvSpPr>
        <xdr:cNvPr id="74" name="テキスト ボックス 73"/>
        <xdr:cNvSpPr txBox="1"/>
      </xdr:nvSpPr>
      <xdr:spPr>
        <a:xfrm>
          <a:off x="4074160" y="2283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139223</xdr:rowOff>
    </xdr:from>
    <xdr:to>
      <xdr:col>22</xdr:col>
      <xdr:colOff>165100</xdr:colOff>
      <xdr:row>15</xdr:row>
      <xdr:rowOff>69373</xdr:rowOff>
    </xdr:to>
    <xdr:sp macro="" textlink="">
      <xdr:nvSpPr>
        <xdr:cNvPr id="75" name="楕円 74"/>
        <xdr:cNvSpPr/>
      </xdr:nvSpPr>
      <xdr:spPr bwMode="auto">
        <a:xfrm>
          <a:off x="3751580" y="252428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79550</xdr:rowOff>
    </xdr:from>
    <xdr:ext cx="762000" cy="259045"/>
    <xdr:sp macro="" textlink="">
      <xdr:nvSpPr>
        <xdr:cNvPr id="76" name="テキスト ボックス 75"/>
        <xdr:cNvSpPr txBox="1"/>
      </xdr:nvSpPr>
      <xdr:spPr>
        <a:xfrm>
          <a:off x="3467100" y="229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158295</xdr:rowOff>
    </xdr:from>
    <xdr:to>
      <xdr:col>19</xdr:col>
      <xdr:colOff>38100</xdr:colOff>
      <xdr:row>15</xdr:row>
      <xdr:rowOff>88445</xdr:rowOff>
    </xdr:to>
    <xdr:sp macro="" textlink="">
      <xdr:nvSpPr>
        <xdr:cNvPr id="77" name="楕円 76"/>
        <xdr:cNvSpPr/>
      </xdr:nvSpPr>
      <xdr:spPr bwMode="auto">
        <a:xfrm>
          <a:off x="3144520" y="2543355"/>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98622</xdr:rowOff>
    </xdr:from>
    <xdr:ext cx="762000" cy="259045"/>
    <xdr:sp macro="" textlink="">
      <xdr:nvSpPr>
        <xdr:cNvPr id="78" name="テキスト ボックス 77"/>
        <xdr:cNvSpPr txBox="1"/>
      </xdr:nvSpPr>
      <xdr:spPr>
        <a:xfrm>
          <a:off x="2852420" y="2316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110599</xdr:rowOff>
    </xdr:from>
    <xdr:to>
      <xdr:col>15</xdr:col>
      <xdr:colOff>101600</xdr:colOff>
      <xdr:row>16</xdr:row>
      <xdr:rowOff>40749</xdr:rowOff>
    </xdr:to>
    <xdr:sp macro="" textlink="">
      <xdr:nvSpPr>
        <xdr:cNvPr id="79" name="楕円 78"/>
        <xdr:cNvSpPr/>
      </xdr:nvSpPr>
      <xdr:spPr bwMode="auto">
        <a:xfrm>
          <a:off x="2514600" y="266329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50926</xdr:rowOff>
    </xdr:from>
    <xdr:ext cx="762000" cy="259045"/>
    <xdr:sp macro="" textlink="">
      <xdr:nvSpPr>
        <xdr:cNvPr id="80" name="テキスト ボックス 79"/>
        <xdr:cNvSpPr txBox="1"/>
      </xdr:nvSpPr>
      <xdr:spPr>
        <a:xfrm>
          <a:off x="2230120" y="2435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183396</xdr:rowOff>
    </xdr:from>
    <xdr:to>
      <xdr:col>29</xdr:col>
      <xdr:colOff>127000</xdr:colOff>
      <xdr:row>38</xdr:row>
      <xdr:rowOff>103363</xdr:rowOff>
    </xdr:to>
    <xdr:cxnSp macro="">
      <xdr:nvCxnSpPr>
        <xdr:cNvPr id="107" name="直線コネクタ 106"/>
        <xdr:cNvCxnSpPr/>
      </xdr:nvCxnSpPr>
      <xdr:spPr bwMode="auto">
        <a:xfrm flipV="1">
          <a:off x="4988560" y="5966976"/>
          <a:ext cx="0" cy="14592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75440</xdr:rowOff>
    </xdr:from>
    <xdr:ext cx="762000" cy="259045"/>
    <xdr:sp macro="" textlink="">
      <xdr:nvSpPr>
        <xdr:cNvPr id="108" name="人口1人当たり決算額の推移最小値テキスト445"/>
        <xdr:cNvSpPr txBox="1"/>
      </xdr:nvSpPr>
      <xdr:spPr>
        <a:xfrm>
          <a:off x="5054600" y="739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103363</xdr:rowOff>
    </xdr:from>
    <xdr:to>
      <xdr:col>30</xdr:col>
      <xdr:colOff>25400</xdr:colOff>
      <xdr:row>38</xdr:row>
      <xdr:rowOff>103363</xdr:rowOff>
    </xdr:to>
    <xdr:cxnSp macro="">
      <xdr:nvCxnSpPr>
        <xdr:cNvPr id="109" name="直線コネクタ 108"/>
        <xdr:cNvCxnSpPr/>
      </xdr:nvCxnSpPr>
      <xdr:spPr bwMode="auto">
        <a:xfrm>
          <a:off x="4899660" y="7426183"/>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98323</xdr:rowOff>
    </xdr:from>
    <xdr:ext cx="762000" cy="259045"/>
    <xdr:sp macro="" textlink="">
      <xdr:nvSpPr>
        <xdr:cNvPr id="110" name="人口1人当たり決算額の推移最大値テキスト445"/>
        <xdr:cNvSpPr txBox="1"/>
      </xdr:nvSpPr>
      <xdr:spPr>
        <a:xfrm>
          <a:off x="5054600" y="571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183396</xdr:rowOff>
    </xdr:from>
    <xdr:to>
      <xdr:col>30</xdr:col>
      <xdr:colOff>25400</xdr:colOff>
      <xdr:row>33</xdr:row>
      <xdr:rowOff>183396</xdr:rowOff>
    </xdr:to>
    <xdr:cxnSp macro="">
      <xdr:nvCxnSpPr>
        <xdr:cNvPr id="111" name="直線コネクタ 110"/>
        <xdr:cNvCxnSpPr/>
      </xdr:nvCxnSpPr>
      <xdr:spPr bwMode="auto">
        <a:xfrm>
          <a:off x="4899660" y="596697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296644</xdr:rowOff>
    </xdr:from>
    <xdr:to>
      <xdr:col>29</xdr:col>
      <xdr:colOff>127000</xdr:colOff>
      <xdr:row>34</xdr:row>
      <xdr:rowOff>314041</xdr:rowOff>
    </xdr:to>
    <xdr:cxnSp macro="">
      <xdr:nvCxnSpPr>
        <xdr:cNvPr id="112" name="直線コネクタ 111"/>
        <xdr:cNvCxnSpPr/>
      </xdr:nvCxnSpPr>
      <xdr:spPr bwMode="auto">
        <a:xfrm flipV="1">
          <a:off x="4409440" y="6423124"/>
          <a:ext cx="579120" cy="17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238015</xdr:rowOff>
    </xdr:from>
    <xdr:ext cx="762000" cy="259045"/>
    <xdr:sp macro="" textlink="">
      <xdr:nvSpPr>
        <xdr:cNvPr id="113" name="人口1人当たり決算額の推移平均値テキスト445"/>
        <xdr:cNvSpPr txBox="1"/>
      </xdr:nvSpPr>
      <xdr:spPr>
        <a:xfrm>
          <a:off x="5054600" y="67073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265938</xdr:rowOff>
    </xdr:from>
    <xdr:to>
      <xdr:col>29</xdr:col>
      <xdr:colOff>177800</xdr:colOff>
      <xdr:row>36</xdr:row>
      <xdr:rowOff>24638</xdr:rowOff>
    </xdr:to>
    <xdr:sp macro="" textlink="">
      <xdr:nvSpPr>
        <xdr:cNvPr id="114" name="フローチャート: 判断 113"/>
        <xdr:cNvSpPr/>
      </xdr:nvSpPr>
      <xdr:spPr bwMode="auto">
        <a:xfrm>
          <a:off x="4937760" y="6735318"/>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314041</xdr:rowOff>
    </xdr:from>
    <xdr:to>
      <xdr:col>26</xdr:col>
      <xdr:colOff>50800</xdr:colOff>
      <xdr:row>35</xdr:row>
      <xdr:rowOff>130018</xdr:rowOff>
    </xdr:to>
    <xdr:cxnSp macro="">
      <xdr:nvCxnSpPr>
        <xdr:cNvPr id="115" name="直線コネクタ 114"/>
        <xdr:cNvCxnSpPr/>
      </xdr:nvCxnSpPr>
      <xdr:spPr bwMode="auto">
        <a:xfrm flipV="1">
          <a:off x="3802380" y="6440521"/>
          <a:ext cx="607060" cy="15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274122</xdr:rowOff>
    </xdr:from>
    <xdr:to>
      <xdr:col>26</xdr:col>
      <xdr:colOff>101600</xdr:colOff>
      <xdr:row>36</xdr:row>
      <xdr:rowOff>32822</xdr:rowOff>
    </xdr:to>
    <xdr:sp macro="" textlink="">
      <xdr:nvSpPr>
        <xdr:cNvPr id="116" name="フローチャート: 判断 115"/>
        <xdr:cNvSpPr/>
      </xdr:nvSpPr>
      <xdr:spPr bwMode="auto">
        <a:xfrm>
          <a:off x="4358640" y="67435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17599</xdr:rowOff>
    </xdr:from>
    <xdr:ext cx="736600" cy="259045"/>
    <xdr:sp macro="" textlink="">
      <xdr:nvSpPr>
        <xdr:cNvPr id="117" name="テキスト ボックス 116"/>
        <xdr:cNvSpPr txBox="1"/>
      </xdr:nvSpPr>
      <xdr:spPr>
        <a:xfrm>
          <a:off x="4074160" y="6829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130018</xdr:rowOff>
    </xdr:from>
    <xdr:to>
      <xdr:col>22</xdr:col>
      <xdr:colOff>114300</xdr:colOff>
      <xdr:row>35</xdr:row>
      <xdr:rowOff>277053</xdr:rowOff>
    </xdr:to>
    <xdr:cxnSp macro="">
      <xdr:nvCxnSpPr>
        <xdr:cNvPr id="118" name="直線コネクタ 117"/>
        <xdr:cNvCxnSpPr/>
      </xdr:nvCxnSpPr>
      <xdr:spPr bwMode="auto">
        <a:xfrm flipV="1">
          <a:off x="3187700" y="6599398"/>
          <a:ext cx="614680" cy="147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10454</xdr:rowOff>
    </xdr:from>
    <xdr:to>
      <xdr:col>22</xdr:col>
      <xdr:colOff>165100</xdr:colOff>
      <xdr:row>36</xdr:row>
      <xdr:rowOff>112054</xdr:rowOff>
    </xdr:to>
    <xdr:sp macro="" textlink="">
      <xdr:nvSpPr>
        <xdr:cNvPr id="119" name="フローチャート: 判断 118"/>
        <xdr:cNvSpPr/>
      </xdr:nvSpPr>
      <xdr:spPr bwMode="auto">
        <a:xfrm>
          <a:off x="3751580" y="6822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96831</xdr:rowOff>
    </xdr:from>
    <xdr:ext cx="762000" cy="259045"/>
    <xdr:sp macro="" textlink="">
      <xdr:nvSpPr>
        <xdr:cNvPr id="120" name="テキスト ボックス 119"/>
        <xdr:cNvSpPr txBox="1"/>
      </xdr:nvSpPr>
      <xdr:spPr>
        <a:xfrm>
          <a:off x="3467100" y="690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153815</xdr:rowOff>
    </xdr:from>
    <xdr:to>
      <xdr:col>18</xdr:col>
      <xdr:colOff>177800</xdr:colOff>
      <xdr:row>35</xdr:row>
      <xdr:rowOff>277053</xdr:rowOff>
    </xdr:to>
    <xdr:cxnSp macro="">
      <xdr:nvCxnSpPr>
        <xdr:cNvPr id="121" name="直線コネクタ 120"/>
        <xdr:cNvCxnSpPr/>
      </xdr:nvCxnSpPr>
      <xdr:spPr bwMode="auto">
        <a:xfrm>
          <a:off x="2565400" y="6623195"/>
          <a:ext cx="622300" cy="123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299793</xdr:rowOff>
    </xdr:from>
    <xdr:to>
      <xdr:col>19</xdr:col>
      <xdr:colOff>38100</xdr:colOff>
      <xdr:row>36</xdr:row>
      <xdr:rowOff>58493</xdr:rowOff>
    </xdr:to>
    <xdr:sp macro="" textlink="">
      <xdr:nvSpPr>
        <xdr:cNvPr id="122" name="フローチャート: 判断 121"/>
        <xdr:cNvSpPr/>
      </xdr:nvSpPr>
      <xdr:spPr bwMode="auto">
        <a:xfrm>
          <a:off x="3144520" y="6769173"/>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43270</xdr:rowOff>
    </xdr:from>
    <xdr:ext cx="762000" cy="259045"/>
    <xdr:sp macro="" textlink="">
      <xdr:nvSpPr>
        <xdr:cNvPr id="123" name="テキスト ボックス 122"/>
        <xdr:cNvSpPr txBox="1"/>
      </xdr:nvSpPr>
      <xdr:spPr>
        <a:xfrm>
          <a:off x="2852420" y="6855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231351</xdr:rowOff>
    </xdr:from>
    <xdr:to>
      <xdr:col>15</xdr:col>
      <xdr:colOff>101600</xdr:colOff>
      <xdr:row>35</xdr:row>
      <xdr:rowOff>332951</xdr:rowOff>
    </xdr:to>
    <xdr:sp macro="" textlink="">
      <xdr:nvSpPr>
        <xdr:cNvPr id="124" name="フローチャート: 判断 123"/>
        <xdr:cNvSpPr/>
      </xdr:nvSpPr>
      <xdr:spPr bwMode="auto">
        <a:xfrm>
          <a:off x="2514600" y="67007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317728</xdr:rowOff>
    </xdr:from>
    <xdr:ext cx="762000" cy="259045"/>
    <xdr:sp macro="" textlink="">
      <xdr:nvSpPr>
        <xdr:cNvPr id="125" name="テキスト ボックス 124"/>
        <xdr:cNvSpPr txBox="1"/>
      </xdr:nvSpPr>
      <xdr:spPr>
        <a:xfrm>
          <a:off x="2230120" y="678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245844</xdr:rowOff>
    </xdr:from>
    <xdr:to>
      <xdr:col>29</xdr:col>
      <xdr:colOff>177800</xdr:colOff>
      <xdr:row>35</xdr:row>
      <xdr:rowOff>4544</xdr:rowOff>
    </xdr:to>
    <xdr:sp macro="" textlink="">
      <xdr:nvSpPr>
        <xdr:cNvPr id="131" name="楕円 130"/>
        <xdr:cNvSpPr/>
      </xdr:nvSpPr>
      <xdr:spPr bwMode="auto">
        <a:xfrm>
          <a:off x="4937760" y="6372324"/>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90921</xdr:rowOff>
    </xdr:from>
    <xdr:ext cx="762000" cy="259045"/>
    <xdr:sp macro="" textlink="">
      <xdr:nvSpPr>
        <xdr:cNvPr id="132" name="人口1人当たり決算額の推移該当値テキスト445"/>
        <xdr:cNvSpPr txBox="1"/>
      </xdr:nvSpPr>
      <xdr:spPr>
        <a:xfrm>
          <a:off x="5054600" y="621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263241</xdr:rowOff>
    </xdr:from>
    <xdr:to>
      <xdr:col>26</xdr:col>
      <xdr:colOff>101600</xdr:colOff>
      <xdr:row>35</xdr:row>
      <xdr:rowOff>21941</xdr:rowOff>
    </xdr:to>
    <xdr:sp macro="" textlink="">
      <xdr:nvSpPr>
        <xdr:cNvPr id="133" name="楕円 132"/>
        <xdr:cNvSpPr/>
      </xdr:nvSpPr>
      <xdr:spPr bwMode="auto">
        <a:xfrm>
          <a:off x="4358640" y="6389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32118</xdr:rowOff>
    </xdr:from>
    <xdr:ext cx="736600" cy="259045"/>
    <xdr:sp macro="" textlink="">
      <xdr:nvSpPr>
        <xdr:cNvPr id="134" name="テキスト ボックス 133"/>
        <xdr:cNvSpPr txBox="1"/>
      </xdr:nvSpPr>
      <xdr:spPr>
        <a:xfrm>
          <a:off x="4074160" y="6158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79218</xdr:rowOff>
    </xdr:from>
    <xdr:to>
      <xdr:col>22</xdr:col>
      <xdr:colOff>165100</xdr:colOff>
      <xdr:row>35</xdr:row>
      <xdr:rowOff>180818</xdr:rowOff>
    </xdr:to>
    <xdr:sp macro="" textlink="">
      <xdr:nvSpPr>
        <xdr:cNvPr id="135" name="楕円 134"/>
        <xdr:cNvSpPr/>
      </xdr:nvSpPr>
      <xdr:spPr bwMode="auto">
        <a:xfrm>
          <a:off x="3751580" y="6548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190995</xdr:rowOff>
    </xdr:from>
    <xdr:ext cx="762000" cy="259045"/>
    <xdr:sp macro="" textlink="">
      <xdr:nvSpPr>
        <xdr:cNvPr id="136" name="テキスト ボックス 135"/>
        <xdr:cNvSpPr txBox="1"/>
      </xdr:nvSpPr>
      <xdr:spPr>
        <a:xfrm>
          <a:off x="3467100" y="6317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226253</xdr:rowOff>
    </xdr:from>
    <xdr:to>
      <xdr:col>19</xdr:col>
      <xdr:colOff>38100</xdr:colOff>
      <xdr:row>35</xdr:row>
      <xdr:rowOff>327853</xdr:rowOff>
    </xdr:to>
    <xdr:sp macro="" textlink="">
      <xdr:nvSpPr>
        <xdr:cNvPr id="137" name="楕円 136"/>
        <xdr:cNvSpPr/>
      </xdr:nvSpPr>
      <xdr:spPr bwMode="auto">
        <a:xfrm>
          <a:off x="3144520" y="6695633"/>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338030</xdr:rowOff>
    </xdr:from>
    <xdr:ext cx="762000" cy="259045"/>
    <xdr:sp macro="" textlink="">
      <xdr:nvSpPr>
        <xdr:cNvPr id="138" name="テキスト ボックス 137"/>
        <xdr:cNvSpPr txBox="1"/>
      </xdr:nvSpPr>
      <xdr:spPr>
        <a:xfrm>
          <a:off x="2852420" y="6464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103015</xdr:rowOff>
    </xdr:from>
    <xdr:to>
      <xdr:col>15</xdr:col>
      <xdr:colOff>101600</xdr:colOff>
      <xdr:row>35</xdr:row>
      <xdr:rowOff>204615</xdr:rowOff>
    </xdr:to>
    <xdr:sp macro="" textlink="">
      <xdr:nvSpPr>
        <xdr:cNvPr id="139" name="楕円 138"/>
        <xdr:cNvSpPr/>
      </xdr:nvSpPr>
      <xdr:spPr bwMode="auto">
        <a:xfrm>
          <a:off x="2514600" y="6572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214792</xdr:rowOff>
    </xdr:from>
    <xdr:ext cx="762000" cy="259045"/>
    <xdr:sp macro="" textlink="">
      <xdr:nvSpPr>
        <xdr:cNvPr id="140" name="テキスト ボックス 139"/>
        <xdr:cNvSpPr txBox="1"/>
      </xdr:nvSpPr>
      <xdr:spPr>
        <a:xfrm>
          <a:off x="2230120" y="6341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104822</xdr:rowOff>
    </xdr:from>
    <xdr:to>
      <xdr:col>24</xdr:col>
      <xdr:colOff>62865</xdr:colOff>
      <xdr:row>38</xdr:row>
      <xdr:rowOff>85113</xdr:rowOff>
    </xdr:to>
    <xdr:cxnSp macro="">
      <xdr:nvCxnSpPr>
        <xdr:cNvPr id="58" name="直線コネクタ 57"/>
        <xdr:cNvCxnSpPr/>
      </xdr:nvCxnSpPr>
      <xdr:spPr>
        <a:xfrm flipV="1">
          <a:off x="4084955" y="4966382"/>
          <a:ext cx="1270" cy="148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88940</xdr:rowOff>
    </xdr:from>
    <xdr:ext cx="534377" cy="259045"/>
    <xdr:sp macro="" textlink="">
      <xdr:nvSpPr>
        <xdr:cNvPr id="59" name="人件費最小値テキスト"/>
        <xdr:cNvSpPr txBox="1"/>
      </xdr:nvSpPr>
      <xdr:spPr>
        <a:xfrm>
          <a:off x="4137660" y="645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85113</xdr:rowOff>
    </xdr:from>
    <xdr:to>
      <xdr:col>24</xdr:col>
      <xdr:colOff>152400</xdr:colOff>
      <xdr:row>38</xdr:row>
      <xdr:rowOff>85113</xdr:rowOff>
    </xdr:to>
    <xdr:cxnSp macro="">
      <xdr:nvCxnSpPr>
        <xdr:cNvPr id="60" name="直線コネクタ 59"/>
        <xdr:cNvCxnSpPr/>
      </xdr:nvCxnSpPr>
      <xdr:spPr>
        <a:xfrm>
          <a:off x="4020820" y="6455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51499</xdr:rowOff>
    </xdr:from>
    <xdr:ext cx="599010" cy="259045"/>
    <xdr:sp macro="" textlink="">
      <xdr:nvSpPr>
        <xdr:cNvPr id="61" name="人件費最大値テキスト"/>
        <xdr:cNvSpPr txBox="1"/>
      </xdr:nvSpPr>
      <xdr:spPr>
        <a:xfrm>
          <a:off x="4137660" y="4745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104822</xdr:rowOff>
    </xdr:from>
    <xdr:to>
      <xdr:col>24</xdr:col>
      <xdr:colOff>152400</xdr:colOff>
      <xdr:row>29</xdr:row>
      <xdr:rowOff>104822</xdr:rowOff>
    </xdr:to>
    <xdr:cxnSp macro="">
      <xdr:nvCxnSpPr>
        <xdr:cNvPr id="62" name="直線コネクタ 61"/>
        <xdr:cNvCxnSpPr/>
      </xdr:nvCxnSpPr>
      <xdr:spPr>
        <a:xfrm>
          <a:off x="4020820" y="4966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72296</xdr:rowOff>
    </xdr:from>
    <xdr:to>
      <xdr:col>24</xdr:col>
      <xdr:colOff>63500</xdr:colOff>
      <xdr:row>33</xdr:row>
      <xdr:rowOff>90992</xdr:rowOff>
    </xdr:to>
    <xdr:cxnSp macro="">
      <xdr:nvCxnSpPr>
        <xdr:cNvPr id="63" name="直線コネクタ 62"/>
        <xdr:cNvCxnSpPr/>
      </xdr:nvCxnSpPr>
      <xdr:spPr>
        <a:xfrm flipV="1">
          <a:off x="3355340" y="5604416"/>
          <a:ext cx="73152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38834</xdr:rowOff>
    </xdr:from>
    <xdr:ext cx="534377" cy="259045"/>
    <xdr:sp macro="" textlink="">
      <xdr:nvSpPr>
        <xdr:cNvPr id="64" name="人件費平均値テキスト"/>
        <xdr:cNvSpPr txBox="1"/>
      </xdr:nvSpPr>
      <xdr:spPr>
        <a:xfrm>
          <a:off x="4137660" y="5906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60407</xdr:rowOff>
    </xdr:from>
    <xdr:to>
      <xdr:col>24</xdr:col>
      <xdr:colOff>114300</xdr:colOff>
      <xdr:row>35</xdr:row>
      <xdr:rowOff>162007</xdr:rowOff>
    </xdr:to>
    <xdr:sp macro="" textlink="">
      <xdr:nvSpPr>
        <xdr:cNvPr id="65" name="フローチャート: 判断 64"/>
        <xdr:cNvSpPr/>
      </xdr:nvSpPr>
      <xdr:spPr>
        <a:xfrm>
          <a:off x="4036060" y="592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90992</xdr:rowOff>
    </xdr:from>
    <xdr:to>
      <xdr:col>19</xdr:col>
      <xdr:colOff>177800</xdr:colOff>
      <xdr:row>33</xdr:row>
      <xdr:rowOff>126033</xdr:rowOff>
    </xdr:to>
    <xdr:cxnSp macro="">
      <xdr:nvCxnSpPr>
        <xdr:cNvPr id="66" name="直線コネクタ 65"/>
        <xdr:cNvCxnSpPr/>
      </xdr:nvCxnSpPr>
      <xdr:spPr>
        <a:xfrm flipV="1">
          <a:off x="2565400" y="5623112"/>
          <a:ext cx="78994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83528</xdr:rowOff>
    </xdr:from>
    <xdr:to>
      <xdr:col>20</xdr:col>
      <xdr:colOff>38100</xdr:colOff>
      <xdr:row>36</xdr:row>
      <xdr:rowOff>13678</xdr:rowOff>
    </xdr:to>
    <xdr:sp macro="" textlink="">
      <xdr:nvSpPr>
        <xdr:cNvPr id="67" name="フローチャート: 判断 66"/>
        <xdr:cNvSpPr/>
      </xdr:nvSpPr>
      <xdr:spPr>
        <a:xfrm>
          <a:off x="3312160" y="59509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4805</xdr:rowOff>
    </xdr:from>
    <xdr:ext cx="534377" cy="259045"/>
    <xdr:sp macro="" textlink="">
      <xdr:nvSpPr>
        <xdr:cNvPr id="68" name="テキスト ボックス 67"/>
        <xdr:cNvSpPr txBox="1"/>
      </xdr:nvSpPr>
      <xdr:spPr>
        <a:xfrm>
          <a:off x="3118631" y="6039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119845</xdr:rowOff>
    </xdr:from>
    <xdr:to>
      <xdr:col>15</xdr:col>
      <xdr:colOff>50800</xdr:colOff>
      <xdr:row>33</xdr:row>
      <xdr:rowOff>126033</xdr:rowOff>
    </xdr:to>
    <xdr:cxnSp macro="">
      <xdr:nvCxnSpPr>
        <xdr:cNvPr id="69" name="直線コネクタ 68"/>
        <xdr:cNvCxnSpPr/>
      </xdr:nvCxnSpPr>
      <xdr:spPr>
        <a:xfrm>
          <a:off x="1790700" y="5651965"/>
          <a:ext cx="774700" cy="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125525</xdr:rowOff>
    </xdr:from>
    <xdr:to>
      <xdr:col>15</xdr:col>
      <xdr:colOff>101600</xdr:colOff>
      <xdr:row>36</xdr:row>
      <xdr:rowOff>55675</xdr:rowOff>
    </xdr:to>
    <xdr:sp macro="" textlink="">
      <xdr:nvSpPr>
        <xdr:cNvPr id="70" name="フローチャート: 判断 69"/>
        <xdr:cNvSpPr/>
      </xdr:nvSpPr>
      <xdr:spPr>
        <a:xfrm>
          <a:off x="2514600" y="5992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46802</xdr:rowOff>
    </xdr:from>
    <xdr:ext cx="534377" cy="259045"/>
    <xdr:sp macro="" textlink="">
      <xdr:nvSpPr>
        <xdr:cNvPr id="71" name="テキスト ボックス 70"/>
        <xdr:cNvSpPr txBox="1"/>
      </xdr:nvSpPr>
      <xdr:spPr>
        <a:xfrm>
          <a:off x="2343931" y="608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119845</xdr:rowOff>
    </xdr:from>
    <xdr:to>
      <xdr:col>10</xdr:col>
      <xdr:colOff>114300</xdr:colOff>
      <xdr:row>34</xdr:row>
      <xdr:rowOff>70010</xdr:rowOff>
    </xdr:to>
    <xdr:cxnSp macro="">
      <xdr:nvCxnSpPr>
        <xdr:cNvPr id="72" name="直線コネクタ 71"/>
        <xdr:cNvCxnSpPr/>
      </xdr:nvCxnSpPr>
      <xdr:spPr>
        <a:xfrm flipV="1">
          <a:off x="1008380" y="5651965"/>
          <a:ext cx="782320" cy="11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138555</xdr:rowOff>
    </xdr:from>
    <xdr:to>
      <xdr:col>10</xdr:col>
      <xdr:colOff>165100</xdr:colOff>
      <xdr:row>36</xdr:row>
      <xdr:rowOff>68705</xdr:rowOff>
    </xdr:to>
    <xdr:sp macro="" textlink="">
      <xdr:nvSpPr>
        <xdr:cNvPr id="73" name="フローチャート: 判断 72"/>
        <xdr:cNvSpPr/>
      </xdr:nvSpPr>
      <xdr:spPr>
        <a:xfrm>
          <a:off x="1739900" y="6005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59832</xdr:rowOff>
    </xdr:from>
    <xdr:ext cx="534377" cy="259045"/>
    <xdr:sp macro="" textlink="">
      <xdr:nvSpPr>
        <xdr:cNvPr id="74" name="テキスト ボックス 73"/>
        <xdr:cNvSpPr txBox="1"/>
      </xdr:nvSpPr>
      <xdr:spPr>
        <a:xfrm>
          <a:off x="1546371" y="609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159913</xdr:rowOff>
    </xdr:from>
    <xdr:to>
      <xdr:col>6</xdr:col>
      <xdr:colOff>38100</xdr:colOff>
      <xdr:row>36</xdr:row>
      <xdr:rowOff>90063</xdr:rowOff>
    </xdr:to>
    <xdr:sp macro="" textlink="">
      <xdr:nvSpPr>
        <xdr:cNvPr id="75" name="フローチャート: 判断 74"/>
        <xdr:cNvSpPr/>
      </xdr:nvSpPr>
      <xdr:spPr>
        <a:xfrm>
          <a:off x="965200" y="60273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81190</xdr:rowOff>
    </xdr:from>
    <xdr:ext cx="534377" cy="259045"/>
    <xdr:sp macro="" textlink="">
      <xdr:nvSpPr>
        <xdr:cNvPr id="76" name="テキスト ボックス 75"/>
        <xdr:cNvSpPr txBox="1"/>
      </xdr:nvSpPr>
      <xdr:spPr>
        <a:xfrm>
          <a:off x="771671" y="611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21496</xdr:rowOff>
    </xdr:from>
    <xdr:to>
      <xdr:col>24</xdr:col>
      <xdr:colOff>114300</xdr:colOff>
      <xdr:row>33</xdr:row>
      <xdr:rowOff>123096</xdr:rowOff>
    </xdr:to>
    <xdr:sp macro="" textlink="">
      <xdr:nvSpPr>
        <xdr:cNvPr id="82" name="楕円 81"/>
        <xdr:cNvSpPr/>
      </xdr:nvSpPr>
      <xdr:spPr>
        <a:xfrm>
          <a:off x="4036060" y="555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44373</xdr:rowOff>
    </xdr:from>
    <xdr:ext cx="599010" cy="259045"/>
    <xdr:sp macro="" textlink="">
      <xdr:nvSpPr>
        <xdr:cNvPr id="83" name="人件費該当値テキスト"/>
        <xdr:cNvSpPr txBox="1"/>
      </xdr:nvSpPr>
      <xdr:spPr>
        <a:xfrm>
          <a:off x="4137660" y="540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40192</xdr:rowOff>
    </xdr:from>
    <xdr:to>
      <xdr:col>20</xdr:col>
      <xdr:colOff>38100</xdr:colOff>
      <xdr:row>33</xdr:row>
      <xdr:rowOff>141792</xdr:rowOff>
    </xdr:to>
    <xdr:sp macro="" textlink="">
      <xdr:nvSpPr>
        <xdr:cNvPr id="84" name="楕円 83"/>
        <xdr:cNvSpPr/>
      </xdr:nvSpPr>
      <xdr:spPr>
        <a:xfrm>
          <a:off x="3312160" y="55723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158319</xdr:rowOff>
    </xdr:from>
    <xdr:ext cx="599010" cy="259045"/>
    <xdr:sp macro="" textlink="">
      <xdr:nvSpPr>
        <xdr:cNvPr id="85" name="テキスト ボックス 84"/>
        <xdr:cNvSpPr txBox="1"/>
      </xdr:nvSpPr>
      <xdr:spPr>
        <a:xfrm>
          <a:off x="3086315" y="535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75233</xdr:rowOff>
    </xdr:from>
    <xdr:to>
      <xdr:col>15</xdr:col>
      <xdr:colOff>101600</xdr:colOff>
      <xdr:row>34</xdr:row>
      <xdr:rowOff>5383</xdr:rowOff>
    </xdr:to>
    <xdr:sp macro="" textlink="">
      <xdr:nvSpPr>
        <xdr:cNvPr id="86" name="楕円 85"/>
        <xdr:cNvSpPr/>
      </xdr:nvSpPr>
      <xdr:spPr>
        <a:xfrm>
          <a:off x="2514600" y="5607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21910</xdr:rowOff>
    </xdr:from>
    <xdr:ext cx="599010" cy="259045"/>
    <xdr:sp macro="" textlink="">
      <xdr:nvSpPr>
        <xdr:cNvPr id="87" name="テキスト ボックス 86"/>
        <xdr:cNvSpPr txBox="1"/>
      </xdr:nvSpPr>
      <xdr:spPr>
        <a:xfrm>
          <a:off x="2311615" y="5386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69045</xdr:rowOff>
    </xdr:from>
    <xdr:to>
      <xdr:col>10</xdr:col>
      <xdr:colOff>165100</xdr:colOff>
      <xdr:row>33</xdr:row>
      <xdr:rowOff>170645</xdr:rowOff>
    </xdr:to>
    <xdr:sp macro="" textlink="">
      <xdr:nvSpPr>
        <xdr:cNvPr id="88" name="楕円 87"/>
        <xdr:cNvSpPr/>
      </xdr:nvSpPr>
      <xdr:spPr>
        <a:xfrm>
          <a:off x="1739900" y="560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15722</xdr:rowOff>
    </xdr:from>
    <xdr:ext cx="599010" cy="259045"/>
    <xdr:sp macro="" textlink="">
      <xdr:nvSpPr>
        <xdr:cNvPr id="89" name="テキスト ボックス 88"/>
        <xdr:cNvSpPr txBox="1"/>
      </xdr:nvSpPr>
      <xdr:spPr>
        <a:xfrm>
          <a:off x="1514055" y="5380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19210</xdr:rowOff>
    </xdr:from>
    <xdr:to>
      <xdr:col>6</xdr:col>
      <xdr:colOff>38100</xdr:colOff>
      <xdr:row>34</xdr:row>
      <xdr:rowOff>120810</xdr:rowOff>
    </xdr:to>
    <xdr:sp macro="" textlink="">
      <xdr:nvSpPr>
        <xdr:cNvPr id="90" name="楕円 89"/>
        <xdr:cNvSpPr/>
      </xdr:nvSpPr>
      <xdr:spPr>
        <a:xfrm>
          <a:off x="965200" y="57189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137337</xdr:rowOff>
    </xdr:from>
    <xdr:ext cx="534377" cy="259045"/>
    <xdr:sp macro="" textlink="">
      <xdr:nvSpPr>
        <xdr:cNvPr id="91" name="テキスト ボックス 90"/>
        <xdr:cNvSpPr txBox="1"/>
      </xdr:nvSpPr>
      <xdr:spPr>
        <a:xfrm>
          <a:off x="771671" y="550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53327</xdr:rowOff>
    </xdr:from>
    <xdr:to>
      <xdr:col>24</xdr:col>
      <xdr:colOff>62865</xdr:colOff>
      <xdr:row>58</xdr:row>
      <xdr:rowOff>19380</xdr:rowOff>
    </xdr:to>
    <xdr:cxnSp macro="">
      <xdr:nvCxnSpPr>
        <xdr:cNvPr id="116" name="直線コネクタ 115"/>
        <xdr:cNvCxnSpPr/>
      </xdr:nvCxnSpPr>
      <xdr:spPr>
        <a:xfrm flipV="1">
          <a:off x="4084955" y="8938247"/>
          <a:ext cx="1270" cy="80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23207</xdr:rowOff>
    </xdr:from>
    <xdr:ext cx="534377" cy="259045"/>
    <xdr:sp macro="" textlink="">
      <xdr:nvSpPr>
        <xdr:cNvPr id="117" name="物件費最小値テキスト"/>
        <xdr:cNvSpPr txBox="1"/>
      </xdr:nvSpPr>
      <xdr:spPr>
        <a:xfrm>
          <a:off x="4137660" y="974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19380</xdr:rowOff>
    </xdr:from>
    <xdr:to>
      <xdr:col>24</xdr:col>
      <xdr:colOff>152400</xdr:colOff>
      <xdr:row>58</xdr:row>
      <xdr:rowOff>19380</xdr:rowOff>
    </xdr:to>
    <xdr:cxnSp macro="">
      <xdr:nvCxnSpPr>
        <xdr:cNvPr id="118" name="直線コネクタ 117"/>
        <xdr:cNvCxnSpPr/>
      </xdr:nvCxnSpPr>
      <xdr:spPr>
        <a:xfrm>
          <a:off x="4020820" y="974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xdr:rowOff>
    </xdr:from>
    <xdr:ext cx="599010" cy="259045"/>
    <xdr:sp macro="" textlink="">
      <xdr:nvSpPr>
        <xdr:cNvPr id="119" name="物件費最大値テキスト"/>
        <xdr:cNvSpPr txBox="1"/>
      </xdr:nvSpPr>
      <xdr:spPr>
        <a:xfrm>
          <a:off x="4137660" y="8717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53</xdr:row>
      <xdr:rowOff>53327</xdr:rowOff>
    </xdr:from>
    <xdr:to>
      <xdr:col>24</xdr:col>
      <xdr:colOff>152400</xdr:colOff>
      <xdr:row>53</xdr:row>
      <xdr:rowOff>53327</xdr:rowOff>
    </xdr:to>
    <xdr:cxnSp macro="">
      <xdr:nvCxnSpPr>
        <xdr:cNvPr id="120" name="直線コネクタ 119"/>
        <xdr:cNvCxnSpPr/>
      </xdr:nvCxnSpPr>
      <xdr:spPr>
        <a:xfrm>
          <a:off x="4020820" y="8938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23838</xdr:rowOff>
    </xdr:from>
    <xdr:to>
      <xdr:col>24</xdr:col>
      <xdr:colOff>63500</xdr:colOff>
      <xdr:row>56</xdr:row>
      <xdr:rowOff>71780</xdr:rowOff>
    </xdr:to>
    <xdr:cxnSp macro="">
      <xdr:nvCxnSpPr>
        <xdr:cNvPr id="121" name="直線コネクタ 120"/>
        <xdr:cNvCxnSpPr/>
      </xdr:nvCxnSpPr>
      <xdr:spPr>
        <a:xfrm flipV="1">
          <a:off x="3355340" y="9411678"/>
          <a:ext cx="731520" cy="4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87304</xdr:rowOff>
    </xdr:from>
    <xdr:ext cx="534377" cy="259045"/>
    <xdr:sp macro="" textlink="">
      <xdr:nvSpPr>
        <xdr:cNvPr id="122" name="物件費平均値テキスト"/>
        <xdr:cNvSpPr txBox="1"/>
      </xdr:nvSpPr>
      <xdr:spPr>
        <a:xfrm>
          <a:off x="4137660" y="9139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64427</xdr:rowOff>
    </xdr:from>
    <xdr:to>
      <xdr:col>24</xdr:col>
      <xdr:colOff>114300</xdr:colOff>
      <xdr:row>55</xdr:row>
      <xdr:rowOff>166027</xdr:rowOff>
    </xdr:to>
    <xdr:sp macro="" textlink="">
      <xdr:nvSpPr>
        <xdr:cNvPr id="123" name="フローチャート: 判断 122"/>
        <xdr:cNvSpPr/>
      </xdr:nvSpPr>
      <xdr:spPr>
        <a:xfrm>
          <a:off x="4036060" y="92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71780</xdr:rowOff>
    </xdr:from>
    <xdr:to>
      <xdr:col>19</xdr:col>
      <xdr:colOff>177800</xdr:colOff>
      <xdr:row>56</xdr:row>
      <xdr:rowOff>94526</xdr:rowOff>
    </xdr:to>
    <xdr:cxnSp macro="">
      <xdr:nvCxnSpPr>
        <xdr:cNvPr id="124" name="直線コネクタ 123"/>
        <xdr:cNvCxnSpPr/>
      </xdr:nvCxnSpPr>
      <xdr:spPr>
        <a:xfrm flipV="1">
          <a:off x="2565400" y="9459620"/>
          <a:ext cx="78994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38202</xdr:rowOff>
    </xdr:from>
    <xdr:to>
      <xdr:col>20</xdr:col>
      <xdr:colOff>38100</xdr:colOff>
      <xdr:row>55</xdr:row>
      <xdr:rowOff>139802</xdr:rowOff>
    </xdr:to>
    <xdr:sp macro="" textlink="">
      <xdr:nvSpPr>
        <xdr:cNvPr id="125" name="フローチャート: 判断 124"/>
        <xdr:cNvSpPr/>
      </xdr:nvSpPr>
      <xdr:spPr>
        <a:xfrm>
          <a:off x="3312160" y="92584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156329</xdr:rowOff>
    </xdr:from>
    <xdr:ext cx="534377" cy="259045"/>
    <xdr:sp macro="" textlink="">
      <xdr:nvSpPr>
        <xdr:cNvPr id="126" name="テキスト ボックス 125"/>
        <xdr:cNvSpPr txBox="1"/>
      </xdr:nvSpPr>
      <xdr:spPr>
        <a:xfrm>
          <a:off x="3118631" y="904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94526</xdr:rowOff>
    </xdr:from>
    <xdr:to>
      <xdr:col>15</xdr:col>
      <xdr:colOff>50800</xdr:colOff>
      <xdr:row>56</xdr:row>
      <xdr:rowOff>126695</xdr:rowOff>
    </xdr:to>
    <xdr:cxnSp macro="">
      <xdr:nvCxnSpPr>
        <xdr:cNvPr id="127" name="直線コネクタ 126"/>
        <xdr:cNvCxnSpPr/>
      </xdr:nvCxnSpPr>
      <xdr:spPr>
        <a:xfrm flipV="1">
          <a:off x="1790700" y="9482366"/>
          <a:ext cx="774700" cy="3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104127</xdr:rowOff>
    </xdr:from>
    <xdr:to>
      <xdr:col>15</xdr:col>
      <xdr:colOff>101600</xdr:colOff>
      <xdr:row>56</xdr:row>
      <xdr:rowOff>34277</xdr:rowOff>
    </xdr:to>
    <xdr:sp macro="" textlink="">
      <xdr:nvSpPr>
        <xdr:cNvPr id="128" name="フローチャート: 判断 127"/>
        <xdr:cNvSpPr/>
      </xdr:nvSpPr>
      <xdr:spPr>
        <a:xfrm>
          <a:off x="2514600" y="93243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50804</xdr:rowOff>
    </xdr:from>
    <xdr:ext cx="534377" cy="259045"/>
    <xdr:sp macro="" textlink="">
      <xdr:nvSpPr>
        <xdr:cNvPr id="129" name="テキスト ボックス 128"/>
        <xdr:cNvSpPr txBox="1"/>
      </xdr:nvSpPr>
      <xdr:spPr>
        <a:xfrm>
          <a:off x="2343931" y="910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126695</xdr:rowOff>
    </xdr:from>
    <xdr:to>
      <xdr:col>10</xdr:col>
      <xdr:colOff>114300</xdr:colOff>
      <xdr:row>56</xdr:row>
      <xdr:rowOff>169570</xdr:rowOff>
    </xdr:to>
    <xdr:cxnSp macro="">
      <xdr:nvCxnSpPr>
        <xdr:cNvPr id="130" name="直線コネクタ 129"/>
        <xdr:cNvCxnSpPr/>
      </xdr:nvCxnSpPr>
      <xdr:spPr>
        <a:xfrm flipV="1">
          <a:off x="1008380" y="9514535"/>
          <a:ext cx="782320" cy="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13208</xdr:rowOff>
    </xdr:from>
    <xdr:to>
      <xdr:col>10</xdr:col>
      <xdr:colOff>165100</xdr:colOff>
      <xdr:row>50</xdr:row>
      <xdr:rowOff>114808</xdr:rowOff>
    </xdr:to>
    <xdr:sp macro="" textlink="">
      <xdr:nvSpPr>
        <xdr:cNvPr id="131" name="フローチャート: 判断 130"/>
        <xdr:cNvSpPr/>
      </xdr:nvSpPr>
      <xdr:spPr>
        <a:xfrm>
          <a:off x="1739900" y="83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48</xdr:row>
      <xdr:rowOff>131335</xdr:rowOff>
    </xdr:from>
    <xdr:ext cx="599010" cy="259045"/>
    <xdr:sp macro="" textlink="">
      <xdr:nvSpPr>
        <xdr:cNvPr id="132" name="テキスト ボックス 131"/>
        <xdr:cNvSpPr txBox="1"/>
      </xdr:nvSpPr>
      <xdr:spPr>
        <a:xfrm>
          <a:off x="1514055" y="8178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49213</xdr:rowOff>
    </xdr:from>
    <xdr:to>
      <xdr:col>6</xdr:col>
      <xdr:colOff>38100</xdr:colOff>
      <xdr:row>54</xdr:row>
      <xdr:rowOff>150813</xdr:rowOff>
    </xdr:to>
    <xdr:sp macro="" textlink="">
      <xdr:nvSpPr>
        <xdr:cNvPr id="133" name="フローチャート: 判断 132"/>
        <xdr:cNvSpPr/>
      </xdr:nvSpPr>
      <xdr:spPr>
        <a:xfrm>
          <a:off x="965200" y="91017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167340</xdr:rowOff>
    </xdr:from>
    <xdr:ext cx="534377" cy="259045"/>
    <xdr:sp macro="" textlink="">
      <xdr:nvSpPr>
        <xdr:cNvPr id="134" name="テキスト ボックス 133"/>
        <xdr:cNvSpPr txBox="1"/>
      </xdr:nvSpPr>
      <xdr:spPr>
        <a:xfrm>
          <a:off x="771671" y="888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144488</xdr:rowOff>
    </xdr:from>
    <xdr:to>
      <xdr:col>24</xdr:col>
      <xdr:colOff>114300</xdr:colOff>
      <xdr:row>56</xdr:row>
      <xdr:rowOff>74638</xdr:rowOff>
    </xdr:to>
    <xdr:sp macro="" textlink="">
      <xdr:nvSpPr>
        <xdr:cNvPr id="140" name="楕円 139"/>
        <xdr:cNvSpPr/>
      </xdr:nvSpPr>
      <xdr:spPr>
        <a:xfrm>
          <a:off x="4036060" y="9364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122915</xdr:rowOff>
    </xdr:from>
    <xdr:ext cx="534377" cy="259045"/>
    <xdr:sp macro="" textlink="">
      <xdr:nvSpPr>
        <xdr:cNvPr id="141" name="物件費該当値テキスト"/>
        <xdr:cNvSpPr txBox="1"/>
      </xdr:nvSpPr>
      <xdr:spPr>
        <a:xfrm>
          <a:off x="4137660" y="934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20980</xdr:rowOff>
    </xdr:from>
    <xdr:to>
      <xdr:col>20</xdr:col>
      <xdr:colOff>38100</xdr:colOff>
      <xdr:row>56</xdr:row>
      <xdr:rowOff>122580</xdr:rowOff>
    </xdr:to>
    <xdr:sp macro="" textlink="">
      <xdr:nvSpPr>
        <xdr:cNvPr id="142" name="楕円 141"/>
        <xdr:cNvSpPr/>
      </xdr:nvSpPr>
      <xdr:spPr>
        <a:xfrm>
          <a:off x="3312160" y="9408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113707</xdr:rowOff>
    </xdr:from>
    <xdr:ext cx="534377" cy="259045"/>
    <xdr:sp macro="" textlink="">
      <xdr:nvSpPr>
        <xdr:cNvPr id="143" name="テキスト ボックス 142"/>
        <xdr:cNvSpPr txBox="1"/>
      </xdr:nvSpPr>
      <xdr:spPr>
        <a:xfrm>
          <a:off x="3118631" y="950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43726</xdr:rowOff>
    </xdr:from>
    <xdr:to>
      <xdr:col>15</xdr:col>
      <xdr:colOff>101600</xdr:colOff>
      <xdr:row>56</xdr:row>
      <xdr:rowOff>145326</xdr:rowOff>
    </xdr:to>
    <xdr:sp macro="" textlink="">
      <xdr:nvSpPr>
        <xdr:cNvPr id="144" name="楕円 143"/>
        <xdr:cNvSpPr/>
      </xdr:nvSpPr>
      <xdr:spPr>
        <a:xfrm>
          <a:off x="2514600" y="943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136453</xdr:rowOff>
    </xdr:from>
    <xdr:ext cx="534377" cy="259045"/>
    <xdr:sp macro="" textlink="">
      <xdr:nvSpPr>
        <xdr:cNvPr id="145" name="テキスト ボックス 144"/>
        <xdr:cNvSpPr txBox="1"/>
      </xdr:nvSpPr>
      <xdr:spPr>
        <a:xfrm>
          <a:off x="2343931" y="952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75895</xdr:rowOff>
    </xdr:from>
    <xdr:to>
      <xdr:col>10</xdr:col>
      <xdr:colOff>165100</xdr:colOff>
      <xdr:row>57</xdr:row>
      <xdr:rowOff>6045</xdr:rowOff>
    </xdr:to>
    <xdr:sp macro="" textlink="">
      <xdr:nvSpPr>
        <xdr:cNvPr id="146" name="楕円 145"/>
        <xdr:cNvSpPr/>
      </xdr:nvSpPr>
      <xdr:spPr>
        <a:xfrm>
          <a:off x="1739900" y="9463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168622</xdr:rowOff>
    </xdr:from>
    <xdr:ext cx="534377" cy="259045"/>
    <xdr:sp macro="" textlink="">
      <xdr:nvSpPr>
        <xdr:cNvPr id="147" name="テキスト ボックス 146"/>
        <xdr:cNvSpPr txBox="1"/>
      </xdr:nvSpPr>
      <xdr:spPr>
        <a:xfrm>
          <a:off x="1546371" y="955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118770</xdr:rowOff>
    </xdr:from>
    <xdr:to>
      <xdr:col>6</xdr:col>
      <xdr:colOff>38100</xdr:colOff>
      <xdr:row>57</xdr:row>
      <xdr:rowOff>48920</xdr:rowOff>
    </xdr:to>
    <xdr:sp macro="" textlink="">
      <xdr:nvSpPr>
        <xdr:cNvPr id="148" name="楕円 147"/>
        <xdr:cNvSpPr/>
      </xdr:nvSpPr>
      <xdr:spPr>
        <a:xfrm>
          <a:off x="965200" y="9506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40047</xdr:rowOff>
    </xdr:from>
    <xdr:ext cx="534377" cy="259045"/>
    <xdr:sp macro="" textlink="">
      <xdr:nvSpPr>
        <xdr:cNvPr id="149" name="テキスト ボックス 148"/>
        <xdr:cNvSpPr txBox="1"/>
      </xdr:nvSpPr>
      <xdr:spPr>
        <a:xfrm>
          <a:off x="771671" y="959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43726</xdr:rowOff>
    </xdr:from>
    <xdr:to>
      <xdr:col>24</xdr:col>
      <xdr:colOff>62865</xdr:colOff>
      <xdr:row>78</xdr:row>
      <xdr:rowOff>167512</xdr:rowOff>
    </xdr:to>
    <xdr:cxnSp macro="">
      <xdr:nvCxnSpPr>
        <xdr:cNvPr id="173" name="直線コネクタ 172"/>
        <xdr:cNvCxnSpPr/>
      </xdr:nvCxnSpPr>
      <xdr:spPr>
        <a:xfrm flipV="1">
          <a:off x="4084955" y="11778526"/>
          <a:ext cx="1270" cy="1464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171339</xdr:rowOff>
    </xdr:from>
    <xdr:ext cx="469744" cy="259045"/>
    <xdr:sp macro="" textlink="">
      <xdr:nvSpPr>
        <xdr:cNvPr id="174" name="維持補修費最小値テキスト"/>
        <xdr:cNvSpPr txBox="1"/>
      </xdr:nvSpPr>
      <xdr:spPr>
        <a:xfrm>
          <a:off x="4137660" y="1324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167512</xdr:rowOff>
    </xdr:from>
    <xdr:to>
      <xdr:col>24</xdr:col>
      <xdr:colOff>152400</xdr:colOff>
      <xdr:row>78</xdr:row>
      <xdr:rowOff>167512</xdr:rowOff>
    </xdr:to>
    <xdr:cxnSp macro="">
      <xdr:nvCxnSpPr>
        <xdr:cNvPr id="175" name="直線コネクタ 174"/>
        <xdr:cNvCxnSpPr/>
      </xdr:nvCxnSpPr>
      <xdr:spPr>
        <a:xfrm>
          <a:off x="4020820" y="132434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161853</xdr:rowOff>
    </xdr:from>
    <xdr:ext cx="534377" cy="259045"/>
    <xdr:sp macro="" textlink="">
      <xdr:nvSpPr>
        <xdr:cNvPr id="176" name="維持補修費最大値テキスト"/>
        <xdr:cNvSpPr txBox="1"/>
      </xdr:nvSpPr>
      <xdr:spPr>
        <a:xfrm>
          <a:off x="4137660" y="1156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43726</xdr:rowOff>
    </xdr:from>
    <xdr:to>
      <xdr:col>24</xdr:col>
      <xdr:colOff>152400</xdr:colOff>
      <xdr:row>70</xdr:row>
      <xdr:rowOff>43726</xdr:rowOff>
    </xdr:to>
    <xdr:cxnSp macro="">
      <xdr:nvCxnSpPr>
        <xdr:cNvPr id="177" name="直線コネクタ 176"/>
        <xdr:cNvCxnSpPr/>
      </xdr:nvCxnSpPr>
      <xdr:spPr>
        <a:xfrm>
          <a:off x="4020820" y="11778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142101</xdr:rowOff>
    </xdr:from>
    <xdr:to>
      <xdr:col>24</xdr:col>
      <xdr:colOff>63500</xdr:colOff>
      <xdr:row>75</xdr:row>
      <xdr:rowOff>122745</xdr:rowOff>
    </xdr:to>
    <xdr:cxnSp macro="">
      <xdr:nvCxnSpPr>
        <xdr:cNvPr id="178" name="直線コネクタ 177"/>
        <xdr:cNvCxnSpPr/>
      </xdr:nvCxnSpPr>
      <xdr:spPr>
        <a:xfrm flipV="1">
          <a:off x="3355340" y="12379821"/>
          <a:ext cx="731520" cy="31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162920</xdr:rowOff>
    </xdr:from>
    <xdr:ext cx="469744" cy="259045"/>
    <xdr:sp macro="" textlink="">
      <xdr:nvSpPr>
        <xdr:cNvPr id="179" name="維持補修費平均値テキスト"/>
        <xdr:cNvSpPr txBox="1"/>
      </xdr:nvSpPr>
      <xdr:spPr>
        <a:xfrm>
          <a:off x="4137660" y="12903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13043</xdr:rowOff>
    </xdr:from>
    <xdr:to>
      <xdr:col>24</xdr:col>
      <xdr:colOff>114300</xdr:colOff>
      <xdr:row>77</xdr:row>
      <xdr:rowOff>114643</xdr:rowOff>
    </xdr:to>
    <xdr:sp macro="" textlink="">
      <xdr:nvSpPr>
        <xdr:cNvPr id="180" name="フローチャート: 判断 179"/>
        <xdr:cNvSpPr/>
      </xdr:nvSpPr>
      <xdr:spPr>
        <a:xfrm>
          <a:off x="4036060" y="129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122745</xdr:rowOff>
    </xdr:from>
    <xdr:to>
      <xdr:col>19</xdr:col>
      <xdr:colOff>177800</xdr:colOff>
      <xdr:row>76</xdr:row>
      <xdr:rowOff>113830</xdr:rowOff>
    </xdr:to>
    <xdr:cxnSp macro="">
      <xdr:nvCxnSpPr>
        <xdr:cNvPr id="181" name="直線コネクタ 180"/>
        <xdr:cNvCxnSpPr/>
      </xdr:nvCxnSpPr>
      <xdr:spPr>
        <a:xfrm flipV="1">
          <a:off x="2565400" y="12695745"/>
          <a:ext cx="789940" cy="15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46876</xdr:rowOff>
    </xdr:from>
    <xdr:to>
      <xdr:col>20</xdr:col>
      <xdr:colOff>38100</xdr:colOff>
      <xdr:row>77</xdr:row>
      <xdr:rowOff>148476</xdr:rowOff>
    </xdr:to>
    <xdr:sp macro="" textlink="">
      <xdr:nvSpPr>
        <xdr:cNvPr id="182" name="フローチャート: 判断 181"/>
        <xdr:cNvSpPr/>
      </xdr:nvSpPr>
      <xdr:spPr>
        <a:xfrm>
          <a:off x="3312160" y="12955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139603</xdr:rowOff>
    </xdr:from>
    <xdr:ext cx="469744" cy="259045"/>
    <xdr:sp macro="" textlink="">
      <xdr:nvSpPr>
        <xdr:cNvPr id="183" name="テキスト ボックス 182"/>
        <xdr:cNvSpPr txBox="1"/>
      </xdr:nvSpPr>
      <xdr:spPr>
        <a:xfrm>
          <a:off x="3150948" y="1304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117907</xdr:rowOff>
    </xdr:from>
    <xdr:to>
      <xdr:col>15</xdr:col>
      <xdr:colOff>50800</xdr:colOff>
      <xdr:row>76</xdr:row>
      <xdr:rowOff>113830</xdr:rowOff>
    </xdr:to>
    <xdr:cxnSp macro="">
      <xdr:nvCxnSpPr>
        <xdr:cNvPr id="184" name="直線コネクタ 183"/>
        <xdr:cNvCxnSpPr/>
      </xdr:nvCxnSpPr>
      <xdr:spPr>
        <a:xfrm>
          <a:off x="1790700" y="12523267"/>
          <a:ext cx="774700" cy="331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159347</xdr:rowOff>
    </xdr:from>
    <xdr:to>
      <xdr:col>15</xdr:col>
      <xdr:colOff>101600</xdr:colOff>
      <xdr:row>78</xdr:row>
      <xdr:rowOff>89497</xdr:rowOff>
    </xdr:to>
    <xdr:sp macro="" textlink="">
      <xdr:nvSpPr>
        <xdr:cNvPr id="185" name="フローチャート: 判断 184"/>
        <xdr:cNvSpPr/>
      </xdr:nvSpPr>
      <xdr:spPr>
        <a:xfrm>
          <a:off x="2514600" y="130676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80624</xdr:rowOff>
    </xdr:from>
    <xdr:ext cx="469744" cy="259045"/>
    <xdr:sp macro="" textlink="">
      <xdr:nvSpPr>
        <xdr:cNvPr id="186" name="テキスト ボックス 185"/>
        <xdr:cNvSpPr txBox="1"/>
      </xdr:nvSpPr>
      <xdr:spPr>
        <a:xfrm>
          <a:off x="2353388" y="1315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117907</xdr:rowOff>
    </xdr:from>
    <xdr:to>
      <xdr:col>10</xdr:col>
      <xdr:colOff>114300</xdr:colOff>
      <xdr:row>76</xdr:row>
      <xdr:rowOff>20865</xdr:rowOff>
    </xdr:to>
    <xdr:cxnSp macro="">
      <xdr:nvCxnSpPr>
        <xdr:cNvPr id="187" name="直線コネクタ 186"/>
        <xdr:cNvCxnSpPr/>
      </xdr:nvCxnSpPr>
      <xdr:spPr>
        <a:xfrm flipV="1">
          <a:off x="1008380" y="12523267"/>
          <a:ext cx="782320" cy="23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113131</xdr:rowOff>
    </xdr:from>
    <xdr:to>
      <xdr:col>10</xdr:col>
      <xdr:colOff>165100</xdr:colOff>
      <xdr:row>78</xdr:row>
      <xdr:rowOff>43281</xdr:rowOff>
    </xdr:to>
    <xdr:sp macro="" textlink="">
      <xdr:nvSpPr>
        <xdr:cNvPr id="188" name="フローチャート: 判断 187"/>
        <xdr:cNvSpPr/>
      </xdr:nvSpPr>
      <xdr:spPr>
        <a:xfrm>
          <a:off x="1739900" y="1302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34408</xdr:rowOff>
    </xdr:from>
    <xdr:ext cx="469744" cy="259045"/>
    <xdr:sp macro="" textlink="">
      <xdr:nvSpPr>
        <xdr:cNvPr id="189" name="テキスト ボックス 188"/>
        <xdr:cNvSpPr txBox="1"/>
      </xdr:nvSpPr>
      <xdr:spPr>
        <a:xfrm>
          <a:off x="1578688" y="1311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137516</xdr:rowOff>
    </xdr:from>
    <xdr:to>
      <xdr:col>6</xdr:col>
      <xdr:colOff>38100</xdr:colOff>
      <xdr:row>78</xdr:row>
      <xdr:rowOff>67666</xdr:rowOff>
    </xdr:to>
    <xdr:sp macro="" textlink="">
      <xdr:nvSpPr>
        <xdr:cNvPr id="190" name="フローチャート: 判断 189"/>
        <xdr:cNvSpPr/>
      </xdr:nvSpPr>
      <xdr:spPr>
        <a:xfrm>
          <a:off x="965200" y="130457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58793</xdr:rowOff>
    </xdr:from>
    <xdr:ext cx="469744" cy="259045"/>
    <xdr:sp macro="" textlink="">
      <xdr:nvSpPr>
        <xdr:cNvPr id="191" name="テキスト ボックス 190"/>
        <xdr:cNvSpPr txBox="1"/>
      </xdr:nvSpPr>
      <xdr:spPr>
        <a:xfrm>
          <a:off x="803988" y="1313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91301</xdr:rowOff>
    </xdr:from>
    <xdr:to>
      <xdr:col>24</xdr:col>
      <xdr:colOff>114300</xdr:colOff>
      <xdr:row>74</xdr:row>
      <xdr:rowOff>21451</xdr:rowOff>
    </xdr:to>
    <xdr:sp macro="" textlink="">
      <xdr:nvSpPr>
        <xdr:cNvPr id="197" name="楕円 196"/>
        <xdr:cNvSpPr/>
      </xdr:nvSpPr>
      <xdr:spPr>
        <a:xfrm>
          <a:off x="4036060" y="123290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114178</xdr:rowOff>
    </xdr:from>
    <xdr:ext cx="534377" cy="259045"/>
    <xdr:sp macro="" textlink="">
      <xdr:nvSpPr>
        <xdr:cNvPr id="198" name="維持補修費該当値テキスト"/>
        <xdr:cNvSpPr txBox="1"/>
      </xdr:nvSpPr>
      <xdr:spPr>
        <a:xfrm>
          <a:off x="4137660" y="1218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71945</xdr:rowOff>
    </xdr:from>
    <xdr:to>
      <xdr:col>20</xdr:col>
      <xdr:colOff>38100</xdr:colOff>
      <xdr:row>76</xdr:row>
      <xdr:rowOff>2096</xdr:rowOff>
    </xdr:to>
    <xdr:sp macro="" textlink="">
      <xdr:nvSpPr>
        <xdr:cNvPr id="199" name="楕円 198"/>
        <xdr:cNvSpPr/>
      </xdr:nvSpPr>
      <xdr:spPr>
        <a:xfrm>
          <a:off x="3312160" y="12644945"/>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18622</xdr:rowOff>
    </xdr:from>
    <xdr:ext cx="534377" cy="259045"/>
    <xdr:sp macro="" textlink="">
      <xdr:nvSpPr>
        <xdr:cNvPr id="200" name="テキスト ボックス 199"/>
        <xdr:cNvSpPr txBox="1"/>
      </xdr:nvSpPr>
      <xdr:spPr>
        <a:xfrm>
          <a:off x="3118631" y="1242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63030</xdr:rowOff>
    </xdr:from>
    <xdr:to>
      <xdr:col>15</xdr:col>
      <xdr:colOff>101600</xdr:colOff>
      <xdr:row>76</xdr:row>
      <xdr:rowOff>164630</xdr:rowOff>
    </xdr:to>
    <xdr:sp macro="" textlink="">
      <xdr:nvSpPr>
        <xdr:cNvPr id="201" name="楕円 200"/>
        <xdr:cNvSpPr/>
      </xdr:nvSpPr>
      <xdr:spPr>
        <a:xfrm>
          <a:off x="2514600" y="128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9707</xdr:rowOff>
    </xdr:from>
    <xdr:ext cx="534377" cy="259045"/>
    <xdr:sp macro="" textlink="">
      <xdr:nvSpPr>
        <xdr:cNvPr id="202" name="テキスト ボックス 201"/>
        <xdr:cNvSpPr txBox="1"/>
      </xdr:nvSpPr>
      <xdr:spPr>
        <a:xfrm>
          <a:off x="2343931" y="1258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67107</xdr:rowOff>
    </xdr:from>
    <xdr:to>
      <xdr:col>10</xdr:col>
      <xdr:colOff>165100</xdr:colOff>
      <xdr:row>74</xdr:row>
      <xdr:rowOff>168707</xdr:rowOff>
    </xdr:to>
    <xdr:sp macro="" textlink="">
      <xdr:nvSpPr>
        <xdr:cNvPr id="203" name="楕円 202"/>
        <xdr:cNvSpPr/>
      </xdr:nvSpPr>
      <xdr:spPr>
        <a:xfrm>
          <a:off x="1739900" y="1247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13784</xdr:rowOff>
    </xdr:from>
    <xdr:ext cx="534377" cy="259045"/>
    <xdr:sp macro="" textlink="">
      <xdr:nvSpPr>
        <xdr:cNvPr id="204" name="テキスト ボックス 203"/>
        <xdr:cNvSpPr txBox="1"/>
      </xdr:nvSpPr>
      <xdr:spPr>
        <a:xfrm>
          <a:off x="1546371" y="1225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141516</xdr:rowOff>
    </xdr:from>
    <xdr:to>
      <xdr:col>6</xdr:col>
      <xdr:colOff>38100</xdr:colOff>
      <xdr:row>76</xdr:row>
      <xdr:rowOff>71667</xdr:rowOff>
    </xdr:to>
    <xdr:sp macro="" textlink="">
      <xdr:nvSpPr>
        <xdr:cNvPr id="205" name="楕円 204"/>
        <xdr:cNvSpPr/>
      </xdr:nvSpPr>
      <xdr:spPr>
        <a:xfrm>
          <a:off x="965200" y="12714516"/>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88193</xdr:rowOff>
    </xdr:from>
    <xdr:ext cx="534377" cy="259045"/>
    <xdr:sp macro="" textlink="">
      <xdr:nvSpPr>
        <xdr:cNvPr id="206" name="テキスト ボックス 205"/>
        <xdr:cNvSpPr txBox="1"/>
      </xdr:nvSpPr>
      <xdr:spPr>
        <a:xfrm>
          <a:off x="771671" y="1249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xdr:cNvSpPr txBox="1"/>
      </xdr:nvSpPr>
      <xdr:spPr>
        <a:xfrm>
          <a:off x="2078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xdr:cNvSpPr txBox="1"/>
      </xdr:nvSpPr>
      <xdr:spPr>
        <a:xfrm>
          <a:off x="2078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3" name="テキスト ボックス 222"/>
        <xdr:cNvSpPr txBox="1"/>
      </xdr:nvSpPr>
      <xdr:spPr>
        <a:xfrm>
          <a:off x="2078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147837</xdr:rowOff>
    </xdr:from>
    <xdr:to>
      <xdr:col>24</xdr:col>
      <xdr:colOff>62865</xdr:colOff>
      <xdr:row>99</xdr:row>
      <xdr:rowOff>30110</xdr:rowOff>
    </xdr:to>
    <xdr:cxnSp macro="">
      <xdr:nvCxnSpPr>
        <xdr:cNvPr id="229" name="直線コネクタ 228"/>
        <xdr:cNvCxnSpPr/>
      </xdr:nvCxnSpPr>
      <xdr:spPr>
        <a:xfrm flipV="1">
          <a:off x="4084955" y="15235437"/>
          <a:ext cx="1270" cy="139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33937</xdr:rowOff>
    </xdr:from>
    <xdr:ext cx="534377" cy="259045"/>
    <xdr:sp macro="" textlink="">
      <xdr:nvSpPr>
        <xdr:cNvPr id="230" name="扶助費最小値テキスト"/>
        <xdr:cNvSpPr txBox="1"/>
      </xdr:nvSpPr>
      <xdr:spPr>
        <a:xfrm>
          <a:off x="4137660" y="1663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30110</xdr:rowOff>
    </xdr:from>
    <xdr:to>
      <xdr:col>24</xdr:col>
      <xdr:colOff>152400</xdr:colOff>
      <xdr:row>99</xdr:row>
      <xdr:rowOff>30110</xdr:rowOff>
    </xdr:to>
    <xdr:cxnSp macro="">
      <xdr:nvCxnSpPr>
        <xdr:cNvPr id="231" name="直線コネクタ 230"/>
        <xdr:cNvCxnSpPr/>
      </xdr:nvCxnSpPr>
      <xdr:spPr>
        <a:xfrm>
          <a:off x="4020820" y="16626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94514</xdr:rowOff>
    </xdr:from>
    <xdr:ext cx="534377" cy="259045"/>
    <xdr:sp macro="" textlink="">
      <xdr:nvSpPr>
        <xdr:cNvPr id="232" name="扶助費最大値テキスト"/>
        <xdr:cNvSpPr txBox="1"/>
      </xdr:nvSpPr>
      <xdr:spPr>
        <a:xfrm>
          <a:off x="4137660" y="1501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147837</xdr:rowOff>
    </xdr:from>
    <xdr:to>
      <xdr:col>24</xdr:col>
      <xdr:colOff>152400</xdr:colOff>
      <xdr:row>90</xdr:row>
      <xdr:rowOff>147837</xdr:rowOff>
    </xdr:to>
    <xdr:cxnSp macro="">
      <xdr:nvCxnSpPr>
        <xdr:cNvPr id="233" name="直線コネクタ 232"/>
        <xdr:cNvCxnSpPr/>
      </xdr:nvCxnSpPr>
      <xdr:spPr>
        <a:xfrm>
          <a:off x="4020820" y="1523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133207</xdr:rowOff>
    </xdr:from>
    <xdr:to>
      <xdr:col>24</xdr:col>
      <xdr:colOff>63500</xdr:colOff>
      <xdr:row>94</xdr:row>
      <xdr:rowOff>162720</xdr:rowOff>
    </xdr:to>
    <xdr:cxnSp macro="">
      <xdr:nvCxnSpPr>
        <xdr:cNvPr id="234" name="直線コネクタ 233"/>
        <xdr:cNvCxnSpPr/>
      </xdr:nvCxnSpPr>
      <xdr:spPr>
        <a:xfrm flipV="1">
          <a:off x="3355340" y="15891367"/>
          <a:ext cx="731520" cy="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138696</xdr:rowOff>
    </xdr:from>
    <xdr:ext cx="534377" cy="259045"/>
    <xdr:sp macro="" textlink="">
      <xdr:nvSpPr>
        <xdr:cNvPr id="235" name="扶助費平均値テキスト"/>
        <xdr:cNvSpPr txBox="1"/>
      </xdr:nvSpPr>
      <xdr:spPr>
        <a:xfrm>
          <a:off x="4137660" y="16064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160269</xdr:rowOff>
    </xdr:from>
    <xdr:to>
      <xdr:col>24</xdr:col>
      <xdr:colOff>114300</xdr:colOff>
      <xdr:row>96</xdr:row>
      <xdr:rowOff>90419</xdr:rowOff>
    </xdr:to>
    <xdr:sp macro="" textlink="">
      <xdr:nvSpPr>
        <xdr:cNvPr id="236" name="フローチャート: 判断 235"/>
        <xdr:cNvSpPr/>
      </xdr:nvSpPr>
      <xdr:spPr>
        <a:xfrm>
          <a:off x="4036060" y="16086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162720</xdr:rowOff>
    </xdr:from>
    <xdr:to>
      <xdr:col>19</xdr:col>
      <xdr:colOff>177800</xdr:colOff>
      <xdr:row>96</xdr:row>
      <xdr:rowOff>97386</xdr:rowOff>
    </xdr:to>
    <xdr:cxnSp macro="">
      <xdr:nvCxnSpPr>
        <xdr:cNvPr id="237" name="直線コネクタ 236"/>
        <xdr:cNvCxnSpPr/>
      </xdr:nvCxnSpPr>
      <xdr:spPr>
        <a:xfrm flipV="1">
          <a:off x="2565400" y="15920880"/>
          <a:ext cx="789940" cy="26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153594</xdr:rowOff>
    </xdr:from>
    <xdr:to>
      <xdr:col>20</xdr:col>
      <xdr:colOff>38100</xdr:colOff>
      <xdr:row>96</xdr:row>
      <xdr:rowOff>83744</xdr:rowOff>
    </xdr:to>
    <xdr:sp macro="" textlink="">
      <xdr:nvSpPr>
        <xdr:cNvPr id="238" name="フローチャート: 判断 237"/>
        <xdr:cNvSpPr/>
      </xdr:nvSpPr>
      <xdr:spPr>
        <a:xfrm>
          <a:off x="3312160" y="160793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74871</xdr:rowOff>
    </xdr:from>
    <xdr:ext cx="534377" cy="259045"/>
    <xdr:sp macro="" textlink="">
      <xdr:nvSpPr>
        <xdr:cNvPr id="239" name="テキスト ボックス 238"/>
        <xdr:cNvSpPr txBox="1"/>
      </xdr:nvSpPr>
      <xdr:spPr>
        <a:xfrm>
          <a:off x="3118631" y="1616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91351</xdr:rowOff>
    </xdr:from>
    <xdr:to>
      <xdr:col>15</xdr:col>
      <xdr:colOff>50800</xdr:colOff>
      <xdr:row>96</xdr:row>
      <xdr:rowOff>97386</xdr:rowOff>
    </xdr:to>
    <xdr:cxnSp macro="">
      <xdr:nvCxnSpPr>
        <xdr:cNvPr id="240" name="直線コネクタ 239"/>
        <xdr:cNvCxnSpPr/>
      </xdr:nvCxnSpPr>
      <xdr:spPr>
        <a:xfrm>
          <a:off x="1790700" y="16184791"/>
          <a:ext cx="7747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62588</xdr:rowOff>
    </xdr:from>
    <xdr:to>
      <xdr:col>15</xdr:col>
      <xdr:colOff>101600</xdr:colOff>
      <xdr:row>96</xdr:row>
      <xdr:rowOff>164188</xdr:rowOff>
    </xdr:to>
    <xdr:sp macro="" textlink="">
      <xdr:nvSpPr>
        <xdr:cNvPr id="241" name="フローチャート: 判断 240"/>
        <xdr:cNvSpPr/>
      </xdr:nvSpPr>
      <xdr:spPr>
        <a:xfrm>
          <a:off x="2514600" y="1615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155315</xdr:rowOff>
    </xdr:from>
    <xdr:ext cx="534377" cy="259045"/>
    <xdr:sp macro="" textlink="">
      <xdr:nvSpPr>
        <xdr:cNvPr id="242" name="テキスト ボックス 241"/>
        <xdr:cNvSpPr txBox="1"/>
      </xdr:nvSpPr>
      <xdr:spPr>
        <a:xfrm>
          <a:off x="2343931" y="162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91351</xdr:rowOff>
    </xdr:from>
    <xdr:to>
      <xdr:col>10</xdr:col>
      <xdr:colOff>114300</xdr:colOff>
      <xdr:row>97</xdr:row>
      <xdr:rowOff>83190</xdr:rowOff>
    </xdr:to>
    <xdr:cxnSp macro="">
      <xdr:nvCxnSpPr>
        <xdr:cNvPr id="243" name="直線コネクタ 242"/>
        <xdr:cNvCxnSpPr/>
      </xdr:nvCxnSpPr>
      <xdr:spPr>
        <a:xfrm flipV="1">
          <a:off x="1008380" y="16184791"/>
          <a:ext cx="782320" cy="15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26629</xdr:rowOff>
    </xdr:from>
    <xdr:to>
      <xdr:col>10</xdr:col>
      <xdr:colOff>165100</xdr:colOff>
      <xdr:row>97</xdr:row>
      <xdr:rowOff>128229</xdr:rowOff>
    </xdr:to>
    <xdr:sp macro="" textlink="">
      <xdr:nvSpPr>
        <xdr:cNvPr id="244" name="フローチャート: 判断 243"/>
        <xdr:cNvSpPr/>
      </xdr:nvSpPr>
      <xdr:spPr>
        <a:xfrm>
          <a:off x="1739900" y="1628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119356</xdr:rowOff>
    </xdr:from>
    <xdr:ext cx="534377" cy="259045"/>
    <xdr:sp macro="" textlink="">
      <xdr:nvSpPr>
        <xdr:cNvPr id="245" name="テキスト ボックス 244"/>
        <xdr:cNvSpPr txBox="1"/>
      </xdr:nvSpPr>
      <xdr:spPr>
        <a:xfrm>
          <a:off x="1546371" y="1638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124036</xdr:rowOff>
    </xdr:from>
    <xdr:to>
      <xdr:col>6</xdr:col>
      <xdr:colOff>38100</xdr:colOff>
      <xdr:row>98</xdr:row>
      <xdr:rowOff>54186</xdr:rowOff>
    </xdr:to>
    <xdr:sp macro="" textlink="">
      <xdr:nvSpPr>
        <xdr:cNvPr id="246" name="フローチャート: 判断 245"/>
        <xdr:cNvSpPr/>
      </xdr:nvSpPr>
      <xdr:spPr>
        <a:xfrm>
          <a:off x="965200" y="163851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45313</xdr:rowOff>
    </xdr:from>
    <xdr:ext cx="534377" cy="259045"/>
    <xdr:sp macro="" textlink="">
      <xdr:nvSpPr>
        <xdr:cNvPr id="247" name="テキスト ボックス 246"/>
        <xdr:cNvSpPr txBox="1"/>
      </xdr:nvSpPr>
      <xdr:spPr>
        <a:xfrm>
          <a:off x="771671" y="1647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82407</xdr:rowOff>
    </xdr:from>
    <xdr:to>
      <xdr:col>24</xdr:col>
      <xdr:colOff>114300</xdr:colOff>
      <xdr:row>95</xdr:row>
      <xdr:rowOff>12557</xdr:rowOff>
    </xdr:to>
    <xdr:sp macro="" textlink="">
      <xdr:nvSpPr>
        <xdr:cNvPr id="253" name="楕円 252"/>
        <xdr:cNvSpPr/>
      </xdr:nvSpPr>
      <xdr:spPr>
        <a:xfrm>
          <a:off x="4036060" y="158405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105284</xdr:rowOff>
    </xdr:from>
    <xdr:ext cx="534377" cy="259045"/>
    <xdr:sp macro="" textlink="">
      <xdr:nvSpPr>
        <xdr:cNvPr id="254" name="扶助費該当値テキスト"/>
        <xdr:cNvSpPr txBox="1"/>
      </xdr:nvSpPr>
      <xdr:spPr>
        <a:xfrm>
          <a:off x="4137660" y="1569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111920</xdr:rowOff>
    </xdr:from>
    <xdr:to>
      <xdr:col>20</xdr:col>
      <xdr:colOff>38100</xdr:colOff>
      <xdr:row>95</xdr:row>
      <xdr:rowOff>42070</xdr:rowOff>
    </xdr:to>
    <xdr:sp macro="" textlink="">
      <xdr:nvSpPr>
        <xdr:cNvPr id="255" name="楕円 254"/>
        <xdr:cNvSpPr/>
      </xdr:nvSpPr>
      <xdr:spPr>
        <a:xfrm>
          <a:off x="3312160" y="15870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58597</xdr:rowOff>
    </xdr:from>
    <xdr:ext cx="534377" cy="259045"/>
    <xdr:sp macro="" textlink="">
      <xdr:nvSpPr>
        <xdr:cNvPr id="256" name="テキスト ボックス 255"/>
        <xdr:cNvSpPr txBox="1"/>
      </xdr:nvSpPr>
      <xdr:spPr>
        <a:xfrm>
          <a:off x="3118631" y="1564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46586</xdr:rowOff>
    </xdr:from>
    <xdr:to>
      <xdr:col>15</xdr:col>
      <xdr:colOff>101600</xdr:colOff>
      <xdr:row>96</xdr:row>
      <xdr:rowOff>148186</xdr:rowOff>
    </xdr:to>
    <xdr:sp macro="" textlink="">
      <xdr:nvSpPr>
        <xdr:cNvPr id="257" name="楕円 256"/>
        <xdr:cNvSpPr/>
      </xdr:nvSpPr>
      <xdr:spPr>
        <a:xfrm>
          <a:off x="2514600" y="1614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164713</xdr:rowOff>
    </xdr:from>
    <xdr:ext cx="534377" cy="259045"/>
    <xdr:sp macro="" textlink="">
      <xdr:nvSpPr>
        <xdr:cNvPr id="258" name="テキスト ボックス 257"/>
        <xdr:cNvSpPr txBox="1"/>
      </xdr:nvSpPr>
      <xdr:spPr>
        <a:xfrm>
          <a:off x="2343931" y="1592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40551</xdr:rowOff>
    </xdr:from>
    <xdr:to>
      <xdr:col>10</xdr:col>
      <xdr:colOff>165100</xdr:colOff>
      <xdr:row>96</xdr:row>
      <xdr:rowOff>142151</xdr:rowOff>
    </xdr:to>
    <xdr:sp macro="" textlink="">
      <xdr:nvSpPr>
        <xdr:cNvPr id="259" name="楕円 258"/>
        <xdr:cNvSpPr/>
      </xdr:nvSpPr>
      <xdr:spPr>
        <a:xfrm>
          <a:off x="1739900" y="161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158678</xdr:rowOff>
    </xdr:from>
    <xdr:ext cx="534377" cy="259045"/>
    <xdr:sp macro="" textlink="">
      <xdr:nvSpPr>
        <xdr:cNvPr id="260" name="テキスト ボックス 259"/>
        <xdr:cNvSpPr txBox="1"/>
      </xdr:nvSpPr>
      <xdr:spPr>
        <a:xfrm>
          <a:off x="1546371" y="1591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32390</xdr:rowOff>
    </xdr:from>
    <xdr:to>
      <xdr:col>6</xdr:col>
      <xdr:colOff>38100</xdr:colOff>
      <xdr:row>97</xdr:row>
      <xdr:rowOff>133990</xdr:rowOff>
    </xdr:to>
    <xdr:sp macro="" textlink="">
      <xdr:nvSpPr>
        <xdr:cNvPr id="261" name="楕円 260"/>
        <xdr:cNvSpPr/>
      </xdr:nvSpPr>
      <xdr:spPr>
        <a:xfrm>
          <a:off x="965200" y="16293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150517</xdr:rowOff>
    </xdr:from>
    <xdr:ext cx="534377" cy="259045"/>
    <xdr:sp macro="" textlink="">
      <xdr:nvSpPr>
        <xdr:cNvPr id="262" name="テキスト ボックス 261"/>
        <xdr:cNvSpPr txBox="1"/>
      </xdr:nvSpPr>
      <xdr:spPr>
        <a:xfrm>
          <a:off x="771671" y="1607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xdr:cNvSpPr txBox="1"/>
      </xdr:nvSpPr>
      <xdr:spPr>
        <a:xfrm>
          <a:off x="560083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xdr:cNvSpPr txBox="1"/>
      </xdr:nvSpPr>
      <xdr:spPr>
        <a:xfrm>
          <a:off x="53640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xdr:cNvSpPr txBox="1"/>
      </xdr:nvSpPr>
      <xdr:spPr>
        <a:xfrm>
          <a:off x="53640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xdr:cNvSpPr txBox="1"/>
      </xdr:nvSpPr>
      <xdr:spPr>
        <a:xfrm>
          <a:off x="53640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xdr:cNvSpPr txBox="1"/>
      </xdr:nvSpPr>
      <xdr:spPr>
        <a:xfrm>
          <a:off x="529992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xdr:cNvSpPr txBox="1"/>
      </xdr:nvSpPr>
      <xdr:spPr>
        <a:xfrm>
          <a:off x="529992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xdr:cNvSpPr txBox="1"/>
      </xdr:nvSpPr>
      <xdr:spPr>
        <a:xfrm>
          <a:off x="529992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115294</xdr:rowOff>
    </xdr:from>
    <xdr:to>
      <xdr:col>54</xdr:col>
      <xdr:colOff>189865</xdr:colOff>
      <xdr:row>39</xdr:row>
      <xdr:rowOff>64055</xdr:rowOff>
    </xdr:to>
    <xdr:cxnSp macro="">
      <xdr:nvCxnSpPr>
        <xdr:cNvPr id="289" name="直線コネクタ 288"/>
        <xdr:cNvCxnSpPr/>
      </xdr:nvCxnSpPr>
      <xdr:spPr>
        <a:xfrm flipV="1">
          <a:off x="9218295" y="5144494"/>
          <a:ext cx="1270" cy="145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67882</xdr:rowOff>
    </xdr:from>
    <xdr:ext cx="534377" cy="259045"/>
    <xdr:sp macro="" textlink="">
      <xdr:nvSpPr>
        <xdr:cNvPr id="290" name="補助費等最小値テキスト"/>
        <xdr:cNvSpPr txBox="1"/>
      </xdr:nvSpPr>
      <xdr:spPr>
        <a:xfrm>
          <a:off x="9271000" y="660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64055</xdr:rowOff>
    </xdr:from>
    <xdr:to>
      <xdr:col>55</xdr:col>
      <xdr:colOff>88900</xdr:colOff>
      <xdr:row>39</xdr:row>
      <xdr:rowOff>64055</xdr:rowOff>
    </xdr:to>
    <xdr:cxnSp macro="">
      <xdr:nvCxnSpPr>
        <xdr:cNvPr id="291" name="直線コネクタ 290"/>
        <xdr:cNvCxnSpPr/>
      </xdr:nvCxnSpPr>
      <xdr:spPr>
        <a:xfrm>
          <a:off x="9154160" y="6602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61971</xdr:rowOff>
    </xdr:from>
    <xdr:ext cx="599010" cy="259045"/>
    <xdr:sp macro="" textlink="">
      <xdr:nvSpPr>
        <xdr:cNvPr id="292" name="補助費等最大値テキスト"/>
        <xdr:cNvSpPr txBox="1"/>
      </xdr:nvSpPr>
      <xdr:spPr>
        <a:xfrm>
          <a:off x="9271000" y="492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115294</xdr:rowOff>
    </xdr:from>
    <xdr:to>
      <xdr:col>55</xdr:col>
      <xdr:colOff>88900</xdr:colOff>
      <xdr:row>30</xdr:row>
      <xdr:rowOff>115294</xdr:rowOff>
    </xdr:to>
    <xdr:cxnSp macro="">
      <xdr:nvCxnSpPr>
        <xdr:cNvPr id="293" name="直線コネクタ 292"/>
        <xdr:cNvCxnSpPr/>
      </xdr:nvCxnSpPr>
      <xdr:spPr>
        <a:xfrm>
          <a:off x="9154160" y="5144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112159</xdr:rowOff>
    </xdr:from>
    <xdr:to>
      <xdr:col>55</xdr:col>
      <xdr:colOff>0</xdr:colOff>
      <xdr:row>30</xdr:row>
      <xdr:rowOff>115294</xdr:rowOff>
    </xdr:to>
    <xdr:cxnSp macro="">
      <xdr:nvCxnSpPr>
        <xdr:cNvPr id="294" name="直線コネクタ 293"/>
        <xdr:cNvCxnSpPr/>
      </xdr:nvCxnSpPr>
      <xdr:spPr>
        <a:xfrm>
          <a:off x="8496300" y="5141359"/>
          <a:ext cx="7239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957</xdr:rowOff>
    </xdr:from>
    <xdr:ext cx="534377" cy="259045"/>
    <xdr:sp macro="" textlink="">
      <xdr:nvSpPr>
        <xdr:cNvPr id="295" name="補助費等平均値テキスト"/>
        <xdr:cNvSpPr txBox="1"/>
      </xdr:nvSpPr>
      <xdr:spPr>
        <a:xfrm>
          <a:off x="9271000" y="6035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22530</xdr:rowOff>
    </xdr:from>
    <xdr:to>
      <xdr:col>55</xdr:col>
      <xdr:colOff>50800</xdr:colOff>
      <xdr:row>36</xdr:row>
      <xdr:rowOff>124130</xdr:rowOff>
    </xdr:to>
    <xdr:sp macro="" textlink="">
      <xdr:nvSpPr>
        <xdr:cNvPr id="296" name="フローチャート: 判断 295"/>
        <xdr:cNvSpPr/>
      </xdr:nvSpPr>
      <xdr:spPr>
        <a:xfrm>
          <a:off x="9192260" y="6057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112159</xdr:rowOff>
    </xdr:from>
    <xdr:to>
      <xdr:col>50</xdr:col>
      <xdr:colOff>114300</xdr:colOff>
      <xdr:row>31</xdr:row>
      <xdr:rowOff>98661</xdr:rowOff>
    </xdr:to>
    <xdr:cxnSp macro="">
      <xdr:nvCxnSpPr>
        <xdr:cNvPr id="297" name="直線コネクタ 296"/>
        <xdr:cNvCxnSpPr/>
      </xdr:nvCxnSpPr>
      <xdr:spPr>
        <a:xfrm flipV="1">
          <a:off x="7713980" y="5141359"/>
          <a:ext cx="782320" cy="15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50571</xdr:rowOff>
    </xdr:from>
    <xdr:to>
      <xdr:col>50</xdr:col>
      <xdr:colOff>165100</xdr:colOff>
      <xdr:row>36</xdr:row>
      <xdr:rowOff>152171</xdr:rowOff>
    </xdr:to>
    <xdr:sp macro="" textlink="">
      <xdr:nvSpPr>
        <xdr:cNvPr id="298" name="フローチャート: 判断 297"/>
        <xdr:cNvSpPr/>
      </xdr:nvSpPr>
      <xdr:spPr>
        <a:xfrm>
          <a:off x="8445500" y="608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143298</xdr:rowOff>
    </xdr:from>
    <xdr:ext cx="534377" cy="259045"/>
    <xdr:sp macro="" textlink="">
      <xdr:nvSpPr>
        <xdr:cNvPr id="299" name="テキスト ボックス 298"/>
        <xdr:cNvSpPr txBox="1"/>
      </xdr:nvSpPr>
      <xdr:spPr>
        <a:xfrm>
          <a:off x="8251971" y="617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98661</xdr:rowOff>
    </xdr:from>
    <xdr:to>
      <xdr:col>45</xdr:col>
      <xdr:colOff>177800</xdr:colOff>
      <xdr:row>33</xdr:row>
      <xdr:rowOff>4968</xdr:rowOff>
    </xdr:to>
    <xdr:cxnSp macro="">
      <xdr:nvCxnSpPr>
        <xdr:cNvPr id="300" name="直線コネクタ 299"/>
        <xdr:cNvCxnSpPr/>
      </xdr:nvCxnSpPr>
      <xdr:spPr>
        <a:xfrm flipV="1">
          <a:off x="6924040" y="5295501"/>
          <a:ext cx="789940" cy="24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101016</xdr:rowOff>
    </xdr:from>
    <xdr:to>
      <xdr:col>46</xdr:col>
      <xdr:colOff>38100</xdr:colOff>
      <xdr:row>37</xdr:row>
      <xdr:rowOff>31166</xdr:rowOff>
    </xdr:to>
    <xdr:sp macro="" textlink="">
      <xdr:nvSpPr>
        <xdr:cNvPr id="301" name="フローチャート: 判断 300"/>
        <xdr:cNvSpPr/>
      </xdr:nvSpPr>
      <xdr:spPr>
        <a:xfrm>
          <a:off x="7670800" y="6136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22293</xdr:rowOff>
    </xdr:from>
    <xdr:ext cx="534377" cy="259045"/>
    <xdr:sp macro="" textlink="">
      <xdr:nvSpPr>
        <xdr:cNvPr id="302" name="テキスト ボックス 301"/>
        <xdr:cNvSpPr txBox="1"/>
      </xdr:nvSpPr>
      <xdr:spPr>
        <a:xfrm>
          <a:off x="7477271" y="622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4968</xdr:rowOff>
    </xdr:from>
    <xdr:to>
      <xdr:col>41</xdr:col>
      <xdr:colOff>50800</xdr:colOff>
      <xdr:row>33</xdr:row>
      <xdr:rowOff>101186</xdr:rowOff>
    </xdr:to>
    <xdr:cxnSp macro="">
      <xdr:nvCxnSpPr>
        <xdr:cNvPr id="303" name="直線コネクタ 302"/>
        <xdr:cNvCxnSpPr/>
      </xdr:nvCxnSpPr>
      <xdr:spPr>
        <a:xfrm flipV="1">
          <a:off x="6149340" y="5537088"/>
          <a:ext cx="774700" cy="9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68032</xdr:rowOff>
    </xdr:from>
    <xdr:to>
      <xdr:col>41</xdr:col>
      <xdr:colOff>101600</xdr:colOff>
      <xdr:row>36</xdr:row>
      <xdr:rowOff>169632</xdr:rowOff>
    </xdr:to>
    <xdr:sp macro="" textlink="">
      <xdr:nvSpPr>
        <xdr:cNvPr id="304" name="フローチャート: 判断 303"/>
        <xdr:cNvSpPr/>
      </xdr:nvSpPr>
      <xdr:spPr>
        <a:xfrm>
          <a:off x="6873240" y="610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160759</xdr:rowOff>
    </xdr:from>
    <xdr:ext cx="534377" cy="259045"/>
    <xdr:sp macro="" textlink="">
      <xdr:nvSpPr>
        <xdr:cNvPr id="305" name="テキスト ボックス 304"/>
        <xdr:cNvSpPr txBox="1"/>
      </xdr:nvSpPr>
      <xdr:spPr>
        <a:xfrm>
          <a:off x="6702571" y="619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35375</xdr:rowOff>
    </xdr:from>
    <xdr:to>
      <xdr:col>36</xdr:col>
      <xdr:colOff>165100</xdr:colOff>
      <xdr:row>36</xdr:row>
      <xdr:rowOff>136975</xdr:rowOff>
    </xdr:to>
    <xdr:sp macro="" textlink="">
      <xdr:nvSpPr>
        <xdr:cNvPr id="306" name="フローチャート: 判断 305"/>
        <xdr:cNvSpPr/>
      </xdr:nvSpPr>
      <xdr:spPr>
        <a:xfrm>
          <a:off x="6098540" y="60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128102</xdr:rowOff>
    </xdr:from>
    <xdr:ext cx="534377" cy="259045"/>
    <xdr:sp macro="" textlink="">
      <xdr:nvSpPr>
        <xdr:cNvPr id="307" name="テキスト ボックス 306"/>
        <xdr:cNvSpPr txBox="1"/>
      </xdr:nvSpPr>
      <xdr:spPr>
        <a:xfrm>
          <a:off x="5905011" y="61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64494</xdr:rowOff>
    </xdr:from>
    <xdr:to>
      <xdr:col>55</xdr:col>
      <xdr:colOff>50800</xdr:colOff>
      <xdr:row>30</xdr:row>
      <xdr:rowOff>166094</xdr:rowOff>
    </xdr:to>
    <xdr:sp macro="" textlink="">
      <xdr:nvSpPr>
        <xdr:cNvPr id="313" name="楕円 312"/>
        <xdr:cNvSpPr/>
      </xdr:nvSpPr>
      <xdr:spPr>
        <a:xfrm>
          <a:off x="9192260" y="50936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17521</xdr:rowOff>
    </xdr:from>
    <xdr:ext cx="599010" cy="259045"/>
    <xdr:sp macro="" textlink="">
      <xdr:nvSpPr>
        <xdr:cNvPr id="314" name="補助費等該当値テキスト"/>
        <xdr:cNvSpPr txBox="1"/>
      </xdr:nvSpPr>
      <xdr:spPr>
        <a:xfrm>
          <a:off x="9271000" y="504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61359</xdr:rowOff>
    </xdr:from>
    <xdr:to>
      <xdr:col>50</xdr:col>
      <xdr:colOff>165100</xdr:colOff>
      <xdr:row>30</xdr:row>
      <xdr:rowOff>162959</xdr:rowOff>
    </xdr:to>
    <xdr:sp macro="" textlink="">
      <xdr:nvSpPr>
        <xdr:cNvPr id="315" name="楕円 314"/>
        <xdr:cNvSpPr/>
      </xdr:nvSpPr>
      <xdr:spPr>
        <a:xfrm>
          <a:off x="8445500" y="509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8036</xdr:rowOff>
    </xdr:from>
    <xdr:ext cx="599010" cy="259045"/>
    <xdr:sp macro="" textlink="">
      <xdr:nvSpPr>
        <xdr:cNvPr id="316" name="テキスト ボックス 315"/>
        <xdr:cNvSpPr txBox="1"/>
      </xdr:nvSpPr>
      <xdr:spPr>
        <a:xfrm>
          <a:off x="8219655" y="4869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47861</xdr:rowOff>
    </xdr:from>
    <xdr:to>
      <xdr:col>46</xdr:col>
      <xdr:colOff>38100</xdr:colOff>
      <xdr:row>31</xdr:row>
      <xdr:rowOff>149461</xdr:rowOff>
    </xdr:to>
    <xdr:sp macro="" textlink="">
      <xdr:nvSpPr>
        <xdr:cNvPr id="317" name="楕円 316"/>
        <xdr:cNvSpPr/>
      </xdr:nvSpPr>
      <xdr:spPr>
        <a:xfrm>
          <a:off x="7670800" y="52447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165988</xdr:rowOff>
    </xdr:from>
    <xdr:ext cx="599010" cy="259045"/>
    <xdr:sp macro="" textlink="">
      <xdr:nvSpPr>
        <xdr:cNvPr id="318" name="テキスト ボックス 317"/>
        <xdr:cNvSpPr txBox="1"/>
      </xdr:nvSpPr>
      <xdr:spPr>
        <a:xfrm>
          <a:off x="7444955" y="502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125618</xdr:rowOff>
    </xdr:from>
    <xdr:to>
      <xdr:col>41</xdr:col>
      <xdr:colOff>101600</xdr:colOff>
      <xdr:row>33</xdr:row>
      <xdr:rowOff>55768</xdr:rowOff>
    </xdr:to>
    <xdr:sp macro="" textlink="">
      <xdr:nvSpPr>
        <xdr:cNvPr id="319" name="楕円 318"/>
        <xdr:cNvSpPr/>
      </xdr:nvSpPr>
      <xdr:spPr>
        <a:xfrm>
          <a:off x="6873240" y="5490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72295</xdr:rowOff>
    </xdr:from>
    <xdr:ext cx="599010" cy="259045"/>
    <xdr:sp macro="" textlink="">
      <xdr:nvSpPr>
        <xdr:cNvPr id="320" name="テキスト ボックス 319"/>
        <xdr:cNvSpPr txBox="1"/>
      </xdr:nvSpPr>
      <xdr:spPr>
        <a:xfrm>
          <a:off x="6670255" y="5269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50386</xdr:rowOff>
    </xdr:from>
    <xdr:to>
      <xdr:col>36</xdr:col>
      <xdr:colOff>165100</xdr:colOff>
      <xdr:row>33</xdr:row>
      <xdr:rowOff>151986</xdr:rowOff>
    </xdr:to>
    <xdr:sp macro="" textlink="">
      <xdr:nvSpPr>
        <xdr:cNvPr id="321" name="楕円 320"/>
        <xdr:cNvSpPr/>
      </xdr:nvSpPr>
      <xdr:spPr>
        <a:xfrm>
          <a:off x="6098540" y="558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168513</xdr:rowOff>
    </xdr:from>
    <xdr:ext cx="599010" cy="259045"/>
    <xdr:sp macro="" textlink="">
      <xdr:nvSpPr>
        <xdr:cNvPr id="322" name="テキスト ボックス 321"/>
        <xdr:cNvSpPr txBox="1"/>
      </xdr:nvSpPr>
      <xdr:spPr>
        <a:xfrm>
          <a:off x="5872695" y="5365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6" name="テキスト ボックス 335"/>
        <xdr:cNvSpPr txBox="1"/>
      </xdr:nvSpPr>
      <xdr:spPr>
        <a:xfrm>
          <a:off x="5299921" y="95322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8" name="テキスト ボックス 337"/>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0" name="テキスト ボックス 339"/>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4" name="テキスト ボックス 343"/>
        <xdr:cNvSpPr txBox="1"/>
      </xdr:nvSpPr>
      <xdr:spPr>
        <a:xfrm>
          <a:off x="5209768" y="82526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209768" y="79337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69828</xdr:rowOff>
    </xdr:from>
    <xdr:to>
      <xdr:col>54</xdr:col>
      <xdr:colOff>189865</xdr:colOff>
      <xdr:row>59</xdr:row>
      <xdr:rowOff>55964</xdr:rowOff>
    </xdr:to>
    <xdr:cxnSp macro="">
      <xdr:nvCxnSpPr>
        <xdr:cNvPr id="348" name="直線コネクタ 347"/>
        <xdr:cNvCxnSpPr/>
      </xdr:nvCxnSpPr>
      <xdr:spPr>
        <a:xfrm flipV="1">
          <a:off x="9218295" y="8451828"/>
          <a:ext cx="1270" cy="1494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59791</xdr:rowOff>
    </xdr:from>
    <xdr:ext cx="534377" cy="259045"/>
    <xdr:sp macro="" textlink="">
      <xdr:nvSpPr>
        <xdr:cNvPr id="349" name="普通建設事業費最小値テキスト"/>
        <xdr:cNvSpPr txBox="1"/>
      </xdr:nvSpPr>
      <xdr:spPr>
        <a:xfrm>
          <a:off x="9271000" y="995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55964</xdr:rowOff>
    </xdr:from>
    <xdr:to>
      <xdr:col>55</xdr:col>
      <xdr:colOff>88900</xdr:colOff>
      <xdr:row>59</xdr:row>
      <xdr:rowOff>55964</xdr:rowOff>
    </xdr:to>
    <xdr:cxnSp macro="">
      <xdr:nvCxnSpPr>
        <xdr:cNvPr id="350" name="直線コネクタ 349"/>
        <xdr:cNvCxnSpPr/>
      </xdr:nvCxnSpPr>
      <xdr:spPr>
        <a:xfrm>
          <a:off x="9154160" y="9946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16505</xdr:rowOff>
    </xdr:from>
    <xdr:ext cx="599010" cy="259045"/>
    <xdr:sp macro="" textlink="">
      <xdr:nvSpPr>
        <xdr:cNvPr id="351" name="普通建設事業費最大値テキスト"/>
        <xdr:cNvSpPr txBox="1"/>
      </xdr:nvSpPr>
      <xdr:spPr>
        <a:xfrm>
          <a:off x="9271000" y="823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69828</xdr:rowOff>
    </xdr:from>
    <xdr:to>
      <xdr:col>55</xdr:col>
      <xdr:colOff>88900</xdr:colOff>
      <xdr:row>50</xdr:row>
      <xdr:rowOff>69828</xdr:rowOff>
    </xdr:to>
    <xdr:cxnSp macro="">
      <xdr:nvCxnSpPr>
        <xdr:cNvPr id="352" name="直線コネクタ 351"/>
        <xdr:cNvCxnSpPr/>
      </xdr:nvCxnSpPr>
      <xdr:spPr>
        <a:xfrm>
          <a:off x="9154160" y="8451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134907</xdr:rowOff>
    </xdr:from>
    <xdr:to>
      <xdr:col>55</xdr:col>
      <xdr:colOff>0</xdr:colOff>
      <xdr:row>58</xdr:row>
      <xdr:rowOff>151706</xdr:rowOff>
    </xdr:to>
    <xdr:cxnSp macro="">
      <xdr:nvCxnSpPr>
        <xdr:cNvPr id="353" name="直線コネクタ 352"/>
        <xdr:cNvCxnSpPr/>
      </xdr:nvCxnSpPr>
      <xdr:spPr>
        <a:xfrm>
          <a:off x="8496300" y="9858027"/>
          <a:ext cx="723900" cy="1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80918</xdr:rowOff>
    </xdr:from>
    <xdr:ext cx="534377" cy="259045"/>
    <xdr:sp macro="" textlink="">
      <xdr:nvSpPr>
        <xdr:cNvPr id="354" name="普通建設事業費平均値テキスト"/>
        <xdr:cNvSpPr txBox="1"/>
      </xdr:nvSpPr>
      <xdr:spPr>
        <a:xfrm>
          <a:off x="9271000" y="96363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58041</xdr:rowOff>
    </xdr:from>
    <xdr:to>
      <xdr:col>55</xdr:col>
      <xdr:colOff>50800</xdr:colOff>
      <xdr:row>58</xdr:row>
      <xdr:rowOff>159641</xdr:rowOff>
    </xdr:to>
    <xdr:sp macro="" textlink="">
      <xdr:nvSpPr>
        <xdr:cNvPr id="355" name="フローチャート: 判断 354"/>
        <xdr:cNvSpPr/>
      </xdr:nvSpPr>
      <xdr:spPr>
        <a:xfrm>
          <a:off x="9192260" y="97811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61976</xdr:rowOff>
    </xdr:from>
    <xdr:to>
      <xdr:col>50</xdr:col>
      <xdr:colOff>114300</xdr:colOff>
      <xdr:row>58</xdr:row>
      <xdr:rowOff>134907</xdr:rowOff>
    </xdr:to>
    <xdr:cxnSp macro="">
      <xdr:nvCxnSpPr>
        <xdr:cNvPr id="356" name="直線コネクタ 355"/>
        <xdr:cNvCxnSpPr/>
      </xdr:nvCxnSpPr>
      <xdr:spPr>
        <a:xfrm>
          <a:off x="7713980" y="9785096"/>
          <a:ext cx="782320" cy="7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31549</xdr:rowOff>
    </xdr:from>
    <xdr:to>
      <xdr:col>50</xdr:col>
      <xdr:colOff>165100</xdr:colOff>
      <xdr:row>58</xdr:row>
      <xdr:rowOff>133149</xdr:rowOff>
    </xdr:to>
    <xdr:sp macro="" textlink="">
      <xdr:nvSpPr>
        <xdr:cNvPr id="357" name="フローチャート: 判断 356"/>
        <xdr:cNvSpPr/>
      </xdr:nvSpPr>
      <xdr:spPr>
        <a:xfrm>
          <a:off x="8445500" y="975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149676</xdr:rowOff>
    </xdr:from>
    <xdr:ext cx="599010" cy="259045"/>
    <xdr:sp macro="" textlink="">
      <xdr:nvSpPr>
        <xdr:cNvPr id="358" name="テキスト ボックス 357"/>
        <xdr:cNvSpPr txBox="1"/>
      </xdr:nvSpPr>
      <xdr:spPr>
        <a:xfrm>
          <a:off x="8219655" y="9537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61976</xdr:rowOff>
    </xdr:from>
    <xdr:to>
      <xdr:col>45</xdr:col>
      <xdr:colOff>177800</xdr:colOff>
      <xdr:row>58</xdr:row>
      <xdr:rowOff>154840</xdr:rowOff>
    </xdr:to>
    <xdr:cxnSp macro="">
      <xdr:nvCxnSpPr>
        <xdr:cNvPr id="359" name="直線コネクタ 358"/>
        <xdr:cNvCxnSpPr/>
      </xdr:nvCxnSpPr>
      <xdr:spPr>
        <a:xfrm flipV="1">
          <a:off x="6924040" y="9785096"/>
          <a:ext cx="789940" cy="9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92856</xdr:rowOff>
    </xdr:from>
    <xdr:to>
      <xdr:col>46</xdr:col>
      <xdr:colOff>38100</xdr:colOff>
      <xdr:row>59</xdr:row>
      <xdr:rowOff>23006</xdr:rowOff>
    </xdr:to>
    <xdr:sp macro="" textlink="">
      <xdr:nvSpPr>
        <xdr:cNvPr id="360" name="フローチャート: 判断 359"/>
        <xdr:cNvSpPr/>
      </xdr:nvSpPr>
      <xdr:spPr>
        <a:xfrm>
          <a:off x="7670800" y="98159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14133</xdr:rowOff>
    </xdr:from>
    <xdr:ext cx="534377" cy="259045"/>
    <xdr:sp macro="" textlink="">
      <xdr:nvSpPr>
        <xdr:cNvPr id="361" name="テキスト ボックス 360"/>
        <xdr:cNvSpPr txBox="1"/>
      </xdr:nvSpPr>
      <xdr:spPr>
        <a:xfrm>
          <a:off x="7477271" y="990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52749</xdr:rowOff>
    </xdr:from>
    <xdr:to>
      <xdr:col>41</xdr:col>
      <xdr:colOff>50800</xdr:colOff>
      <xdr:row>58</xdr:row>
      <xdr:rowOff>154840</xdr:rowOff>
    </xdr:to>
    <xdr:cxnSp macro="">
      <xdr:nvCxnSpPr>
        <xdr:cNvPr id="362" name="直線コネクタ 361"/>
        <xdr:cNvCxnSpPr/>
      </xdr:nvCxnSpPr>
      <xdr:spPr>
        <a:xfrm>
          <a:off x="6149340" y="9775869"/>
          <a:ext cx="774700" cy="10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76571</xdr:rowOff>
    </xdr:from>
    <xdr:to>
      <xdr:col>41</xdr:col>
      <xdr:colOff>101600</xdr:colOff>
      <xdr:row>59</xdr:row>
      <xdr:rowOff>6721</xdr:rowOff>
    </xdr:to>
    <xdr:sp macro="" textlink="">
      <xdr:nvSpPr>
        <xdr:cNvPr id="363" name="フローチャート: 判断 362"/>
        <xdr:cNvSpPr/>
      </xdr:nvSpPr>
      <xdr:spPr>
        <a:xfrm>
          <a:off x="6873240" y="97996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23248</xdr:rowOff>
    </xdr:from>
    <xdr:ext cx="534377" cy="259045"/>
    <xdr:sp macro="" textlink="">
      <xdr:nvSpPr>
        <xdr:cNvPr id="364" name="テキスト ボックス 363"/>
        <xdr:cNvSpPr txBox="1"/>
      </xdr:nvSpPr>
      <xdr:spPr>
        <a:xfrm>
          <a:off x="6702571" y="957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85651</xdr:rowOff>
    </xdr:from>
    <xdr:to>
      <xdr:col>36</xdr:col>
      <xdr:colOff>165100</xdr:colOff>
      <xdr:row>59</xdr:row>
      <xdr:rowOff>15801</xdr:rowOff>
    </xdr:to>
    <xdr:sp macro="" textlink="">
      <xdr:nvSpPr>
        <xdr:cNvPr id="365" name="フローチャート: 判断 364"/>
        <xdr:cNvSpPr/>
      </xdr:nvSpPr>
      <xdr:spPr>
        <a:xfrm>
          <a:off x="6098540" y="9808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6928</xdr:rowOff>
    </xdr:from>
    <xdr:ext cx="534377" cy="259045"/>
    <xdr:sp macro="" textlink="">
      <xdr:nvSpPr>
        <xdr:cNvPr id="366" name="テキスト ボックス 365"/>
        <xdr:cNvSpPr txBox="1"/>
      </xdr:nvSpPr>
      <xdr:spPr>
        <a:xfrm>
          <a:off x="5905011" y="989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100906</xdr:rowOff>
    </xdr:from>
    <xdr:to>
      <xdr:col>55</xdr:col>
      <xdr:colOff>50800</xdr:colOff>
      <xdr:row>59</xdr:row>
      <xdr:rowOff>31056</xdr:rowOff>
    </xdr:to>
    <xdr:sp macro="" textlink="">
      <xdr:nvSpPr>
        <xdr:cNvPr id="372" name="楕円 371"/>
        <xdr:cNvSpPr/>
      </xdr:nvSpPr>
      <xdr:spPr>
        <a:xfrm>
          <a:off x="9192260" y="98240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36467</xdr:rowOff>
    </xdr:from>
    <xdr:ext cx="534377" cy="259045"/>
    <xdr:sp macro="" textlink="">
      <xdr:nvSpPr>
        <xdr:cNvPr id="373" name="普通建設事業費該当値テキスト"/>
        <xdr:cNvSpPr txBox="1"/>
      </xdr:nvSpPr>
      <xdr:spPr>
        <a:xfrm>
          <a:off x="9271000" y="975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84107</xdr:rowOff>
    </xdr:from>
    <xdr:to>
      <xdr:col>50</xdr:col>
      <xdr:colOff>165100</xdr:colOff>
      <xdr:row>59</xdr:row>
      <xdr:rowOff>14257</xdr:rowOff>
    </xdr:to>
    <xdr:sp macro="" textlink="">
      <xdr:nvSpPr>
        <xdr:cNvPr id="374" name="楕円 373"/>
        <xdr:cNvSpPr/>
      </xdr:nvSpPr>
      <xdr:spPr>
        <a:xfrm>
          <a:off x="8445500" y="9807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5384</xdr:rowOff>
    </xdr:from>
    <xdr:ext cx="534377" cy="259045"/>
    <xdr:sp macro="" textlink="">
      <xdr:nvSpPr>
        <xdr:cNvPr id="375" name="テキスト ボックス 374"/>
        <xdr:cNvSpPr txBox="1"/>
      </xdr:nvSpPr>
      <xdr:spPr>
        <a:xfrm>
          <a:off x="8251971" y="989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11176</xdr:rowOff>
    </xdr:from>
    <xdr:to>
      <xdr:col>46</xdr:col>
      <xdr:colOff>38100</xdr:colOff>
      <xdr:row>58</xdr:row>
      <xdr:rowOff>112776</xdr:rowOff>
    </xdr:to>
    <xdr:sp macro="" textlink="">
      <xdr:nvSpPr>
        <xdr:cNvPr id="376" name="楕円 375"/>
        <xdr:cNvSpPr/>
      </xdr:nvSpPr>
      <xdr:spPr>
        <a:xfrm>
          <a:off x="7670800" y="97342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129303</xdr:rowOff>
    </xdr:from>
    <xdr:ext cx="599010" cy="259045"/>
    <xdr:sp macro="" textlink="">
      <xdr:nvSpPr>
        <xdr:cNvPr id="377" name="テキスト ボックス 376"/>
        <xdr:cNvSpPr txBox="1"/>
      </xdr:nvSpPr>
      <xdr:spPr>
        <a:xfrm>
          <a:off x="7444955" y="9517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104040</xdr:rowOff>
    </xdr:from>
    <xdr:to>
      <xdr:col>41</xdr:col>
      <xdr:colOff>101600</xdr:colOff>
      <xdr:row>59</xdr:row>
      <xdr:rowOff>34190</xdr:rowOff>
    </xdr:to>
    <xdr:sp macro="" textlink="">
      <xdr:nvSpPr>
        <xdr:cNvPr id="378" name="楕円 377"/>
        <xdr:cNvSpPr/>
      </xdr:nvSpPr>
      <xdr:spPr>
        <a:xfrm>
          <a:off x="6873240" y="982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25317</xdr:rowOff>
    </xdr:from>
    <xdr:ext cx="534377" cy="259045"/>
    <xdr:sp macro="" textlink="">
      <xdr:nvSpPr>
        <xdr:cNvPr id="379" name="テキスト ボックス 378"/>
        <xdr:cNvSpPr txBox="1"/>
      </xdr:nvSpPr>
      <xdr:spPr>
        <a:xfrm>
          <a:off x="6702571" y="991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1949</xdr:rowOff>
    </xdr:from>
    <xdr:to>
      <xdr:col>36</xdr:col>
      <xdr:colOff>165100</xdr:colOff>
      <xdr:row>58</xdr:row>
      <xdr:rowOff>103549</xdr:rowOff>
    </xdr:to>
    <xdr:sp macro="" textlink="">
      <xdr:nvSpPr>
        <xdr:cNvPr id="380" name="楕円 379"/>
        <xdr:cNvSpPr/>
      </xdr:nvSpPr>
      <xdr:spPr>
        <a:xfrm>
          <a:off x="6098540" y="97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120076</xdr:rowOff>
    </xdr:from>
    <xdr:ext cx="599010" cy="259045"/>
    <xdr:sp macro="" textlink="">
      <xdr:nvSpPr>
        <xdr:cNvPr id="381" name="テキスト ボックス 380"/>
        <xdr:cNvSpPr txBox="1"/>
      </xdr:nvSpPr>
      <xdr:spPr>
        <a:xfrm>
          <a:off x="5872695" y="950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5" name="テキスト ボックス 394"/>
        <xdr:cNvSpPr txBox="1"/>
      </xdr:nvSpPr>
      <xdr:spPr>
        <a:xfrm>
          <a:off x="529992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7" name="テキスト ボックス 396"/>
        <xdr:cNvSpPr txBox="1"/>
      </xdr:nvSpPr>
      <xdr:spPr>
        <a:xfrm>
          <a:off x="529992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9" name="テキスト ボックス 398"/>
        <xdr:cNvSpPr txBox="1"/>
      </xdr:nvSpPr>
      <xdr:spPr>
        <a:xfrm>
          <a:off x="529992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1" name="テキスト ボックス 400"/>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403" name="テキスト ボックス 402"/>
        <xdr:cNvSpPr txBox="1"/>
      </xdr:nvSpPr>
      <xdr:spPr>
        <a:xfrm>
          <a:off x="5209768" y="1160545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5" name="テキスト ボックス 404"/>
        <xdr:cNvSpPr txBox="1"/>
      </xdr:nvSpPr>
      <xdr:spPr>
        <a:xfrm>
          <a:off x="5209768" y="112865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1338</xdr:rowOff>
    </xdr:from>
    <xdr:to>
      <xdr:col>54</xdr:col>
      <xdr:colOff>189865</xdr:colOff>
      <xdr:row>79</xdr:row>
      <xdr:rowOff>98879</xdr:rowOff>
    </xdr:to>
    <xdr:cxnSp macro="">
      <xdr:nvCxnSpPr>
        <xdr:cNvPr id="407" name="直線コネクタ 406"/>
        <xdr:cNvCxnSpPr/>
      </xdr:nvCxnSpPr>
      <xdr:spPr>
        <a:xfrm flipV="1">
          <a:off x="9218295" y="11903778"/>
          <a:ext cx="1270" cy="1438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8" name="普通建設事業費 （ うち新規整備　）最小値テキスト"/>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9" name="直線コネクタ 408"/>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119465</xdr:rowOff>
    </xdr:from>
    <xdr:ext cx="599010" cy="259045"/>
    <xdr:sp macro="" textlink="">
      <xdr:nvSpPr>
        <xdr:cNvPr id="410" name="普通建設事業費 （ うち新規整備　）最大値テキスト"/>
        <xdr:cNvSpPr txBox="1"/>
      </xdr:nvSpPr>
      <xdr:spPr>
        <a:xfrm>
          <a:off x="9271000" y="1168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1338</xdr:rowOff>
    </xdr:from>
    <xdr:to>
      <xdr:col>55</xdr:col>
      <xdr:colOff>88900</xdr:colOff>
      <xdr:row>71</xdr:row>
      <xdr:rowOff>1338</xdr:rowOff>
    </xdr:to>
    <xdr:cxnSp macro="">
      <xdr:nvCxnSpPr>
        <xdr:cNvPr id="411" name="直線コネクタ 410"/>
        <xdr:cNvCxnSpPr/>
      </xdr:nvCxnSpPr>
      <xdr:spPr>
        <a:xfrm>
          <a:off x="9154160" y="11903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46717</xdr:rowOff>
    </xdr:from>
    <xdr:to>
      <xdr:col>55</xdr:col>
      <xdr:colOff>0</xdr:colOff>
      <xdr:row>79</xdr:row>
      <xdr:rowOff>69762</xdr:rowOff>
    </xdr:to>
    <xdr:cxnSp macro="">
      <xdr:nvCxnSpPr>
        <xdr:cNvPr id="412" name="直線コネクタ 411"/>
        <xdr:cNvCxnSpPr/>
      </xdr:nvCxnSpPr>
      <xdr:spPr>
        <a:xfrm flipV="1">
          <a:off x="8496300" y="13290277"/>
          <a:ext cx="723900" cy="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160261</xdr:rowOff>
    </xdr:from>
    <xdr:ext cx="534377" cy="259045"/>
    <xdr:sp macro="" textlink="">
      <xdr:nvSpPr>
        <xdr:cNvPr id="413" name="普通建設事業費 （ うち新規整備　）平均値テキスト"/>
        <xdr:cNvSpPr txBox="1"/>
      </xdr:nvSpPr>
      <xdr:spPr>
        <a:xfrm>
          <a:off x="9271000" y="13068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137384</xdr:rowOff>
    </xdr:from>
    <xdr:to>
      <xdr:col>55</xdr:col>
      <xdr:colOff>50800</xdr:colOff>
      <xdr:row>79</xdr:row>
      <xdr:rowOff>67534</xdr:rowOff>
    </xdr:to>
    <xdr:sp macro="" textlink="">
      <xdr:nvSpPr>
        <xdr:cNvPr id="414" name="フローチャート: 判断 413"/>
        <xdr:cNvSpPr/>
      </xdr:nvSpPr>
      <xdr:spPr>
        <a:xfrm>
          <a:off x="9192260" y="13213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47366</xdr:rowOff>
    </xdr:from>
    <xdr:to>
      <xdr:col>50</xdr:col>
      <xdr:colOff>114300</xdr:colOff>
      <xdr:row>79</xdr:row>
      <xdr:rowOff>69762</xdr:rowOff>
    </xdr:to>
    <xdr:cxnSp macro="">
      <xdr:nvCxnSpPr>
        <xdr:cNvPr id="415" name="直線コネクタ 414"/>
        <xdr:cNvCxnSpPr/>
      </xdr:nvCxnSpPr>
      <xdr:spPr>
        <a:xfrm>
          <a:off x="7713980" y="13290926"/>
          <a:ext cx="782320" cy="2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119805</xdr:rowOff>
    </xdr:from>
    <xdr:to>
      <xdr:col>50</xdr:col>
      <xdr:colOff>165100</xdr:colOff>
      <xdr:row>79</xdr:row>
      <xdr:rowOff>49955</xdr:rowOff>
    </xdr:to>
    <xdr:sp macro="" textlink="">
      <xdr:nvSpPr>
        <xdr:cNvPr id="416" name="フローチャート: 判断 415"/>
        <xdr:cNvSpPr/>
      </xdr:nvSpPr>
      <xdr:spPr>
        <a:xfrm>
          <a:off x="8445500" y="1319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66482</xdr:rowOff>
    </xdr:from>
    <xdr:ext cx="534377" cy="259045"/>
    <xdr:sp macro="" textlink="">
      <xdr:nvSpPr>
        <xdr:cNvPr id="417" name="テキスト ボックス 416"/>
        <xdr:cNvSpPr txBox="1"/>
      </xdr:nvSpPr>
      <xdr:spPr>
        <a:xfrm>
          <a:off x="8251971" y="1297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47366</xdr:rowOff>
    </xdr:from>
    <xdr:to>
      <xdr:col>45</xdr:col>
      <xdr:colOff>177800</xdr:colOff>
      <xdr:row>79</xdr:row>
      <xdr:rowOff>68673</xdr:rowOff>
    </xdr:to>
    <xdr:cxnSp macro="">
      <xdr:nvCxnSpPr>
        <xdr:cNvPr id="418" name="直線コネクタ 417"/>
        <xdr:cNvCxnSpPr/>
      </xdr:nvCxnSpPr>
      <xdr:spPr>
        <a:xfrm flipV="1">
          <a:off x="6924040" y="13290926"/>
          <a:ext cx="789940" cy="2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154919</xdr:rowOff>
    </xdr:from>
    <xdr:to>
      <xdr:col>46</xdr:col>
      <xdr:colOff>38100</xdr:colOff>
      <xdr:row>79</xdr:row>
      <xdr:rowOff>85069</xdr:rowOff>
    </xdr:to>
    <xdr:sp macro="" textlink="">
      <xdr:nvSpPr>
        <xdr:cNvPr id="419" name="フローチャート: 判断 418"/>
        <xdr:cNvSpPr/>
      </xdr:nvSpPr>
      <xdr:spPr>
        <a:xfrm>
          <a:off x="7670800" y="132308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101596</xdr:rowOff>
    </xdr:from>
    <xdr:ext cx="534377" cy="259045"/>
    <xdr:sp macro="" textlink="">
      <xdr:nvSpPr>
        <xdr:cNvPr id="420" name="テキスト ボックス 419"/>
        <xdr:cNvSpPr txBox="1"/>
      </xdr:nvSpPr>
      <xdr:spPr>
        <a:xfrm>
          <a:off x="7477271" y="1300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149312</xdr:rowOff>
    </xdr:from>
    <xdr:to>
      <xdr:col>41</xdr:col>
      <xdr:colOff>101600</xdr:colOff>
      <xdr:row>79</xdr:row>
      <xdr:rowOff>79462</xdr:rowOff>
    </xdr:to>
    <xdr:sp macro="" textlink="">
      <xdr:nvSpPr>
        <xdr:cNvPr id="421" name="フローチャート: 判断 420"/>
        <xdr:cNvSpPr/>
      </xdr:nvSpPr>
      <xdr:spPr>
        <a:xfrm>
          <a:off x="6873240" y="13225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95989</xdr:rowOff>
    </xdr:from>
    <xdr:ext cx="534377" cy="259045"/>
    <xdr:sp macro="" textlink="">
      <xdr:nvSpPr>
        <xdr:cNvPr id="422" name="テキスト ボックス 421"/>
        <xdr:cNvSpPr txBox="1"/>
      </xdr:nvSpPr>
      <xdr:spPr>
        <a:xfrm>
          <a:off x="6702571" y="1300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167367</xdr:rowOff>
    </xdr:from>
    <xdr:to>
      <xdr:col>55</xdr:col>
      <xdr:colOff>50800</xdr:colOff>
      <xdr:row>79</xdr:row>
      <xdr:rowOff>97517</xdr:rowOff>
    </xdr:to>
    <xdr:sp macro="" textlink="">
      <xdr:nvSpPr>
        <xdr:cNvPr id="428" name="楕円 427"/>
        <xdr:cNvSpPr/>
      </xdr:nvSpPr>
      <xdr:spPr>
        <a:xfrm>
          <a:off x="9192260" y="13243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115811</xdr:rowOff>
    </xdr:from>
    <xdr:ext cx="534377" cy="259045"/>
    <xdr:sp macro="" textlink="">
      <xdr:nvSpPr>
        <xdr:cNvPr id="429" name="普通建設事業費 （ うち新規整備　）該当値テキスト"/>
        <xdr:cNvSpPr txBox="1"/>
      </xdr:nvSpPr>
      <xdr:spPr>
        <a:xfrm>
          <a:off x="9271000" y="1319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18962</xdr:rowOff>
    </xdr:from>
    <xdr:to>
      <xdr:col>50</xdr:col>
      <xdr:colOff>165100</xdr:colOff>
      <xdr:row>79</xdr:row>
      <xdr:rowOff>120562</xdr:rowOff>
    </xdr:to>
    <xdr:sp macro="" textlink="">
      <xdr:nvSpPr>
        <xdr:cNvPr id="430" name="楕円 429"/>
        <xdr:cNvSpPr/>
      </xdr:nvSpPr>
      <xdr:spPr>
        <a:xfrm>
          <a:off x="8445500" y="1326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111689</xdr:rowOff>
    </xdr:from>
    <xdr:ext cx="534377" cy="259045"/>
    <xdr:sp macro="" textlink="">
      <xdr:nvSpPr>
        <xdr:cNvPr id="431" name="テキスト ボックス 430"/>
        <xdr:cNvSpPr txBox="1"/>
      </xdr:nvSpPr>
      <xdr:spPr>
        <a:xfrm>
          <a:off x="8251971" y="133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168016</xdr:rowOff>
    </xdr:from>
    <xdr:to>
      <xdr:col>46</xdr:col>
      <xdr:colOff>38100</xdr:colOff>
      <xdr:row>79</xdr:row>
      <xdr:rowOff>98166</xdr:rowOff>
    </xdr:to>
    <xdr:sp macro="" textlink="">
      <xdr:nvSpPr>
        <xdr:cNvPr id="432" name="楕円 431"/>
        <xdr:cNvSpPr/>
      </xdr:nvSpPr>
      <xdr:spPr>
        <a:xfrm>
          <a:off x="7670800" y="13243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89293</xdr:rowOff>
    </xdr:from>
    <xdr:ext cx="534377" cy="259045"/>
    <xdr:sp macro="" textlink="">
      <xdr:nvSpPr>
        <xdr:cNvPr id="433" name="テキスト ボックス 432"/>
        <xdr:cNvSpPr txBox="1"/>
      </xdr:nvSpPr>
      <xdr:spPr>
        <a:xfrm>
          <a:off x="7477271" y="1333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17873</xdr:rowOff>
    </xdr:from>
    <xdr:to>
      <xdr:col>41</xdr:col>
      <xdr:colOff>101600</xdr:colOff>
      <xdr:row>79</xdr:row>
      <xdr:rowOff>119473</xdr:rowOff>
    </xdr:to>
    <xdr:sp macro="" textlink="">
      <xdr:nvSpPr>
        <xdr:cNvPr id="434" name="楕円 433"/>
        <xdr:cNvSpPr/>
      </xdr:nvSpPr>
      <xdr:spPr>
        <a:xfrm>
          <a:off x="6873240" y="1326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110600</xdr:rowOff>
    </xdr:from>
    <xdr:ext cx="534377" cy="259045"/>
    <xdr:sp macro="" textlink="">
      <xdr:nvSpPr>
        <xdr:cNvPr id="435" name="テキスト ボックス 434"/>
        <xdr:cNvSpPr txBox="1"/>
      </xdr:nvSpPr>
      <xdr:spPr>
        <a:xfrm>
          <a:off x="6702571" y="1335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5" name="テキスト ボックス 454"/>
        <xdr:cNvSpPr txBox="1"/>
      </xdr:nvSpPr>
      <xdr:spPr>
        <a:xfrm>
          <a:off x="536404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86951</xdr:rowOff>
    </xdr:from>
    <xdr:to>
      <xdr:col>54</xdr:col>
      <xdr:colOff>189865</xdr:colOff>
      <xdr:row>98</xdr:row>
      <xdr:rowOff>36373</xdr:rowOff>
    </xdr:to>
    <xdr:cxnSp macro="">
      <xdr:nvCxnSpPr>
        <xdr:cNvPr id="459" name="直線コネクタ 458"/>
        <xdr:cNvCxnSpPr/>
      </xdr:nvCxnSpPr>
      <xdr:spPr>
        <a:xfrm flipV="1">
          <a:off x="9218295" y="15174551"/>
          <a:ext cx="1270" cy="1290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40200</xdr:rowOff>
    </xdr:from>
    <xdr:ext cx="469744" cy="259045"/>
    <xdr:sp macro="" textlink="">
      <xdr:nvSpPr>
        <xdr:cNvPr id="460" name="普通建設事業費 （ うち更新整備　）最小値テキスト"/>
        <xdr:cNvSpPr txBox="1"/>
      </xdr:nvSpPr>
      <xdr:spPr>
        <a:xfrm>
          <a:off x="9271000" y="1646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36373</xdr:rowOff>
    </xdr:from>
    <xdr:to>
      <xdr:col>55</xdr:col>
      <xdr:colOff>88900</xdr:colOff>
      <xdr:row>98</xdr:row>
      <xdr:rowOff>36373</xdr:rowOff>
    </xdr:to>
    <xdr:cxnSp macro="">
      <xdr:nvCxnSpPr>
        <xdr:cNvPr id="461" name="直線コネクタ 460"/>
        <xdr:cNvCxnSpPr/>
      </xdr:nvCxnSpPr>
      <xdr:spPr>
        <a:xfrm>
          <a:off x="9154160" y="16465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33628</xdr:rowOff>
    </xdr:from>
    <xdr:ext cx="534377" cy="259045"/>
    <xdr:sp macro="" textlink="">
      <xdr:nvSpPr>
        <xdr:cNvPr id="462" name="普通建設事業費 （ うち更新整備　）最大値テキスト"/>
        <xdr:cNvSpPr txBox="1"/>
      </xdr:nvSpPr>
      <xdr:spPr>
        <a:xfrm>
          <a:off x="9271000" y="1495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86951</xdr:rowOff>
    </xdr:from>
    <xdr:to>
      <xdr:col>55</xdr:col>
      <xdr:colOff>88900</xdr:colOff>
      <xdr:row>90</xdr:row>
      <xdr:rowOff>86951</xdr:rowOff>
    </xdr:to>
    <xdr:cxnSp macro="">
      <xdr:nvCxnSpPr>
        <xdr:cNvPr id="463" name="直線コネクタ 462"/>
        <xdr:cNvCxnSpPr/>
      </xdr:nvCxnSpPr>
      <xdr:spPr>
        <a:xfrm>
          <a:off x="9154160" y="15174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2635</xdr:rowOff>
    </xdr:from>
    <xdr:to>
      <xdr:col>55</xdr:col>
      <xdr:colOff>0</xdr:colOff>
      <xdr:row>96</xdr:row>
      <xdr:rowOff>146234</xdr:rowOff>
    </xdr:to>
    <xdr:cxnSp macro="">
      <xdr:nvCxnSpPr>
        <xdr:cNvPr id="464" name="直線コネクタ 463"/>
        <xdr:cNvCxnSpPr/>
      </xdr:nvCxnSpPr>
      <xdr:spPr>
        <a:xfrm>
          <a:off x="8496300" y="16096075"/>
          <a:ext cx="723900" cy="14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163383</xdr:rowOff>
    </xdr:from>
    <xdr:ext cx="534377" cy="259045"/>
    <xdr:sp macro="" textlink="">
      <xdr:nvSpPr>
        <xdr:cNvPr id="465" name="普通建設事業費 （ うち更新整備　）平均値テキスト"/>
        <xdr:cNvSpPr txBox="1"/>
      </xdr:nvSpPr>
      <xdr:spPr>
        <a:xfrm>
          <a:off x="9271000" y="15753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140506</xdr:rowOff>
    </xdr:from>
    <xdr:to>
      <xdr:col>55</xdr:col>
      <xdr:colOff>50800</xdr:colOff>
      <xdr:row>95</xdr:row>
      <xdr:rowOff>70656</xdr:rowOff>
    </xdr:to>
    <xdr:sp macro="" textlink="">
      <xdr:nvSpPr>
        <xdr:cNvPr id="466" name="フローチャート: 判断 465"/>
        <xdr:cNvSpPr/>
      </xdr:nvSpPr>
      <xdr:spPr>
        <a:xfrm>
          <a:off x="9192260" y="158986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83750</xdr:rowOff>
    </xdr:from>
    <xdr:to>
      <xdr:col>50</xdr:col>
      <xdr:colOff>114300</xdr:colOff>
      <xdr:row>96</xdr:row>
      <xdr:rowOff>2635</xdr:rowOff>
    </xdr:to>
    <xdr:cxnSp macro="">
      <xdr:nvCxnSpPr>
        <xdr:cNvPr id="467" name="直線コネクタ 466"/>
        <xdr:cNvCxnSpPr/>
      </xdr:nvCxnSpPr>
      <xdr:spPr>
        <a:xfrm>
          <a:off x="7713980" y="15506630"/>
          <a:ext cx="782320" cy="58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123210</xdr:rowOff>
    </xdr:from>
    <xdr:to>
      <xdr:col>50</xdr:col>
      <xdr:colOff>165100</xdr:colOff>
      <xdr:row>96</xdr:row>
      <xdr:rowOff>53360</xdr:rowOff>
    </xdr:to>
    <xdr:sp macro="" textlink="">
      <xdr:nvSpPr>
        <xdr:cNvPr id="468" name="フローチャート: 判断 467"/>
        <xdr:cNvSpPr/>
      </xdr:nvSpPr>
      <xdr:spPr>
        <a:xfrm>
          <a:off x="8445500" y="1604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69887</xdr:rowOff>
    </xdr:from>
    <xdr:ext cx="534377" cy="259045"/>
    <xdr:sp macro="" textlink="">
      <xdr:nvSpPr>
        <xdr:cNvPr id="469" name="テキスト ボックス 468"/>
        <xdr:cNvSpPr txBox="1"/>
      </xdr:nvSpPr>
      <xdr:spPr>
        <a:xfrm>
          <a:off x="8251971" y="1582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83750</xdr:rowOff>
    </xdr:from>
    <xdr:to>
      <xdr:col>45</xdr:col>
      <xdr:colOff>177800</xdr:colOff>
      <xdr:row>94</xdr:row>
      <xdr:rowOff>89675</xdr:rowOff>
    </xdr:to>
    <xdr:cxnSp macro="">
      <xdr:nvCxnSpPr>
        <xdr:cNvPr id="470" name="直線コネクタ 469"/>
        <xdr:cNvCxnSpPr/>
      </xdr:nvCxnSpPr>
      <xdr:spPr>
        <a:xfrm flipV="1">
          <a:off x="6924040" y="15506630"/>
          <a:ext cx="789940" cy="34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140145</xdr:rowOff>
    </xdr:from>
    <xdr:to>
      <xdr:col>46</xdr:col>
      <xdr:colOff>38100</xdr:colOff>
      <xdr:row>96</xdr:row>
      <xdr:rowOff>70295</xdr:rowOff>
    </xdr:to>
    <xdr:sp macro="" textlink="">
      <xdr:nvSpPr>
        <xdr:cNvPr id="471" name="フローチャート: 判断 470"/>
        <xdr:cNvSpPr/>
      </xdr:nvSpPr>
      <xdr:spPr>
        <a:xfrm>
          <a:off x="7670800" y="16065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61422</xdr:rowOff>
    </xdr:from>
    <xdr:ext cx="534377" cy="259045"/>
    <xdr:sp macro="" textlink="">
      <xdr:nvSpPr>
        <xdr:cNvPr id="472" name="テキスト ボックス 471"/>
        <xdr:cNvSpPr txBox="1"/>
      </xdr:nvSpPr>
      <xdr:spPr>
        <a:xfrm>
          <a:off x="7477271" y="1615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117742</xdr:rowOff>
    </xdr:from>
    <xdr:to>
      <xdr:col>41</xdr:col>
      <xdr:colOff>101600</xdr:colOff>
      <xdr:row>96</xdr:row>
      <xdr:rowOff>47892</xdr:rowOff>
    </xdr:to>
    <xdr:sp macro="" textlink="">
      <xdr:nvSpPr>
        <xdr:cNvPr id="473" name="フローチャート: 判断 472"/>
        <xdr:cNvSpPr/>
      </xdr:nvSpPr>
      <xdr:spPr>
        <a:xfrm>
          <a:off x="6873240" y="160435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39019</xdr:rowOff>
    </xdr:from>
    <xdr:ext cx="534377" cy="259045"/>
    <xdr:sp macro="" textlink="">
      <xdr:nvSpPr>
        <xdr:cNvPr id="474" name="テキスト ボックス 473"/>
        <xdr:cNvSpPr txBox="1"/>
      </xdr:nvSpPr>
      <xdr:spPr>
        <a:xfrm>
          <a:off x="6702571" y="1613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95434</xdr:rowOff>
    </xdr:from>
    <xdr:to>
      <xdr:col>55</xdr:col>
      <xdr:colOff>50800</xdr:colOff>
      <xdr:row>97</xdr:row>
      <xdr:rowOff>25584</xdr:rowOff>
    </xdr:to>
    <xdr:sp macro="" textlink="">
      <xdr:nvSpPr>
        <xdr:cNvPr id="480" name="楕円 479"/>
        <xdr:cNvSpPr/>
      </xdr:nvSpPr>
      <xdr:spPr>
        <a:xfrm>
          <a:off x="9192260" y="161888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73861</xdr:rowOff>
    </xdr:from>
    <xdr:ext cx="534377" cy="259045"/>
    <xdr:sp macro="" textlink="">
      <xdr:nvSpPr>
        <xdr:cNvPr id="481" name="普通建設事業費 （ うち更新整備　）該当値テキスト"/>
        <xdr:cNvSpPr txBox="1"/>
      </xdr:nvSpPr>
      <xdr:spPr>
        <a:xfrm>
          <a:off x="9271000" y="1616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123285</xdr:rowOff>
    </xdr:from>
    <xdr:to>
      <xdr:col>50</xdr:col>
      <xdr:colOff>165100</xdr:colOff>
      <xdr:row>96</xdr:row>
      <xdr:rowOff>53435</xdr:rowOff>
    </xdr:to>
    <xdr:sp macro="" textlink="">
      <xdr:nvSpPr>
        <xdr:cNvPr id="482" name="楕円 481"/>
        <xdr:cNvSpPr/>
      </xdr:nvSpPr>
      <xdr:spPr>
        <a:xfrm>
          <a:off x="8445500" y="16049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44562</xdr:rowOff>
    </xdr:from>
    <xdr:ext cx="534377" cy="259045"/>
    <xdr:sp macro="" textlink="">
      <xdr:nvSpPr>
        <xdr:cNvPr id="483" name="テキスト ボックス 482"/>
        <xdr:cNvSpPr txBox="1"/>
      </xdr:nvSpPr>
      <xdr:spPr>
        <a:xfrm>
          <a:off x="8251971" y="1613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32950</xdr:rowOff>
    </xdr:from>
    <xdr:to>
      <xdr:col>46</xdr:col>
      <xdr:colOff>38100</xdr:colOff>
      <xdr:row>92</xdr:row>
      <xdr:rowOff>134550</xdr:rowOff>
    </xdr:to>
    <xdr:sp macro="" textlink="">
      <xdr:nvSpPr>
        <xdr:cNvPr id="484" name="楕円 483"/>
        <xdr:cNvSpPr/>
      </xdr:nvSpPr>
      <xdr:spPr>
        <a:xfrm>
          <a:off x="7670800" y="15455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151077</xdr:rowOff>
    </xdr:from>
    <xdr:ext cx="534377" cy="259045"/>
    <xdr:sp macro="" textlink="">
      <xdr:nvSpPr>
        <xdr:cNvPr id="485" name="テキスト ボックス 484"/>
        <xdr:cNvSpPr txBox="1"/>
      </xdr:nvSpPr>
      <xdr:spPr>
        <a:xfrm>
          <a:off x="7477271" y="1523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38875</xdr:rowOff>
    </xdr:from>
    <xdr:to>
      <xdr:col>41</xdr:col>
      <xdr:colOff>101600</xdr:colOff>
      <xdr:row>94</xdr:row>
      <xdr:rowOff>140475</xdr:rowOff>
    </xdr:to>
    <xdr:sp macro="" textlink="">
      <xdr:nvSpPr>
        <xdr:cNvPr id="486" name="楕円 485"/>
        <xdr:cNvSpPr/>
      </xdr:nvSpPr>
      <xdr:spPr>
        <a:xfrm>
          <a:off x="6873240" y="1579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157002</xdr:rowOff>
    </xdr:from>
    <xdr:ext cx="534377" cy="259045"/>
    <xdr:sp macro="" textlink="">
      <xdr:nvSpPr>
        <xdr:cNvPr id="487" name="テキスト ボックス 486"/>
        <xdr:cNvSpPr txBox="1"/>
      </xdr:nvSpPr>
      <xdr:spPr>
        <a:xfrm>
          <a:off x="6702571" y="15579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18218</xdr:rowOff>
    </xdr:from>
    <xdr:to>
      <xdr:col>85</xdr:col>
      <xdr:colOff>126364</xdr:colOff>
      <xdr:row>39</xdr:row>
      <xdr:rowOff>44450</xdr:rowOff>
    </xdr:to>
    <xdr:cxnSp macro="">
      <xdr:nvCxnSpPr>
        <xdr:cNvPr id="511" name="直線コネクタ 510"/>
        <xdr:cNvCxnSpPr/>
      </xdr:nvCxnSpPr>
      <xdr:spPr>
        <a:xfrm flipV="1">
          <a:off x="14374495" y="5047418"/>
          <a:ext cx="1269" cy="1534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136345</xdr:rowOff>
    </xdr:from>
    <xdr:ext cx="534377" cy="259045"/>
    <xdr:sp macro="" textlink="">
      <xdr:nvSpPr>
        <xdr:cNvPr id="514" name="災害復旧事業費最大値テキスト"/>
        <xdr:cNvSpPr txBox="1"/>
      </xdr:nvSpPr>
      <xdr:spPr>
        <a:xfrm>
          <a:off x="14419580" y="483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18218</xdr:rowOff>
    </xdr:from>
    <xdr:to>
      <xdr:col>86</xdr:col>
      <xdr:colOff>25400</xdr:colOff>
      <xdr:row>30</xdr:row>
      <xdr:rowOff>18218</xdr:rowOff>
    </xdr:to>
    <xdr:cxnSp macro="">
      <xdr:nvCxnSpPr>
        <xdr:cNvPr id="515" name="直線コネクタ 514"/>
        <xdr:cNvCxnSpPr/>
      </xdr:nvCxnSpPr>
      <xdr:spPr>
        <a:xfrm>
          <a:off x="14287500" y="50474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43307</xdr:rowOff>
    </xdr:from>
    <xdr:to>
      <xdr:col>85</xdr:col>
      <xdr:colOff>127000</xdr:colOff>
      <xdr:row>39</xdr:row>
      <xdr:rowOff>44450</xdr:rowOff>
    </xdr:to>
    <xdr:cxnSp macro="">
      <xdr:nvCxnSpPr>
        <xdr:cNvPr id="516" name="直線コネクタ 515"/>
        <xdr:cNvCxnSpPr/>
      </xdr:nvCxnSpPr>
      <xdr:spPr>
        <a:xfrm flipV="1">
          <a:off x="13629640" y="6581267"/>
          <a:ext cx="7467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71334</xdr:rowOff>
    </xdr:from>
    <xdr:ext cx="469744" cy="259045"/>
    <xdr:sp macro="" textlink="">
      <xdr:nvSpPr>
        <xdr:cNvPr id="517" name="災害復旧事業費平均値テキスト"/>
        <xdr:cNvSpPr txBox="1"/>
      </xdr:nvSpPr>
      <xdr:spPr>
        <a:xfrm>
          <a:off x="14419580" y="6274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48457</xdr:rowOff>
    </xdr:from>
    <xdr:to>
      <xdr:col>85</xdr:col>
      <xdr:colOff>177800</xdr:colOff>
      <xdr:row>38</xdr:row>
      <xdr:rowOff>150057</xdr:rowOff>
    </xdr:to>
    <xdr:sp macro="" textlink="">
      <xdr:nvSpPr>
        <xdr:cNvPr id="518" name="フローチャート: 判断 517"/>
        <xdr:cNvSpPr/>
      </xdr:nvSpPr>
      <xdr:spPr>
        <a:xfrm>
          <a:off x="14325600" y="641877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40945</xdr:rowOff>
    </xdr:from>
    <xdr:to>
      <xdr:col>81</xdr:col>
      <xdr:colOff>50800</xdr:colOff>
      <xdr:row>39</xdr:row>
      <xdr:rowOff>44450</xdr:rowOff>
    </xdr:to>
    <xdr:cxnSp macro="">
      <xdr:nvCxnSpPr>
        <xdr:cNvPr id="519" name="直線コネクタ 518"/>
        <xdr:cNvCxnSpPr/>
      </xdr:nvCxnSpPr>
      <xdr:spPr>
        <a:xfrm>
          <a:off x="12854940" y="6578905"/>
          <a:ext cx="7747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26073</xdr:rowOff>
    </xdr:from>
    <xdr:to>
      <xdr:col>81</xdr:col>
      <xdr:colOff>101600</xdr:colOff>
      <xdr:row>38</xdr:row>
      <xdr:rowOff>127673</xdr:rowOff>
    </xdr:to>
    <xdr:sp macro="" textlink="">
      <xdr:nvSpPr>
        <xdr:cNvPr id="520" name="フローチャート: 判断 519"/>
        <xdr:cNvSpPr/>
      </xdr:nvSpPr>
      <xdr:spPr>
        <a:xfrm>
          <a:off x="1357884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144200</xdr:rowOff>
    </xdr:from>
    <xdr:ext cx="469744" cy="259045"/>
    <xdr:sp macro="" textlink="">
      <xdr:nvSpPr>
        <xdr:cNvPr id="521" name="テキスト ボックス 520"/>
        <xdr:cNvSpPr txBox="1"/>
      </xdr:nvSpPr>
      <xdr:spPr>
        <a:xfrm>
          <a:off x="13417628" y="617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32810</xdr:rowOff>
    </xdr:from>
    <xdr:to>
      <xdr:col>76</xdr:col>
      <xdr:colOff>114300</xdr:colOff>
      <xdr:row>39</xdr:row>
      <xdr:rowOff>40945</xdr:rowOff>
    </xdr:to>
    <xdr:cxnSp macro="">
      <xdr:nvCxnSpPr>
        <xdr:cNvPr id="522" name="直線コネクタ 521"/>
        <xdr:cNvCxnSpPr/>
      </xdr:nvCxnSpPr>
      <xdr:spPr>
        <a:xfrm>
          <a:off x="12072620" y="6570770"/>
          <a:ext cx="78232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103625</xdr:rowOff>
    </xdr:from>
    <xdr:to>
      <xdr:col>76</xdr:col>
      <xdr:colOff>165100</xdr:colOff>
      <xdr:row>39</xdr:row>
      <xdr:rowOff>33775</xdr:rowOff>
    </xdr:to>
    <xdr:sp macro="" textlink="">
      <xdr:nvSpPr>
        <xdr:cNvPr id="523" name="フローチャート: 判断 522"/>
        <xdr:cNvSpPr/>
      </xdr:nvSpPr>
      <xdr:spPr>
        <a:xfrm>
          <a:off x="12804140" y="6473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50302</xdr:rowOff>
    </xdr:from>
    <xdr:ext cx="469744" cy="259045"/>
    <xdr:sp macro="" textlink="">
      <xdr:nvSpPr>
        <xdr:cNvPr id="524" name="テキスト ボックス 523"/>
        <xdr:cNvSpPr txBox="1"/>
      </xdr:nvSpPr>
      <xdr:spPr>
        <a:xfrm>
          <a:off x="12642928" y="62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31115</xdr:rowOff>
    </xdr:from>
    <xdr:to>
      <xdr:col>71</xdr:col>
      <xdr:colOff>177800</xdr:colOff>
      <xdr:row>39</xdr:row>
      <xdr:rowOff>32810</xdr:rowOff>
    </xdr:to>
    <xdr:cxnSp macro="">
      <xdr:nvCxnSpPr>
        <xdr:cNvPr id="525" name="直線コネクタ 524"/>
        <xdr:cNvCxnSpPr/>
      </xdr:nvCxnSpPr>
      <xdr:spPr>
        <a:xfrm>
          <a:off x="11282680" y="6569075"/>
          <a:ext cx="789940" cy="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42246</xdr:rowOff>
    </xdr:from>
    <xdr:to>
      <xdr:col>72</xdr:col>
      <xdr:colOff>38100</xdr:colOff>
      <xdr:row>38</xdr:row>
      <xdr:rowOff>143846</xdr:rowOff>
    </xdr:to>
    <xdr:sp macro="" textlink="">
      <xdr:nvSpPr>
        <xdr:cNvPr id="526" name="フローチャート: 判断 525"/>
        <xdr:cNvSpPr/>
      </xdr:nvSpPr>
      <xdr:spPr>
        <a:xfrm>
          <a:off x="12029440" y="64125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160374</xdr:rowOff>
    </xdr:from>
    <xdr:ext cx="469744" cy="259045"/>
    <xdr:sp macro="" textlink="">
      <xdr:nvSpPr>
        <xdr:cNvPr id="527" name="テキスト ボックス 526"/>
        <xdr:cNvSpPr txBox="1"/>
      </xdr:nvSpPr>
      <xdr:spPr>
        <a:xfrm>
          <a:off x="11868228" y="619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42494</xdr:rowOff>
    </xdr:from>
    <xdr:to>
      <xdr:col>67</xdr:col>
      <xdr:colOff>101600</xdr:colOff>
      <xdr:row>38</xdr:row>
      <xdr:rowOff>144094</xdr:rowOff>
    </xdr:to>
    <xdr:sp macro="" textlink="">
      <xdr:nvSpPr>
        <xdr:cNvPr id="528" name="フローチャート: 判断 527"/>
        <xdr:cNvSpPr/>
      </xdr:nvSpPr>
      <xdr:spPr>
        <a:xfrm>
          <a:off x="11231880" y="641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160621</xdr:rowOff>
    </xdr:from>
    <xdr:ext cx="469744" cy="259045"/>
    <xdr:sp macro="" textlink="">
      <xdr:nvSpPr>
        <xdr:cNvPr id="529" name="テキスト ボックス 528"/>
        <xdr:cNvSpPr txBox="1"/>
      </xdr:nvSpPr>
      <xdr:spPr>
        <a:xfrm>
          <a:off x="11070668" y="619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163957</xdr:rowOff>
    </xdr:from>
    <xdr:to>
      <xdr:col>85</xdr:col>
      <xdr:colOff>177800</xdr:colOff>
      <xdr:row>39</xdr:row>
      <xdr:rowOff>94107</xdr:rowOff>
    </xdr:to>
    <xdr:sp macro="" textlink="">
      <xdr:nvSpPr>
        <xdr:cNvPr id="535" name="楕円 534"/>
        <xdr:cNvSpPr/>
      </xdr:nvSpPr>
      <xdr:spPr>
        <a:xfrm>
          <a:off x="14325600" y="65342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78884</xdr:rowOff>
    </xdr:from>
    <xdr:ext cx="313932" cy="259045"/>
    <xdr:sp macro="" textlink="">
      <xdr:nvSpPr>
        <xdr:cNvPr id="536" name="災害復旧事業費該当値テキスト"/>
        <xdr:cNvSpPr txBox="1"/>
      </xdr:nvSpPr>
      <xdr:spPr>
        <a:xfrm>
          <a:off x="14419580" y="64492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xdr:cNvSpPr/>
      </xdr:nvSpPr>
      <xdr:spPr>
        <a:xfrm>
          <a:off x="135788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xdr:cNvSpPr txBox="1"/>
      </xdr:nvSpPr>
      <xdr:spPr>
        <a:xfrm>
          <a:off x="135278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161595</xdr:rowOff>
    </xdr:from>
    <xdr:to>
      <xdr:col>76</xdr:col>
      <xdr:colOff>165100</xdr:colOff>
      <xdr:row>39</xdr:row>
      <xdr:rowOff>91745</xdr:rowOff>
    </xdr:to>
    <xdr:sp macro="" textlink="">
      <xdr:nvSpPr>
        <xdr:cNvPr id="539" name="楕円 538"/>
        <xdr:cNvSpPr/>
      </xdr:nvSpPr>
      <xdr:spPr>
        <a:xfrm>
          <a:off x="12804140" y="6531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82872</xdr:rowOff>
    </xdr:from>
    <xdr:ext cx="378565" cy="259045"/>
    <xdr:sp macro="" textlink="">
      <xdr:nvSpPr>
        <xdr:cNvPr id="540" name="テキスト ボックス 539"/>
        <xdr:cNvSpPr txBox="1"/>
      </xdr:nvSpPr>
      <xdr:spPr>
        <a:xfrm>
          <a:off x="12688517" y="66208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153460</xdr:rowOff>
    </xdr:from>
    <xdr:to>
      <xdr:col>72</xdr:col>
      <xdr:colOff>38100</xdr:colOff>
      <xdr:row>39</xdr:row>
      <xdr:rowOff>83610</xdr:rowOff>
    </xdr:to>
    <xdr:sp macro="" textlink="">
      <xdr:nvSpPr>
        <xdr:cNvPr id="541" name="楕円 540"/>
        <xdr:cNvSpPr/>
      </xdr:nvSpPr>
      <xdr:spPr>
        <a:xfrm>
          <a:off x="12029440" y="65237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74737</xdr:rowOff>
    </xdr:from>
    <xdr:ext cx="378565" cy="259045"/>
    <xdr:sp macro="" textlink="">
      <xdr:nvSpPr>
        <xdr:cNvPr id="542" name="テキスト ボックス 541"/>
        <xdr:cNvSpPr txBox="1"/>
      </xdr:nvSpPr>
      <xdr:spPr>
        <a:xfrm>
          <a:off x="11906197" y="6612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151765</xdr:rowOff>
    </xdr:from>
    <xdr:to>
      <xdr:col>67</xdr:col>
      <xdr:colOff>101600</xdr:colOff>
      <xdr:row>39</xdr:row>
      <xdr:rowOff>81915</xdr:rowOff>
    </xdr:to>
    <xdr:sp macro="" textlink="">
      <xdr:nvSpPr>
        <xdr:cNvPr id="543" name="楕円 542"/>
        <xdr:cNvSpPr/>
      </xdr:nvSpPr>
      <xdr:spPr>
        <a:xfrm>
          <a:off x="11231880" y="6522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73042</xdr:rowOff>
    </xdr:from>
    <xdr:ext cx="378565" cy="259045"/>
    <xdr:sp macro="" textlink="">
      <xdr:nvSpPr>
        <xdr:cNvPr id="544" name="テキスト ボックス 543"/>
        <xdr:cNvSpPr txBox="1"/>
      </xdr:nvSpPr>
      <xdr:spPr>
        <a:xfrm>
          <a:off x="11116257" y="6611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4" name="テキスト ボックス 603"/>
        <xdr:cNvSpPr txBox="1"/>
      </xdr:nvSpPr>
      <xdr:spPr>
        <a:xfrm>
          <a:off x="107341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06" name="テキスト ボックス 605"/>
        <xdr:cNvSpPr txBox="1"/>
      </xdr:nvSpPr>
      <xdr:spPr>
        <a:xfrm>
          <a:off x="10497381" y="130772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8" name="テキスト ボックス 607"/>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0" name="テキスト ボックス 609"/>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xdr:cNvSpPr txBox="1"/>
      </xdr:nvSpPr>
      <xdr:spPr>
        <a:xfrm>
          <a:off x="10433261" y="1173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49571</xdr:rowOff>
    </xdr:from>
    <xdr:to>
      <xdr:col>85</xdr:col>
      <xdr:colOff>126364</xdr:colOff>
      <xdr:row>79</xdr:row>
      <xdr:rowOff>72827</xdr:rowOff>
    </xdr:to>
    <xdr:cxnSp macro="">
      <xdr:nvCxnSpPr>
        <xdr:cNvPr id="616" name="直線コネクタ 615"/>
        <xdr:cNvCxnSpPr/>
      </xdr:nvCxnSpPr>
      <xdr:spPr>
        <a:xfrm flipV="1">
          <a:off x="14374495" y="11784371"/>
          <a:ext cx="1269" cy="15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76654</xdr:rowOff>
    </xdr:from>
    <xdr:ext cx="534377" cy="259045"/>
    <xdr:sp macro="" textlink="">
      <xdr:nvSpPr>
        <xdr:cNvPr id="617" name="公債費最小値テキスト"/>
        <xdr:cNvSpPr txBox="1"/>
      </xdr:nvSpPr>
      <xdr:spPr>
        <a:xfrm>
          <a:off x="14419580" y="1332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72827</xdr:rowOff>
    </xdr:from>
    <xdr:to>
      <xdr:col>86</xdr:col>
      <xdr:colOff>25400</xdr:colOff>
      <xdr:row>79</xdr:row>
      <xdr:rowOff>72827</xdr:rowOff>
    </xdr:to>
    <xdr:cxnSp macro="">
      <xdr:nvCxnSpPr>
        <xdr:cNvPr id="618" name="直線コネクタ 617"/>
        <xdr:cNvCxnSpPr/>
      </xdr:nvCxnSpPr>
      <xdr:spPr>
        <a:xfrm>
          <a:off x="14287500" y="133163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167698</xdr:rowOff>
    </xdr:from>
    <xdr:ext cx="599010" cy="259045"/>
    <xdr:sp macro="" textlink="">
      <xdr:nvSpPr>
        <xdr:cNvPr id="619" name="公債費最大値テキスト"/>
        <xdr:cNvSpPr txBox="1"/>
      </xdr:nvSpPr>
      <xdr:spPr>
        <a:xfrm>
          <a:off x="14419580" y="1156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49571</xdr:rowOff>
    </xdr:from>
    <xdr:to>
      <xdr:col>86</xdr:col>
      <xdr:colOff>25400</xdr:colOff>
      <xdr:row>70</xdr:row>
      <xdr:rowOff>49571</xdr:rowOff>
    </xdr:to>
    <xdr:cxnSp macro="">
      <xdr:nvCxnSpPr>
        <xdr:cNvPr id="620" name="直線コネクタ 619"/>
        <xdr:cNvCxnSpPr/>
      </xdr:nvCxnSpPr>
      <xdr:spPr>
        <a:xfrm>
          <a:off x="14287500" y="1178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118044</xdr:rowOff>
    </xdr:from>
    <xdr:to>
      <xdr:col>85</xdr:col>
      <xdr:colOff>127000</xdr:colOff>
      <xdr:row>74</xdr:row>
      <xdr:rowOff>157775</xdr:rowOff>
    </xdr:to>
    <xdr:cxnSp macro="">
      <xdr:nvCxnSpPr>
        <xdr:cNvPr id="621" name="直線コネクタ 620"/>
        <xdr:cNvCxnSpPr/>
      </xdr:nvCxnSpPr>
      <xdr:spPr>
        <a:xfrm flipV="1">
          <a:off x="13629640" y="12523404"/>
          <a:ext cx="74676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34028</xdr:rowOff>
    </xdr:from>
    <xdr:ext cx="534377" cy="259045"/>
    <xdr:sp macro="" textlink="">
      <xdr:nvSpPr>
        <xdr:cNvPr id="622" name="公債費平均値テキスト"/>
        <xdr:cNvSpPr txBox="1"/>
      </xdr:nvSpPr>
      <xdr:spPr>
        <a:xfrm>
          <a:off x="14419580" y="127746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55601</xdr:rowOff>
    </xdr:from>
    <xdr:to>
      <xdr:col>85</xdr:col>
      <xdr:colOff>177800</xdr:colOff>
      <xdr:row>76</xdr:row>
      <xdr:rowOff>157201</xdr:rowOff>
    </xdr:to>
    <xdr:sp macro="" textlink="">
      <xdr:nvSpPr>
        <xdr:cNvPr id="623" name="フローチャート: 判断 622"/>
        <xdr:cNvSpPr/>
      </xdr:nvSpPr>
      <xdr:spPr>
        <a:xfrm>
          <a:off x="14325600" y="127962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157775</xdr:rowOff>
    </xdr:from>
    <xdr:to>
      <xdr:col>81</xdr:col>
      <xdr:colOff>50800</xdr:colOff>
      <xdr:row>75</xdr:row>
      <xdr:rowOff>111750</xdr:rowOff>
    </xdr:to>
    <xdr:cxnSp macro="">
      <xdr:nvCxnSpPr>
        <xdr:cNvPr id="624" name="直線コネクタ 623"/>
        <xdr:cNvCxnSpPr/>
      </xdr:nvCxnSpPr>
      <xdr:spPr>
        <a:xfrm flipV="1">
          <a:off x="12854940" y="12563135"/>
          <a:ext cx="7747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55997</xdr:rowOff>
    </xdr:from>
    <xdr:to>
      <xdr:col>81</xdr:col>
      <xdr:colOff>101600</xdr:colOff>
      <xdr:row>76</xdr:row>
      <xdr:rowOff>157597</xdr:rowOff>
    </xdr:to>
    <xdr:sp macro="" textlink="">
      <xdr:nvSpPr>
        <xdr:cNvPr id="625" name="フローチャート: 判断 624"/>
        <xdr:cNvSpPr/>
      </xdr:nvSpPr>
      <xdr:spPr>
        <a:xfrm>
          <a:off x="13578840" y="127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148724</xdr:rowOff>
    </xdr:from>
    <xdr:ext cx="534377" cy="259045"/>
    <xdr:sp macro="" textlink="">
      <xdr:nvSpPr>
        <xdr:cNvPr id="626" name="テキスト ボックス 625"/>
        <xdr:cNvSpPr txBox="1"/>
      </xdr:nvSpPr>
      <xdr:spPr>
        <a:xfrm>
          <a:off x="13408171" y="1288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111750</xdr:rowOff>
    </xdr:from>
    <xdr:to>
      <xdr:col>76</xdr:col>
      <xdr:colOff>114300</xdr:colOff>
      <xdr:row>76</xdr:row>
      <xdr:rowOff>4293</xdr:rowOff>
    </xdr:to>
    <xdr:cxnSp macro="">
      <xdr:nvCxnSpPr>
        <xdr:cNvPr id="627" name="直線コネクタ 626"/>
        <xdr:cNvCxnSpPr/>
      </xdr:nvCxnSpPr>
      <xdr:spPr>
        <a:xfrm flipV="1">
          <a:off x="12072620" y="12684750"/>
          <a:ext cx="782320" cy="6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102327</xdr:rowOff>
    </xdr:from>
    <xdr:to>
      <xdr:col>76</xdr:col>
      <xdr:colOff>165100</xdr:colOff>
      <xdr:row>77</xdr:row>
      <xdr:rowOff>32477</xdr:rowOff>
    </xdr:to>
    <xdr:sp macro="" textlink="">
      <xdr:nvSpPr>
        <xdr:cNvPr id="628" name="フローチャート: 判断 627"/>
        <xdr:cNvSpPr/>
      </xdr:nvSpPr>
      <xdr:spPr>
        <a:xfrm>
          <a:off x="12804140" y="12842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23604</xdr:rowOff>
    </xdr:from>
    <xdr:ext cx="534377" cy="259045"/>
    <xdr:sp macro="" textlink="">
      <xdr:nvSpPr>
        <xdr:cNvPr id="629" name="テキスト ボックス 628"/>
        <xdr:cNvSpPr txBox="1"/>
      </xdr:nvSpPr>
      <xdr:spPr>
        <a:xfrm>
          <a:off x="12610611" y="1293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4293</xdr:rowOff>
    </xdr:from>
    <xdr:to>
      <xdr:col>71</xdr:col>
      <xdr:colOff>177800</xdr:colOff>
      <xdr:row>76</xdr:row>
      <xdr:rowOff>41494</xdr:rowOff>
    </xdr:to>
    <xdr:cxnSp macro="">
      <xdr:nvCxnSpPr>
        <xdr:cNvPr id="630" name="直線コネクタ 629"/>
        <xdr:cNvCxnSpPr/>
      </xdr:nvCxnSpPr>
      <xdr:spPr>
        <a:xfrm flipV="1">
          <a:off x="11282680" y="12744933"/>
          <a:ext cx="789940" cy="3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143535</xdr:rowOff>
    </xdr:from>
    <xdr:to>
      <xdr:col>72</xdr:col>
      <xdr:colOff>38100</xdr:colOff>
      <xdr:row>77</xdr:row>
      <xdr:rowOff>73685</xdr:rowOff>
    </xdr:to>
    <xdr:sp macro="" textlink="">
      <xdr:nvSpPr>
        <xdr:cNvPr id="631" name="フローチャート: 判断 630"/>
        <xdr:cNvSpPr/>
      </xdr:nvSpPr>
      <xdr:spPr>
        <a:xfrm>
          <a:off x="12029440" y="12884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64812</xdr:rowOff>
    </xdr:from>
    <xdr:ext cx="534377" cy="259045"/>
    <xdr:sp macro="" textlink="">
      <xdr:nvSpPr>
        <xdr:cNvPr id="632" name="テキスト ボックス 631"/>
        <xdr:cNvSpPr txBox="1"/>
      </xdr:nvSpPr>
      <xdr:spPr>
        <a:xfrm>
          <a:off x="11835911" y="1297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117308</xdr:rowOff>
    </xdr:from>
    <xdr:to>
      <xdr:col>67</xdr:col>
      <xdr:colOff>101600</xdr:colOff>
      <xdr:row>77</xdr:row>
      <xdr:rowOff>47458</xdr:rowOff>
    </xdr:to>
    <xdr:sp macro="" textlink="">
      <xdr:nvSpPr>
        <xdr:cNvPr id="633" name="フローチャート: 判断 632"/>
        <xdr:cNvSpPr/>
      </xdr:nvSpPr>
      <xdr:spPr>
        <a:xfrm>
          <a:off x="11231880" y="12857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38585</xdr:rowOff>
    </xdr:from>
    <xdr:ext cx="534377" cy="259045"/>
    <xdr:sp macro="" textlink="">
      <xdr:nvSpPr>
        <xdr:cNvPr id="634" name="テキスト ボックス 633"/>
        <xdr:cNvSpPr txBox="1"/>
      </xdr:nvSpPr>
      <xdr:spPr>
        <a:xfrm>
          <a:off x="11061211" y="1294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67244</xdr:rowOff>
    </xdr:from>
    <xdr:to>
      <xdr:col>85</xdr:col>
      <xdr:colOff>177800</xdr:colOff>
      <xdr:row>74</xdr:row>
      <xdr:rowOff>168844</xdr:rowOff>
    </xdr:to>
    <xdr:sp macro="" textlink="">
      <xdr:nvSpPr>
        <xdr:cNvPr id="640" name="楕円 639"/>
        <xdr:cNvSpPr/>
      </xdr:nvSpPr>
      <xdr:spPr>
        <a:xfrm>
          <a:off x="14325600" y="1247260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90121</xdr:rowOff>
    </xdr:from>
    <xdr:ext cx="534377" cy="259045"/>
    <xdr:sp macro="" textlink="">
      <xdr:nvSpPr>
        <xdr:cNvPr id="641" name="公債費該当値テキスト"/>
        <xdr:cNvSpPr txBox="1"/>
      </xdr:nvSpPr>
      <xdr:spPr>
        <a:xfrm>
          <a:off x="14419580" y="1232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106975</xdr:rowOff>
    </xdr:from>
    <xdr:to>
      <xdr:col>81</xdr:col>
      <xdr:colOff>101600</xdr:colOff>
      <xdr:row>75</xdr:row>
      <xdr:rowOff>37125</xdr:rowOff>
    </xdr:to>
    <xdr:sp macro="" textlink="">
      <xdr:nvSpPr>
        <xdr:cNvPr id="642" name="楕円 641"/>
        <xdr:cNvSpPr/>
      </xdr:nvSpPr>
      <xdr:spPr>
        <a:xfrm>
          <a:off x="13578840" y="12512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53652</xdr:rowOff>
    </xdr:from>
    <xdr:ext cx="534377" cy="259045"/>
    <xdr:sp macro="" textlink="">
      <xdr:nvSpPr>
        <xdr:cNvPr id="643" name="テキスト ボックス 642"/>
        <xdr:cNvSpPr txBox="1"/>
      </xdr:nvSpPr>
      <xdr:spPr>
        <a:xfrm>
          <a:off x="13408171" y="1229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60950</xdr:rowOff>
    </xdr:from>
    <xdr:to>
      <xdr:col>76</xdr:col>
      <xdr:colOff>165100</xdr:colOff>
      <xdr:row>75</xdr:row>
      <xdr:rowOff>162550</xdr:rowOff>
    </xdr:to>
    <xdr:sp macro="" textlink="">
      <xdr:nvSpPr>
        <xdr:cNvPr id="644" name="楕円 643"/>
        <xdr:cNvSpPr/>
      </xdr:nvSpPr>
      <xdr:spPr>
        <a:xfrm>
          <a:off x="12804140" y="126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7627</xdr:rowOff>
    </xdr:from>
    <xdr:ext cx="534377" cy="259045"/>
    <xdr:sp macro="" textlink="">
      <xdr:nvSpPr>
        <xdr:cNvPr id="645" name="テキスト ボックス 644"/>
        <xdr:cNvSpPr txBox="1"/>
      </xdr:nvSpPr>
      <xdr:spPr>
        <a:xfrm>
          <a:off x="12610611" y="1241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124943</xdr:rowOff>
    </xdr:from>
    <xdr:to>
      <xdr:col>72</xdr:col>
      <xdr:colOff>38100</xdr:colOff>
      <xdr:row>76</xdr:row>
      <xdr:rowOff>55093</xdr:rowOff>
    </xdr:to>
    <xdr:sp macro="" textlink="">
      <xdr:nvSpPr>
        <xdr:cNvPr id="646" name="楕円 645"/>
        <xdr:cNvSpPr/>
      </xdr:nvSpPr>
      <xdr:spPr>
        <a:xfrm>
          <a:off x="12029440" y="12697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71620</xdr:rowOff>
    </xdr:from>
    <xdr:ext cx="534377" cy="259045"/>
    <xdr:sp macro="" textlink="">
      <xdr:nvSpPr>
        <xdr:cNvPr id="647" name="テキスト ボックス 646"/>
        <xdr:cNvSpPr txBox="1"/>
      </xdr:nvSpPr>
      <xdr:spPr>
        <a:xfrm>
          <a:off x="11835911" y="124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162144</xdr:rowOff>
    </xdr:from>
    <xdr:to>
      <xdr:col>67</xdr:col>
      <xdr:colOff>101600</xdr:colOff>
      <xdr:row>76</xdr:row>
      <xdr:rowOff>92294</xdr:rowOff>
    </xdr:to>
    <xdr:sp macro="" textlink="">
      <xdr:nvSpPr>
        <xdr:cNvPr id="648" name="楕円 647"/>
        <xdr:cNvSpPr/>
      </xdr:nvSpPr>
      <xdr:spPr>
        <a:xfrm>
          <a:off x="11231880" y="127351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108821</xdr:rowOff>
    </xdr:from>
    <xdr:ext cx="534377" cy="259045"/>
    <xdr:sp macro="" textlink="">
      <xdr:nvSpPr>
        <xdr:cNvPr id="649" name="テキスト ボックス 648"/>
        <xdr:cNvSpPr txBox="1"/>
      </xdr:nvSpPr>
      <xdr:spPr>
        <a:xfrm>
          <a:off x="11061211" y="1251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3" name="テキスト ボックス 662"/>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56114</xdr:rowOff>
    </xdr:from>
    <xdr:to>
      <xdr:col>85</xdr:col>
      <xdr:colOff>126364</xdr:colOff>
      <xdr:row>98</xdr:row>
      <xdr:rowOff>138658</xdr:rowOff>
    </xdr:to>
    <xdr:cxnSp macro="">
      <xdr:nvCxnSpPr>
        <xdr:cNvPr id="671" name="直線コネクタ 670"/>
        <xdr:cNvCxnSpPr/>
      </xdr:nvCxnSpPr>
      <xdr:spPr>
        <a:xfrm flipV="1">
          <a:off x="14374495" y="15143714"/>
          <a:ext cx="1269" cy="1423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142485</xdr:rowOff>
    </xdr:from>
    <xdr:ext cx="378565" cy="259045"/>
    <xdr:sp macro="" textlink="">
      <xdr:nvSpPr>
        <xdr:cNvPr id="672" name="積立金最小値テキスト"/>
        <xdr:cNvSpPr txBox="1"/>
      </xdr:nvSpPr>
      <xdr:spPr>
        <a:xfrm>
          <a:off x="14419580" y="16571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138658</xdr:rowOff>
    </xdr:from>
    <xdr:to>
      <xdr:col>86</xdr:col>
      <xdr:colOff>25400</xdr:colOff>
      <xdr:row>98</xdr:row>
      <xdr:rowOff>138658</xdr:rowOff>
    </xdr:to>
    <xdr:cxnSp macro="">
      <xdr:nvCxnSpPr>
        <xdr:cNvPr id="673" name="直線コネクタ 672"/>
        <xdr:cNvCxnSpPr/>
      </xdr:nvCxnSpPr>
      <xdr:spPr>
        <a:xfrm>
          <a:off x="14287500" y="165673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2791</xdr:rowOff>
    </xdr:from>
    <xdr:ext cx="599010" cy="259045"/>
    <xdr:sp macro="" textlink="">
      <xdr:nvSpPr>
        <xdr:cNvPr id="674" name="積立金最大値テキスト"/>
        <xdr:cNvSpPr txBox="1"/>
      </xdr:nvSpPr>
      <xdr:spPr>
        <a:xfrm>
          <a:off x="14419580" y="1492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56114</xdr:rowOff>
    </xdr:from>
    <xdr:to>
      <xdr:col>86</xdr:col>
      <xdr:colOff>25400</xdr:colOff>
      <xdr:row>90</xdr:row>
      <xdr:rowOff>56114</xdr:rowOff>
    </xdr:to>
    <xdr:cxnSp macro="">
      <xdr:nvCxnSpPr>
        <xdr:cNvPr id="675" name="直線コネクタ 674"/>
        <xdr:cNvCxnSpPr/>
      </xdr:nvCxnSpPr>
      <xdr:spPr>
        <a:xfrm>
          <a:off x="14287500" y="15143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160018</xdr:rowOff>
    </xdr:from>
    <xdr:to>
      <xdr:col>85</xdr:col>
      <xdr:colOff>127000</xdr:colOff>
      <xdr:row>98</xdr:row>
      <xdr:rowOff>30274</xdr:rowOff>
    </xdr:to>
    <xdr:cxnSp macro="">
      <xdr:nvCxnSpPr>
        <xdr:cNvPr id="676" name="直線コネクタ 675"/>
        <xdr:cNvCxnSpPr/>
      </xdr:nvCxnSpPr>
      <xdr:spPr>
        <a:xfrm>
          <a:off x="13629640" y="16421098"/>
          <a:ext cx="746760" cy="3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84473</xdr:rowOff>
    </xdr:from>
    <xdr:ext cx="534377" cy="259045"/>
    <xdr:sp macro="" textlink="">
      <xdr:nvSpPr>
        <xdr:cNvPr id="677" name="積立金平均値テキスト"/>
        <xdr:cNvSpPr txBox="1"/>
      </xdr:nvSpPr>
      <xdr:spPr>
        <a:xfrm>
          <a:off x="14419580" y="16177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61596</xdr:rowOff>
    </xdr:from>
    <xdr:to>
      <xdr:col>85</xdr:col>
      <xdr:colOff>177800</xdr:colOff>
      <xdr:row>97</xdr:row>
      <xdr:rowOff>163196</xdr:rowOff>
    </xdr:to>
    <xdr:sp macro="" textlink="">
      <xdr:nvSpPr>
        <xdr:cNvPr id="678" name="フローチャート: 判断 677"/>
        <xdr:cNvSpPr/>
      </xdr:nvSpPr>
      <xdr:spPr>
        <a:xfrm>
          <a:off x="14325600" y="163226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157457</xdr:rowOff>
    </xdr:from>
    <xdr:to>
      <xdr:col>81</xdr:col>
      <xdr:colOff>50800</xdr:colOff>
      <xdr:row>97</xdr:row>
      <xdr:rowOff>160018</xdr:rowOff>
    </xdr:to>
    <xdr:cxnSp macro="">
      <xdr:nvCxnSpPr>
        <xdr:cNvPr id="679" name="直線コネクタ 678"/>
        <xdr:cNvCxnSpPr/>
      </xdr:nvCxnSpPr>
      <xdr:spPr>
        <a:xfrm>
          <a:off x="12854940" y="16418537"/>
          <a:ext cx="7747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78422</xdr:rowOff>
    </xdr:from>
    <xdr:to>
      <xdr:col>81</xdr:col>
      <xdr:colOff>101600</xdr:colOff>
      <xdr:row>97</xdr:row>
      <xdr:rowOff>8572</xdr:rowOff>
    </xdr:to>
    <xdr:sp macro="" textlink="">
      <xdr:nvSpPr>
        <xdr:cNvPr id="680" name="フローチャート: 判断 679"/>
        <xdr:cNvSpPr/>
      </xdr:nvSpPr>
      <xdr:spPr>
        <a:xfrm>
          <a:off x="13578840" y="16171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25099</xdr:rowOff>
    </xdr:from>
    <xdr:ext cx="534377" cy="259045"/>
    <xdr:sp macro="" textlink="">
      <xdr:nvSpPr>
        <xdr:cNvPr id="681" name="テキスト ボックス 680"/>
        <xdr:cNvSpPr txBox="1"/>
      </xdr:nvSpPr>
      <xdr:spPr>
        <a:xfrm>
          <a:off x="13408171" y="1595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157457</xdr:rowOff>
    </xdr:from>
    <xdr:to>
      <xdr:col>76</xdr:col>
      <xdr:colOff>114300</xdr:colOff>
      <xdr:row>98</xdr:row>
      <xdr:rowOff>86080</xdr:rowOff>
    </xdr:to>
    <xdr:cxnSp macro="">
      <xdr:nvCxnSpPr>
        <xdr:cNvPr id="682" name="直線コネクタ 681"/>
        <xdr:cNvCxnSpPr/>
      </xdr:nvCxnSpPr>
      <xdr:spPr>
        <a:xfrm flipV="1">
          <a:off x="12072620" y="16418537"/>
          <a:ext cx="782320" cy="9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75211</xdr:rowOff>
    </xdr:from>
    <xdr:to>
      <xdr:col>76</xdr:col>
      <xdr:colOff>165100</xdr:colOff>
      <xdr:row>98</xdr:row>
      <xdr:rowOff>5361</xdr:rowOff>
    </xdr:to>
    <xdr:sp macro="" textlink="">
      <xdr:nvSpPr>
        <xdr:cNvPr id="683" name="フローチャート: 判断 682"/>
        <xdr:cNvSpPr/>
      </xdr:nvSpPr>
      <xdr:spPr>
        <a:xfrm>
          <a:off x="12804140" y="16336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21888</xdr:rowOff>
    </xdr:from>
    <xdr:ext cx="534377" cy="259045"/>
    <xdr:sp macro="" textlink="">
      <xdr:nvSpPr>
        <xdr:cNvPr id="684" name="テキスト ボックス 683"/>
        <xdr:cNvSpPr txBox="1"/>
      </xdr:nvSpPr>
      <xdr:spPr>
        <a:xfrm>
          <a:off x="12610611" y="1611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35303</xdr:rowOff>
    </xdr:from>
    <xdr:to>
      <xdr:col>71</xdr:col>
      <xdr:colOff>177800</xdr:colOff>
      <xdr:row>98</xdr:row>
      <xdr:rowOff>86080</xdr:rowOff>
    </xdr:to>
    <xdr:cxnSp macro="">
      <xdr:nvCxnSpPr>
        <xdr:cNvPr id="685" name="直線コネクタ 684"/>
        <xdr:cNvCxnSpPr/>
      </xdr:nvCxnSpPr>
      <xdr:spPr>
        <a:xfrm>
          <a:off x="11282680" y="16464023"/>
          <a:ext cx="789940" cy="5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74160</xdr:rowOff>
    </xdr:from>
    <xdr:to>
      <xdr:col>72</xdr:col>
      <xdr:colOff>38100</xdr:colOff>
      <xdr:row>98</xdr:row>
      <xdr:rowOff>4310</xdr:rowOff>
    </xdr:to>
    <xdr:sp macro="" textlink="">
      <xdr:nvSpPr>
        <xdr:cNvPr id="686" name="フローチャート: 判断 685"/>
        <xdr:cNvSpPr/>
      </xdr:nvSpPr>
      <xdr:spPr>
        <a:xfrm>
          <a:off x="12029440" y="1633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20837</xdr:rowOff>
    </xdr:from>
    <xdr:ext cx="534377" cy="259045"/>
    <xdr:sp macro="" textlink="">
      <xdr:nvSpPr>
        <xdr:cNvPr id="687" name="テキスト ボックス 686"/>
        <xdr:cNvSpPr txBox="1"/>
      </xdr:nvSpPr>
      <xdr:spPr>
        <a:xfrm>
          <a:off x="11835911" y="1611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49389</xdr:rowOff>
    </xdr:from>
    <xdr:to>
      <xdr:col>67</xdr:col>
      <xdr:colOff>101600</xdr:colOff>
      <xdr:row>97</xdr:row>
      <xdr:rowOff>150989</xdr:rowOff>
    </xdr:to>
    <xdr:sp macro="" textlink="">
      <xdr:nvSpPr>
        <xdr:cNvPr id="688" name="フローチャート: 判断 687"/>
        <xdr:cNvSpPr/>
      </xdr:nvSpPr>
      <xdr:spPr>
        <a:xfrm>
          <a:off x="11231880" y="1631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167516</xdr:rowOff>
    </xdr:from>
    <xdr:ext cx="534377" cy="259045"/>
    <xdr:sp macro="" textlink="">
      <xdr:nvSpPr>
        <xdr:cNvPr id="689" name="テキスト ボックス 688"/>
        <xdr:cNvSpPr txBox="1"/>
      </xdr:nvSpPr>
      <xdr:spPr>
        <a:xfrm>
          <a:off x="11061211" y="1609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150924</xdr:rowOff>
    </xdr:from>
    <xdr:to>
      <xdr:col>85</xdr:col>
      <xdr:colOff>177800</xdr:colOff>
      <xdr:row>98</xdr:row>
      <xdr:rowOff>81074</xdr:rowOff>
    </xdr:to>
    <xdr:sp macro="" textlink="">
      <xdr:nvSpPr>
        <xdr:cNvPr id="695" name="楕円 694"/>
        <xdr:cNvSpPr/>
      </xdr:nvSpPr>
      <xdr:spPr>
        <a:xfrm>
          <a:off x="14325600" y="164120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65851</xdr:rowOff>
    </xdr:from>
    <xdr:ext cx="534377" cy="259045"/>
    <xdr:sp macro="" textlink="">
      <xdr:nvSpPr>
        <xdr:cNvPr id="696" name="積立金該当値テキスト"/>
        <xdr:cNvSpPr txBox="1"/>
      </xdr:nvSpPr>
      <xdr:spPr>
        <a:xfrm>
          <a:off x="14419580" y="1632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109218</xdr:rowOff>
    </xdr:from>
    <xdr:to>
      <xdr:col>81</xdr:col>
      <xdr:colOff>101600</xdr:colOff>
      <xdr:row>98</xdr:row>
      <xdr:rowOff>39368</xdr:rowOff>
    </xdr:to>
    <xdr:sp macro="" textlink="">
      <xdr:nvSpPr>
        <xdr:cNvPr id="697" name="楕円 696"/>
        <xdr:cNvSpPr/>
      </xdr:nvSpPr>
      <xdr:spPr>
        <a:xfrm>
          <a:off x="13578840" y="16370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30495</xdr:rowOff>
    </xdr:from>
    <xdr:ext cx="534377" cy="259045"/>
    <xdr:sp macro="" textlink="">
      <xdr:nvSpPr>
        <xdr:cNvPr id="698" name="テキスト ボックス 697"/>
        <xdr:cNvSpPr txBox="1"/>
      </xdr:nvSpPr>
      <xdr:spPr>
        <a:xfrm>
          <a:off x="13408171" y="1645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106657</xdr:rowOff>
    </xdr:from>
    <xdr:to>
      <xdr:col>76</xdr:col>
      <xdr:colOff>165100</xdr:colOff>
      <xdr:row>98</xdr:row>
      <xdr:rowOff>36807</xdr:rowOff>
    </xdr:to>
    <xdr:sp macro="" textlink="">
      <xdr:nvSpPr>
        <xdr:cNvPr id="699" name="楕円 698"/>
        <xdr:cNvSpPr/>
      </xdr:nvSpPr>
      <xdr:spPr>
        <a:xfrm>
          <a:off x="12804140" y="163677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27934</xdr:rowOff>
    </xdr:from>
    <xdr:ext cx="534377" cy="259045"/>
    <xdr:sp macro="" textlink="">
      <xdr:nvSpPr>
        <xdr:cNvPr id="700" name="テキスト ボックス 699"/>
        <xdr:cNvSpPr txBox="1"/>
      </xdr:nvSpPr>
      <xdr:spPr>
        <a:xfrm>
          <a:off x="12610611" y="1645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35280</xdr:rowOff>
    </xdr:from>
    <xdr:to>
      <xdr:col>72</xdr:col>
      <xdr:colOff>38100</xdr:colOff>
      <xdr:row>98</xdr:row>
      <xdr:rowOff>136880</xdr:rowOff>
    </xdr:to>
    <xdr:sp macro="" textlink="">
      <xdr:nvSpPr>
        <xdr:cNvPr id="701" name="楕円 700"/>
        <xdr:cNvSpPr/>
      </xdr:nvSpPr>
      <xdr:spPr>
        <a:xfrm>
          <a:off x="12029440" y="16464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128007</xdr:rowOff>
    </xdr:from>
    <xdr:ext cx="469744" cy="259045"/>
    <xdr:sp macro="" textlink="">
      <xdr:nvSpPr>
        <xdr:cNvPr id="702" name="テキスト ボックス 701"/>
        <xdr:cNvSpPr txBox="1"/>
      </xdr:nvSpPr>
      <xdr:spPr>
        <a:xfrm>
          <a:off x="11868228" y="1655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155953</xdr:rowOff>
    </xdr:from>
    <xdr:to>
      <xdr:col>67</xdr:col>
      <xdr:colOff>101600</xdr:colOff>
      <xdr:row>98</xdr:row>
      <xdr:rowOff>86103</xdr:rowOff>
    </xdr:to>
    <xdr:sp macro="" textlink="">
      <xdr:nvSpPr>
        <xdr:cNvPr id="703" name="楕円 702"/>
        <xdr:cNvSpPr/>
      </xdr:nvSpPr>
      <xdr:spPr>
        <a:xfrm>
          <a:off x="11231880" y="16417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77230</xdr:rowOff>
    </xdr:from>
    <xdr:ext cx="534377" cy="259045"/>
    <xdr:sp macro="" textlink="">
      <xdr:nvSpPr>
        <xdr:cNvPr id="704" name="テキスト ボックス 703"/>
        <xdr:cNvSpPr txBox="1"/>
      </xdr:nvSpPr>
      <xdr:spPr>
        <a:xfrm>
          <a:off x="11061211" y="1650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xdr:cNvSpPr txBox="1"/>
      </xdr:nvSpPr>
      <xdr:spPr>
        <a:xfrm>
          <a:off x="1563072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113011</xdr:rowOff>
    </xdr:from>
    <xdr:to>
      <xdr:col>116</xdr:col>
      <xdr:colOff>62864</xdr:colOff>
      <xdr:row>38</xdr:row>
      <xdr:rowOff>25400</xdr:rowOff>
    </xdr:to>
    <xdr:cxnSp macro="">
      <xdr:nvCxnSpPr>
        <xdr:cNvPr id="724" name="直線コネクタ 723"/>
        <xdr:cNvCxnSpPr/>
      </xdr:nvCxnSpPr>
      <xdr:spPr>
        <a:xfrm flipV="1">
          <a:off x="19507835" y="5142211"/>
          <a:ext cx="1269" cy="125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5" name="投資及び出資金最小値テキスト"/>
        <xdr:cNvSpPr txBox="1"/>
      </xdr:nvSpPr>
      <xdr:spPr>
        <a:xfrm>
          <a:off x="19560540" y="63995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59688</xdr:rowOff>
    </xdr:from>
    <xdr:ext cx="534377" cy="259045"/>
    <xdr:sp macro="" textlink="">
      <xdr:nvSpPr>
        <xdr:cNvPr id="727" name="投資及び出資金最大値テキスト"/>
        <xdr:cNvSpPr txBox="1"/>
      </xdr:nvSpPr>
      <xdr:spPr>
        <a:xfrm>
          <a:off x="19560540" y="492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113011</xdr:rowOff>
    </xdr:from>
    <xdr:to>
      <xdr:col>116</xdr:col>
      <xdr:colOff>152400</xdr:colOff>
      <xdr:row>30</xdr:row>
      <xdr:rowOff>113011</xdr:rowOff>
    </xdr:to>
    <xdr:cxnSp macro="">
      <xdr:nvCxnSpPr>
        <xdr:cNvPr id="728" name="直線コネクタ 727"/>
        <xdr:cNvCxnSpPr/>
      </xdr:nvCxnSpPr>
      <xdr:spPr>
        <a:xfrm>
          <a:off x="19443700" y="51422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60604</xdr:rowOff>
    </xdr:from>
    <xdr:to>
      <xdr:col>116</xdr:col>
      <xdr:colOff>63500</xdr:colOff>
      <xdr:row>37</xdr:row>
      <xdr:rowOff>94952</xdr:rowOff>
    </xdr:to>
    <xdr:cxnSp macro="">
      <xdr:nvCxnSpPr>
        <xdr:cNvPr id="729" name="直線コネクタ 728"/>
        <xdr:cNvCxnSpPr/>
      </xdr:nvCxnSpPr>
      <xdr:spPr>
        <a:xfrm>
          <a:off x="18778220" y="5760364"/>
          <a:ext cx="731520" cy="53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7307</xdr:rowOff>
    </xdr:from>
    <xdr:ext cx="469744" cy="259045"/>
    <xdr:sp macro="" textlink="">
      <xdr:nvSpPr>
        <xdr:cNvPr id="730" name="投資及び出資金平均値テキスト"/>
        <xdr:cNvSpPr txBox="1"/>
      </xdr:nvSpPr>
      <xdr:spPr>
        <a:xfrm>
          <a:off x="19560540" y="6042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155880</xdr:rowOff>
    </xdr:from>
    <xdr:to>
      <xdr:col>116</xdr:col>
      <xdr:colOff>114300</xdr:colOff>
      <xdr:row>37</xdr:row>
      <xdr:rowOff>86030</xdr:rowOff>
    </xdr:to>
    <xdr:sp macro="" textlink="">
      <xdr:nvSpPr>
        <xdr:cNvPr id="731" name="フローチャート: 判断 730"/>
        <xdr:cNvSpPr/>
      </xdr:nvSpPr>
      <xdr:spPr>
        <a:xfrm>
          <a:off x="19458940" y="619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60604</xdr:rowOff>
    </xdr:from>
    <xdr:to>
      <xdr:col>111</xdr:col>
      <xdr:colOff>177800</xdr:colOff>
      <xdr:row>37</xdr:row>
      <xdr:rowOff>90037</xdr:rowOff>
    </xdr:to>
    <xdr:cxnSp macro="">
      <xdr:nvCxnSpPr>
        <xdr:cNvPr id="732" name="直線コネクタ 731"/>
        <xdr:cNvCxnSpPr/>
      </xdr:nvCxnSpPr>
      <xdr:spPr>
        <a:xfrm flipV="1">
          <a:off x="17988280" y="5760364"/>
          <a:ext cx="789940" cy="53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162852</xdr:rowOff>
    </xdr:from>
    <xdr:to>
      <xdr:col>112</xdr:col>
      <xdr:colOff>38100</xdr:colOff>
      <xdr:row>37</xdr:row>
      <xdr:rowOff>93002</xdr:rowOff>
    </xdr:to>
    <xdr:sp macro="" textlink="">
      <xdr:nvSpPr>
        <xdr:cNvPr id="733" name="フローチャート: 判断 732"/>
        <xdr:cNvSpPr/>
      </xdr:nvSpPr>
      <xdr:spPr>
        <a:xfrm>
          <a:off x="18735040" y="6197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84129</xdr:rowOff>
    </xdr:from>
    <xdr:ext cx="469744" cy="259045"/>
    <xdr:sp macro="" textlink="">
      <xdr:nvSpPr>
        <xdr:cNvPr id="734" name="テキスト ボックス 733"/>
        <xdr:cNvSpPr txBox="1"/>
      </xdr:nvSpPr>
      <xdr:spPr>
        <a:xfrm>
          <a:off x="18573828" y="628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53118</xdr:rowOff>
    </xdr:from>
    <xdr:to>
      <xdr:col>107</xdr:col>
      <xdr:colOff>50800</xdr:colOff>
      <xdr:row>37</xdr:row>
      <xdr:rowOff>90037</xdr:rowOff>
    </xdr:to>
    <xdr:cxnSp macro="">
      <xdr:nvCxnSpPr>
        <xdr:cNvPr id="735" name="直線コネクタ 734"/>
        <xdr:cNvCxnSpPr/>
      </xdr:nvCxnSpPr>
      <xdr:spPr>
        <a:xfrm>
          <a:off x="17213580" y="6088158"/>
          <a:ext cx="774700" cy="20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27635</xdr:rowOff>
    </xdr:from>
    <xdr:to>
      <xdr:col>107</xdr:col>
      <xdr:colOff>101600</xdr:colOff>
      <xdr:row>37</xdr:row>
      <xdr:rowOff>129235</xdr:rowOff>
    </xdr:to>
    <xdr:sp macro="" textlink="">
      <xdr:nvSpPr>
        <xdr:cNvPr id="736" name="フローチャート: 判断 735"/>
        <xdr:cNvSpPr/>
      </xdr:nvSpPr>
      <xdr:spPr>
        <a:xfrm>
          <a:off x="17937480" y="62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145762</xdr:rowOff>
    </xdr:from>
    <xdr:ext cx="469744" cy="259045"/>
    <xdr:sp macro="" textlink="">
      <xdr:nvSpPr>
        <xdr:cNvPr id="737" name="テキスト ボックス 736"/>
        <xdr:cNvSpPr txBox="1"/>
      </xdr:nvSpPr>
      <xdr:spPr>
        <a:xfrm>
          <a:off x="17776268" y="601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53118</xdr:rowOff>
    </xdr:from>
    <xdr:to>
      <xdr:col>102</xdr:col>
      <xdr:colOff>114300</xdr:colOff>
      <xdr:row>36</xdr:row>
      <xdr:rowOff>90151</xdr:rowOff>
    </xdr:to>
    <xdr:cxnSp macro="">
      <xdr:nvCxnSpPr>
        <xdr:cNvPr id="738" name="直線コネクタ 737"/>
        <xdr:cNvCxnSpPr/>
      </xdr:nvCxnSpPr>
      <xdr:spPr>
        <a:xfrm flipV="1">
          <a:off x="16431260" y="6088158"/>
          <a:ext cx="78232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57810</xdr:rowOff>
    </xdr:from>
    <xdr:to>
      <xdr:col>102</xdr:col>
      <xdr:colOff>165100</xdr:colOff>
      <xdr:row>37</xdr:row>
      <xdr:rowOff>159410</xdr:rowOff>
    </xdr:to>
    <xdr:sp macro="" textlink="">
      <xdr:nvSpPr>
        <xdr:cNvPr id="739" name="フローチャート: 判断 738"/>
        <xdr:cNvSpPr/>
      </xdr:nvSpPr>
      <xdr:spPr>
        <a:xfrm>
          <a:off x="17162780" y="62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150537</xdr:rowOff>
    </xdr:from>
    <xdr:ext cx="469744" cy="259045"/>
    <xdr:sp macro="" textlink="">
      <xdr:nvSpPr>
        <xdr:cNvPr id="740" name="テキスト ボックス 739"/>
        <xdr:cNvSpPr txBox="1"/>
      </xdr:nvSpPr>
      <xdr:spPr>
        <a:xfrm>
          <a:off x="17001568" y="63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62497</xdr:rowOff>
    </xdr:from>
    <xdr:to>
      <xdr:col>98</xdr:col>
      <xdr:colOff>38100</xdr:colOff>
      <xdr:row>37</xdr:row>
      <xdr:rowOff>164097</xdr:rowOff>
    </xdr:to>
    <xdr:sp macro="" textlink="">
      <xdr:nvSpPr>
        <xdr:cNvPr id="741" name="フローチャート: 判断 740"/>
        <xdr:cNvSpPr/>
      </xdr:nvSpPr>
      <xdr:spPr>
        <a:xfrm>
          <a:off x="16388080" y="6265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155224</xdr:rowOff>
    </xdr:from>
    <xdr:ext cx="469744" cy="259045"/>
    <xdr:sp macro="" textlink="">
      <xdr:nvSpPr>
        <xdr:cNvPr id="742" name="テキスト ボックス 741"/>
        <xdr:cNvSpPr txBox="1"/>
      </xdr:nvSpPr>
      <xdr:spPr>
        <a:xfrm>
          <a:off x="16226868" y="635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44152</xdr:rowOff>
    </xdr:from>
    <xdr:to>
      <xdr:col>116</xdr:col>
      <xdr:colOff>114300</xdr:colOff>
      <xdr:row>37</xdr:row>
      <xdr:rowOff>145752</xdr:rowOff>
    </xdr:to>
    <xdr:sp macro="" textlink="">
      <xdr:nvSpPr>
        <xdr:cNvPr id="748" name="楕円 747"/>
        <xdr:cNvSpPr/>
      </xdr:nvSpPr>
      <xdr:spPr>
        <a:xfrm>
          <a:off x="19458940" y="62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134307</xdr:rowOff>
    </xdr:from>
    <xdr:ext cx="469744" cy="259045"/>
    <xdr:sp macro="" textlink="">
      <xdr:nvSpPr>
        <xdr:cNvPr id="749" name="投資及び出資金該当値テキスト"/>
        <xdr:cNvSpPr txBox="1"/>
      </xdr:nvSpPr>
      <xdr:spPr>
        <a:xfrm>
          <a:off x="19560540" y="616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9804</xdr:rowOff>
    </xdr:from>
    <xdr:to>
      <xdr:col>112</xdr:col>
      <xdr:colOff>38100</xdr:colOff>
      <xdr:row>34</xdr:row>
      <xdr:rowOff>111404</xdr:rowOff>
    </xdr:to>
    <xdr:sp macro="" textlink="">
      <xdr:nvSpPr>
        <xdr:cNvPr id="750" name="楕円 749"/>
        <xdr:cNvSpPr/>
      </xdr:nvSpPr>
      <xdr:spPr>
        <a:xfrm>
          <a:off x="18735040" y="57095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127931</xdr:rowOff>
    </xdr:from>
    <xdr:ext cx="534377" cy="259045"/>
    <xdr:sp macro="" textlink="">
      <xdr:nvSpPr>
        <xdr:cNvPr id="751" name="テキスト ボックス 750"/>
        <xdr:cNvSpPr txBox="1"/>
      </xdr:nvSpPr>
      <xdr:spPr>
        <a:xfrm>
          <a:off x="18541511" y="549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39237</xdr:rowOff>
    </xdr:from>
    <xdr:to>
      <xdr:col>107</xdr:col>
      <xdr:colOff>101600</xdr:colOff>
      <xdr:row>37</xdr:row>
      <xdr:rowOff>140837</xdr:rowOff>
    </xdr:to>
    <xdr:sp macro="" textlink="">
      <xdr:nvSpPr>
        <xdr:cNvPr id="752" name="楕円 751"/>
        <xdr:cNvSpPr/>
      </xdr:nvSpPr>
      <xdr:spPr>
        <a:xfrm>
          <a:off x="17937480" y="624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131963</xdr:rowOff>
    </xdr:from>
    <xdr:ext cx="469744" cy="259045"/>
    <xdr:sp macro="" textlink="">
      <xdr:nvSpPr>
        <xdr:cNvPr id="753" name="テキスト ボックス 752"/>
        <xdr:cNvSpPr txBox="1"/>
      </xdr:nvSpPr>
      <xdr:spPr>
        <a:xfrm>
          <a:off x="17776268" y="633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2318</xdr:rowOff>
    </xdr:from>
    <xdr:to>
      <xdr:col>102</xdr:col>
      <xdr:colOff>165100</xdr:colOff>
      <xdr:row>36</xdr:row>
      <xdr:rowOff>103918</xdr:rowOff>
    </xdr:to>
    <xdr:sp macro="" textlink="">
      <xdr:nvSpPr>
        <xdr:cNvPr id="754" name="楕円 753"/>
        <xdr:cNvSpPr/>
      </xdr:nvSpPr>
      <xdr:spPr>
        <a:xfrm>
          <a:off x="17162780" y="603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120445</xdr:rowOff>
    </xdr:from>
    <xdr:ext cx="469744" cy="259045"/>
    <xdr:sp macro="" textlink="">
      <xdr:nvSpPr>
        <xdr:cNvPr id="755" name="テキスト ボックス 754"/>
        <xdr:cNvSpPr txBox="1"/>
      </xdr:nvSpPr>
      <xdr:spPr>
        <a:xfrm>
          <a:off x="17001568" y="582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39351</xdr:rowOff>
    </xdr:from>
    <xdr:to>
      <xdr:col>98</xdr:col>
      <xdr:colOff>38100</xdr:colOff>
      <xdr:row>36</xdr:row>
      <xdr:rowOff>140951</xdr:rowOff>
    </xdr:to>
    <xdr:sp macro="" textlink="">
      <xdr:nvSpPr>
        <xdr:cNvPr id="756" name="楕円 755"/>
        <xdr:cNvSpPr/>
      </xdr:nvSpPr>
      <xdr:spPr>
        <a:xfrm>
          <a:off x="16388080" y="6074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157478</xdr:rowOff>
    </xdr:from>
    <xdr:ext cx="469744" cy="259045"/>
    <xdr:sp macro="" textlink="">
      <xdr:nvSpPr>
        <xdr:cNvPr id="757" name="テキスト ボックス 756"/>
        <xdr:cNvSpPr txBox="1"/>
      </xdr:nvSpPr>
      <xdr:spPr>
        <a:xfrm>
          <a:off x="16226868" y="585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8" name="直線コネクタ 767"/>
        <xdr:cNvCxnSpPr/>
      </xdr:nvCxnSpPr>
      <xdr:spPr>
        <a:xfrm>
          <a:off x="16093440" y="99896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9" name="テキスト ボックス 768"/>
        <xdr:cNvSpPr txBox="1"/>
      </xdr:nvSpPr>
      <xdr:spPr>
        <a:xfrm>
          <a:off x="1589037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0" name="直線コネクタ 769"/>
        <xdr:cNvCxnSpPr/>
      </xdr:nvCxnSpPr>
      <xdr:spPr>
        <a:xfrm>
          <a:off x="16093440" y="96706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1" name="テキスト ボックス 770"/>
        <xdr:cNvSpPr txBox="1"/>
      </xdr:nvSpPr>
      <xdr:spPr>
        <a:xfrm>
          <a:off x="15694841" y="95322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2" name="直線コネクタ 771"/>
        <xdr:cNvCxnSpPr/>
      </xdr:nvCxnSpPr>
      <xdr:spPr>
        <a:xfrm>
          <a:off x="16093440" y="93517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73" name="テキスト ボックス 772"/>
        <xdr:cNvSpPr txBox="1"/>
      </xdr:nvSpPr>
      <xdr:spPr>
        <a:xfrm>
          <a:off x="15694841" y="92133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4" name="直線コネクタ 773"/>
        <xdr:cNvCxnSpPr/>
      </xdr:nvCxnSpPr>
      <xdr:spPr>
        <a:xfrm>
          <a:off x="16093440" y="90327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75" name="テキスト ボックス 774"/>
        <xdr:cNvSpPr txBox="1"/>
      </xdr:nvSpPr>
      <xdr:spPr>
        <a:xfrm>
          <a:off x="15694841" y="8890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6" name="直線コネクタ 775"/>
        <xdr:cNvCxnSpPr/>
      </xdr:nvCxnSpPr>
      <xdr:spPr>
        <a:xfrm>
          <a:off x="16093440" y="87138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7" name="テキスト ボックス 776"/>
        <xdr:cNvSpPr txBox="1"/>
      </xdr:nvSpPr>
      <xdr:spPr>
        <a:xfrm>
          <a:off x="15630721" y="85716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8" name="直線コネクタ 777"/>
        <xdr:cNvCxnSpPr/>
      </xdr:nvCxnSpPr>
      <xdr:spPr>
        <a:xfrm>
          <a:off x="16093440" y="83910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79" name="テキスト ボックス 778"/>
        <xdr:cNvSpPr txBox="1"/>
      </xdr:nvSpPr>
      <xdr:spPr>
        <a:xfrm>
          <a:off x="15630721" y="82526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148082</xdr:rowOff>
    </xdr:from>
    <xdr:to>
      <xdr:col>116</xdr:col>
      <xdr:colOff>62864</xdr:colOff>
      <xdr:row>59</xdr:row>
      <xdr:rowOff>98878</xdr:rowOff>
    </xdr:to>
    <xdr:cxnSp macro="">
      <xdr:nvCxnSpPr>
        <xdr:cNvPr id="783" name="直線コネクタ 782"/>
        <xdr:cNvCxnSpPr/>
      </xdr:nvCxnSpPr>
      <xdr:spPr>
        <a:xfrm flipV="1">
          <a:off x="19507835" y="8530082"/>
          <a:ext cx="1269" cy="145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4" name="貸付金最小値テキスト"/>
        <xdr:cNvSpPr txBox="1"/>
      </xdr:nvSpPr>
      <xdr:spPr>
        <a:xfrm>
          <a:off x="19560540" y="99934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5" name="直線コネクタ 784"/>
        <xdr:cNvCxnSpPr/>
      </xdr:nvCxnSpPr>
      <xdr:spPr>
        <a:xfrm>
          <a:off x="19443700" y="9989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94759</xdr:rowOff>
    </xdr:from>
    <xdr:ext cx="534377" cy="259045"/>
    <xdr:sp macro="" textlink="">
      <xdr:nvSpPr>
        <xdr:cNvPr id="786" name="貸付金最大値テキスト"/>
        <xdr:cNvSpPr txBox="1"/>
      </xdr:nvSpPr>
      <xdr:spPr>
        <a:xfrm>
          <a:off x="19560540" y="830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148082</xdr:rowOff>
    </xdr:from>
    <xdr:to>
      <xdr:col>116</xdr:col>
      <xdr:colOff>152400</xdr:colOff>
      <xdr:row>50</xdr:row>
      <xdr:rowOff>148082</xdr:rowOff>
    </xdr:to>
    <xdr:cxnSp macro="">
      <xdr:nvCxnSpPr>
        <xdr:cNvPr id="787" name="直線コネクタ 786"/>
        <xdr:cNvCxnSpPr/>
      </xdr:nvCxnSpPr>
      <xdr:spPr>
        <a:xfrm>
          <a:off x="19443700" y="8530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57622</xdr:rowOff>
    </xdr:from>
    <xdr:to>
      <xdr:col>116</xdr:col>
      <xdr:colOff>63500</xdr:colOff>
      <xdr:row>55</xdr:row>
      <xdr:rowOff>104866</xdr:rowOff>
    </xdr:to>
    <xdr:cxnSp macro="">
      <xdr:nvCxnSpPr>
        <xdr:cNvPr id="788" name="直線コネクタ 787"/>
        <xdr:cNvCxnSpPr/>
      </xdr:nvCxnSpPr>
      <xdr:spPr>
        <a:xfrm>
          <a:off x="18778220" y="8439622"/>
          <a:ext cx="731520" cy="8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93126</xdr:rowOff>
    </xdr:from>
    <xdr:ext cx="469744" cy="259045"/>
    <xdr:sp macro="" textlink="">
      <xdr:nvSpPr>
        <xdr:cNvPr id="789" name="貸付金平均値テキスト"/>
        <xdr:cNvSpPr txBox="1"/>
      </xdr:nvSpPr>
      <xdr:spPr>
        <a:xfrm>
          <a:off x="19560540" y="9648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114699</xdr:rowOff>
    </xdr:from>
    <xdr:to>
      <xdr:col>116</xdr:col>
      <xdr:colOff>114300</xdr:colOff>
      <xdr:row>58</xdr:row>
      <xdr:rowOff>44849</xdr:rowOff>
    </xdr:to>
    <xdr:sp macro="" textlink="">
      <xdr:nvSpPr>
        <xdr:cNvPr id="790" name="フローチャート: 判断 789"/>
        <xdr:cNvSpPr/>
      </xdr:nvSpPr>
      <xdr:spPr>
        <a:xfrm>
          <a:off x="19458940" y="96701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57622</xdr:rowOff>
    </xdr:from>
    <xdr:to>
      <xdr:col>111</xdr:col>
      <xdr:colOff>177800</xdr:colOff>
      <xdr:row>55</xdr:row>
      <xdr:rowOff>5806</xdr:rowOff>
    </xdr:to>
    <xdr:cxnSp macro="">
      <xdr:nvCxnSpPr>
        <xdr:cNvPr id="791" name="直線コネクタ 790"/>
        <xdr:cNvCxnSpPr/>
      </xdr:nvCxnSpPr>
      <xdr:spPr>
        <a:xfrm flipV="1">
          <a:off x="17988280" y="8439622"/>
          <a:ext cx="789940" cy="78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53739</xdr:rowOff>
    </xdr:from>
    <xdr:to>
      <xdr:col>112</xdr:col>
      <xdr:colOff>38100</xdr:colOff>
      <xdr:row>57</xdr:row>
      <xdr:rowOff>155339</xdr:rowOff>
    </xdr:to>
    <xdr:sp macro="" textlink="">
      <xdr:nvSpPr>
        <xdr:cNvPr id="792" name="フローチャート: 判断 791"/>
        <xdr:cNvSpPr/>
      </xdr:nvSpPr>
      <xdr:spPr>
        <a:xfrm>
          <a:off x="18735040" y="96092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146466</xdr:rowOff>
    </xdr:from>
    <xdr:ext cx="469744" cy="259045"/>
    <xdr:sp macro="" textlink="">
      <xdr:nvSpPr>
        <xdr:cNvPr id="793" name="テキスト ボックス 792"/>
        <xdr:cNvSpPr txBox="1"/>
      </xdr:nvSpPr>
      <xdr:spPr>
        <a:xfrm>
          <a:off x="18573828" y="9701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5806</xdr:rowOff>
    </xdr:from>
    <xdr:to>
      <xdr:col>107</xdr:col>
      <xdr:colOff>50800</xdr:colOff>
      <xdr:row>56</xdr:row>
      <xdr:rowOff>99423</xdr:rowOff>
    </xdr:to>
    <xdr:cxnSp macro="">
      <xdr:nvCxnSpPr>
        <xdr:cNvPr id="794" name="直線コネクタ 793"/>
        <xdr:cNvCxnSpPr/>
      </xdr:nvCxnSpPr>
      <xdr:spPr>
        <a:xfrm flipV="1">
          <a:off x="17213580" y="9226006"/>
          <a:ext cx="7747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168039</xdr:rowOff>
    </xdr:from>
    <xdr:to>
      <xdr:col>107</xdr:col>
      <xdr:colOff>101600</xdr:colOff>
      <xdr:row>57</xdr:row>
      <xdr:rowOff>98189</xdr:rowOff>
    </xdr:to>
    <xdr:sp macro="" textlink="">
      <xdr:nvSpPr>
        <xdr:cNvPr id="795" name="フローチャート: 判断 794"/>
        <xdr:cNvSpPr/>
      </xdr:nvSpPr>
      <xdr:spPr>
        <a:xfrm>
          <a:off x="17937480" y="95558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89316</xdr:rowOff>
    </xdr:from>
    <xdr:ext cx="469744" cy="259045"/>
    <xdr:sp macro="" textlink="">
      <xdr:nvSpPr>
        <xdr:cNvPr id="796" name="テキスト ボックス 795"/>
        <xdr:cNvSpPr txBox="1"/>
      </xdr:nvSpPr>
      <xdr:spPr>
        <a:xfrm>
          <a:off x="17776268" y="964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42817</xdr:rowOff>
    </xdr:from>
    <xdr:to>
      <xdr:col>102</xdr:col>
      <xdr:colOff>114300</xdr:colOff>
      <xdr:row>56</xdr:row>
      <xdr:rowOff>99423</xdr:rowOff>
    </xdr:to>
    <xdr:cxnSp macro="">
      <xdr:nvCxnSpPr>
        <xdr:cNvPr id="797" name="直線コネクタ 796"/>
        <xdr:cNvCxnSpPr/>
      </xdr:nvCxnSpPr>
      <xdr:spPr>
        <a:xfrm>
          <a:off x="16431260" y="9430657"/>
          <a:ext cx="78232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169128</xdr:rowOff>
    </xdr:from>
    <xdr:to>
      <xdr:col>102</xdr:col>
      <xdr:colOff>165100</xdr:colOff>
      <xdr:row>56</xdr:row>
      <xdr:rowOff>99278</xdr:rowOff>
    </xdr:to>
    <xdr:sp macro="" textlink="">
      <xdr:nvSpPr>
        <xdr:cNvPr id="798" name="フローチャート: 判断 797"/>
        <xdr:cNvSpPr/>
      </xdr:nvSpPr>
      <xdr:spPr>
        <a:xfrm>
          <a:off x="17162780" y="9389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115805</xdr:rowOff>
    </xdr:from>
    <xdr:ext cx="469744" cy="259045"/>
    <xdr:sp macro="" textlink="">
      <xdr:nvSpPr>
        <xdr:cNvPr id="799" name="テキスト ボックス 798"/>
        <xdr:cNvSpPr txBox="1"/>
      </xdr:nvSpPr>
      <xdr:spPr>
        <a:xfrm>
          <a:off x="17001568" y="916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131681</xdr:rowOff>
    </xdr:from>
    <xdr:to>
      <xdr:col>98</xdr:col>
      <xdr:colOff>38100</xdr:colOff>
      <xdr:row>56</xdr:row>
      <xdr:rowOff>61831</xdr:rowOff>
    </xdr:to>
    <xdr:sp macro="" textlink="">
      <xdr:nvSpPr>
        <xdr:cNvPr id="800" name="フローチャート: 判断 799"/>
        <xdr:cNvSpPr/>
      </xdr:nvSpPr>
      <xdr:spPr>
        <a:xfrm>
          <a:off x="16388080" y="9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78358</xdr:rowOff>
    </xdr:from>
    <xdr:ext cx="469744" cy="259045"/>
    <xdr:sp macro="" textlink="">
      <xdr:nvSpPr>
        <xdr:cNvPr id="801" name="テキスト ボックス 800"/>
        <xdr:cNvSpPr txBox="1"/>
      </xdr:nvSpPr>
      <xdr:spPr>
        <a:xfrm>
          <a:off x="16226868" y="913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54066</xdr:rowOff>
    </xdr:from>
    <xdr:to>
      <xdr:col>116</xdr:col>
      <xdr:colOff>114300</xdr:colOff>
      <xdr:row>55</xdr:row>
      <xdr:rowOff>155666</xdr:rowOff>
    </xdr:to>
    <xdr:sp macro="" textlink="">
      <xdr:nvSpPr>
        <xdr:cNvPr id="807" name="楕円 806"/>
        <xdr:cNvSpPr/>
      </xdr:nvSpPr>
      <xdr:spPr>
        <a:xfrm>
          <a:off x="19458940" y="927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76943</xdr:rowOff>
    </xdr:from>
    <xdr:ext cx="469744" cy="259045"/>
    <xdr:sp macro="" textlink="">
      <xdr:nvSpPr>
        <xdr:cNvPr id="808" name="貸付金該当値テキスト"/>
        <xdr:cNvSpPr txBox="1"/>
      </xdr:nvSpPr>
      <xdr:spPr>
        <a:xfrm>
          <a:off x="19560540" y="912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6822</xdr:rowOff>
    </xdr:from>
    <xdr:to>
      <xdr:col>112</xdr:col>
      <xdr:colOff>38100</xdr:colOff>
      <xdr:row>50</xdr:row>
      <xdr:rowOff>108422</xdr:rowOff>
    </xdr:to>
    <xdr:sp macro="" textlink="">
      <xdr:nvSpPr>
        <xdr:cNvPr id="809" name="楕円 808"/>
        <xdr:cNvSpPr/>
      </xdr:nvSpPr>
      <xdr:spPr>
        <a:xfrm>
          <a:off x="18735040" y="8388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48</xdr:row>
      <xdr:rowOff>124949</xdr:rowOff>
    </xdr:from>
    <xdr:ext cx="534377" cy="259045"/>
    <xdr:sp macro="" textlink="">
      <xdr:nvSpPr>
        <xdr:cNvPr id="810" name="テキスト ボックス 809"/>
        <xdr:cNvSpPr txBox="1"/>
      </xdr:nvSpPr>
      <xdr:spPr>
        <a:xfrm>
          <a:off x="18541511" y="817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126456</xdr:rowOff>
    </xdr:from>
    <xdr:to>
      <xdr:col>107</xdr:col>
      <xdr:colOff>101600</xdr:colOff>
      <xdr:row>55</xdr:row>
      <xdr:rowOff>56606</xdr:rowOff>
    </xdr:to>
    <xdr:sp macro="" textlink="">
      <xdr:nvSpPr>
        <xdr:cNvPr id="811" name="楕円 810"/>
        <xdr:cNvSpPr/>
      </xdr:nvSpPr>
      <xdr:spPr>
        <a:xfrm>
          <a:off x="17937480" y="91790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73133</xdr:rowOff>
    </xdr:from>
    <xdr:ext cx="469744" cy="259045"/>
    <xdr:sp macro="" textlink="">
      <xdr:nvSpPr>
        <xdr:cNvPr id="812" name="テキスト ボックス 811"/>
        <xdr:cNvSpPr txBox="1"/>
      </xdr:nvSpPr>
      <xdr:spPr>
        <a:xfrm>
          <a:off x="17776268" y="895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48623</xdr:rowOff>
    </xdr:from>
    <xdr:to>
      <xdr:col>102</xdr:col>
      <xdr:colOff>165100</xdr:colOff>
      <xdr:row>56</xdr:row>
      <xdr:rowOff>150223</xdr:rowOff>
    </xdr:to>
    <xdr:sp macro="" textlink="">
      <xdr:nvSpPr>
        <xdr:cNvPr id="813" name="楕円 812"/>
        <xdr:cNvSpPr/>
      </xdr:nvSpPr>
      <xdr:spPr>
        <a:xfrm>
          <a:off x="17162780" y="943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141350</xdr:rowOff>
    </xdr:from>
    <xdr:ext cx="469744" cy="259045"/>
    <xdr:sp macro="" textlink="">
      <xdr:nvSpPr>
        <xdr:cNvPr id="814" name="テキスト ボックス 813"/>
        <xdr:cNvSpPr txBox="1"/>
      </xdr:nvSpPr>
      <xdr:spPr>
        <a:xfrm>
          <a:off x="17001568" y="95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163467</xdr:rowOff>
    </xdr:from>
    <xdr:to>
      <xdr:col>98</xdr:col>
      <xdr:colOff>38100</xdr:colOff>
      <xdr:row>56</xdr:row>
      <xdr:rowOff>93617</xdr:rowOff>
    </xdr:to>
    <xdr:sp macro="" textlink="">
      <xdr:nvSpPr>
        <xdr:cNvPr id="815" name="楕円 814"/>
        <xdr:cNvSpPr/>
      </xdr:nvSpPr>
      <xdr:spPr>
        <a:xfrm>
          <a:off x="16388080" y="9383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84744</xdr:rowOff>
    </xdr:from>
    <xdr:ext cx="469744" cy="259045"/>
    <xdr:sp macro="" textlink="">
      <xdr:nvSpPr>
        <xdr:cNvPr id="816" name="テキスト ボックス 815"/>
        <xdr:cNvSpPr txBox="1"/>
      </xdr:nvSpPr>
      <xdr:spPr>
        <a:xfrm>
          <a:off x="16226868" y="947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9" name="テキスト ボックス 828"/>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1" name="テキスト ボックス 830"/>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3" name="テキスト ボックス 832"/>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5" name="テキスト ボックス 834"/>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147110</xdr:rowOff>
    </xdr:from>
    <xdr:to>
      <xdr:col>116</xdr:col>
      <xdr:colOff>62864</xdr:colOff>
      <xdr:row>78</xdr:row>
      <xdr:rowOff>161761</xdr:rowOff>
    </xdr:to>
    <xdr:cxnSp macro="">
      <xdr:nvCxnSpPr>
        <xdr:cNvPr id="841" name="直線コネクタ 840"/>
        <xdr:cNvCxnSpPr/>
      </xdr:nvCxnSpPr>
      <xdr:spPr>
        <a:xfrm flipV="1">
          <a:off x="19507835" y="11881910"/>
          <a:ext cx="1269" cy="135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165588</xdr:rowOff>
    </xdr:from>
    <xdr:ext cx="534377" cy="259045"/>
    <xdr:sp macro="" textlink="">
      <xdr:nvSpPr>
        <xdr:cNvPr id="842" name="繰出金最小値テキスト"/>
        <xdr:cNvSpPr txBox="1"/>
      </xdr:nvSpPr>
      <xdr:spPr>
        <a:xfrm>
          <a:off x="19560540" y="1324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161761</xdr:rowOff>
    </xdr:from>
    <xdr:to>
      <xdr:col>116</xdr:col>
      <xdr:colOff>152400</xdr:colOff>
      <xdr:row>78</xdr:row>
      <xdr:rowOff>161761</xdr:rowOff>
    </xdr:to>
    <xdr:cxnSp macro="">
      <xdr:nvCxnSpPr>
        <xdr:cNvPr id="843" name="直線コネクタ 842"/>
        <xdr:cNvCxnSpPr/>
      </xdr:nvCxnSpPr>
      <xdr:spPr>
        <a:xfrm>
          <a:off x="19443700" y="13237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93787</xdr:rowOff>
    </xdr:from>
    <xdr:ext cx="534377" cy="259045"/>
    <xdr:sp macro="" textlink="">
      <xdr:nvSpPr>
        <xdr:cNvPr id="844" name="繰出金最大値テキスト"/>
        <xdr:cNvSpPr txBox="1"/>
      </xdr:nvSpPr>
      <xdr:spPr>
        <a:xfrm>
          <a:off x="19560540" y="1166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147110</xdr:rowOff>
    </xdr:from>
    <xdr:to>
      <xdr:col>116</xdr:col>
      <xdr:colOff>152400</xdr:colOff>
      <xdr:row>70</xdr:row>
      <xdr:rowOff>147110</xdr:rowOff>
    </xdr:to>
    <xdr:cxnSp macro="">
      <xdr:nvCxnSpPr>
        <xdr:cNvPr id="845" name="直線コネクタ 844"/>
        <xdr:cNvCxnSpPr/>
      </xdr:nvCxnSpPr>
      <xdr:spPr>
        <a:xfrm>
          <a:off x="19443700" y="11881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6712</xdr:rowOff>
    </xdr:from>
    <xdr:to>
      <xdr:col>116</xdr:col>
      <xdr:colOff>63500</xdr:colOff>
      <xdr:row>74</xdr:row>
      <xdr:rowOff>32068</xdr:rowOff>
    </xdr:to>
    <xdr:cxnSp macro="">
      <xdr:nvCxnSpPr>
        <xdr:cNvPr id="846" name="直線コネクタ 845"/>
        <xdr:cNvCxnSpPr/>
      </xdr:nvCxnSpPr>
      <xdr:spPr>
        <a:xfrm>
          <a:off x="18778220" y="12412072"/>
          <a:ext cx="73152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122210</xdr:rowOff>
    </xdr:from>
    <xdr:ext cx="534377" cy="259045"/>
    <xdr:sp macro="" textlink="">
      <xdr:nvSpPr>
        <xdr:cNvPr id="847" name="繰出金平均値テキスト"/>
        <xdr:cNvSpPr txBox="1"/>
      </xdr:nvSpPr>
      <xdr:spPr>
        <a:xfrm>
          <a:off x="19560540" y="12527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143783</xdr:rowOff>
    </xdr:from>
    <xdr:to>
      <xdr:col>116</xdr:col>
      <xdr:colOff>114300</xdr:colOff>
      <xdr:row>75</xdr:row>
      <xdr:rowOff>73933</xdr:rowOff>
    </xdr:to>
    <xdr:sp macro="" textlink="">
      <xdr:nvSpPr>
        <xdr:cNvPr id="848" name="フローチャート: 判断 847"/>
        <xdr:cNvSpPr/>
      </xdr:nvSpPr>
      <xdr:spPr>
        <a:xfrm>
          <a:off x="19458940" y="12549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6712</xdr:rowOff>
    </xdr:from>
    <xdr:to>
      <xdr:col>111</xdr:col>
      <xdr:colOff>177800</xdr:colOff>
      <xdr:row>74</xdr:row>
      <xdr:rowOff>80740</xdr:rowOff>
    </xdr:to>
    <xdr:cxnSp macro="">
      <xdr:nvCxnSpPr>
        <xdr:cNvPr id="849" name="直線コネクタ 848"/>
        <xdr:cNvCxnSpPr/>
      </xdr:nvCxnSpPr>
      <xdr:spPr>
        <a:xfrm flipV="1">
          <a:off x="17988280" y="12412072"/>
          <a:ext cx="78994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99702</xdr:rowOff>
    </xdr:from>
    <xdr:to>
      <xdr:col>112</xdr:col>
      <xdr:colOff>38100</xdr:colOff>
      <xdr:row>75</xdr:row>
      <xdr:rowOff>29852</xdr:rowOff>
    </xdr:to>
    <xdr:sp macro="" textlink="">
      <xdr:nvSpPr>
        <xdr:cNvPr id="850" name="フローチャート: 判断 849"/>
        <xdr:cNvSpPr/>
      </xdr:nvSpPr>
      <xdr:spPr>
        <a:xfrm>
          <a:off x="18735040" y="12505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20979</xdr:rowOff>
    </xdr:from>
    <xdr:ext cx="534377" cy="259045"/>
    <xdr:sp macro="" textlink="">
      <xdr:nvSpPr>
        <xdr:cNvPr id="851" name="テキスト ボックス 850"/>
        <xdr:cNvSpPr txBox="1"/>
      </xdr:nvSpPr>
      <xdr:spPr>
        <a:xfrm>
          <a:off x="18541511" y="1259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80740</xdr:rowOff>
    </xdr:from>
    <xdr:to>
      <xdr:col>107</xdr:col>
      <xdr:colOff>50800</xdr:colOff>
      <xdr:row>74</xdr:row>
      <xdr:rowOff>135547</xdr:rowOff>
    </xdr:to>
    <xdr:cxnSp macro="">
      <xdr:nvCxnSpPr>
        <xdr:cNvPr id="852" name="直線コネクタ 851"/>
        <xdr:cNvCxnSpPr/>
      </xdr:nvCxnSpPr>
      <xdr:spPr>
        <a:xfrm flipV="1">
          <a:off x="17213580" y="12486100"/>
          <a:ext cx="774700" cy="5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118370</xdr:rowOff>
    </xdr:from>
    <xdr:to>
      <xdr:col>107</xdr:col>
      <xdr:colOff>101600</xdr:colOff>
      <xdr:row>75</xdr:row>
      <xdr:rowOff>48520</xdr:rowOff>
    </xdr:to>
    <xdr:sp macro="" textlink="">
      <xdr:nvSpPr>
        <xdr:cNvPr id="853" name="フローチャート: 判断 852"/>
        <xdr:cNvSpPr/>
      </xdr:nvSpPr>
      <xdr:spPr>
        <a:xfrm>
          <a:off x="17937480" y="12523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39647</xdr:rowOff>
    </xdr:from>
    <xdr:ext cx="534377" cy="259045"/>
    <xdr:sp macro="" textlink="">
      <xdr:nvSpPr>
        <xdr:cNvPr id="854" name="テキスト ボックス 853"/>
        <xdr:cNvSpPr txBox="1"/>
      </xdr:nvSpPr>
      <xdr:spPr>
        <a:xfrm>
          <a:off x="17766811" y="1261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135547</xdr:rowOff>
    </xdr:from>
    <xdr:to>
      <xdr:col>102</xdr:col>
      <xdr:colOff>114300</xdr:colOff>
      <xdr:row>75</xdr:row>
      <xdr:rowOff>17837</xdr:rowOff>
    </xdr:to>
    <xdr:cxnSp macro="">
      <xdr:nvCxnSpPr>
        <xdr:cNvPr id="855" name="直線コネクタ 854"/>
        <xdr:cNvCxnSpPr/>
      </xdr:nvCxnSpPr>
      <xdr:spPr>
        <a:xfrm flipV="1">
          <a:off x="16431260" y="12540907"/>
          <a:ext cx="782320" cy="4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151784</xdr:rowOff>
    </xdr:from>
    <xdr:to>
      <xdr:col>102</xdr:col>
      <xdr:colOff>165100</xdr:colOff>
      <xdr:row>75</xdr:row>
      <xdr:rowOff>81934</xdr:rowOff>
    </xdr:to>
    <xdr:sp macro="" textlink="">
      <xdr:nvSpPr>
        <xdr:cNvPr id="856" name="フローチャート: 判断 855"/>
        <xdr:cNvSpPr/>
      </xdr:nvSpPr>
      <xdr:spPr>
        <a:xfrm>
          <a:off x="17162780" y="125571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73061</xdr:rowOff>
    </xdr:from>
    <xdr:ext cx="534377" cy="259045"/>
    <xdr:sp macro="" textlink="">
      <xdr:nvSpPr>
        <xdr:cNvPr id="857" name="テキスト ボックス 856"/>
        <xdr:cNvSpPr txBox="1"/>
      </xdr:nvSpPr>
      <xdr:spPr>
        <a:xfrm>
          <a:off x="16969251" y="1264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13157</xdr:rowOff>
    </xdr:from>
    <xdr:to>
      <xdr:col>98</xdr:col>
      <xdr:colOff>38100</xdr:colOff>
      <xdr:row>75</xdr:row>
      <xdr:rowOff>114757</xdr:rowOff>
    </xdr:to>
    <xdr:sp macro="" textlink="">
      <xdr:nvSpPr>
        <xdr:cNvPr id="858" name="フローチャート: 判断 857"/>
        <xdr:cNvSpPr/>
      </xdr:nvSpPr>
      <xdr:spPr>
        <a:xfrm>
          <a:off x="16388080" y="125861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105884</xdr:rowOff>
    </xdr:from>
    <xdr:ext cx="534377" cy="259045"/>
    <xdr:sp macro="" textlink="">
      <xdr:nvSpPr>
        <xdr:cNvPr id="859" name="テキスト ボックス 858"/>
        <xdr:cNvSpPr txBox="1"/>
      </xdr:nvSpPr>
      <xdr:spPr>
        <a:xfrm>
          <a:off x="16194551" y="1267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152718</xdr:rowOff>
    </xdr:from>
    <xdr:to>
      <xdr:col>116</xdr:col>
      <xdr:colOff>114300</xdr:colOff>
      <xdr:row>74</xdr:row>
      <xdr:rowOff>82868</xdr:rowOff>
    </xdr:to>
    <xdr:sp macro="" textlink="">
      <xdr:nvSpPr>
        <xdr:cNvPr id="865" name="楕円 864"/>
        <xdr:cNvSpPr/>
      </xdr:nvSpPr>
      <xdr:spPr>
        <a:xfrm>
          <a:off x="19458940" y="12390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4145</xdr:rowOff>
    </xdr:from>
    <xdr:ext cx="534377" cy="259045"/>
    <xdr:sp macro="" textlink="">
      <xdr:nvSpPr>
        <xdr:cNvPr id="866" name="繰出金該当値テキスト"/>
        <xdr:cNvSpPr txBox="1"/>
      </xdr:nvSpPr>
      <xdr:spPr>
        <a:xfrm>
          <a:off x="19560540" y="1224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127362</xdr:rowOff>
    </xdr:from>
    <xdr:to>
      <xdr:col>112</xdr:col>
      <xdr:colOff>38100</xdr:colOff>
      <xdr:row>74</xdr:row>
      <xdr:rowOff>57512</xdr:rowOff>
    </xdr:to>
    <xdr:sp macro="" textlink="">
      <xdr:nvSpPr>
        <xdr:cNvPr id="867" name="楕円 866"/>
        <xdr:cNvSpPr/>
      </xdr:nvSpPr>
      <xdr:spPr>
        <a:xfrm>
          <a:off x="18735040" y="123650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74039</xdr:rowOff>
    </xdr:from>
    <xdr:ext cx="534377" cy="259045"/>
    <xdr:sp macro="" textlink="">
      <xdr:nvSpPr>
        <xdr:cNvPr id="868" name="テキスト ボックス 867"/>
        <xdr:cNvSpPr txBox="1"/>
      </xdr:nvSpPr>
      <xdr:spPr>
        <a:xfrm>
          <a:off x="18541511" y="1214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29940</xdr:rowOff>
    </xdr:from>
    <xdr:to>
      <xdr:col>107</xdr:col>
      <xdr:colOff>101600</xdr:colOff>
      <xdr:row>74</xdr:row>
      <xdr:rowOff>131540</xdr:rowOff>
    </xdr:to>
    <xdr:sp macro="" textlink="">
      <xdr:nvSpPr>
        <xdr:cNvPr id="869" name="楕円 868"/>
        <xdr:cNvSpPr/>
      </xdr:nvSpPr>
      <xdr:spPr>
        <a:xfrm>
          <a:off x="17937480" y="124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148067</xdr:rowOff>
    </xdr:from>
    <xdr:ext cx="534377" cy="259045"/>
    <xdr:sp macro="" textlink="">
      <xdr:nvSpPr>
        <xdr:cNvPr id="870" name="テキスト ボックス 869"/>
        <xdr:cNvSpPr txBox="1"/>
      </xdr:nvSpPr>
      <xdr:spPr>
        <a:xfrm>
          <a:off x="17766811" y="1221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84747</xdr:rowOff>
    </xdr:from>
    <xdr:to>
      <xdr:col>102</xdr:col>
      <xdr:colOff>165100</xdr:colOff>
      <xdr:row>75</xdr:row>
      <xdr:rowOff>14897</xdr:rowOff>
    </xdr:to>
    <xdr:sp macro="" textlink="">
      <xdr:nvSpPr>
        <xdr:cNvPr id="871" name="楕円 870"/>
        <xdr:cNvSpPr/>
      </xdr:nvSpPr>
      <xdr:spPr>
        <a:xfrm>
          <a:off x="17162780" y="124901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31424</xdr:rowOff>
    </xdr:from>
    <xdr:ext cx="534377" cy="259045"/>
    <xdr:sp macro="" textlink="">
      <xdr:nvSpPr>
        <xdr:cNvPr id="872" name="テキスト ボックス 871"/>
        <xdr:cNvSpPr txBox="1"/>
      </xdr:nvSpPr>
      <xdr:spPr>
        <a:xfrm>
          <a:off x="16969251" y="1226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138487</xdr:rowOff>
    </xdr:from>
    <xdr:to>
      <xdr:col>98</xdr:col>
      <xdr:colOff>38100</xdr:colOff>
      <xdr:row>75</xdr:row>
      <xdr:rowOff>68637</xdr:rowOff>
    </xdr:to>
    <xdr:sp macro="" textlink="">
      <xdr:nvSpPr>
        <xdr:cNvPr id="873" name="楕円 872"/>
        <xdr:cNvSpPr/>
      </xdr:nvSpPr>
      <xdr:spPr>
        <a:xfrm>
          <a:off x="16388080" y="125438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85164</xdr:rowOff>
    </xdr:from>
    <xdr:ext cx="534377" cy="259045"/>
    <xdr:sp macro="" textlink="">
      <xdr:nvSpPr>
        <xdr:cNvPr id="874" name="テキスト ボックス 873"/>
        <xdr:cNvSpPr txBox="1"/>
      </xdr:nvSpPr>
      <xdr:spPr>
        <a:xfrm>
          <a:off x="16194551" y="1232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教育施設の調理師等の確保により、類似団体平均より高い水準で高止まりの傾向にある。補助費等については、置賜広域病院企業団に係る負担金の一部が、本町を経由して支出されることから、数値が突出している。投資及び出資金については、水道事業会計への出資金の減少に伴い大幅に減少している。貸付金については、地域総合整備資金貸付事業が終了したことにより、大幅に減少している。維持補修費については、例年にない豪雪により冬期間の除雪費が増加した状況である。普通建設事業費については、パークゴルフ場整備が完了したことに伴い減少している。公債費については、大規模事業実施に伴い、年々増加している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7196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77216</xdr:rowOff>
    </xdr:from>
    <xdr:to>
      <xdr:col>24</xdr:col>
      <xdr:colOff>62865</xdr:colOff>
      <xdr:row>38</xdr:row>
      <xdr:rowOff>119888</xdr:rowOff>
    </xdr:to>
    <xdr:cxnSp macro="">
      <xdr:nvCxnSpPr>
        <xdr:cNvPr id="56" name="直線コネクタ 55"/>
        <xdr:cNvCxnSpPr/>
      </xdr:nvCxnSpPr>
      <xdr:spPr>
        <a:xfrm flipV="1">
          <a:off x="4084955" y="5274056"/>
          <a:ext cx="127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123715</xdr:rowOff>
    </xdr:from>
    <xdr:ext cx="469744" cy="259045"/>
    <xdr:sp macro="" textlink="">
      <xdr:nvSpPr>
        <xdr:cNvPr id="57" name="議会費最小値テキスト"/>
        <xdr:cNvSpPr txBox="1"/>
      </xdr:nvSpPr>
      <xdr:spPr>
        <a:xfrm>
          <a:off x="4137660"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119888</xdr:rowOff>
    </xdr:from>
    <xdr:to>
      <xdr:col>24</xdr:col>
      <xdr:colOff>152400</xdr:colOff>
      <xdr:row>38</xdr:row>
      <xdr:rowOff>119888</xdr:rowOff>
    </xdr:to>
    <xdr:cxnSp macro="">
      <xdr:nvCxnSpPr>
        <xdr:cNvPr id="58" name="直線コネクタ 57"/>
        <xdr:cNvCxnSpPr/>
      </xdr:nvCxnSpPr>
      <xdr:spPr>
        <a:xfrm>
          <a:off x="4020820" y="6490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23893</xdr:rowOff>
    </xdr:from>
    <xdr:ext cx="469744" cy="259045"/>
    <xdr:sp macro="" textlink="">
      <xdr:nvSpPr>
        <xdr:cNvPr id="59" name="議会費最大値テキスト"/>
        <xdr:cNvSpPr txBox="1"/>
      </xdr:nvSpPr>
      <xdr:spPr>
        <a:xfrm>
          <a:off x="4137660" y="505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77216</xdr:rowOff>
    </xdr:from>
    <xdr:to>
      <xdr:col>24</xdr:col>
      <xdr:colOff>152400</xdr:colOff>
      <xdr:row>31</xdr:row>
      <xdr:rowOff>77216</xdr:rowOff>
    </xdr:to>
    <xdr:cxnSp macro="">
      <xdr:nvCxnSpPr>
        <xdr:cNvPr id="60" name="直線コネクタ 59"/>
        <xdr:cNvCxnSpPr/>
      </xdr:nvCxnSpPr>
      <xdr:spPr>
        <a:xfrm>
          <a:off x="4020820" y="5274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124841</xdr:rowOff>
    </xdr:from>
    <xdr:to>
      <xdr:col>24</xdr:col>
      <xdr:colOff>63500</xdr:colOff>
      <xdr:row>32</xdr:row>
      <xdr:rowOff>21971</xdr:rowOff>
    </xdr:to>
    <xdr:cxnSp macro="">
      <xdr:nvCxnSpPr>
        <xdr:cNvPr id="61" name="直線コネクタ 60"/>
        <xdr:cNvCxnSpPr/>
      </xdr:nvCxnSpPr>
      <xdr:spPr>
        <a:xfrm>
          <a:off x="3355340" y="5321681"/>
          <a:ext cx="7315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143527</xdr:rowOff>
    </xdr:from>
    <xdr:ext cx="469744" cy="259045"/>
    <xdr:sp macro="" textlink="">
      <xdr:nvSpPr>
        <xdr:cNvPr id="62" name="議会費平均値テキスト"/>
        <xdr:cNvSpPr txBox="1"/>
      </xdr:nvSpPr>
      <xdr:spPr>
        <a:xfrm>
          <a:off x="4137660" y="5843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165100</xdr:rowOff>
    </xdr:from>
    <xdr:to>
      <xdr:col>24</xdr:col>
      <xdr:colOff>114300</xdr:colOff>
      <xdr:row>35</xdr:row>
      <xdr:rowOff>95250</xdr:rowOff>
    </xdr:to>
    <xdr:sp macro="" textlink="">
      <xdr:nvSpPr>
        <xdr:cNvPr id="63" name="フローチャート: 判断 62"/>
        <xdr:cNvSpPr/>
      </xdr:nvSpPr>
      <xdr:spPr>
        <a:xfrm>
          <a:off x="4036060" y="5864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99314</xdr:rowOff>
    </xdr:from>
    <xdr:to>
      <xdr:col>19</xdr:col>
      <xdr:colOff>177800</xdr:colOff>
      <xdr:row>31</xdr:row>
      <xdr:rowOff>124841</xdr:rowOff>
    </xdr:to>
    <xdr:cxnSp macro="">
      <xdr:nvCxnSpPr>
        <xdr:cNvPr id="64" name="直線コネクタ 63"/>
        <xdr:cNvCxnSpPr/>
      </xdr:nvCxnSpPr>
      <xdr:spPr>
        <a:xfrm>
          <a:off x="2565400" y="5296154"/>
          <a:ext cx="78994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30607</xdr:rowOff>
    </xdr:from>
    <xdr:to>
      <xdr:col>20</xdr:col>
      <xdr:colOff>38100</xdr:colOff>
      <xdr:row>35</xdr:row>
      <xdr:rowOff>132207</xdr:rowOff>
    </xdr:to>
    <xdr:sp macro="" textlink="">
      <xdr:nvSpPr>
        <xdr:cNvPr id="65" name="フローチャート: 判断 64"/>
        <xdr:cNvSpPr/>
      </xdr:nvSpPr>
      <xdr:spPr>
        <a:xfrm>
          <a:off x="3312160" y="58980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123334</xdr:rowOff>
    </xdr:from>
    <xdr:ext cx="469744" cy="259045"/>
    <xdr:sp macro="" textlink="">
      <xdr:nvSpPr>
        <xdr:cNvPr id="66" name="テキスト ボックス 65"/>
        <xdr:cNvSpPr txBox="1"/>
      </xdr:nvSpPr>
      <xdr:spPr>
        <a:xfrm>
          <a:off x="3150948" y="599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99314</xdr:rowOff>
    </xdr:from>
    <xdr:to>
      <xdr:col>15</xdr:col>
      <xdr:colOff>50800</xdr:colOff>
      <xdr:row>32</xdr:row>
      <xdr:rowOff>35687</xdr:rowOff>
    </xdr:to>
    <xdr:cxnSp macro="">
      <xdr:nvCxnSpPr>
        <xdr:cNvPr id="67" name="直線コネクタ 66"/>
        <xdr:cNvCxnSpPr/>
      </xdr:nvCxnSpPr>
      <xdr:spPr>
        <a:xfrm flipV="1">
          <a:off x="1790700" y="5296154"/>
          <a:ext cx="7747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81661</xdr:rowOff>
    </xdr:from>
    <xdr:to>
      <xdr:col>15</xdr:col>
      <xdr:colOff>101600</xdr:colOff>
      <xdr:row>35</xdr:row>
      <xdr:rowOff>11811</xdr:rowOff>
    </xdr:to>
    <xdr:sp macro="" textlink="">
      <xdr:nvSpPr>
        <xdr:cNvPr id="68" name="フローチャート: 判断 67"/>
        <xdr:cNvSpPr/>
      </xdr:nvSpPr>
      <xdr:spPr>
        <a:xfrm>
          <a:off x="2514600" y="57814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2938</xdr:rowOff>
    </xdr:from>
    <xdr:ext cx="469744" cy="259045"/>
    <xdr:sp macro="" textlink="">
      <xdr:nvSpPr>
        <xdr:cNvPr id="69" name="テキスト ボックス 68"/>
        <xdr:cNvSpPr txBox="1"/>
      </xdr:nvSpPr>
      <xdr:spPr>
        <a:xfrm>
          <a:off x="2353388" y="587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35687</xdr:rowOff>
    </xdr:from>
    <xdr:to>
      <xdr:col>10</xdr:col>
      <xdr:colOff>114300</xdr:colOff>
      <xdr:row>33</xdr:row>
      <xdr:rowOff>67691</xdr:rowOff>
    </xdr:to>
    <xdr:cxnSp macro="">
      <xdr:nvCxnSpPr>
        <xdr:cNvPr id="70" name="直線コネクタ 69"/>
        <xdr:cNvCxnSpPr/>
      </xdr:nvCxnSpPr>
      <xdr:spPr>
        <a:xfrm flipV="1">
          <a:off x="1008380" y="5400167"/>
          <a:ext cx="782320" cy="19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45085</xdr:rowOff>
    </xdr:from>
    <xdr:to>
      <xdr:col>10</xdr:col>
      <xdr:colOff>165100</xdr:colOff>
      <xdr:row>34</xdr:row>
      <xdr:rowOff>146685</xdr:rowOff>
    </xdr:to>
    <xdr:sp macro="" textlink="">
      <xdr:nvSpPr>
        <xdr:cNvPr id="71" name="フローチャート: 判断 70"/>
        <xdr:cNvSpPr/>
      </xdr:nvSpPr>
      <xdr:spPr>
        <a:xfrm>
          <a:off x="1739900" y="574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137812</xdr:rowOff>
    </xdr:from>
    <xdr:ext cx="469744" cy="259045"/>
    <xdr:sp macro="" textlink="">
      <xdr:nvSpPr>
        <xdr:cNvPr id="72" name="テキスト ボックス 71"/>
        <xdr:cNvSpPr txBox="1"/>
      </xdr:nvSpPr>
      <xdr:spPr>
        <a:xfrm>
          <a:off x="1578688" y="583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114046</xdr:rowOff>
    </xdr:from>
    <xdr:to>
      <xdr:col>6</xdr:col>
      <xdr:colOff>38100</xdr:colOff>
      <xdr:row>35</xdr:row>
      <xdr:rowOff>44196</xdr:rowOff>
    </xdr:to>
    <xdr:sp macro="" textlink="">
      <xdr:nvSpPr>
        <xdr:cNvPr id="73" name="フローチャート: 判断 72"/>
        <xdr:cNvSpPr/>
      </xdr:nvSpPr>
      <xdr:spPr>
        <a:xfrm>
          <a:off x="965200" y="58138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xdr:cNvSpPr txBox="1"/>
      </xdr:nvSpPr>
      <xdr:spPr>
        <a:xfrm>
          <a:off x="803988" y="59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142621</xdr:rowOff>
    </xdr:from>
    <xdr:to>
      <xdr:col>24</xdr:col>
      <xdr:colOff>114300</xdr:colOff>
      <xdr:row>32</xdr:row>
      <xdr:rowOff>72771</xdr:rowOff>
    </xdr:to>
    <xdr:sp macro="" textlink="">
      <xdr:nvSpPr>
        <xdr:cNvPr id="80" name="楕円 79"/>
        <xdr:cNvSpPr/>
      </xdr:nvSpPr>
      <xdr:spPr>
        <a:xfrm>
          <a:off x="4036060" y="53394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57548</xdr:rowOff>
    </xdr:from>
    <xdr:ext cx="469744" cy="259045"/>
    <xdr:sp macro="" textlink="">
      <xdr:nvSpPr>
        <xdr:cNvPr id="81" name="議会費該当値テキスト"/>
        <xdr:cNvSpPr txBox="1"/>
      </xdr:nvSpPr>
      <xdr:spPr>
        <a:xfrm>
          <a:off x="4137660" y="52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74041</xdr:rowOff>
    </xdr:from>
    <xdr:to>
      <xdr:col>20</xdr:col>
      <xdr:colOff>38100</xdr:colOff>
      <xdr:row>32</xdr:row>
      <xdr:rowOff>4191</xdr:rowOff>
    </xdr:to>
    <xdr:sp macro="" textlink="">
      <xdr:nvSpPr>
        <xdr:cNvPr id="82" name="楕円 81"/>
        <xdr:cNvSpPr/>
      </xdr:nvSpPr>
      <xdr:spPr>
        <a:xfrm>
          <a:off x="3312160" y="52708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20718</xdr:rowOff>
    </xdr:from>
    <xdr:ext cx="469744" cy="259045"/>
    <xdr:sp macro="" textlink="">
      <xdr:nvSpPr>
        <xdr:cNvPr id="83" name="テキスト ボックス 82"/>
        <xdr:cNvSpPr txBox="1"/>
      </xdr:nvSpPr>
      <xdr:spPr>
        <a:xfrm>
          <a:off x="3150948" y="504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48514</xdr:rowOff>
    </xdr:from>
    <xdr:to>
      <xdr:col>15</xdr:col>
      <xdr:colOff>101600</xdr:colOff>
      <xdr:row>31</xdr:row>
      <xdr:rowOff>150114</xdr:rowOff>
    </xdr:to>
    <xdr:sp macro="" textlink="">
      <xdr:nvSpPr>
        <xdr:cNvPr id="84" name="楕円 83"/>
        <xdr:cNvSpPr/>
      </xdr:nvSpPr>
      <xdr:spPr>
        <a:xfrm>
          <a:off x="2514600" y="524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166641</xdr:rowOff>
    </xdr:from>
    <xdr:ext cx="469744" cy="259045"/>
    <xdr:sp macro="" textlink="">
      <xdr:nvSpPr>
        <xdr:cNvPr id="85" name="テキスト ボックス 84"/>
        <xdr:cNvSpPr txBox="1"/>
      </xdr:nvSpPr>
      <xdr:spPr>
        <a:xfrm>
          <a:off x="2353388" y="50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156337</xdr:rowOff>
    </xdr:from>
    <xdr:to>
      <xdr:col>10</xdr:col>
      <xdr:colOff>165100</xdr:colOff>
      <xdr:row>32</xdr:row>
      <xdr:rowOff>86487</xdr:rowOff>
    </xdr:to>
    <xdr:sp macro="" textlink="">
      <xdr:nvSpPr>
        <xdr:cNvPr id="86" name="楕円 85"/>
        <xdr:cNvSpPr/>
      </xdr:nvSpPr>
      <xdr:spPr>
        <a:xfrm>
          <a:off x="1739900" y="53531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103014</xdr:rowOff>
    </xdr:from>
    <xdr:ext cx="469744" cy="259045"/>
    <xdr:sp macro="" textlink="">
      <xdr:nvSpPr>
        <xdr:cNvPr id="87" name="テキスト ボックス 86"/>
        <xdr:cNvSpPr txBox="1"/>
      </xdr:nvSpPr>
      <xdr:spPr>
        <a:xfrm>
          <a:off x="1578688" y="513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16891</xdr:rowOff>
    </xdr:from>
    <xdr:to>
      <xdr:col>6</xdr:col>
      <xdr:colOff>38100</xdr:colOff>
      <xdr:row>33</xdr:row>
      <xdr:rowOff>118491</xdr:rowOff>
    </xdr:to>
    <xdr:sp macro="" textlink="">
      <xdr:nvSpPr>
        <xdr:cNvPr id="88" name="楕円 87"/>
        <xdr:cNvSpPr/>
      </xdr:nvSpPr>
      <xdr:spPr>
        <a:xfrm>
          <a:off x="965200" y="55490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135018</xdr:rowOff>
    </xdr:from>
    <xdr:ext cx="469744" cy="259045"/>
    <xdr:sp macro="" textlink="">
      <xdr:nvSpPr>
        <xdr:cNvPr id="89" name="テキスト ボックス 88"/>
        <xdr:cNvSpPr txBox="1"/>
      </xdr:nvSpPr>
      <xdr:spPr>
        <a:xfrm>
          <a:off x="803988" y="533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132956</xdr:rowOff>
    </xdr:from>
    <xdr:to>
      <xdr:col>24</xdr:col>
      <xdr:colOff>62865</xdr:colOff>
      <xdr:row>59</xdr:row>
      <xdr:rowOff>83632</xdr:rowOff>
    </xdr:to>
    <xdr:cxnSp macro="">
      <xdr:nvCxnSpPr>
        <xdr:cNvPr id="114" name="直線コネクタ 113"/>
        <xdr:cNvCxnSpPr/>
      </xdr:nvCxnSpPr>
      <xdr:spPr>
        <a:xfrm flipV="1">
          <a:off x="4084955" y="8514956"/>
          <a:ext cx="1270" cy="1459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87459</xdr:rowOff>
    </xdr:from>
    <xdr:ext cx="534377" cy="259045"/>
    <xdr:sp macro="" textlink="">
      <xdr:nvSpPr>
        <xdr:cNvPr id="115" name="総務費最小値テキスト"/>
        <xdr:cNvSpPr txBox="1"/>
      </xdr:nvSpPr>
      <xdr:spPr>
        <a:xfrm>
          <a:off x="4137660" y="997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83632</xdr:rowOff>
    </xdr:from>
    <xdr:to>
      <xdr:col>24</xdr:col>
      <xdr:colOff>152400</xdr:colOff>
      <xdr:row>59</xdr:row>
      <xdr:rowOff>83632</xdr:rowOff>
    </xdr:to>
    <xdr:cxnSp macro="">
      <xdr:nvCxnSpPr>
        <xdr:cNvPr id="116" name="直線コネクタ 115"/>
        <xdr:cNvCxnSpPr/>
      </xdr:nvCxnSpPr>
      <xdr:spPr>
        <a:xfrm>
          <a:off x="4020820" y="9974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79633</xdr:rowOff>
    </xdr:from>
    <xdr:ext cx="599010" cy="259045"/>
    <xdr:sp macro="" textlink="">
      <xdr:nvSpPr>
        <xdr:cNvPr id="117" name="総務費最大値テキスト"/>
        <xdr:cNvSpPr txBox="1"/>
      </xdr:nvSpPr>
      <xdr:spPr>
        <a:xfrm>
          <a:off x="4137660" y="829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240,885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132956</xdr:rowOff>
    </xdr:from>
    <xdr:to>
      <xdr:col>24</xdr:col>
      <xdr:colOff>152400</xdr:colOff>
      <xdr:row>50</xdr:row>
      <xdr:rowOff>132956</xdr:rowOff>
    </xdr:to>
    <xdr:cxnSp macro="">
      <xdr:nvCxnSpPr>
        <xdr:cNvPr id="118" name="直線コネクタ 117"/>
        <xdr:cNvCxnSpPr/>
      </xdr:nvCxnSpPr>
      <xdr:spPr>
        <a:xfrm>
          <a:off x="4020820" y="85149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171117</xdr:rowOff>
    </xdr:from>
    <xdr:to>
      <xdr:col>24</xdr:col>
      <xdr:colOff>63500</xdr:colOff>
      <xdr:row>57</xdr:row>
      <xdr:rowOff>15974</xdr:rowOff>
    </xdr:to>
    <xdr:cxnSp macro="">
      <xdr:nvCxnSpPr>
        <xdr:cNvPr id="119" name="直線コネクタ 118"/>
        <xdr:cNvCxnSpPr/>
      </xdr:nvCxnSpPr>
      <xdr:spPr>
        <a:xfrm flipV="1">
          <a:off x="3355340" y="9558957"/>
          <a:ext cx="73152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163758</xdr:rowOff>
    </xdr:from>
    <xdr:ext cx="534377" cy="259045"/>
    <xdr:sp macro="" textlink="">
      <xdr:nvSpPr>
        <xdr:cNvPr id="120" name="総務費平均値テキスト"/>
        <xdr:cNvSpPr txBox="1"/>
      </xdr:nvSpPr>
      <xdr:spPr>
        <a:xfrm>
          <a:off x="4137660" y="95515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13881</xdr:rowOff>
    </xdr:from>
    <xdr:to>
      <xdr:col>24</xdr:col>
      <xdr:colOff>114300</xdr:colOff>
      <xdr:row>57</xdr:row>
      <xdr:rowOff>115481</xdr:rowOff>
    </xdr:to>
    <xdr:sp macro="" textlink="">
      <xdr:nvSpPr>
        <xdr:cNvPr id="121" name="フローチャート: 判断 120"/>
        <xdr:cNvSpPr/>
      </xdr:nvSpPr>
      <xdr:spPr>
        <a:xfrm>
          <a:off x="4036060" y="956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15974</xdr:rowOff>
    </xdr:from>
    <xdr:to>
      <xdr:col>19</xdr:col>
      <xdr:colOff>177800</xdr:colOff>
      <xdr:row>57</xdr:row>
      <xdr:rowOff>45517</xdr:rowOff>
    </xdr:to>
    <xdr:cxnSp macro="">
      <xdr:nvCxnSpPr>
        <xdr:cNvPr id="122" name="直線コネクタ 121"/>
        <xdr:cNvCxnSpPr/>
      </xdr:nvCxnSpPr>
      <xdr:spPr>
        <a:xfrm flipV="1">
          <a:off x="2565400" y="9571454"/>
          <a:ext cx="789940" cy="2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68722</xdr:rowOff>
    </xdr:from>
    <xdr:to>
      <xdr:col>20</xdr:col>
      <xdr:colOff>38100</xdr:colOff>
      <xdr:row>56</xdr:row>
      <xdr:rowOff>170322</xdr:rowOff>
    </xdr:to>
    <xdr:sp macro="" textlink="">
      <xdr:nvSpPr>
        <xdr:cNvPr id="123" name="フローチャート: 判断 122"/>
        <xdr:cNvSpPr/>
      </xdr:nvSpPr>
      <xdr:spPr>
        <a:xfrm>
          <a:off x="3312160" y="94565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15399</xdr:rowOff>
    </xdr:from>
    <xdr:ext cx="599010" cy="259045"/>
    <xdr:sp macro="" textlink="">
      <xdr:nvSpPr>
        <xdr:cNvPr id="124" name="テキスト ボックス 123"/>
        <xdr:cNvSpPr txBox="1"/>
      </xdr:nvSpPr>
      <xdr:spPr>
        <a:xfrm>
          <a:off x="3086315" y="92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45517</xdr:rowOff>
    </xdr:from>
    <xdr:to>
      <xdr:col>15</xdr:col>
      <xdr:colOff>50800</xdr:colOff>
      <xdr:row>57</xdr:row>
      <xdr:rowOff>158864</xdr:rowOff>
    </xdr:to>
    <xdr:cxnSp macro="">
      <xdr:nvCxnSpPr>
        <xdr:cNvPr id="125" name="直線コネクタ 124"/>
        <xdr:cNvCxnSpPr/>
      </xdr:nvCxnSpPr>
      <xdr:spPr>
        <a:xfrm flipV="1">
          <a:off x="1790700" y="9600997"/>
          <a:ext cx="774700" cy="1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118420</xdr:rowOff>
    </xdr:from>
    <xdr:to>
      <xdr:col>15</xdr:col>
      <xdr:colOff>101600</xdr:colOff>
      <xdr:row>58</xdr:row>
      <xdr:rowOff>48570</xdr:rowOff>
    </xdr:to>
    <xdr:sp macro="" textlink="">
      <xdr:nvSpPr>
        <xdr:cNvPr id="126" name="フローチャート: 判断 125"/>
        <xdr:cNvSpPr/>
      </xdr:nvSpPr>
      <xdr:spPr>
        <a:xfrm>
          <a:off x="2514600" y="9673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39697</xdr:rowOff>
    </xdr:from>
    <xdr:ext cx="534377" cy="259045"/>
    <xdr:sp macro="" textlink="">
      <xdr:nvSpPr>
        <xdr:cNvPr id="127" name="テキスト ボックス 126"/>
        <xdr:cNvSpPr txBox="1"/>
      </xdr:nvSpPr>
      <xdr:spPr>
        <a:xfrm>
          <a:off x="2343931" y="976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151526</xdr:rowOff>
    </xdr:from>
    <xdr:to>
      <xdr:col>10</xdr:col>
      <xdr:colOff>114300</xdr:colOff>
      <xdr:row>57</xdr:row>
      <xdr:rowOff>158864</xdr:rowOff>
    </xdr:to>
    <xdr:cxnSp macro="">
      <xdr:nvCxnSpPr>
        <xdr:cNvPr id="128" name="直線コネクタ 127"/>
        <xdr:cNvCxnSpPr/>
      </xdr:nvCxnSpPr>
      <xdr:spPr>
        <a:xfrm>
          <a:off x="1008380" y="9707006"/>
          <a:ext cx="78232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127236</xdr:rowOff>
    </xdr:from>
    <xdr:to>
      <xdr:col>10</xdr:col>
      <xdr:colOff>165100</xdr:colOff>
      <xdr:row>58</xdr:row>
      <xdr:rowOff>57386</xdr:rowOff>
    </xdr:to>
    <xdr:sp macro="" textlink="">
      <xdr:nvSpPr>
        <xdr:cNvPr id="129" name="フローチャート: 判断 128"/>
        <xdr:cNvSpPr/>
      </xdr:nvSpPr>
      <xdr:spPr>
        <a:xfrm>
          <a:off x="1739900" y="96827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48513</xdr:rowOff>
    </xdr:from>
    <xdr:ext cx="534377" cy="259045"/>
    <xdr:sp macro="" textlink="">
      <xdr:nvSpPr>
        <xdr:cNvPr id="130" name="テキスト ボックス 129"/>
        <xdr:cNvSpPr txBox="1"/>
      </xdr:nvSpPr>
      <xdr:spPr>
        <a:xfrm>
          <a:off x="1546371" y="977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114732</xdr:rowOff>
    </xdr:from>
    <xdr:to>
      <xdr:col>6</xdr:col>
      <xdr:colOff>38100</xdr:colOff>
      <xdr:row>58</xdr:row>
      <xdr:rowOff>44882</xdr:rowOff>
    </xdr:to>
    <xdr:sp macro="" textlink="">
      <xdr:nvSpPr>
        <xdr:cNvPr id="131" name="フローチャート: 判断 130"/>
        <xdr:cNvSpPr/>
      </xdr:nvSpPr>
      <xdr:spPr>
        <a:xfrm>
          <a:off x="965200" y="96702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36009</xdr:rowOff>
    </xdr:from>
    <xdr:ext cx="534377" cy="259045"/>
    <xdr:sp macro="" textlink="">
      <xdr:nvSpPr>
        <xdr:cNvPr id="132" name="テキスト ボックス 131"/>
        <xdr:cNvSpPr txBox="1"/>
      </xdr:nvSpPr>
      <xdr:spPr>
        <a:xfrm>
          <a:off x="771671" y="975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120317</xdr:rowOff>
    </xdr:from>
    <xdr:to>
      <xdr:col>24</xdr:col>
      <xdr:colOff>114300</xdr:colOff>
      <xdr:row>57</xdr:row>
      <xdr:rowOff>50467</xdr:rowOff>
    </xdr:to>
    <xdr:sp macro="" textlink="">
      <xdr:nvSpPr>
        <xdr:cNvPr id="138" name="楕円 137"/>
        <xdr:cNvSpPr/>
      </xdr:nvSpPr>
      <xdr:spPr>
        <a:xfrm>
          <a:off x="4036060" y="9508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143194</xdr:rowOff>
    </xdr:from>
    <xdr:ext cx="599010" cy="259045"/>
    <xdr:sp macro="" textlink="">
      <xdr:nvSpPr>
        <xdr:cNvPr id="139" name="総務費該当値テキスト"/>
        <xdr:cNvSpPr txBox="1"/>
      </xdr:nvSpPr>
      <xdr:spPr>
        <a:xfrm>
          <a:off x="4137660" y="936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136624</xdr:rowOff>
    </xdr:from>
    <xdr:to>
      <xdr:col>20</xdr:col>
      <xdr:colOff>38100</xdr:colOff>
      <xdr:row>57</xdr:row>
      <xdr:rowOff>66774</xdr:rowOff>
    </xdr:to>
    <xdr:sp macro="" textlink="">
      <xdr:nvSpPr>
        <xdr:cNvPr id="140" name="楕円 139"/>
        <xdr:cNvSpPr/>
      </xdr:nvSpPr>
      <xdr:spPr>
        <a:xfrm>
          <a:off x="3312160" y="95244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57901</xdr:rowOff>
    </xdr:from>
    <xdr:ext cx="534377" cy="259045"/>
    <xdr:sp macro="" textlink="">
      <xdr:nvSpPr>
        <xdr:cNvPr id="141" name="テキスト ボックス 140"/>
        <xdr:cNvSpPr txBox="1"/>
      </xdr:nvSpPr>
      <xdr:spPr>
        <a:xfrm>
          <a:off x="3118631" y="961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166167</xdr:rowOff>
    </xdr:from>
    <xdr:to>
      <xdr:col>15</xdr:col>
      <xdr:colOff>101600</xdr:colOff>
      <xdr:row>57</xdr:row>
      <xdr:rowOff>96317</xdr:rowOff>
    </xdr:to>
    <xdr:sp macro="" textlink="">
      <xdr:nvSpPr>
        <xdr:cNvPr id="142" name="楕円 141"/>
        <xdr:cNvSpPr/>
      </xdr:nvSpPr>
      <xdr:spPr>
        <a:xfrm>
          <a:off x="2514600" y="9554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112844</xdr:rowOff>
    </xdr:from>
    <xdr:ext cx="534377" cy="259045"/>
    <xdr:sp macro="" textlink="">
      <xdr:nvSpPr>
        <xdr:cNvPr id="143" name="テキスト ボックス 142"/>
        <xdr:cNvSpPr txBox="1"/>
      </xdr:nvSpPr>
      <xdr:spPr>
        <a:xfrm>
          <a:off x="2343931" y="933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108064</xdr:rowOff>
    </xdr:from>
    <xdr:to>
      <xdr:col>10</xdr:col>
      <xdr:colOff>165100</xdr:colOff>
      <xdr:row>58</xdr:row>
      <xdr:rowOff>38214</xdr:rowOff>
    </xdr:to>
    <xdr:sp macro="" textlink="">
      <xdr:nvSpPr>
        <xdr:cNvPr id="144" name="楕円 143"/>
        <xdr:cNvSpPr/>
      </xdr:nvSpPr>
      <xdr:spPr>
        <a:xfrm>
          <a:off x="1739900" y="9663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54741</xdr:rowOff>
    </xdr:from>
    <xdr:ext cx="534377" cy="259045"/>
    <xdr:sp macro="" textlink="">
      <xdr:nvSpPr>
        <xdr:cNvPr id="145" name="テキスト ボックス 144"/>
        <xdr:cNvSpPr txBox="1"/>
      </xdr:nvSpPr>
      <xdr:spPr>
        <a:xfrm>
          <a:off x="1546371" y="944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100726</xdr:rowOff>
    </xdr:from>
    <xdr:to>
      <xdr:col>6</xdr:col>
      <xdr:colOff>38100</xdr:colOff>
      <xdr:row>58</xdr:row>
      <xdr:rowOff>30876</xdr:rowOff>
    </xdr:to>
    <xdr:sp macro="" textlink="">
      <xdr:nvSpPr>
        <xdr:cNvPr id="146" name="楕円 145"/>
        <xdr:cNvSpPr/>
      </xdr:nvSpPr>
      <xdr:spPr>
        <a:xfrm>
          <a:off x="965200" y="96562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47403</xdr:rowOff>
    </xdr:from>
    <xdr:ext cx="534377" cy="259045"/>
    <xdr:sp macro="" textlink="">
      <xdr:nvSpPr>
        <xdr:cNvPr id="147" name="テキスト ボックス 146"/>
        <xdr:cNvSpPr txBox="1"/>
      </xdr:nvSpPr>
      <xdr:spPr>
        <a:xfrm>
          <a:off x="771671" y="943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60" name="テキスト ボックス 159"/>
        <xdr:cNvSpPr txBox="1"/>
      </xdr:nvSpPr>
      <xdr:spPr>
        <a:xfrm>
          <a:off x="20784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165951</xdr:rowOff>
    </xdr:from>
    <xdr:to>
      <xdr:col>24</xdr:col>
      <xdr:colOff>62865</xdr:colOff>
      <xdr:row>78</xdr:row>
      <xdr:rowOff>115405</xdr:rowOff>
    </xdr:to>
    <xdr:cxnSp macro="">
      <xdr:nvCxnSpPr>
        <xdr:cNvPr id="172" name="直線コネクタ 171"/>
        <xdr:cNvCxnSpPr/>
      </xdr:nvCxnSpPr>
      <xdr:spPr>
        <a:xfrm flipV="1">
          <a:off x="4084955" y="12068391"/>
          <a:ext cx="1270" cy="1122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119232</xdr:rowOff>
    </xdr:from>
    <xdr:ext cx="534377" cy="259045"/>
    <xdr:sp macro="" textlink="">
      <xdr:nvSpPr>
        <xdr:cNvPr id="173" name="民生費最小値テキスト"/>
        <xdr:cNvSpPr txBox="1"/>
      </xdr:nvSpPr>
      <xdr:spPr>
        <a:xfrm>
          <a:off x="4137660" y="1319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115405</xdr:rowOff>
    </xdr:from>
    <xdr:to>
      <xdr:col>24</xdr:col>
      <xdr:colOff>152400</xdr:colOff>
      <xdr:row>78</xdr:row>
      <xdr:rowOff>115405</xdr:rowOff>
    </xdr:to>
    <xdr:cxnSp macro="">
      <xdr:nvCxnSpPr>
        <xdr:cNvPr id="174" name="直線コネクタ 173"/>
        <xdr:cNvCxnSpPr/>
      </xdr:nvCxnSpPr>
      <xdr:spPr>
        <a:xfrm>
          <a:off x="4020820" y="13191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112628</xdr:rowOff>
    </xdr:from>
    <xdr:ext cx="599010" cy="259045"/>
    <xdr:sp macro="" textlink="">
      <xdr:nvSpPr>
        <xdr:cNvPr id="175" name="民生費最大値テキスト"/>
        <xdr:cNvSpPr txBox="1"/>
      </xdr:nvSpPr>
      <xdr:spPr>
        <a:xfrm>
          <a:off x="4137660" y="1184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188,433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165951</xdr:rowOff>
    </xdr:from>
    <xdr:to>
      <xdr:col>24</xdr:col>
      <xdr:colOff>152400</xdr:colOff>
      <xdr:row>71</xdr:row>
      <xdr:rowOff>165951</xdr:rowOff>
    </xdr:to>
    <xdr:cxnSp macro="">
      <xdr:nvCxnSpPr>
        <xdr:cNvPr id="176" name="直線コネクタ 175"/>
        <xdr:cNvCxnSpPr/>
      </xdr:nvCxnSpPr>
      <xdr:spPr>
        <a:xfrm>
          <a:off x="4020820" y="12068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16904</xdr:rowOff>
    </xdr:from>
    <xdr:to>
      <xdr:col>24</xdr:col>
      <xdr:colOff>63500</xdr:colOff>
      <xdr:row>76</xdr:row>
      <xdr:rowOff>55359</xdr:rowOff>
    </xdr:to>
    <xdr:cxnSp macro="">
      <xdr:nvCxnSpPr>
        <xdr:cNvPr id="177" name="直線コネクタ 176"/>
        <xdr:cNvCxnSpPr/>
      </xdr:nvCxnSpPr>
      <xdr:spPr>
        <a:xfrm flipV="1">
          <a:off x="3355340" y="12757544"/>
          <a:ext cx="731520" cy="3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130256</xdr:rowOff>
    </xdr:from>
    <xdr:ext cx="599010" cy="259045"/>
    <xdr:sp macro="" textlink="">
      <xdr:nvSpPr>
        <xdr:cNvPr id="178" name="民生費平均値テキスト"/>
        <xdr:cNvSpPr txBox="1"/>
      </xdr:nvSpPr>
      <xdr:spPr>
        <a:xfrm>
          <a:off x="4137660" y="12535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107379</xdr:rowOff>
    </xdr:from>
    <xdr:to>
      <xdr:col>24</xdr:col>
      <xdr:colOff>114300</xdr:colOff>
      <xdr:row>76</xdr:row>
      <xdr:rowOff>37529</xdr:rowOff>
    </xdr:to>
    <xdr:sp macro="" textlink="">
      <xdr:nvSpPr>
        <xdr:cNvPr id="179" name="フローチャート: 判断 178"/>
        <xdr:cNvSpPr/>
      </xdr:nvSpPr>
      <xdr:spPr>
        <a:xfrm>
          <a:off x="4036060" y="126803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55359</xdr:rowOff>
    </xdr:from>
    <xdr:to>
      <xdr:col>19</xdr:col>
      <xdr:colOff>177800</xdr:colOff>
      <xdr:row>77</xdr:row>
      <xdr:rowOff>19634</xdr:rowOff>
    </xdr:to>
    <xdr:cxnSp macro="">
      <xdr:nvCxnSpPr>
        <xdr:cNvPr id="180" name="直線コネクタ 179"/>
        <xdr:cNvCxnSpPr/>
      </xdr:nvCxnSpPr>
      <xdr:spPr>
        <a:xfrm flipV="1">
          <a:off x="2565400" y="12795999"/>
          <a:ext cx="789940" cy="13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58851</xdr:rowOff>
    </xdr:from>
    <xdr:to>
      <xdr:col>20</xdr:col>
      <xdr:colOff>38100</xdr:colOff>
      <xdr:row>75</xdr:row>
      <xdr:rowOff>160452</xdr:rowOff>
    </xdr:to>
    <xdr:sp macro="" textlink="">
      <xdr:nvSpPr>
        <xdr:cNvPr id="181" name="フローチャート: 判断 180"/>
        <xdr:cNvSpPr/>
      </xdr:nvSpPr>
      <xdr:spPr>
        <a:xfrm>
          <a:off x="3312160" y="12631851"/>
          <a:ext cx="7874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5528</xdr:rowOff>
    </xdr:from>
    <xdr:ext cx="599010" cy="259045"/>
    <xdr:sp macro="" textlink="">
      <xdr:nvSpPr>
        <xdr:cNvPr id="182" name="テキスト ボックス 181"/>
        <xdr:cNvSpPr txBox="1"/>
      </xdr:nvSpPr>
      <xdr:spPr>
        <a:xfrm>
          <a:off x="3086315" y="1241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19634</xdr:rowOff>
    </xdr:from>
    <xdr:to>
      <xdr:col>15</xdr:col>
      <xdr:colOff>50800</xdr:colOff>
      <xdr:row>77</xdr:row>
      <xdr:rowOff>29375</xdr:rowOff>
    </xdr:to>
    <xdr:cxnSp macro="">
      <xdr:nvCxnSpPr>
        <xdr:cNvPr id="183" name="直線コネクタ 182"/>
        <xdr:cNvCxnSpPr/>
      </xdr:nvCxnSpPr>
      <xdr:spPr>
        <a:xfrm flipV="1">
          <a:off x="1790700" y="12927914"/>
          <a:ext cx="774700" cy="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123051</xdr:rowOff>
    </xdr:from>
    <xdr:to>
      <xdr:col>15</xdr:col>
      <xdr:colOff>101600</xdr:colOff>
      <xdr:row>76</xdr:row>
      <xdr:rowOff>53200</xdr:rowOff>
    </xdr:to>
    <xdr:sp macro="" textlink="">
      <xdr:nvSpPr>
        <xdr:cNvPr id="184" name="フローチャート: 判断 183"/>
        <xdr:cNvSpPr/>
      </xdr:nvSpPr>
      <xdr:spPr>
        <a:xfrm>
          <a:off x="2514600" y="12696051"/>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69728</xdr:rowOff>
    </xdr:from>
    <xdr:ext cx="599010" cy="259045"/>
    <xdr:sp macro="" textlink="">
      <xdr:nvSpPr>
        <xdr:cNvPr id="185" name="テキスト ボックス 184"/>
        <xdr:cNvSpPr txBox="1"/>
      </xdr:nvSpPr>
      <xdr:spPr>
        <a:xfrm>
          <a:off x="2311615" y="1247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29375</xdr:rowOff>
    </xdr:from>
    <xdr:to>
      <xdr:col>10</xdr:col>
      <xdr:colOff>114300</xdr:colOff>
      <xdr:row>77</xdr:row>
      <xdr:rowOff>165506</xdr:rowOff>
    </xdr:to>
    <xdr:cxnSp macro="">
      <xdr:nvCxnSpPr>
        <xdr:cNvPr id="186" name="直線コネクタ 185"/>
        <xdr:cNvCxnSpPr/>
      </xdr:nvCxnSpPr>
      <xdr:spPr>
        <a:xfrm flipV="1">
          <a:off x="1008380" y="12937655"/>
          <a:ext cx="782320" cy="13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70</xdr:row>
      <xdr:rowOff>21527</xdr:rowOff>
    </xdr:from>
    <xdr:to>
      <xdr:col>10</xdr:col>
      <xdr:colOff>165100</xdr:colOff>
      <xdr:row>70</xdr:row>
      <xdr:rowOff>123127</xdr:rowOff>
    </xdr:to>
    <xdr:sp macro="" textlink="">
      <xdr:nvSpPr>
        <xdr:cNvPr id="187" name="フローチャート: 判断 186"/>
        <xdr:cNvSpPr/>
      </xdr:nvSpPr>
      <xdr:spPr>
        <a:xfrm>
          <a:off x="1739900" y="117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68</xdr:row>
      <xdr:rowOff>139654</xdr:rowOff>
    </xdr:from>
    <xdr:ext cx="599010" cy="259045"/>
    <xdr:sp macro="" textlink="">
      <xdr:nvSpPr>
        <xdr:cNvPr id="188" name="テキスト ボックス 187"/>
        <xdr:cNvSpPr txBox="1"/>
      </xdr:nvSpPr>
      <xdr:spPr>
        <a:xfrm>
          <a:off x="1514055" y="11539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159703</xdr:rowOff>
    </xdr:from>
    <xdr:to>
      <xdr:col>6</xdr:col>
      <xdr:colOff>38100</xdr:colOff>
      <xdr:row>75</xdr:row>
      <xdr:rowOff>89853</xdr:rowOff>
    </xdr:to>
    <xdr:sp macro="" textlink="">
      <xdr:nvSpPr>
        <xdr:cNvPr id="189" name="フローチャート: 判断 188"/>
        <xdr:cNvSpPr/>
      </xdr:nvSpPr>
      <xdr:spPr>
        <a:xfrm>
          <a:off x="965200" y="125650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106380</xdr:rowOff>
    </xdr:from>
    <xdr:ext cx="599010" cy="259045"/>
    <xdr:sp macro="" textlink="">
      <xdr:nvSpPr>
        <xdr:cNvPr id="190" name="テキスト ボックス 189"/>
        <xdr:cNvSpPr txBox="1"/>
      </xdr:nvSpPr>
      <xdr:spPr>
        <a:xfrm>
          <a:off x="739355" y="1234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137554</xdr:rowOff>
    </xdr:from>
    <xdr:to>
      <xdr:col>24</xdr:col>
      <xdr:colOff>114300</xdr:colOff>
      <xdr:row>76</xdr:row>
      <xdr:rowOff>67704</xdr:rowOff>
    </xdr:to>
    <xdr:sp macro="" textlink="">
      <xdr:nvSpPr>
        <xdr:cNvPr id="196" name="楕円 195"/>
        <xdr:cNvSpPr/>
      </xdr:nvSpPr>
      <xdr:spPr>
        <a:xfrm>
          <a:off x="4036060" y="12710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115981</xdr:rowOff>
    </xdr:from>
    <xdr:ext cx="599010" cy="259045"/>
    <xdr:sp macro="" textlink="">
      <xdr:nvSpPr>
        <xdr:cNvPr id="197" name="民生費該当値テキスト"/>
        <xdr:cNvSpPr txBox="1"/>
      </xdr:nvSpPr>
      <xdr:spPr>
        <a:xfrm>
          <a:off x="4137660" y="1268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4559</xdr:rowOff>
    </xdr:from>
    <xdr:to>
      <xdr:col>20</xdr:col>
      <xdr:colOff>38100</xdr:colOff>
      <xdr:row>76</xdr:row>
      <xdr:rowOff>106159</xdr:rowOff>
    </xdr:to>
    <xdr:sp macro="" textlink="">
      <xdr:nvSpPr>
        <xdr:cNvPr id="198" name="楕円 197"/>
        <xdr:cNvSpPr/>
      </xdr:nvSpPr>
      <xdr:spPr>
        <a:xfrm>
          <a:off x="3312160" y="127451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97286</xdr:rowOff>
    </xdr:from>
    <xdr:ext cx="599010" cy="259045"/>
    <xdr:sp macro="" textlink="">
      <xdr:nvSpPr>
        <xdr:cNvPr id="199" name="テキスト ボックス 198"/>
        <xdr:cNvSpPr txBox="1"/>
      </xdr:nvSpPr>
      <xdr:spPr>
        <a:xfrm>
          <a:off x="3086315" y="1283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140284</xdr:rowOff>
    </xdr:from>
    <xdr:to>
      <xdr:col>15</xdr:col>
      <xdr:colOff>101600</xdr:colOff>
      <xdr:row>77</xdr:row>
      <xdr:rowOff>70434</xdr:rowOff>
    </xdr:to>
    <xdr:sp macro="" textlink="">
      <xdr:nvSpPr>
        <xdr:cNvPr id="200" name="楕円 199"/>
        <xdr:cNvSpPr/>
      </xdr:nvSpPr>
      <xdr:spPr>
        <a:xfrm>
          <a:off x="2514600" y="12880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61561</xdr:rowOff>
    </xdr:from>
    <xdr:ext cx="599010" cy="259045"/>
    <xdr:sp macro="" textlink="">
      <xdr:nvSpPr>
        <xdr:cNvPr id="201" name="テキスト ボックス 200"/>
        <xdr:cNvSpPr txBox="1"/>
      </xdr:nvSpPr>
      <xdr:spPr>
        <a:xfrm>
          <a:off x="2311615" y="1296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150025</xdr:rowOff>
    </xdr:from>
    <xdr:to>
      <xdr:col>10</xdr:col>
      <xdr:colOff>165100</xdr:colOff>
      <xdr:row>77</xdr:row>
      <xdr:rowOff>80175</xdr:rowOff>
    </xdr:to>
    <xdr:sp macro="" textlink="">
      <xdr:nvSpPr>
        <xdr:cNvPr id="202" name="楕円 201"/>
        <xdr:cNvSpPr/>
      </xdr:nvSpPr>
      <xdr:spPr>
        <a:xfrm>
          <a:off x="1739900" y="12890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71302</xdr:rowOff>
    </xdr:from>
    <xdr:ext cx="599010" cy="259045"/>
    <xdr:sp macro="" textlink="">
      <xdr:nvSpPr>
        <xdr:cNvPr id="203" name="テキスト ボックス 202"/>
        <xdr:cNvSpPr txBox="1"/>
      </xdr:nvSpPr>
      <xdr:spPr>
        <a:xfrm>
          <a:off x="1514055" y="1297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114706</xdr:rowOff>
    </xdr:from>
    <xdr:to>
      <xdr:col>6</xdr:col>
      <xdr:colOff>38100</xdr:colOff>
      <xdr:row>78</xdr:row>
      <xdr:rowOff>44856</xdr:rowOff>
    </xdr:to>
    <xdr:sp macro="" textlink="">
      <xdr:nvSpPr>
        <xdr:cNvPr id="204" name="楕円 203"/>
        <xdr:cNvSpPr/>
      </xdr:nvSpPr>
      <xdr:spPr>
        <a:xfrm>
          <a:off x="965200" y="13022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35983</xdr:rowOff>
    </xdr:from>
    <xdr:ext cx="599010" cy="259045"/>
    <xdr:sp macro="" textlink="">
      <xdr:nvSpPr>
        <xdr:cNvPr id="205" name="テキスト ボックス 204"/>
        <xdr:cNvSpPr txBox="1"/>
      </xdr:nvSpPr>
      <xdr:spPr>
        <a:xfrm>
          <a:off x="739355" y="1311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149098</xdr:rowOff>
    </xdr:from>
    <xdr:to>
      <xdr:col>24</xdr:col>
      <xdr:colOff>62865</xdr:colOff>
      <xdr:row>97</xdr:row>
      <xdr:rowOff>167411</xdr:rowOff>
    </xdr:to>
    <xdr:cxnSp macro="">
      <xdr:nvCxnSpPr>
        <xdr:cNvPr id="229" name="直線コネクタ 228"/>
        <xdr:cNvCxnSpPr/>
      </xdr:nvCxnSpPr>
      <xdr:spPr>
        <a:xfrm flipV="1">
          <a:off x="4084955" y="15236698"/>
          <a:ext cx="1270" cy="1191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171238</xdr:rowOff>
    </xdr:from>
    <xdr:ext cx="534377" cy="259045"/>
    <xdr:sp macro="" textlink="">
      <xdr:nvSpPr>
        <xdr:cNvPr id="230" name="衛生費最小値テキスト"/>
        <xdr:cNvSpPr txBox="1"/>
      </xdr:nvSpPr>
      <xdr:spPr>
        <a:xfrm>
          <a:off x="4137660" y="1643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167411</xdr:rowOff>
    </xdr:from>
    <xdr:to>
      <xdr:col>24</xdr:col>
      <xdr:colOff>152400</xdr:colOff>
      <xdr:row>97</xdr:row>
      <xdr:rowOff>167411</xdr:rowOff>
    </xdr:to>
    <xdr:cxnSp macro="">
      <xdr:nvCxnSpPr>
        <xdr:cNvPr id="231" name="直線コネクタ 230"/>
        <xdr:cNvCxnSpPr/>
      </xdr:nvCxnSpPr>
      <xdr:spPr>
        <a:xfrm>
          <a:off x="4020820" y="16428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95775</xdr:rowOff>
    </xdr:from>
    <xdr:ext cx="599010" cy="259045"/>
    <xdr:sp macro="" textlink="">
      <xdr:nvSpPr>
        <xdr:cNvPr id="232" name="衛生費最大値テキスト"/>
        <xdr:cNvSpPr txBox="1"/>
      </xdr:nvSpPr>
      <xdr:spPr>
        <a:xfrm>
          <a:off x="4137660" y="1501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149098</xdr:rowOff>
    </xdr:from>
    <xdr:to>
      <xdr:col>24</xdr:col>
      <xdr:colOff>152400</xdr:colOff>
      <xdr:row>90</xdr:row>
      <xdr:rowOff>149098</xdr:rowOff>
    </xdr:to>
    <xdr:cxnSp macro="">
      <xdr:nvCxnSpPr>
        <xdr:cNvPr id="233" name="直線コネクタ 232"/>
        <xdr:cNvCxnSpPr/>
      </xdr:nvCxnSpPr>
      <xdr:spPr>
        <a:xfrm>
          <a:off x="4020820" y="15236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12179</xdr:rowOff>
    </xdr:from>
    <xdr:to>
      <xdr:col>24</xdr:col>
      <xdr:colOff>63500</xdr:colOff>
      <xdr:row>90</xdr:row>
      <xdr:rowOff>149098</xdr:rowOff>
    </xdr:to>
    <xdr:cxnSp macro="">
      <xdr:nvCxnSpPr>
        <xdr:cNvPr id="234" name="直線コネクタ 233"/>
        <xdr:cNvCxnSpPr/>
      </xdr:nvCxnSpPr>
      <xdr:spPr>
        <a:xfrm>
          <a:off x="3355340" y="15099779"/>
          <a:ext cx="731520" cy="1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107611</xdr:rowOff>
    </xdr:from>
    <xdr:ext cx="534377" cy="259045"/>
    <xdr:sp macro="" textlink="">
      <xdr:nvSpPr>
        <xdr:cNvPr id="235" name="衛生費平均値テキスト"/>
        <xdr:cNvSpPr txBox="1"/>
      </xdr:nvSpPr>
      <xdr:spPr>
        <a:xfrm>
          <a:off x="4137660" y="16033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129184</xdr:rowOff>
    </xdr:from>
    <xdr:to>
      <xdr:col>24</xdr:col>
      <xdr:colOff>114300</xdr:colOff>
      <xdr:row>96</xdr:row>
      <xdr:rowOff>59334</xdr:rowOff>
    </xdr:to>
    <xdr:sp macro="" textlink="">
      <xdr:nvSpPr>
        <xdr:cNvPr id="236" name="フローチャート: 判断 235"/>
        <xdr:cNvSpPr/>
      </xdr:nvSpPr>
      <xdr:spPr>
        <a:xfrm>
          <a:off x="4036060" y="16054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12179</xdr:rowOff>
    </xdr:from>
    <xdr:to>
      <xdr:col>19</xdr:col>
      <xdr:colOff>177800</xdr:colOff>
      <xdr:row>91</xdr:row>
      <xdr:rowOff>105690</xdr:rowOff>
    </xdr:to>
    <xdr:cxnSp macro="">
      <xdr:nvCxnSpPr>
        <xdr:cNvPr id="237" name="直線コネクタ 236"/>
        <xdr:cNvCxnSpPr/>
      </xdr:nvCxnSpPr>
      <xdr:spPr>
        <a:xfrm flipV="1">
          <a:off x="2565400" y="15099779"/>
          <a:ext cx="789940" cy="26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113271</xdr:rowOff>
    </xdr:from>
    <xdr:to>
      <xdr:col>20</xdr:col>
      <xdr:colOff>38100</xdr:colOff>
      <xdr:row>96</xdr:row>
      <xdr:rowOff>43421</xdr:rowOff>
    </xdr:to>
    <xdr:sp macro="" textlink="">
      <xdr:nvSpPr>
        <xdr:cNvPr id="238" name="フローチャート: 判断 237"/>
        <xdr:cNvSpPr/>
      </xdr:nvSpPr>
      <xdr:spPr>
        <a:xfrm>
          <a:off x="3312160" y="16039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34548</xdr:rowOff>
    </xdr:from>
    <xdr:ext cx="534377" cy="259045"/>
    <xdr:sp macro="" textlink="">
      <xdr:nvSpPr>
        <xdr:cNvPr id="239" name="テキスト ボックス 238"/>
        <xdr:cNvSpPr txBox="1"/>
      </xdr:nvSpPr>
      <xdr:spPr>
        <a:xfrm>
          <a:off x="3118631" y="1612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105690</xdr:rowOff>
    </xdr:from>
    <xdr:to>
      <xdr:col>15</xdr:col>
      <xdr:colOff>50800</xdr:colOff>
      <xdr:row>91</xdr:row>
      <xdr:rowOff>115697</xdr:rowOff>
    </xdr:to>
    <xdr:cxnSp macro="">
      <xdr:nvCxnSpPr>
        <xdr:cNvPr id="240" name="直線コネクタ 239"/>
        <xdr:cNvCxnSpPr/>
      </xdr:nvCxnSpPr>
      <xdr:spPr>
        <a:xfrm flipV="1">
          <a:off x="1790700" y="15360930"/>
          <a:ext cx="7747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90132</xdr:rowOff>
    </xdr:from>
    <xdr:to>
      <xdr:col>15</xdr:col>
      <xdr:colOff>101600</xdr:colOff>
      <xdr:row>96</xdr:row>
      <xdr:rowOff>20282</xdr:rowOff>
    </xdr:to>
    <xdr:sp macro="" textlink="">
      <xdr:nvSpPr>
        <xdr:cNvPr id="241" name="フローチャート: 判断 240"/>
        <xdr:cNvSpPr/>
      </xdr:nvSpPr>
      <xdr:spPr>
        <a:xfrm>
          <a:off x="2514600" y="160159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11409</xdr:rowOff>
    </xdr:from>
    <xdr:ext cx="534377" cy="259045"/>
    <xdr:sp macro="" textlink="">
      <xdr:nvSpPr>
        <xdr:cNvPr id="242" name="テキスト ボックス 241"/>
        <xdr:cNvSpPr txBox="1"/>
      </xdr:nvSpPr>
      <xdr:spPr>
        <a:xfrm>
          <a:off x="2343931" y="1610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115697</xdr:rowOff>
    </xdr:from>
    <xdr:to>
      <xdr:col>10</xdr:col>
      <xdr:colOff>114300</xdr:colOff>
      <xdr:row>91</xdr:row>
      <xdr:rowOff>143523</xdr:rowOff>
    </xdr:to>
    <xdr:cxnSp macro="">
      <xdr:nvCxnSpPr>
        <xdr:cNvPr id="243" name="直線コネクタ 242"/>
        <xdr:cNvCxnSpPr/>
      </xdr:nvCxnSpPr>
      <xdr:spPr>
        <a:xfrm flipV="1">
          <a:off x="1008380" y="15370937"/>
          <a:ext cx="782320" cy="2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105626</xdr:rowOff>
    </xdr:from>
    <xdr:to>
      <xdr:col>10</xdr:col>
      <xdr:colOff>165100</xdr:colOff>
      <xdr:row>96</xdr:row>
      <xdr:rowOff>35776</xdr:rowOff>
    </xdr:to>
    <xdr:sp macro="" textlink="">
      <xdr:nvSpPr>
        <xdr:cNvPr id="244" name="フローチャート: 判断 243"/>
        <xdr:cNvSpPr/>
      </xdr:nvSpPr>
      <xdr:spPr>
        <a:xfrm>
          <a:off x="1739900" y="16031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26903</xdr:rowOff>
    </xdr:from>
    <xdr:ext cx="534377" cy="259045"/>
    <xdr:sp macro="" textlink="">
      <xdr:nvSpPr>
        <xdr:cNvPr id="245" name="テキスト ボックス 244"/>
        <xdr:cNvSpPr txBox="1"/>
      </xdr:nvSpPr>
      <xdr:spPr>
        <a:xfrm>
          <a:off x="1546371" y="161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108407</xdr:rowOff>
    </xdr:from>
    <xdr:to>
      <xdr:col>6</xdr:col>
      <xdr:colOff>38100</xdr:colOff>
      <xdr:row>96</xdr:row>
      <xdr:rowOff>38557</xdr:rowOff>
    </xdr:to>
    <xdr:sp macro="" textlink="">
      <xdr:nvSpPr>
        <xdr:cNvPr id="246" name="フローチャート: 判断 245"/>
        <xdr:cNvSpPr/>
      </xdr:nvSpPr>
      <xdr:spPr>
        <a:xfrm>
          <a:off x="965200" y="160342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29684</xdr:rowOff>
    </xdr:from>
    <xdr:ext cx="534377" cy="259045"/>
    <xdr:sp macro="" textlink="">
      <xdr:nvSpPr>
        <xdr:cNvPr id="247" name="テキスト ボックス 246"/>
        <xdr:cNvSpPr txBox="1"/>
      </xdr:nvSpPr>
      <xdr:spPr>
        <a:xfrm>
          <a:off x="771671" y="161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98298</xdr:rowOff>
    </xdr:from>
    <xdr:to>
      <xdr:col>24</xdr:col>
      <xdr:colOff>114300</xdr:colOff>
      <xdr:row>91</xdr:row>
      <xdr:rowOff>28448</xdr:rowOff>
    </xdr:to>
    <xdr:sp macro="" textlink="">
      <xdr:nvSpPr>
        <xdr:cNvPr id="253" name="楕円 252"/>
        <xdr:cNvSpPr/>
      </xdr:nvSpPr>
      <xdr:spPr>
        <a:xfrm>
          <a:off x="4036060" y="151858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51325</xdr:rowOff>
    </xdr:from>
    <xdr:ext cx="599010" cy="259045"/>
    <xdr:sp macro="" textlink="">
      <xdr:nvSpPr>
        <xdr:cNvPr id="254" name="衛生費該当値テキスト"/>
        <xdr:cNvSpPr txBox="1"/>
      </xdr:nvSpPr>
      <xdr:spPr>
        <a:xfrm>
          <a:off x="4137660" y="1513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89</xdr:row>
      <xdr:rowOff>132829</xdr:rowOff>
    </xdr:from>
    <xdr:to>
      <xdr:col>20</xdr:col>
      <xdr:colOff>38100</xdr:colOff>
      <xdr:row>90</xdr:row>
      <xdr:rowOff>62979</xdr:rowOff>
    </xdr:to>
    <xdr:sp macro="" textlink="">
      <xdr:nvSpPr>
        <xdr:cNvPr id="255" name="楕円 254"/>
        <xdr:cNvSpPr/>
      </xdr:nvSpPr>
      <xdr:spPr>
        <a:xfrm>
          <a:off x="3312160" y="15052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79506</xdr:rowOff>
    </xdr:from>
    <xdr:ext cx="599010" cy="259045"/>
    <xdr:sp macro="" textlink="">
      <xdr:nvSpPr>
        <xdr:cNvPr id="256" name="テキスト ボックス 255"/>
        <xdr:cNvSpPr txBox="1"/>
      </xdr:nvSpPr>
      <xdr:spPr>
        <a:xfrm>
          <a:off x="3086315" y="148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54890</xdr:rowOff>
    </xdr:from>
    <xdr:to>
      <xdr:col>15</xdr:col>
      <xdr:colOff>101600</xdr:colOff>
      <xdr:row>91</xdr:row>
      <xdr:rowOff>156490</xdr:rowOff>
    </xdr:to>
    <xdr:sp macro="" textlink="">
      <xdr:nvSpPr>
        <xdr:cNvPr id="257" name="楕円 256"/>
        <xdr:cNvSpPr/>
      </xdr:nvSpPr>
      <xdr:spPr>
        <a:xfrm>
          <a:off x="2514600" y="1531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1567</xdr:rowOff>
    </xdr:from>
    <xdr:ext cx="599010" cy="259045"/>
    <xdr:sp macro="" textlink="">
      <xdr:nvSpPr>
        <xdr:cNvPr id="258" name="テキスト ボックス 257"/>
        <xdr:cNvSpPr txBox="1"/>
      </xdr:nvSpPr>
      <xdr:spPr>
        <a:xfrm>
          <a:off x="2311615" y="1508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64897</xdr:rowOff>
    </xdr:from>
    <xdr:to>
      <xdr:col>10</xdr:col>
      <xdr:colOff>165100</xdr:colOff>
      <xdr:row>91</xdr:row>
      <xdr:rowOff>166497</xdr:rowOff>
    </xdr:to>
    <xdr:sp macro="" textlink="">
      <xdr:nvSpPr>
        <xdr:cNvPr id="259" name="楕円 258"/>
        <xdr:cNvSpPr/>
      </xdr:nvSpPr>
      <xdr:spPr>
        <a:xfrm>
          <a:off x="1739900" y="1532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11574</xdr:rowOff>
    </xdr:from>
    <xdr:ext cx="599010" cy="259045"/>
    <xdr:sp macro="" textlink="">
      <xdr:nvSpPr>
        <xdr:cNvPr id="260" name="テキスト ボックス 259"/>
        <xdr:cNvSpPr txBox="1"/>
      </xdr:nvSpPr>
      <xdr:spPr>
        <a:xfrm>
          <a:off x="1514055" y="15099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92723</xdr:rowOff>
    </xdr:from>
    <xdr:to>
      <xdr:col>6</xdr:col>
      <xdr:colOff>38100</xdr:colOff>
      <xdr:row>92</xdr:row>
      <xdr:rowOff>22873</xdr:rowOff>
    </xdr:to>
    <xdr:sp macro="" textlink="">
      <xdr:nvSpPr>
        <xdr:cNvPr id="261" name="楕円 260"/>
        <xdr:cNvSpPr/>
      </xdr:nvSpPr>
      <xdr:spPr>
        <a:xfrm>
          <a:off x="965200" y="15347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39400</xdr:rowOff>
    </xdr:from>
    <xdr:ext cx="599010" cy="259045"/>
    <xdr:sp macro="" textlink="">
      <xdr:nvSpPr>
        <xdr:cNvPr id="262" name="テキスト ボックス 261"/>
        <xdr:cNvSpPr txBox="1"/>
      </xdr:nvSpPr>
      <xdr:spPr>
        <a:xfrm>
          <a:off x="739355" y="1512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xdr:cNvSpPr txBox="1"/>
      </xdr:nvSpPr>
      <xdr:spPr>
        <a:xfrm>
          <a:off x="540530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xdr:cNvSpPr txBox="1"/>
      </xdr:nvSpPr>
      <xdr:spPr>
        <a:xfrm>
          <a:off x="540530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xdr:cNvSpPr txBox="1"/>
      </xdr:nvSpPr>
      <xdr:spPr>
        <a:xfrm>
          <a:off x="540530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25629</xdr:rowOff>
    </xdr:from>
    <xdr:to>
      <xdr:col>54</xdr:col>
      <xdr:colOff>189865</xdr:colOff>
      <xdr:row>38</xdr:row>
      <xdr:rowOff>139700</xdr:rowOff>
    </xdr:to>
    <xdr:cxnSp macro="">
      <xdr:nvCxnSpPr>
        <xdr:cNvPr id="284" name="直線コネクタ 283"/>
        <xdr:cNvCxnSpPr/>
      </xdr:nvCxnSpPr>
      <xdr:spPr>
        <a:xfrm flipV="1">
          <a:off x="9218295" y="5893029"/>
          <a:ext cx="1270" cy="616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xdr:cNvSpPr txBox="1"/>
      </xdr:nvSpPr>
      <xdr:spPr>
        <a:xfrm>
          <a:off x="927100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xdr:cNvCxnSpPr/>
      </xdr:nvCxnSpPr>
      <xdr:spPr>
        <a:xfrm>
          <a:off x="915416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143756</xdr:rowOff>
    </xdr:from>
    <xdr:ext cx="469744" cy="259045"/>
    <xdr:sp macro="" textlink="">
      <xdr:nvSpPr>
        <xdr:cNvPr id="287" name="労働費最大値テキスト"/>
        <xdr:cNvSpPr txBox="1"/>
      </xdr:nvSpPr>
      <xdr:spPr>
        <a:xfrm>
          <a:off x="9271000" y="567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35</xdr:row>
      <xdr:rowOff>25629</xdr:rowOff>
    </xdr:from>
    <xdr:to>
      <xdr:col>55</xdr:col>
      <xdr:colOff>88900</xdr:colOff>
      <xdr:row>35</xdr:row>
      <xdr:rowOff>25629</xdr:rowOff>
    </xdr:to>
    <xdr:cxnSp macro="">
      <xdr:nvCxnSpPr>
        <xdr:cNvPr id="288" name="直線コネクタ 287"/>
        <xdr:cNvCxnSpPr/>
      </xdr:nvCxnSpPr>
      <xdr:spPr>
        <a:xfrm>
          <a:off x="9154160" y="58930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41859</xdr:rowOff>
    </xdr:from>
    <xdr:to>
      <xdr:col>55</xdr:col>
      <xdr:colOff>0</xdr:colOff>
      <xdr:row>35</xdr:row>
      <xdr:rowOff>86208</xdr:rowOff>
    </xdr:to>
    <xdr:cxnSp macro="">
      <xdr:nvCxnSpPr>
        <xdr:cNvPr id="289" name="直線コネクタ 288"/>
        <xdr:cNvCxnSpPr/>
      </xdr:nvCxnSpPr>
      <xdr:spPr>
        <a:xfrm flipV="1">
          <a:off x="8496300" y="5909259"/>
          <a:ext cx="7239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133621</xdr:rowOff>
    </xdr:from>
    <xdr:ext cx="378565" cy="259045"/>
    <xdr:sp macro="" textlink="">
      <xdr:nvSpPr>
        <xdr:cNvPr id="290" name="労働費平均値テキスト"/>
        <xdr:cNvSpPr txBox="1"/>
      </xdr:nvSpPr>
      <xdr:spPr>
        <a:xfrm>
          <a:off x="9271000" y="6336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155194</xdr:rowOff>
    </xdr:from>
    <xdr:to>
      <xdr:col>55</xdr:col>
      <xdr:colOff>50800</xdr:colOff>
      <xdr:row>38</xdr:row>
      <xdr:rowOff>85344</xdr:rowOff>
    </xdr:to>
    <xdr:sp macro="" textlink="">
      <xdr:nvSpPr>
        <xdr:cNvPr id="291" name="フローチャート: 判断 290"/>
        <xdr:cNvSpPr/>
      </xdr:nvSpPr>
      <xdr:spPr>
        <a:xfrm>
          <a:off x="9192260" y="63578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60376</xdr:rowOff>
    </xdr:from>
    <xdr:to>
      <xdr:col>50</xdr:col>
      <xdr:colOff>114300</xdr:colOff>
      <xdr:row>35</xdr:row>
      <xdr:rowOff>86208</xdr:rowOff>
    </xdr:to>
    <xdr:cxnSp macro="">
      <xdr:nvCxnSpPr>
        <xdr:cNvPr id="292" name="直線コネクタ 291"/>
        <xdr:cNvCxnSpPr/>
      </xdr:nvCxnSpPr>
      <xdr:spPr>
        <a:xfrm>
          <a:off x="7713980" y="5760136"/>
          <a:ext cx="782320" cy="19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156337</xdr:rowOff>
    </xdr:from>
    <xdr:to>
      <xdr:col>50</xdr:col>
      <xdr:colOff>165100</xdr:colOff>
      <xdr:row>38</xdr:row>
      <xdr:rowOff>86487</xdr:rowOff>
    </xdr:to>
    <xdr:sp macro="" textlink="">
      <xdr:nvSpPr>
        <xdr:cNvPr id="293" name="フローチャート: 判断 292"/>
        <xdr:cNvSpPr/>
      </xdr:nvSpPr>
      <xdr:spPr>
        <a:xfrm>
          <a:off x="8445500" y="6359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77614</xdr:rowOff>
    </xdr:from>
    <xdr:ext cx="378565" cy="259045"/>
    <xdr:sp macro="" textlink="">
      <xdr:nvSpPr>
        <xdr:cNvPr id="294" name="テキスト ボックス 293"/>
        <xdr:cNvSpPr txBox="1"/>
      </xdr:nvSpPr>
      <xdr:spPr>
        <a:xfrm>
          <a:off x="8329877" y="6447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145186</xdr:rowOff>
    </xdr:from>
    <xdr:to>
      <xdr:col>45</xdr:col>
      <xdr:colOff>177800</xdr:colOff>
      <xdr:row>34</xdr:row>
      <xdr:rowOff>60376</xdr:rowOff>
    </xdr:to>
    <xdr:cxnSp macro="">
      <xdr:nvCxnSpPr>
        <xdr:cNvPr id="295" name="直線コネクタ 294"/>
        <xdr:cNvCxnSpPr/>
      </xdr:nvCxnSpPr>
      <xdr:spPr>
        <a:xfrm>
          <a:off x="6924040" y="5677306"/>
          <a:ext cx="789940" cy="8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61011</xdr:rowOff>
    </xdr:from>
    <xdr:to>
      <xdr:col>46</xdr:col>
      <xdr:colOff>38100</xdr:colOff>
      <xdr:row>37</xdr:row>
      <xdr:rowOff>162610</xdr:rowOff>
    </xdr:to>
    <xdr:sp macro="" textlink="">
      <xdr:nvSpPr>
        <xdr:cNvPr id="296" name="フローチャート: 判断 295"/>
        <xdr:cNvSpPr/>
      </xdr:nvSpPr>
      <xdr:spPr>
        <a:xfrm>
          <a:off x="7670800" y="6263691"/>
          <a:ext cx="7874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153738</xdr:rowOff>
    </xdr:from>
    <xdr:ext cx="378565" cy="259045"/>
    <xdr:sp macro="" textlink="">
      <xdr:nvSpPr>
        <xdr:cNvPr id="297" name="テキスト ボックス 296"/>
        <xdr:cNvSpPr txBox="1"/>
      </xdr:nvSpPr>
      <xdr:spPr>
        <a:xfrm>
          <a:off x="7547557" y="6356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39116</xdr:rowOff>
    </xdr:from>
    <xdr:to>
      <xdr:col>41</xdr:col>
      <xdr:colOff>50800</xdr:colOff>
      <xdr:row>33</xdr:row>
      <xdr:rowOff>145186</xdr:rowOff>
    </xdr:to>
    <xdr:cxnSp macro="">
      <xdr:nvCxnSpPr>
        <xdr:cNvPr id="298" name="直線コネクタ 297"/>
        <xdr:cNvCxnSpPr/>
      </xdr:nvCxnSpPr>
      <xdr:spPr>
        <a:xfrm>
          <a:off x="6149340" y="5235956"/>
          <a:ext cx="774700" cy="44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30607</xdr:rowOff>
    </xdr:from>
    <xdr:to>
      <xdr:col>41</xdr:col>
      <xdr:colOff>101600</xdr:colOff>
      <xdr:row>36</xdr:row>
      <xdr:rowOff>132207</xdr:rowOff>
    </xdr:to>
    <xdr:sp macro="" textlink="">
      <xdr:nvSpPr>
        <xdr:cNvPr id="299" name="フローチャート: 判断 298"/>
        <xdr:cNvSpPr/>
      </xdr:nvSpPr>
      <xdr:spPr>
        <a:xfrm>
          <a:off x="687324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123334</xdr:rowOff>
    </xdr:from>
    <xdr:ext cx="469744" cy="259045"/>
    <xdr:sp macro="" textlink="">
      <xdr:nvSpPr>
        <xdr:cNvPr id="300" name="テキスト ボックス 299"/>
        <xdr:cNvSpPr txBox="1"/>
      </xdr:nvSpPr>
      <xdr:spPr>
        <a:xfrm>
          <a:off x="6712028" y="615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16434</xdr:rowOff>
    </xdr:from>
    <xdr:to>
      <xdr:col>36</xdr:col>
      <xdr:colOff>165100</xdr:colOff>
      <xdr:row>35</xdr:row>
      <xdr:rowOff>118034</xdr:rowOff>
    </xdr:to>
    <xdr:sp macro="" textlink="">
      <xdr:nvSpPr>
        <xdr:cNvPr id="301" name="フローチャート: 判断 300"/>
        <xdr:cNvSpPr/>
      </xdr:nvSpPr>
      <xdr:spPr>
        <a:xfrm>
          <a:off x="6098540" y="588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109161</xdr:rowOff>
    </xdr:from>
    <xdr:ext cx="469744" cy="259045"/>
    <xdr:sp macro="" textlink="">
      <xdr:nvSpPr>
        <xdr:cNvPr id="302" name="テキスト ボックス 301"/>
        <xdr:cNvSpPr txBox="1"/>
      </xdr:nvSpPr>
      <xdr:spPr>
        <a:xfrm>
          <a:off x="5937328" y="597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162509</xdr:rowOff>
    </xdr:from>
    <xdr:to>
      <xdr:col>55</xdr:col>
      <xdr:colOff>50800</xdr:colOff>
      <xdr:row>35</xdr:row>
      <xdr:rowOff>92659</xdr:rowOff>
    </xdr:to>
    <xdr:sp macro="" textlink="">
      <xdr:nvSpPr>
        <xdr:cNvPr id="308" name="楕円 307"/>
        <xdr:cNvSpPr/>
      </xdr:nvSpPr>
      <xdr:spPr>
        <a:xfrm>
          <a:off x="9192260" y="58622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99305</xdr:rowOff>
    </xdr:from>
    <xdr:ext cx="469744" cy="259045"/>
    <xdr:sp macro="" textlink="">
      <xdr:nvSpPr>
        <xdr:cNvPr id="309" name="労働費該当値テキスト"/>
        <xdr:cNvSpPr txBox="1"/>
      </xdr:nvSpPr>
      <xdr:spPr>
        <a:xfrm>
          <a:off x="9271000" y="579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35408</xdr:rowOff>
    </xdr:from>
    <xdr:to>
      <xdr:col>50</xdr:col>
      <xdr:colOff>165100</xdr:colOff>
      <xdr:row>35</xdr:row>
      <xdr:rowOff>137008</xdr:rowOff>
    </xdr:to>
    <xdr:sp macro="" textlink="">
      <xdr:nvSpPr>
        <xdr:cNvPr id="310" name="楕円 309"/>
        <xdr:cNvSpPr/>
      </xdr:nvSpPr>
      <xdr:spPr>
        <a:xfrm>
          <a:off x="8445500" y="590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153535</xdr:rowOff>
    </xdr:from>
    <xdr:ext cx="469744" cy="259045"/>
    <xdr:sp macro="" textlink="">
      <xdr:nvSpPr>
        <xdr:cNvPr id="311" name="テキスト ボックス 310"/>
        <xdr:cNvSpPr txBox="1"/>
      </xdr:nvSpPr>
      <xdr:spPr>
        <a:xfrm>
          <a:off x="8284288" y="568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9576</xdr:rowOff>
    </xdr:from>
    <xdr:to>
      <xdr:col>46</xdr:col>
      <xdr:colOff>38100</xdr:colOff>
      <xdr:row>34</xdr:row>
      <xdr:rowOff>111176</xdr:rowOff>
    </xdr:to>
    <xdr:sp macro="" textlink="">
      <xdr:nvSpPr>
        <xdr:cNvPr id="312" name="楕円 311"/>
        <xdr:cNvSpPr/>
      </xdr:nvSpPr>
      <xdr:spPr>
        <a:xfrm>
          <a:off x="7670800" y="57093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127703</xdr:rowOff>
    </xdr:from>
    <xdr:ext cx="469744" cy="259045"/>
    <xdr:sp macro="" textlink="">
      <xdr:nvSpPr>
        <xdr:cNvPr id="313" name="テキスト ボックス 312"/>
        <xdr:cNvSpPr txBox="1"/>
      </xdr:nvSpPr>
      <xdr:spPr>
        <a:xfrm>
          <a:off x="7509588" y="549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94386</xdr:rowOff>
    </xdr:from>
    <xdr:to>
      <xdr:col>41</xdr:col>
      <xdr:colOff>101600</xdr:colOff>
      <xdr:row>34</xdr:row>
      <xdr:rowOff>24536</xdr:rowOff>
    </xdr:to>
    <xdr:sp macro="" textlink="">
      <xdr:nvSpPr>
        <xdr:cNvPr id="314" name="楕円 313"/>
        <xdr:cNvSpPr/>
      </xdr:nvSpPr>
      <xdr:spPr>
        <a:xfrm>
          <a:off x="6873240" y="5626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41063</xdr:rowOff>
    </xdr:from>
    <xdr:ext cx="469744" cy="259045"/>
    <xdr:sp macro="" textlink="">
      <xdr:nvSpPr>
        <xdr:cNvPr id="315" name="テキスト ボックス 314"/>
        <xdr:cNvSpPr txBox="1"/>
      </xdr:nvSpPr>
      <xdr:spPr>
        <a:xfrm>
          <a:off x="6712028" y="540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159766</xdr:rowOff>
    </xdr:from>
    <xdr:to>
      <xdr:col>36</xdr:col>
      <xdr:colOff>165100</xdr:colOff>
      <xdr:row>31</xdr:row>
      <xdr:rowOff>89916</xdr:rowOff>
    </xdr:to>
    <xdr:sp macro="" textlink="">
      <xdr:nvSpPr>
        <xdr:cNvPr id="316" name="楕円 315"/>
        <xdr:cNvSpPr/>
      </xdr:nvSpPr>
      <xdr:spPr>
        <a:xfrm>
          <a:off x="6098540" y="518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106443</xdr:rowOff>
    </xdr:from>
    <xdr:ext cx="469744" cy="259045"/>
    <xdr:sp macro="" textlink="">
      <xdr:nvSpPr>
        <xdr:cNvPr id="317" name="テキスト ボックス 316"/>
        <xdr:cNvSpPr txBox="1"/>
      </xdr:nvSpPr>
      <xdr:spPr>
        <a:xfrm>
          <a:off x="5937328" y="49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7" name="テキスト ボックス 336"/>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63633</xdr:rowOff>
    </xdr:from>
    <xdr:to>
      <xdr:col>54</xdr:col>
      <xdr:colOff>189865</xdr:colOff>
      <xdr:row>58</xdr:row>
      <xdr:rowOff>70262</xdr:rowOff>
    </xdr:to>
    <xdr:cxnSp macro="">
      <xdr:nvCxnSpPr>
        <xdr:cNvPr id="341" name="直線コネクタ 340"/>
        <xdr:cNvCxnSpPr/>
      </xdr:nvCxnSpPr>
      <xdr:spPr>
        <a:xfrm flipV="1">
          <a:off x="9218295" y="8445633"/>
          <a:ext cx="1270" cy="1347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74089</xdr:rowOff>
    </xdr:from>
    <xdr:ext cx="469744" cy="259045"/>
    <xdr:sp macro="" textlink="">
      <xdr:nvSpPr>
        <xdr:cNvPr id="342" name="農林水産業費最小値テキスト"/>
        <xdr:cNvSpPr txBox="1"/>
      </xdr:nvSpPr>
      <xdr:spPr>
        <a:xfrm>
          <a:off x="9271000" y="979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70262</xdr:rowOff>
    </xdr:from>
    <xdr:to>
      <xdr:col>55</xdr:col>
      <xdr:colOff>88900</xdr:colOff>
      <xdr:row>58</xdr:row>
      <xdr:rowOff>70262</xdr:rowOff>
    </xdr:to>
    <xdr:cxnSp macro="">
      <xdr:nvCxnSpPr>
        <xdr:cNvPr id="343" name="直線コネクタ 342"/>
        <xdr:cNvCxnSpPr/>
      </xdr:nvCxnSpPr>
      <xdr:spPr>
        <a:xfrm>
          <a:off x="9154160" y="979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10310</xdr:rowOff>
    </xdr:from>
    <xdr:ext cx="534377" cy="259045"/>
    <xdr:sp macro="" textlink="">
      <xdr:nvSpPr>
        <xdr:cNvPr id="344" name="農林水産業費最大値テキスト"/>
        <xdr:cNvSpPr txBox="1"/>
      </xdr:nvSpPr>
      <xdr:spPr>
        <a:xfrm>
          <a:off x="9271000" y="822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79,993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63633</xdr:rowOff>
    </xdr:from>
    <xdr:to>
      <xdr:col>55</xdr:col>
      <xdr:colOff>88900</xdr:colOff>
      <xdr:row>50</xdr:row>
      <xdr:rowOff>63633</xdr:rowOff>
    </xdr:to>
    <xdr:cxnSp macro="">
      <xdr:nvCxnSpPr>
        <xdr:cNvPr id="345" name="直線コネクタ 344"/>
        <xdr:cNvCxnSpPr/>
      </xdr:nvCxnSpPr>
      <xdr:spPr>
        <a:xfrm>
          <a:off x="9154160" y="8445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49</xdr:row>
      <xdr:rowOff>160903</xdr:rowOff>
    </xdr:from>
    <xdr:to>
      <xdr:col>55</xdr:col>
      <xdr:colOff>0</xdr:colOff>
      <xdr:row>52</xdr:row>
      <xdr:rowOff>129375</xdr:rowOff>
    </xdr:to>
    <xdr:cxnSp macro="">
      <xdr:nvCxnSpPr>
        <xdr:cNvPr id="346" name="直線コネクタ 345"/>
        <xdr:cNvCxnSpPr/>
      </xdr:nvCxnSpPr>
      <xdr:spPr>
        <a:xfrm>
          <a:off x="8496300" y="8375263"/>
          <a:ext cx="723900" cy="47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158272</xdr:rowOff>
    </xdr:from>
    <xdr:ext cx="534377" cy="259045"/>
    <xdr:sp macro="" textlink="">
      <xdr:nvSpPr>
        <xdr:cNvPr id="347" name="農林水産業費平均値テキスト"/>
        <xdr:cNvSpPr txBox="1"/>
      </xdr:nvSpPr>
      <xdr:spPr>
        <a:xfrm>
          <a:off x="9271000" y="92108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8395</xdr:rowOff>
    </xdr:from>
    <xdr:to>
      <xdr:col>55</xdr:col>
      <xdr:colOff>50800</xdr:colOff>
      <xdr:row>55</xdr:row>
      <xdr:rowOff>109995</xdr:rowOff>
    </xdr:to>
    <xdr:sp macro="" textlink="">
      <xdr:nvSpPr>
        <xdr:cNvPr id="348" name="フローチャート: 判断 347"/>
        <xdr:cNvSpPr/>
      </xdr:nvSpPr>
      <xdr:spPr>
        <a:xfrm>
          <a:off x="9192260" y="92285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49</xdr:row>
      <xdr:rowOff>160903</xdr:rowOff>
    </xdr:from>
    <xdr:to>
      <xdr:col>50</xdr:col>
      <xdr:colOff>114300</xdr:colOff>
      <xdr:row>51</xdr:row>
      <xdr:rowOff>121869</xdr:rowOff>
    </xdr:to>
    <xdr:cxnSp macro="">
      <xdr:nvCxnSpPr>
        <xdr:cNvPr id="349" name="直線コネクタ 348"/>
        <xdr:cNvCxnSpPr/>
      </xdr:nvCxnSpPr>
      <xdr:spPr>
        <a:xfrm flipV="1">
          <a:off x="7713980" y="8375263"/>
          <a:ext cx="782320" cy="29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141288</xdr:rowOff>
    </xdr:from>
    <xdr:to>
      <xdr:col>50</xdr:col>
      <xdr:colOff>165100</xdr:colOff>
      <xdr:row>55</xdr:row>
      <xdr:rowOff>71438</xdr:rowOff>
    </xdr:to>
    <xdr:sp macro="" textlink="">
      <xdr:nvSpPr>
        <xdr:cNvPr id="350" name="フローチャート: 判断 349"/>
        <xdr:cNvSpPr/>
      </xdr:nvSpPr>
      <xdr:spPr>
        <a:xfrm>
          <a:off x="8445500" y="9193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62565</xdr:rowOff>
    </xdr:from>
    <xdr:ext cx="534377" cy="259045"/>
    <xdr:sp macro="" textlink="">
      <xdr:nvSpPr>
        <xdr:cNvPr id="351" name="テキスト ボックス 350"/>
        <xdr:cNvSpPr txBox="1"/>
      </xdr:nvSpPr>
      <xdr:spPr>
        <a:xfrm>
          <a:off x="8251971" y="928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121869</xdr:rowOff>
    </xdr:from>
    <xdr:to>
      <xdr:col>45</xdr:col>
      <xdr:colOff>177800</xdr:colOff>
      <xdr:row>55</xdr:row>
      <xdr:rowOff>93485</xdr:rowOff>
    </xdr:to>
    <xdr:cxnSp macro="">
      <xdr:nvCxnSpPr>
        <xdr:cNvPr id="352" name="直線コネクタ 351"/>
        <xdr:cNvCxnSpPr/>
      </xdr:nvCxnSpPr>
      <xdr:spPr>
        <a:xfrm flipV="1">
          <a:off x="6924040" y="8671509"/>
          <a:ext cx="789940" cy="64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146355</xdr:rowOff>
    </xdr:from>
    <xdr:to>
      <xdr:col>46</xdr:col>
      <xdr:colOff>38100</xdr:colOff>
      <xdr:row>56</xdr:row>
      <xdr:rowOff>76505</xdr:rowOff>
    </xdr:to>
    <xdr:sp macro="" textlink="">
      <xdr:nvSpPr>
        <xdr:cNvPr id="353" name="フローチャート: 判断 352"/>
        <xdr:cNvSpPr/>
      </xdr:nvSpPr>
      <xdr:spPr>
        <a:xfrm>
          <a:off x="7670800" y="936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67632</xdr:rowOff>
    </xdr:from>
    <xdr:ext cx="534377" cy="259045"/>
    <xdr:sp macro="" textlink="">
      <xdr:nvSpPr>
        <xdr:cNvPr id="354" name="テキスト ボックス 353"/>
        <xdr:cNvSpPr txBox="1"/>
      </xdr:nvSpPr>
      <xdr:spPr>
        <a:xfrm>
          <a:off x="7477271" y="945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93485</xdr:rowOff>
    </xdr:from>
    <xdr:to>
      <xdr:col>41</xdr:col>
      <xdr:colOff>50800</xdr:colOff>
      <xdr:row>55</xdr:row>
      <xdr:rowOff>128784</xdr:rowOff>
    </xdr:to>
    <xdr:cxnSp macro="">
      <xdr:nvCxnSpPr>
        <xdr:cNvPr id="355" name="直線コネクタ 354"/>
        <xdr:cNvCxnSpPr/>
      </xdr:nvCxnSpPr>
      <xdr:spPr>
        <a:xfrm flipV="1">
          <a:off x="6149340" y="9313685"/>
          <a:ext cx="774700" cy="3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42494</xdr:rowOff>
    </xdr:from>
    <xdr:to>
      <xdr:col>41</xdr:col>
      <xdr:colOff>101600</xdr:colOff>
      <xdr:row>55</xdr:row>
      <xdr:rowOff>144094</xdr:rowOff>
    </xdr:to>
    <xdr:sp macro="" textlink="">
      <xdr:nvSpPr>
        <xdr:cNvPr id="356" name="フローチャート: 判断 355"/>
        <xdr:cNvSpPr/>
      </xdr:nvSpPr>
      <xdr:spPr>
        <a:xfrm>
          <a:off x="6873240" y="9262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160621</xdr:rowOff>
    </xdr:from>
    <xdr:ext cx="534377" cy="259045"/>
    <xdr:sp macro="" textlink="">
      <xdr:nvSpPr>
        <xdr:cNvPr id="357" name="テキスト ボックス 356"/>
        <xdr:cNvSpPr txBox="1"/>
      </xdr:nvSpPr>
      <xdr:spPr>
        <a:xfrm>
          <a:off x="6702571" y="904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4280</xdr:rowOff>
    </xdr:from>
    <xdr:to>
      <xdr:col>36</xdr:col>
      <xdr:colOff>165100</xdr:colOff>
      <xdr:row>55</xdr:row>
      <xdr:rowOff>105880</xdr:rowOff>
    </xdr:to>
    <xdr:sp macro="" textlink="">
      <xdr:nvSpPr>
        <xdr:cNvPr id="358" name="フローチャート: 判断 357"/>
        <xdr:cNvSpPr/>
      </xdr:nvSpPr>
      <xdr:spPr>
        <a:xfrm>
          <a:off x="6098540" y="922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122407</xdr:rowOff>
    </xdr:from>
    <xdr:ext cx="534377" cy="259045"/>
    <xdr:sp macro="" textlink="">
      <xdr:nvSpPr>
        <xdr:cNvPr id="359" name="テキスト ボックス 358"/>
        <xdr:cNvSpPr txBox="1"/>
      </xdr:nvSpPr>
      <xdr:spPr>
        <a:xfrm>
          <a:off x="5905011" y="900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78575</xdr:rowOff>
    </xdr:from>
    <xdr:to>
      <xdr:col>55</xdr:col>
      <xdr:colOff>50800</xdr:colOff>
      <xdr:row>53</xdr:row>
      <xdr:rowOff>8725</xdr:rowOff>
    </xdr:to>
    <xdr:sp macro="" textlink="">
      <xdr:nvSpPr>
        <xdr:cNvPr id="365" name="楕円 364"/>
        <xdr:cNvSpPr/>
      </xdr:nvSpPr>
      <xdr:spPr>
        <a:xfrm>
          <a:off x="9192260" y="8795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101452</xdr:rowOff>
    </xdr:from>
    <xdr:ext cx="534377" cy="259045"/>
    <xdr:sp macro="" textlink="">
      <xdr:nvSpPr>
        <xdr:cNvPr id="366" name="農林水産業費該当値テキスト"/>
        <xdr:cNvSpPr txBox="1"/>
      </xdr:nvSpPr>
      <xdr:spPr>
        <a:xfrm>
          <a:off x="9271000" y="865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49</xdr:row>
      <xdr:rowOff>110103</xdr:rowOff>
    </xdr:from>
    <xdr:to>
      <xdr:col>50</xdr:col>
      <xdr:colOff>165100</xdr:colOff>
      <xdr:row>50</xdr:row>
      <xdr:rowOff>40253</xdr:rowOff>
    </xdr:to>
    <xdr:sp macro="" textlink="">
      <xdr:nvSpPr>
        <xdr:cNvPr id="367" name="楕円 366"/>
        <xdr:cNvSpPr/>
      </xdr:nvSpPr>
      <xdr:spPr>
        <a:xfrm>
          <a:off x="8445500" y="8324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48</xdr:row>
      <xdr:rowOff>56780</xdr:rowOff>
    </xdr:from>
    <xdr:ext cx="534377" cy="259045"/>
    <xdr:sp macro="" textlink="">
      <xdr:nvSpPr>
        <xdr:cNvPr id="368" name="テキスト ボックス 367"/>
        <xdr:cNvSpPr txBox="1"/>
      </xdr:nvSpPr>
      <xdr:spPr>
        <a:xfrm>
          <a:off x="8251971" y="810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71069</xdr:rowOff>
    </xdr:from>
    <xdr:to>
      <xdr:col>46</xdr:col>
      <xdr:colOff>38100</xdr:colOff>
      <xdr:row>52</xdr:row>
      <xdr:rowOff>1219</xdr:rowOff>
    </xdr:to>
    <xdr:sp macro="" textlink="">
      <xdr:nvSpPr>
        <xdr:cNvPr id="369" name="楕円 368"/>
        <xdr:cNvSpPr/>
      </xdr:nvSpPr>
      <xdr:spPr>
        <a:xfrm>
          <a:off x="7670800" y="86207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17746</xdr:rowOff>
    </xdr:from>
    <xdr:ext cx="534377" cy="259045"/>
    <xdr:sp macro="" textlink="">
      <xdr:nvSpPr>
        <xdr:cNvPr id="370" name="テキスト ボックス 369"/>
        <xdr:cNvSpPr txBox="1"/>
      </xdr:nvSpPr>
      <xdr:spPr>
        <a:xfrm>
          <a:off x="7477271" y="839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42685</xdr:rowOff>
    </xdr:from>
    <xdr:to>
      <xdr:col>41</xdr:col>
      <xdr:colOff>101600</xdr:colOff>
      <xdr:row>55</xdr:row>
      <xdr:rowOff>144285</xdr:rowOff>
    </xdr:to>
    <xdr:sp macro="" textlink="">
      <xdr:nvSpPr>
        <xdr:cNvPr id="371" name="楕円 370"/>
        <xdr:cNvSpPr/>
      </xdr:nvSpPr>
      <xdr:spPr>
        <a:xfrm>
          <a:off x="6873240" y="926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135412</xdr:rowOff>
    </xdr:from>
    <xdr:ext cx="534377" cy="259045"/>
    <xdr:sp macro="" textlink="">
      <xdr:nvSpPr>
        <xdr:cNvPr id="372" name="テキスト ボックス 371"/>
        <xdr:cNvSpPr txBox="1"/>
      </xdr:nvSpPr>
      <xdr:spPr>
        <a:xfrm>
          <a:off x="6702571" y="935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77984</xdr:rowOff>
    </xdr:from>
    <xdr:to>
      <xdr:col>36</xdr:col>
      <xdr:colOff>165100</xdr:colOff>
      <xdr:row>56</xdr:row>
      <xdr:rowOff>8134</xdr:rowOff>
    </xdr:to>
    <xdr:sp macro="" textlink="">
      <xdr:nvSpPr>
        <xdr:cNvPr id="373" name="楕円 372"/>
        <xdr:cNvSpPr/>
      </xdr:nvSpPr>
      <xdr:spPr>
        <a:xfrm>
          <a:off x="6098540" y="92981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170711</xdr:rowOff>
    </xdr:from>
    <xdr:ext cx="534377" cy="259045"/>
    <xdr:sp macro="" textlink="">
      <xdr:nvSpPr>
        <xdr:cNvPr id="374" name="テキスト ボックス 373"/>
        <xdr:cNvSpPr txBox="1"/>
      </xdr:nvSpPr>
      <xdr:spPr>
        <a:xfrm>
          <a:off x="5905011" y="939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xdr:cNvCxnSpPr/>
      </xdr:nvCxnSpPr>
      <xdr:spPr>
        <a:xfrm>
          <a:off x="5826760" y="132156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xdr:cNvSpPr txBox="1"/>
      </xdr:nvSpPr>
      <xdr:spPr>
        <a:xfrm>
          <a:off x="560083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xdr:cNvCxnSpPr/>
      </xdr:nvCxnSpPr>
      <xdr:spPr>
        <a:xfrm>
          <a:off x="5826760" y="127660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xdr:cNvSpPr txBox="1"/>
      </xdr:nvSpPr>
      <xdr:spPr>
        <a:xfrm>
          <a:off x="53640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xdr:cNvCxnSpPr/>
      </xdr:nvCxnSpPr>
      <xdr:spPr>
        <a:xfrm>
          <a:off x="5826760" y="12320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xdr:cNvSpPr txBox="1"/>
      </xdr:nvSpPr>
      <xdr:spPr>
        <a:xfrm>
          <a:off x="53640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xdr:cNvCxnSpPr/>
      </xdr:nvCxnSpPr>
      <xdr:spPr>
        <a:xfrm>
          <a:off x="5826760" y="11874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xdr:cNvSpPr txBox="1"/>
      </xdr:nvSpPr>
      <xdr:spPr>
        <a:xfrm>
          <a:off x="53640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xdr:cNvSpPr txBox="1"/>
      </xdr:nvSpPr>
      <xdr:spPr>
        <a:xfrm>
          <a:off x="53640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19479</xdr:rowOff>
    </xdr:from>
    <xdr:to>
      <xdr:col>54</xdr:col>
      <xdr:colOff>189865</xdr:colOff>
      <xdr:row>78</xdr:row>
      <xdr:rowOff>86094</xdr:rowOff>
    </xdr:to>
    <xdr:cxnSp macro="">
      <xdr:nvCxnSpPr>
        <xdr:cNvPr id="396" name="直線コネクタ 395"/>
        <xdr:cNvCxnSpPr/>
      </xdr:nvCxnSpPr>
      <xdr:spPr>
        <a:xfrm flipV="1">
          <a:off x="9218295" y="11921919"/>
          <a:ext cx="1270" cy="1240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89921</xdr:rowOff>
    </xdr:from>
    <xdr:ext cx="469744" cy="259045"/>
    <xdr:sp macro="" textlink="">
      <xdr:nvSpPr>
        <xdr:cNvPr id="397" name="商工費最小値テキスト"/>
        <xdr:cNvSpPr txBox="1"/>
      </xdr:nvSpPr>
      <xdr:spPr>
        <a:xfrm>
          <a:off x="9271000" y="131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86094</xdr:rowOff>
    </xdr:from>
    <xdr:to>
      <xdr:col>55</xdr:col>
      <xdr:colOff>88900</xdr:colOff>
      <xdr:row>78</xdr:row>
      <xdr:rowOff>86094</xdr:rowOff>
    </xdr:to>
    <xdr:cxnSp macro="">
      <xdr:nvCxnSpPr>
        <xdr:cNvPr id="398" name="直線コネクタ 397"/>
        <xdr:cNvCxnSpPr/>
      </xdr:nvCxnSpPr>
      <xdr:spPr>
        <a:xfrm>
          <a:off x="9154160" y="13162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137606</xdr:rowOff>
    </xdr:from>
    <xdr:ext cx="534377" cy="259045"/>
    <xdr:sp macro="" textlink="">
      <xdr:nvSpPr>
        <xdr:cNvPr id="399" name="商工費最大値テキスト"/>
        <xdr:cNvSpPr txBox="1"/>
      </xdr:nvSpPr>
      <xdr:spPr>
        <a:xfrm>
          <a:off x="9271000" y="1170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57,759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19479</xdr:rowOff>
    </xdr:from>
    <xdr:to>
      <xdr:col>55</xdr:col>
      <xdr:colOff>88900</xdr:colOff>
      <xdr:row>71</xdr:row>
      <xdr:rowOff>19479</xdr:rowOff>
    </xdr:to>
    <xdr:cxnSp macro="">
      <xdr:nvCxnSpPr>
        <xdr:cNvPr id="400" name="直線コネクタ 399"/>
        <xdr:cNvCxnSpPr/>
      </xdr:nvCxnSpPr>
      <xdr:spPr>
        <a:xfrm>
          <a:off x="9154160" y="11921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101158</xdr:rowOff>
    </xdr:from>
    <xdr:to>
      <xdr:col>55</xdr:col>
      <xdr:colOff>0</xdr:colOff>
      <xdr:row>76</xdr:row>
      <xdr:rowOff>148524</xdr:rowOff>
    </xdr:to>
    <xdr:cxnSp macro="">
      <xdr:nvCxnSpPr>
        <xdr:cNvPr id="401" name="直線コネクタ 400"/>
        <xdr:cNvCxnSpPr/>
      </xdr:nvCxnSpPr>
      <xdr:spPr>
        <a:xfrm>
          <a:off x="8496300" y="12841798"/>
          <a:ext cx="723900" cy="4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94266</xdr:rowOff>
    </xdr:from>
    <xdr:ext cx="534377" cy="259045"/>
    <xdr:sp macro="" textlink="">
      <xdr:nvSpPr>
        <xdr:cNvPr id="402" name="商工費平均値テキスト"/>
        <xdr:cNvSpPr txBox="1"/>
      </xdr:nvSpPr>
      <xdr:spPr>
        <a:xfrm>
          <a:off x="9271000" y="126672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71389</xdr:rowOff>
    </xdr:from>
    <xdr:to>
      <xdr:col>55</xdr:col>
      <xdr:colOff>50800</xdr:colOff>
      <xdr:row>77</xdr:row>
      <xdr:rowOff>1539</xdr:rowOff>
    </xdr:to>
    <xdr:sp macro="" textlink="">
      <xdr:nvSpPr>
        <xdr:cNvPr id="403" name="フローチャート: 判断 402"/>
        <xdr:cNvSpPr/>
      </xdr:nvSpPr>
      <xdr:spPr>
        <a:xfrm>
          <a:off x="9192260" y="128120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116269</xdr:rowOff>
    </xdr:from>
    <xdr:to>
      <xdr:col>50</xdr:col>
      <xdr:colOff>114300</xdr:colOff>
      <xdr:row>76</xdr:row>
      <xdr:rowOff>101158</xdr:rowOff>
    </xdr:to>
    <xdr:cxnSp macro="">
      <xdr:nvCxnSpPr>
        <xdr:cNvPr id="404" name="直線コネクタ 403"/>
        <xdr:cNvCxnSpPr/>
      </xdr:nvCxnSpPr>
      <xdr:spPr>
        <a:xfrm>
          <a:off x="7713980" y="12186349"/>
          <a:ext cx="782320" cy="6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100422</xdr:rowOff>
    </xdr:from>
    <xdr:to>
      <xdr:col>50</xdr:col>
      <xdr:colOff>165100</xdr:colOff>
      <xdr:row>77</xdr:row>
      <xdr:rowOff>30572</xdr:rowOff>
    </xdr:to>
    <xdr:sp macro="" textlink="">
      <xdr:nvSpPr>
        <xdr:cNvPr id="405" name="フローチャート: 判断 404"/>
        <xdr:cNvSpPr/>
      </xdr:nvSpPr>
      <xdr:spPr>
        <a:xfrm>
          <a:off x="8445500" y="128410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21699</xdr:rowOff>
    </xdr:from>
    <xdr:ext cx="534377" cy="259045"/>
    <xdr:sp macro="" textlink="">
      <xdr:nvSpPr>
        <xdr:cNvPr id="406" name="テキスト ボックス 405"/>
        <xdr:cNvSpPr txBox="1"/>
      </xdr:nvSpPr>
      <xdr:spPr>
        <a:xfrm>
          <a:off x="8251971" y="12929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116269</xdr:rowOff>
    </xdr:from>
    <xdr:to>
      <xdr:col>45</xdr:col>
      <xdr:colOff>177800</xdr:colOff>
      <xdr:row>74</xdr:row>
      <xdr:rowOff>75440</xdr:rowOff>
    </xdr:to>
    <xdr:cxnSp macro="">
      <xdr:nvCxnSpPr>
        <xdr:cNvPr id="407" name="直線コネクタ 406"/>
        <xdr:cNvCxnSpPr/>
      </xdr:nvCxnSpPr>
      <xdr:spPr>
        <a:xfrm flipV="1">
          <a:off x="6924040" y="12186349"/>
          <a:ext cx="789940" cy="29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73949</xdr:rowOff>
    </xdr:from>
    <xdr:to>
      <xdr:col>46</xdr:col>
      <xdr:colOff>38100</xdr:colOff>
      <xdr:row>77</xdr:row>
      <xdr:rowOff>4099</xdr:rowOff>
    </xdr:to>
    <xdr:sp macro="" textlink="">
      <xdr:nvSpPr>
        <xdr:cNvPr id="408" name="フローチャート: 判断 407"/>
        <xdr:cNvSpPr/>
      </xdr:nvSpPr>
      <xdr:spPr>
        <a:xfrm>
          <a:off x="7670800" y="128145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166676</xdr:rowOff>
    </xdr:from>
    <xdr:ext cx="534377" cy="259045"/>
    <xdr:sp macro="" textlink="">
      <xdr:nvSpPr>
        <xdr:cNvPr id="409" name="テキスト ボックス 408"/>
        <xdr:cNvSpPr txBox="1"/>
      </xdr:nvSpPr>
      <xdr:spPr>
        <a:xfrm>
          <a:off x="7477271" y="1290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75440</xdr:rowOff>
    </xdr:from>
    <xdr:to>
      <xdr:col>41</xdr:col>
      <xdr:colOff>50800</xdr:colOff>
      <xdr:row>76</xdr:row>
      <xdr:rowOff>60719</xdr:rowOff>
    </xdr:to>
    <xdr:cxnSp macro="">
      <xdr:nvCxnSpPr>
        <xdr:cNvPr id="410" name="直線コネクタ 409"/>
        <xdr:cNvCxnSpPr/>
      </xdr:nvCxnSpPr>
      <xdr:spPr>
        <a:xfrm flipV="1">
          <a:off x="6149340" y="12480800"/>
          <a:ext cx="774700" cy="32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34288</xdr:rowOff>
    </xdr:from>
    <xdr:to>
      <xdr:col>41</xdr:col>
      <xdr:colOff>101600</xdr:colOff>
      <xdr:row>76</xdr:row>
      <xdr:rowOff>135888</xdr:rowOff>
    </xdr:to>
    <xdr:sp macro="" textlink="">
      <xdr:nvSpPr>
        <xdr:cNvPr id="411" name="フローチャート: 判断 410"/>
        <xdr:cNvSpPr/>
      </xdr:nvSpPr>
      <xdr:spPr>
        <a:xfrm>
          <a:off x="6873240" y="1277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127015</xdr:rowOff>
    </xdr:from>
    <xdr:ext cx="534377" cy="259045"/>
    <xdr:sp macro="" textlink="">
      <xdr:nvSpPr>
        <xdr:cNvPr id="412" name="テキスト ボックス 411"/>
        <xdr:cNvSpPr txBox="1"/>
      </xdr:nvSpPr>
      <xdr:spPr>
        <a:xfrm>
          <a:off x="6702571" y="1286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114733</xdr:rowOff>
    </xdr:from>
    <xdr:to>
      <xdr:col>36</xdr:col>
      <xdr:colOff>165100</xdr:colOff>
      <xdr:row>77</xdr:row>
      <xdr:rowOff>44883</xdr:rowOff>
    </xdr:to>
    <xdr:sp macro="" textlink="">
      <xdr:nvSpPr>
        <xdr:cNvPr id="413" name="フローチャート: 判断 412"/>
        <xdr:cNvSpPr/>
      </xdr:nvSpPr>
      <xdr:spPr>
        <a:xfrm>
          <a:off x="6098540" y="128553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36010</xdr:rowOff>
    </xdr:from>
    <xdr:ext cx="534377" cy="259045"/>
    <xdr:sp macro="" textlink="">
      <xdr:nvSpPr>
        <xdr:cNvPr id="414" name="テキスト ボックス 413"/>
        <xdr:cNvSpPr txBox="1"/>
      </xdr:nvSpPr>
      <xdr:spPr>
        <a:xfrm>
          <a:off x="5905011" y="12944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97724</xdr:rowOff>
    </xdr:from>
    <xdr:to>
      <xdr:col>55</xdr:col>
      <xdr:colOff>50800</xdr:colOff>
      <xdr:row>77</xdr:row>
      <xdr:rowOff>27874</xdr:rowOff>
    </xdr:to>
    <xdr:sp macro="" textlink="">
      <xdr:nvSpPr>
        <xdr:cNvPr id="420" name="楕円 419"/>
        <xdr:cNvSpPr/>
      </xdr:nvSpPr>
      <xdr:spPr>
        <a:xfrm>
          <a:off x="9192260" y="12838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76151</xdr:rowOff>
    </xdr:from>
    <xdr:ext cx="534377" cy="259045"/>
    <xdr:sp macro="" textlink="">
      <xdr:nvSpPr>
        <xdr:cNvPr id="421" name="商工費該当値テキスト"/>
        <xdr:cNvSpPr txBox="1"/>
      </xdr:nvSpPr>
      <xdr:spPr>
        <a:xfrm>
          <a:off x="9271000" y="1281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50358</xdr:rowOff>
    </xdr:from>
    <xdr:to>
      <xdr:col>50</xdr:col>
      <xdr:colOff>165100</xdr:colOff>
      <xdr:row>76</xdr:row>
      <xdr:rowOff>151958</xdr:rowOff>
    </xdr:to>
    <xdr:sp macro="" textlink="">
      <xdr:nvSpPr>
        <xdr:cNvPr id="422" name="楕円 421"/>
        <xdr:cNvSpPr/>
      </xdr:nvSpPr>
      <xdr:spPr>
        <a:xfrm>
          <a:off x="8445500" y="1279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168485</xdr:rowOff>
    </xdr:from>
    <xdr:ext cx="534377" cy="259045"/>
    <xdr:sp macro="" textlink="">
      <xdr:nvSpPr>
        <xdr:cNvPr id="423" name="テキスト ボックス 422"/>
        <xdr:cNvSpPr txBox="1"/>
      </xdr:nvSpPr>
      <xdr:spPr>
        <a:xfrm>
          <a:off x="8251971" y="125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65469</xdr:rowOff>
    </xdr:from>
    <xdr:to>
      <xdr:col>46</xdr:col>
      <xdr:colOff>38100</xdr:colOff>
      <xdr:row>72</xdr:row>
      <xdr:rowOff>167069</xdr:rowOff>
    </xdr:to>
    <xdr:sp macro="" textlink="">
      <xdr:nvSpPr>
        <xdr:cNvPr id="424" name="楕円 423"/>
        <xdr:cNvSpPr/>
      </xdr:nvSpPr>
      <xdr:spPr>
        <a:xfrm>
          <a:off x="7670800" y="121355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12146</xdr:rowOff>
    </xdr:from>
    <xdr:ext cx="534377" cy="259045"/>
    <xdr:sp macro="" textlink="">
      <xdr:nvSpPr>
        <xdr:cNvPr id="425" name="テキスト ボックス 424"/>
        <xdr:cNvSpPr txBox="1"/>
      </xdr:nvSpPr>
      <xdr:spPr>
        <a:xfrm>
          <a:off x="7477271" y="1191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24640</xdr:rowOff>
    </xdr:from>
    <xdr:to>
      <xdr:col>41</xdr:col>
      <xdr:colOff>101600</xdr:colOff>
      <xdr:row>74</xdr:row>
      <xdr:rowOff>126240</xdr:rowOff>
    </xdr:to>
    <xdr:sp macro="" textlink="">
      <xdr:nvSpPr>
        <xdr:cNvPr id="426" name="楕円 425"/>
        <xdr:cNvSpPr/>
      </xdr:nvSpPr>
      <xdr:spPr>
        <a:xfrm>
          <a:off x="6873240" y="1243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142767</xdr:rowOff>
    </xdr:from>
    <xdr:ext cx="534377" cy="259045"/>
    <xdr:sp macro="" textlink="">
      <xdr:nvSpPr>
        <xdr:cNvPr id="427" name="テキスト ボックス 426"/>
        <xdr:cNvSpPr txBox="1"/>
      </xdr:nvSpPr>
      <xdr:spPr>
        <a:xfrm>
          <a:off x="6702571" y="1221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9919</xdr:rowOff>
    </xdr:from>
    <xdr:to>
      <xdr:col>36</xdr:col>
      <xdr:colOff>165100</xdr:colOff>
      <xdr:row>76</xdr:row>
      <xdr:rowOff>111519</xdr:rowOff>
    </xdr:to>
    <xdr:sp macro="" textlink="">
      <xdr:nvSpPr>
        <xdr:cNvPr id="428" name="楕円 427"/>
        <xdr:cNvSpPr/>
      </xdr:nvSpPr>
      <xdr:spPr>
        <a:xfrm>
          <a:off x="6098540" y="127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128046</xdr:rowOff>
    </xdr:from>
    <xdr:ext cx="534377" cy="259045"/>
    <xdr:sp macro="" textlink="">
      <xdr:nvSpPr>
        <xdr:cNvPr id="429" name="テキスト ボックス 428"/>
        <xdr:cNvSpPr txBox="1"/>
      </xdr:nvSpPr>
      <xdr:spPr>
        <a:xfrm>
          <a:off x="5905011" y="1253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xdr:cNvCxnSpPr/>
      </xdr:nvCxnSpPr>
      <xdr:spPr>
        <a:xfrm>
          <a:off x="5826760" y="166952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xdr:cNvSpPr txBox="1"/>
      </xdr:nvSpPr>
      <xdr:spPr>
        <a:xfrm>
          <a:off x="5600834" y="165568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xdr:cNvCxnSpPr/>
      </xdr:nvCxnSpPr>
      <xdr:spPr>
        <a:xfrm>
          <a:off x="5826760" y="163762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3" name="テキスト ボックス 442"/>
        <xdr:cNvSpPr txBox="1"/>
      </xdr:nvSpPr>
      <xdr:spPr>
        <a:xfrm>
          <a:off x="5299921" y="162378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xdr:cNvCxnSpPr/>
      </xdr:nvCxnSpPr>
      <xdr:spPr>
        <a:xfrm>
          <a:off x="5826760" y="160573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5" name="テキスト ボックス 444"/>
        <xdr:cNvSpPr txBox="1"/>
      </xdr:nvSpPr>
      <xdr:spPr>
        <a:xfrm>
          <a:off x="529992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xdr:cNvCxnSpPr/>
      </xdr:nvCxnSpPr>
      <xdr:spPr>
        <a:xfrm>
          <a:off x="5826760" y="157383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7" name="テキスト ボックス 446"/>
        <xdr:cNvSpPr txBox="1"/>
      </xdr:nvSpPr>
      <xdr:spPr>
        <a:xfrm>
          <a:off x="529992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xdr:cNvCxnSpPr/>
      </xdr:nvCxnSpPr>
      <xdr:spPr>
        <a:xfrm>
          <a:off x="5826760" y="154194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xdr:cNvSpPr txBox="1"/>
      </xdr:nvSpPr>
      <xdr:spPr>
        <a:xfrm>
          <a:off x="529992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xdr:cNvCxnSpPr/>
      </xdr:nvCxnSpPr>
      <xdr:spPr>
        <a:xfrm>
          <a:off x="5826760" y="1509667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1" name="テキスト ボックス 450"/>
        <xdr:cNvSpPr txBox="1"/>
      </xdr:nvSpPr>
      <xdr:spPr>
        <a:xfrm>
          <a:off x="5209768" y="1495825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209768" y="146393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95904</xdr:rowOff>
    </xdr:from>
    <xdr:to>
      <xdr:col>54</xdr:col>
      <xdr:colOff>189865</xdr:colOff>
      <xdr:row>99</xdr:row>
      <xdr:rowOff>53891</xdr:rowOff>
    </xdr:to>
    <xdr:cxnSp macro="">
      <xdr:nvCxnSpPr>
        <xdr:cNvPr id="455" name="直線コネクタ 454"/>
        <xdr:cNvCxnSpPr/>
      </xdr:nvCxnSpPr>
      <xdr:spPr>
        <a:xfrm flipV="1">
          <a:off x="9218295" y="15183504"/>
          <a:ext cx="1270" cy="1466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57718</xdr:rowOff>
    </xdr:from>
    <xdr:ext cx="534377" cy="259045"/>
    <xdr:sp macro="" textlink="">
      <xdr:nvSpPr>
        <xdr:cNvPr id="456" name="土木費最小値テキスト"/>
        <xdr:cNvSpPr txBox="1"/>
      </xdr:nvSpPr>
      <xdr:spPr>
        <a:xfrm>
          <a:off x="9271000" y="1665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53891</xdr:rowOff>
    </xdr:from>
    <xdr:to>
      <xdr:col>55</xdr:col>
      <xdr:colOff>88900</xdr:colOff>
      <xdr:row>99</xdr:row>
      <xdr:rowOff>53891</xdr:rowOff>
    </xdr:to>
    <xdr:cxnSp macro="">
      <xdr:nvCxnSpPr>
        <xdr:cNvPr id="457" name="直線コネクタ 456"/>
        <xdr:cNvCxnSpPr/>
      </xdr:nvCxnSpPr>
      <xdr:spPr>
        <a:xfrm>
          <a:off x="9154160" y="166502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42581</xdr:rowOff>
    </xdr:from>
    <xdr:ext cx="599010" cy="259045"/>
    <xdr:sp macro="" textlink="">
      <xdr:nvSpPr>
        <xdr:cNvPr id="458" name="土木費最大値テキスト"/>
        <xdr:cNvSpPr txBox="1"/>
      </xdr:nvSpPr>
      <xdr:spPr>
        <a:xfrm>
          <a:off x="9271000" y="1496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946,822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95904</xdr:rowOff>
    </xdr:from>
    <xdr:to>
      <xdr:col>55</xdr:col>
      <xdr:colOff>88900</xdr:colOff>
      <xdr:row>90</xdr:row>
      <xdr:rowOff>95904</xdr:rowOff>
    </xdr:to>
    <xdr:cxnSp macro="">
      <xdr:nvCxnSpPr>
        <xdr:cNvPr id="459" name="直線コネクタ 458"/>
        <xdr:cNvCxnSpPr/>
      </xdr:nvCxnSpPr>
      <xdr:spPr>
        <a:xfrm>
          <a:off x="9154160" y="15183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169501</xdr:rowOff>
    </xdr:from>
    <xdr:to>
      <xdr:col>55</xdr:col>
      <xdr:colOff>0</xdr:colOff>
      <xdr:row>99</xdr:row>
      <xdr:rowOff>1601</xdr:rowOff>
    </xdr:to>
    <xdr:cxnSp macro="">
      <xdr:nvCxnSpPr>
        <xdr:cNvPr id="460" name="直線コネクタ 459"/>
        <xdr:cNvCxnSpPr/>
      </xdr:nvCxnSpPr>
      <xdr:spPr>
        <a:xfrm>
          <a:off x="8496300" y="1659822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107300</xdr:rowOff>
    </xdr:from>
    <xdr:ext cx="534377" cy="259045"/>
    <xdr:sp macro="" textlink="">
      <xdr:nvSpPr>
        <xdr:cNvPr id="461" name="土木費平均値テキスト"/>
        <xdr:cNvSpPr txBox="1"/>
      </xdr:nvSpPr>
      <xdr:spPr>
        <a:xfrm>
          <a:off x="9271000" y="16368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84423</xdr:rowOff>
    </xdr:from>
    <xdr:to>
      <xdr:col>55</xdr:col>
      <xdr:colOff>50800</xdr:colOff>
      <xdr:row>99</xdr:row>
      <xdr:rowOff>14573</xdr:rowOff>
    </xdr:to>
    <xdr:sp macro="" textlink="">
      <xdr:nvSpPr>
        <xdr:cNvPr id="462" name="フローチャート: 判断 461"/>
        <xdr:cNvSpPr/>
      </xdr:nvSpPr>
      <xdr:spPr>
        <a:xfrm>
          <a:off x="9192260" y="16513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169501</xdr:rowOff>
    </xdr:from>
    <xdr:to>
      <xdr:col>50</xdr:col>
      <xdr:colOff>114300</xdr:colOff>
      <xdr:row>99</xdr:row>
      <xdr:rowOff>23414</xdr:rowOff>
    </xdr:to>
    <xdr:cxnSp macro="">
      <xdr:nvCxnSpPr>
        <xdr:cNvPr id="463" name="直線コネクタ 462"/>
        <xdr:cNvCxnSpPr/>
      </xdr:nvCxnSpPr>
      <xdr:spPr>
        <a:xfrm flipV="1">
          <a:off x="7713980" y="16598221"/>
          <a:ext cx="78232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72560</xdr:rowOff>
    </xdr:from>
    <xdr:to>
      <xdr:col>50</xdr:col>
      <xdr:colOff>165100</xdr:colOff>
      <xdr:row>99</xdr:row>
      <xdr:rowOff>2710</xdr:rowOff>
    </xdr:to>
    <xdr:sp macro="" textlink="">
      <xdr:nvSpPr>
        <xdr:cNvPr id="464" name="フローチャート: 判断 463"/>
        <xdr:cNvSpPr/>
      </xdr:nvSpPr>
      <xdr:spPr>
        <a:xfrm>
          <a:off x="8445500" y="16501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19237</xdr:rowOff>
    </xdr:from>
    <xdr:ext cx="534377" cy="259045"/>
    <xdr:sp macro="" textlink="">
      <xdr:nvSpPr>
        <xdr:cNvPr id="465" name="テキスト ボックス 464"/>
        <xdr:cNvSpPr txBox="1"/>
      </xdr:nvSpPr>
      <xdr:spPr>
        <a:xfrm>
          <a:off x="8251971" y="1628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168077</xdr:rowOff>
    </xdr:from>
    <xdr:to>
      <xdr:col>45</xdr:col>
      <xdr:colOff>177800</xdr:colOff>
      <xdr:row>99</xdr:row>
      <xdr:rowOff>23414</xdr:rowOff>
    </xdr:to>
    <xdr:cxnSp macro="">
      <xdr:nvCxnSpPr>
        <xdr:cNvPr id="466" name="直線コネクタ 465"/>
        <xdr:cNvCxnSpPr/>
      </xdr:nvCxnSpPr>
      <xdr:spPr>
        <a:xfrm>
          <a:off x="6924040" y="16596797"/>
          <a:ext cx="789940" cy="2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135062</xdr:rowOff>
    </xdr:from>
    <xdr:to>
      <xdr:col>46</xdr:col>
      <xdr:colOff>38100</xdr:colOff>
      <xdr:row>99</xdr:row>
      <xdr:rowOff>65212</xdr:rowOff>
    </xdr:to>
    <xdr:sp macro="" textlink="">
      <xdr:nvSpPr>
        <xdr:cNvPr id="467" name="フローチャート: 判断 466"/>
        <xdr:cNvSpPr/>
      </xdr:nvSpPr>
      <xdr:spPr>
        <a:xfrm>
          <a:off x="7670800" y="165637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81739</xdr:rowOff>
    </xdr:from>
    <xdr:ext cx="534377" cy="259045"/>
    <xdr:sp macro="" textlink="">
      <xdr:nvSpPr>
        <xdr:cNvPr id="468" name="テキスト ボックス 467"/>
        <xdr:cNvSpPr txBox="1"/>
      </xdr:nvSpPr>
      <xdr:spPr>
        <a:xfrm>
          <a:off x="7477271" y="16342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139804</xdr:rowOff>
    </xdr:from>
    <xdr:to>
      <xdr:col>41</xdr:col>
      <xdr:colOff>50800</xdr:colOff>
      <xdr:row>98</xdr:row>
      <xdr:rowOff>168077</xdr:rowOff>
    </xdr:to>
    <xdr:cxnSp macro="">
      <xdr:nvCxnSpPr>
        <xdr:cNvPr id="469" name="直線コネクタ 468"/>
        <xdr:cNvCxnSpPr/>
      </xdr:nvCxnSpPr>
      <xdr:spPr>
        <a:xfrm>
          <a:off x="6149340" y="16568524"/>
          <a:ext cx="774700" cy="2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124574</xdr:rowOff>
    </xdr:from>
    <xdr:to>
      <xdr:col>41</xdr:col>
      <xdr:colOff>101600</xdr:colOff>
      <xdr:row>99</xdr:row>
      <xdr:rowOff>54724</xdr:rowOff>
    </xdr:to>
    <xdr:sp macro="" textlink="">
      <xdr:nvSpPr>
        <xdr:cNvPr id="470" name="フローチャート: 判断 469"/>
        <xdr:cNvSpPr/>
      </xdr:nvSpPr>
      <xdr:spPr>
        <a:xfrm>
          <a:off x="6873240" y="16553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45851</xdr:rowOff>
    </xdr:from>
    <xdr:ext cx="534377" cy="259045"/>
    <xdr:sp macro="" textlink="">
      <xdr:nvSpPr>
        <xdr:cNvPr id="471" name="テキスト ボックス 470"/>
        <xdr:cNvSpPr txBox="1"/>
      </xdr:nvSpPr>
      <xdr:spPr>
        <a:xfrm>
          <a:off x="6702571" y="1664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120999</xdr:rowOff>
    </xdr:from>
    <xdr:to>
      <xdr:col>36</xdr:col>
      <xdr:colOff>165100</xdr:colOff>
      <xdr:row>99</xdr:row>
      <xdr:rowOff>51149</xdr:rowOff>
    </xdr:to>
    <xdr:sp macro="" textlink="">
      <xdr:nvSpPr>
        <xdr:cNvPr id="472" name="フローチャート: 判断 471"/>
        <xdr:cNvSpPr/>
      </xdr:nvSpPr>
      <xdr:spPr>
        <a:xfrm>
          <a:off x="6098540" y="165497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42276</xdr:rowOff>
    </xdr:from>
    <xdr:ext cx="534377" cy="259045"/>
    <xdr:sp macro="" textlink="">
      <xdr:nvSpPr>
        <xdr:cNvPr id="473" name="テキスト ボックス 472"/>
        <xdr:cNvSpPr txBox="1"/>
      </xdr:nvSpPr>
      <xdr:spPr>
        <a:xfrm>
          <a:off x="5905011" y="1663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122251</xdr:rowOff>
    </xdr:from>
    <xdr:to>
      <xdr:col>55</xdr:col>
      <xdr:colOff>50800</xdr:colOff>
      <xdr:row>99</xdr:row>
      <xdr:rowOff>52401</xdr:rowOff>
    </xdr:to>
    <xdr:sp macro="" textlink="">
      <xdr:nvSpPr>
        <xdr:cNvPr id="479" name="楕円 478"/>
        <xdr:cNvSpPr/>
      </xdr:nvSpPr>
      <xdr:spPr>
        <a:xfrm>
          <a:off x="9192260" y="165509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62850</xdr:rowOff>
    </xdr:from>
    <xdr:ext cx="534377" cy="259045"/>
    <xdr:sp macro="" textlink="">
      <xdr:nvSpPr>
        <xdr:cNvPr id="480" name="土木費該当値テキスト"/>
        <xdr:cNvSpPr txBox="1"/>
      </xdr:nvSpPr>
      <xdr:spPr>
        <a:xfrm>
          <a:off x="9271000" y="1649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118701</xdr:rowOff>
    </xdr:from>
    <xdr:to>
      <xdr:col>50</xdr:col>
      <xdr:colOff>165100</xdr:colOff>
      <xdr:row>99</xdr:row>
      <xdr:rowOff>48851</xdr:rowOff>
    </xdr:to>
    <xdr:sp macro="" textlink="">
      <xdr:nvSpPr>
        <xdr:cNvPr id="481" name="楕円 480"/>
        <xdr:cNvSpPr/>
      </xdr:nvSpPr>
      <xdr:spPr>
        <a:xfrm>
          <a:off x="8445500" y="165474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39978</xdr:rowOff>
    </xdr:from>
    <xdr:ext cx="534377" cy="259045"/>
    <xdr:sp macro="" textlink="">
      <xdr:nvSpPr>
        <xdr:cNvPr id="482" name="テキスト ボックス 481"/>
        <xdr:cNvSpPr txBox="1"/>
      </xdr:nvSpPr>
      <xdr:spPr>
        <a:xfrm>
          <a:off x="8251971" y="1663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144064</xdr:rowOff>
    </xdr:from>
    <xdr:to>
      <xdr:col>46</xdr:col>
      <xdr:colOff>38100</xdr:colOff>
      <xdr:row>99</xdr:row>
      <xdr:rowOff>74214</xdr:rowOff>
    </xdr:to>
    <xdr:sp macro="" textlink="">
      <xdr:nvSpPr>
        <xdr:cNvPr id="483" name="楕円 482"/>
        <xdr:cNvSpPr/>
      </xdr:nvSpPr>
      <xdr:spPr>
        <a:xfrm>
          <a:off x="7670800" y="16572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65341</xdr:rowOff>
    </xdr:from>
    <xdr:ext cx="534377" cy="259045"/>
    <xdr:sp macro="" textlink="">
      <xdr:nvSpPr>
        <xdr:cNvPr id="484" name="テキスト ボックス 483"/>
        <xdr:cNvSpPr txBox="1"/>
      </xdr:nvSpPr>
      <xdr:spPr>
        <a:xfrm>
          <a:off x="7477271" y="1666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117277</xdr:rowOff>
    </xdr:from>
    <xdr:to>
      <xdr:col>41</xdr:col>
      <xdr:colOff>101600</xdr:colOff>
      <xdr:row>99</xdr:row>
      <xdr:rowOff>47427</xdr:rowOff>
    </xdr:to>
    <xdr:sp macro="" textlink="">
      <xdr:nvSpPr>
        <xdr:cNvPr id="485" name="楕円 484"/>
        <xdr:cNvSpPr/>
      </xdr:nvSpPr>
      <xdr:spPr>
        <a:xfrm>
          <a:off x="6873240" y="16545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63954</xdr:rowOff>
    </xdr:from>
    <xdr:ext cx="534377" cy="259045"/>
    <xdr:sp macro="" textlink="">
      <xdr:nvSpPr>
        <xdr:cNvPr id="486" name="テキスト ボックス 485"/>
        <xdr:cNvSpPr txBox="1"/>
      </xdr:nvSpPr>
      <xdr:spPr>
        <a:xfrm>
          <a:off x="6702571" y="1632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89004</xdr:rowOff>
    </xdr:from>
    <xdr:to>
      <xdr:col>36</xdr:col>
      <xdr:colOff>165100</xdr:colOff>
      <xdr:row>99</xdr:row>
      <xdr:rowOff>19154</xdr:rowOff>
    </xdr:to>
    <xdr:sp macro="" textlink="">
      <xdr:nvSpPr>
        <xdr:cNvPr id="487" name="楕円 486"/>
        <xdr:cNvSpPr/>
      </xdr:nvSpPr>
      <xdr:spPr>
        <a:xfrm>
          <a:off x="6098540" y="165177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35681</xdr:rowOff>
    </xdr:from>
    <xdr:ext cx="534377" cy="259045"/>
    <xdr:sp macro="" textlink="">
      <xdr:nvSpPr>
        <xdr:cNvPr id="488" name="テキスト ボックス 487"/>
        <xdr:cNvSpPr txBox="1"/>
      </xdr:nvSpPr>
      <xdr:spPr>
        <a:xfrm>
          <a:off x="5905011" y="1629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xdr:cNvSpPr txBox="1"/>
      </xdr:nvSpPr>
      <xdr:spPr>
        <a:xfrm>
          <a:off x="10497381" y="6371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108382</xdr:rowOff>
    </xdr:from>
    <xdr:to>
      <xdr:col>85</xdr:col>
      <xdr:colOff>126364</xdr:colOff>
      <xdr:row>38</xdr:row>
      <xdr:rowOff>30841</xdr:rowOff>
    </xdr:to>
    <xdr:cxnSp macro="">
      <xdr:nvCxnSpPr>
        <xdr:cNvPr id="511" name="直線コネクタ 510"/>
        <xdr:cNvCxnSpPr/>
      </xdr:nvCxnSpPr>
      <xdr:spPr>
        <a:xfrm flipV="1">
          <a:off x="14374495" y="5305222"/>
          <a:ext cx="1269" cy="109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34668</xdr:rowOff>
    </xdr:from>
    <xdr:ext cx="534377" cy="259045"/>
    <xdr:sp macro="" textlink="">
      <xdr:nvSpPr>
        <xdr:cNvPr id="512" name="消防費最小値テキスト"/>
        <xdr:cNvSpPr txBox="1"/>
      </xdr:nvSpPr>
      <xdr:spPr>
        <a:xfrm>
          <a:off x="14419580" y="64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30841</xdr:rowOff>
    </xdr:from>
    <xdr:to>
      <xdr:col>86</xdr:col>
      <xdr:colOff>25400</xdr:colOff>
      <xdr:row>38</xdr:row>
      <xdr:rowOff>30841</xdr:rowOff>
    </xdr:to>
    <xdr:cxnSp macro="">
      <xdr:nvCxnSpPr>
        <xdr:cNvPr id="513" name="直線コネクタ 512"/>
        <xdr:cNvCxnSpPr/>
      </xdr:nvCxnSpPr>
      <xdr:spPr>
        <a:xfrm>
          <a:off x="14287500" y="64011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55059</xdr:rowOff>
    </xdr:from>
    <xdr:ext cx="534377" cy="259045"/>
    <xdr:sp macro="" textlink="">
      <xdr:nvSpPr>
        <xdr:cNvPr id="514" name="消防費最大値テキスト"/>
        <xdr:cNvSpPr txBox="1"/>
      </xdr:nvSpPr>
      <xdr:spPr>
        <a:xfrm>
          <a:off x="14419580" y="508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36,935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108382</xdr:rowOff>
    </xdr:from>
    <xdr:to>
      <xdr:col>86</xdr:col>
      <xdr:colOff>25400</xdr:colOff>
      <xdr:row>31</xdr:row>
      <xdr:rowOff>108382</xdr:rowOff>
    </xdr:to>
    <xdr:cxnSp macro="">
      <xdr:nvCxnSpPr>
        <xdr:cNvPr id="515" name="直線コネクタ 514"/>
        <xdr:cNvCxnSpPr/>
      </xdr:nvCxnSpPr>
      <xdr:spPr>
        <a:xfrm>
          <a:off x="14287500" y="5305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35870</xdr:rowOff>
    </xdr:from>
    <xdr:to>
      <xdr:col>85</xdr:col>
      <xdr:colOff>127000</xdr:colOff>
      <xdr:row>35</xdr:row>
      <xdr:rowOff>56352</xdr:rowOff>
    </xdr:to>
    <xdr:cxnSp macro="">
      <xdr:nvCxnSpPr>
        <xdr:cNvPr id="516" name="直線コネクタ 515"/>
        <xdr:cNvCxnSpPr/>
      </xdr:nvCxnSpPr>
      <xdr:spPr>
        <a:xfrm>
          <a:off x="13629640" y="5903270"/>
          <a:ext cx="746760" cy="2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33128</xdr:rowOff>
    </xdr:from>
    <xdr:ext cx="534377" cy="259045"/>
    <xdr:sp macro="" textlink="">
      <xdr:nvSpPr>
        <xdr:cNvPr id="517" name="消防費平均値テキスト"/>
        <xdr:cNvSpPr txBox="1"/>
      </xdr:nvSpPr>
      <xdr:spPr>
        <a:xfrm>
          <a:off x="14419580" y="5900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54701</xdr:rowOff>
    </xdr:from>
    <xdr:to>
      <xdr:col>85</xdr:col>
      <xdr:colOff>177800</xdr:colOff>
      <xdr:row>35</xdr:row>
      <xdr:rowOff>156301</xdr:rowOff>
    </xdr:to>
    <xdr:sp macro="" textlink="">
      <xdr:nvSpPr>
        <xdr:cNvPr id="518" name="フローチャート: 判断 517"/>
        <xdr:cNvSpPr/>
      </xdr:nvSpPr>
      <xdr:spPr>
        <a:xfrm>
          <a:off x="14325600" y="592210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159451</xdr:rowOff>
    </xdr:from>
    <xdr:to>
      <xdr:col>81</xdr:col>
      <xdr:colOff>50800</xdr:colOff>
      <xdr:row>35</xdr:row>
      <xdr:rowOff>35870</xdr:rowOff>
    </xdr:to>
    <xdr:cxnSp macro="">
      <xdr:nvCxnSpPr>
        <xdr:cNvPr id="519" name="直線コネクタ 518"/>
        <xdr:cNvCxnSpPr/>
      </xdr:nvCxnSpPr>
      <xdr:spPr>
        <a:xfrm>
          <a:off x="12854940" y="5859211"/>
          <a:ext cx="774700" cy="4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55844</xdr:rowOff>
    </xdr:from>
    <xdr:to>
      <xdr:col>81</xdr:col>
      <xdr:colOff>101600</xdr:colOff>
      <xdr:row>34</xdr:row>
      <xdr:rowOff>157444</xdr:rowOff>
    </xdr:to>
    <xdr:sp macro="" textlink="">
      <xdr:nvSpPr>
        <xdr:cNvPr id="520" name="フローチャート: 判断 519"/>
        <xdr:cNvSpPr/>
      </xdr:nvSpPr>
      <xdr:spPr>
        <a:xfrm>
          <a:off x="13578840" y="575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2521</xdr:rowOff>
    </xdr:from>
    <xdr:ext cx="534377" cy="259045"/>
    <xdr:sp macro="" textlink="">
      <xdr:nvSpPr>
        <xdr:cNvPr id="521" name="テキスト ボックス 520"/>
        <xdr:cNvSpPr txBox="1"/>
      </xdr:nvSpPr>
      <xdr:spPr>
        <a:xfrm>
          <a:off x="13408171" y="553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159451</xdr:rowOff>
    </xdr:from>
    <xdr:to>
      <xdr:col>76</xdr:col>
      <xdr:colOff>114300</xdr:colOff>
      <xdr:row>36</xdr:row>
      <xdr:rowOff>83693</xdr:rowOff>
    </xdr:to>
    <xdr:cxnSp macro="">
      <xdr:nvCxnSpPr>
        <xdr:cNvPr id="522" name="直線コネクタ 521"/>
        <xdr:cNvCxnSpPr/>
      </xdr:nvCxnSpPr>
      <xdr:spPr>
        <a:xfrm flipV="1">
          <a:off x="12072620" y="5859211"/>
          <a:ext cx="782320" cy="25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6284</xdr:rowOff>
    </xdr:from>
    <xdr:to>
      <xdr:col>76</xdr:col>
      <xdr:colOff>165100</xdr:colOff>
      <xdr:row>34</xdr:row>
      <xdr:rowOff>107884</xdr:rowOff>
    </xdr:to>
    <xdr:sp macro="" textlink="">
      <xdr:nvSpPr>
        <xdr:cNvPr id="523" name="フローチャート: 判断 522"/>
        <xdr:cNvSpPr/>
      </xdr:nvSpPr>
      <xdr:spPr>
        <a:xfrm>
          <a:off x="12804140" y="5706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124411</xdr:rowOff>
    </xdr:from>
    <xdr:ext cx="534377" cy="259045"/>
    <xdr:sp macro="" textlink="">
      <xdr:nvSpPr>
        <xdr:cNvPr id="524" name="テキスト ボックス 523"/>
        <xdr:cNvSpPr txBox="1"/>
      </xdr:nvSpPr>
      <xdr:spPr>
        <a:xfrm>
          <a:off x="12610611" y="548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20737</xdr:rowOff>
    </xdr:from>
    <xdr:to>
      <xdr:col>71</xdr:col>
      <xdr:colOff>177800</xdr:colOff>
      <xdr:row>36</xdr:row>
      <xdr:rowOff>83693</xdr:rowOff>
    </xdr:to>
    <xdr:cxnSp macro="">
      <xdr:nvCxnSpPr>
        <xdr:cNvPr id="525" name="直線コネクタ 524"/>
        <xdr:cNvCxnSpPr/>
      </xdr:nvCxnSpPr>
      <xdr:spPr>
        <a:xfrm>
          <a:off x="11282680" y="6055777"/>
          <a:ext cx="789940" cy="6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46335</xdr:rowOff>
    </xdr:from>
    <xdr:to>
      <xdr:col>72</xdr:col>
      <xdr:colOff>38100</xdr:colOff>
      <xdr:row>35</xdr:row>
      <xdr:rowOff>147935</xdr:rowOff>
    </xdr:to>
    <xdr:sp macro="" textlink="">
      <xdr:nvSpPr>
        <xdr:cNvPr id="526" name="フローチャート: 判断 525"/>
        <xdr:cNvSpPr/>
      </xdr:nvSpPr>
      <xdr:spPr>
        <a:xfrm>
          <a:off x="12029440" y="59137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164462</xdr:rowOff>
    </xdr:from>
    <xdr:ext cx="534377" cy="259045"/>
    <xdr:sp macro="" textlink="">
      <xdr:nvSpPr>
        <xdr:cNvPr id="527" name="テキスト ボックス 526"/>
        <xdr:cNvSpPr txBox="1"/>
      </xdr:nvSpPr>
      <xdr:spPr>
        <a:xfrm>
          <a:off x="11835911" y="569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96672</xdr:rowOff>
    </xdr:from>
    <xdr:to>
      <xdr:col>67</xdr:col>
      <xdr:colOff>101600</xdr:colOff>
      <xdr:row>36</xdr:row>
      <xdr:rowOff>26822</xdr:rowOff>
    </xdr:to>
    <xdr:sp macro="" textlink="">
      <xdr:nvSpPr>
        <xdr:cNvPr id="528" name="フローチャート: 判断 527"/>
        <xdr:cNvSpPr/>
      </xdr:nvSpPr>
      <xdr:spPr>
        <a:xfrm>
          <a:off x="11231880" y="5964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43349</xdr:rowOff>
    </xdr:from>
    <xdr:ext cx="534377" cy="259045"/>
    <xdr:sp macro="" textlink="">
      <xdr:nvSpPr>
        <xdr:cNvPr id="529" name="テキスト ボックス 528"/>
        <xdr:cNvSpPr txBox="1"/>
      </xdr:nvSpPr>
      <xdr:spPr>
        <a:xfrm>
          <a:off x="11061211" y="574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5552</xdr:rowOff>
    </xdr:from>
    <xdr:to>
      <xdr:col>85</xdr:col>
      <xdr:colOff>177800</xdr:colOff>
      <xdr:row>35</xdr:row>
      <xdr:rowOff>107152</xdr:rowOff>
    </xdr:to>
    <xdr:sp macro="" textlink="">
      <xdr:nvSpPr>
        <xdr:cNvPr id="535" name="楕円 534"/>
        <xdr:cNvSpPr/>
      </xdr:nvSpPr>
      <xdr:spPr>
        <a:xfrm>
          <a:off x="14325600" y="58729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28429</xdr:rowOff>
    </xdr:from>
    <xdr:ext cx="534377" cy="259045"/>
    <xdr:sp macro="" textlink="">
      <xdr:nvSpPr>
        <xdr:cNvPr id="536" name="消防費該当値テキスト"/>
        <xdr:cNvSpPr txBox="1"/>
      </xdr:nvSpPr>
      <xdr:spPr>
        <a:xfrm>
          <a:off x="14419580" y="572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156520</xdr:rowOff>
    </xdr:from>
    <xdr:to>
      <xdr:col>81</xdr:col>
      <xdr:colOff>101600</xdr:colOff>
      <xdr:row>35</xdr:row>
      <xdr:rowOff>86670</xdr:rowOff>
    </xdr:to>
    <xdr:sp macro="" textlink="">
      <xdr:nvSpPr>
        <xdr:cNvPr id="537" name="楕円 536"/>
        <xdr:cNvSpPr/>
      </xdr:nvSpPr>
      <xdr:spPr>
        <a:xfrm>
          <a:off x="13578840" y="5856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77797</xdr:rowOff>
    </xdr:from>
    <xdr:ext cx="534377" cy="259045"/>
    <xdr:sp macro="" textlink="">
      <xdr:nvSpPr>
        <xdr:cNvPr id="538" name="テキスト ボックス 537"/>
        <xdr:cNvSpPr txBox="1"/>
      </xdr:nvSpPr>
      <xdr:spPr>
        <a:xfrm>
          <a:off x="13408171" y="594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108651</xdr:rowOff>
    </xdr:from>
    <xdr:to>
      <xdr:col>76</xdr:col>
      <xdr:colOff>165100</xdr:colOff>
      <xdr:row>35</xdr:row>
      <xdr:rowOff>38801</xdr:rowOff>
    </xdr:to>
    <xdr:sp macro="" textlink="">
      <xdr:nvSpPr>
        <xdr:cNvPr id="539" name="楕円 538"/>
        <xdr:cNvSpPr/>
      </xdr:nvSpPr>
      <xdr:spPr>
        <a:xfrm>
          <a:off x="12804140" y="58084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29928</xdr:rowOff>
    </xdr:from>
    <xdr:ext cx="534377" cy="259045"/>
    <xdr:sp macro="" textlink="">
      <xdr:nvSpPr>
        <xdr:cNvPr id="540" name="テキスト ボックス 539"/>
        <xdr:cNvSpPr txBox="1"/>
      </xdr:nvSpPr>
      <xdr:spPr>
        <a:xfrm>
          <a:off x="12610611" y="589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32893</xdr:rowOff>
    </xdr:from>
    <xdr:to>
      <xdr:col>72</xdr:col>
      <xdr:colOff>38100</xdr:colOff>
      <xdr:row>36</xdr:row>
      <xdr:rowOff>134493</xdr:rowOff>
    </xdr:to>
    <xdr:sp macro="" textlink="">
      <xdr:nvSpPr>
        <xdr:cNvPr id="541" name="楕円 540"/>
        <xdr:cNvSpPr/>
      </xdr:nvSpPr>
      <xdr:spPr>
        <a:xfrm>
          <a:off x="12029440" y="60679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125620</xdr:rowOff>
    </xdr:from>
    <xdr:ext cx="534377" cy="259045"/>
    <xdr:sp macro="" textlink="">
      <xdr:nvSpPr>
        <xdr:cNvPr id="542" name="テキスト ボックス 541"/>
        <xdr:cNvSpPr txBox="1"/>
      </xdr:nvSpPr>
      <xdr:spPr>
        <a:xfrm>
          <a:off x="11835911" y="6160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141387</xdr:rowOff>
    </xdr:from>
    <xdr:to>
      <xdr:col>67</xdr:col>
      <xdr:colOff>101600</xdr:colOff>
      <xdr:row>36</xdr:row>
      <xdr:rowOff>71537</xdr:rowOff>
    </xdr:to>
    <xdr:sp macro="" textlink="">
      <xdr:nvSpPr>
        <xdr:cNvPr id="543" name="楕円 542"/>
        <xdr:cNvSpPr/>
      </xdr:nvSpPr>
      <xdr:spPr>
        <a:xfrm>
          <a:off x="11231880" y="6008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62664</xdr:rowOff>
    </xdr:from>
    <xdr:ext cx="534377" cy="259045"/>
    <xdr:sp macro="" textlink="">
      <xdr:nvSpPr>
        <xdr:cNvPr id="544" name="テキスト ボックス 543"/>
        <xdr:cNvSpPr txBox="1"/>
      </xdr:nvSpPr>
      <xdr:spPr>
        <a:xfrm>
          <a:off x="11061211" y="609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xdr:cNvSpPr txBox="1"/>
      </xdr:nvSpPr>
      <xdr:spPr>
        <a:xfrm>
          <a:off x="1049738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xdr:cNvSpPr txBox="1"/>
      </xdr:nvSpPr>
      <xdr:spPr>
        <a:xfrm>
          <a:off x="1049738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3" name="テキスト ボックス 562"/>
        <xdr:cNvSpPr txBox="1"/>
      </xdr:nvSpPr>
      <xdr:spPr>
        <a:xfrm>
          <a:off x="1049738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158597</xdr:rowOff>
    </xdr:from>
    <xdr:to>
      <xdr:col>85</xdr:col>
      <xdr:colOff>126364</xdr:colOff>
      <xdr:row>58</xdr:row>
      <xdr:rowOff>43612</xdr:rowOff>
    </xdr:to>
    <xdr:cxnSp macro="">
      <xdr:nvCxnSpPr>
        <xdr:cNvPr id="569" name="直線コネクタ 568"/>
        <xdr:cNvCxnSpPr/>
      </xdr:nvCxnSpPr>
      <xdr:spPr>
        <a:xfrm flipV="1">
          <a:off x="14374495" y="8372957"/>
          <a:ext cx="1269" cy="1393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47439</xdr:rowOff>
    </xdr:from>
    <xdr:ext cx="534377" cy="259045"/>
    <xdr:sp macro="" textlink="">
      <xdr:nvSpPr>
        <xdr:cNvPr id="570" name="教育費最小値テキスト"/>
        <xdr:cNvSpPr txBox="1"/>
      </xdr:nvSpPr>
      <xdr:spPr>
        <a:xfrm>
          <a:off x="14419580" y="977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43612</xdr:rowOff>
    </xdr:from>
    <xdr:to>
      <xdr:col>86</xdr:col>
      <xdr:colOff>25400</xdr:colOff>
      <xdr:row>58</xdr:row>
      <xdr:rowOff>43612</xdr:rowOff>
    </xdr:to>
    <xdr:cxnSp macro="">
      <xdr:nvCxnSpPr>
        <xdr:cNvPr id="571" name="直線コネクタ 570"/>
        <xdr:cNvCxnSpPr/>
      </xdr:nvCxnSpPr>
      <xdr:spPr>
        <a:xfrm>
          <a:off x="14287500" y="97667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105274</xdr:rowOff>
    </xdr:from>
    <xdr:ext cx="599010" cy="259045"/>
    <xdr:sp macro="" textlink="">
      <xdr:nvSpPr>
        <xdr:cNvPr id="572" name="教育費最大値テキスト"/>
        <xdr:cNvSpPr txBox="1"/>
      </xdr:nvSpPr>
      <xdr:spPr>
        <a:xfrm>
          <a:off x="14419580" y="8151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104,008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158597</xdr:rowOff>
    </xdr:from>
    <xdr:to>
      <xdr:col>86</xdr:col>
      <xdr:colOff>25400</xdr:colOff>
      <xdr:row>49</xdr:row>
      <xdr:rowOff>158597</xdr:rowOff>
    </xdr:to>
    <xdr:cxnSp macro="">
      <xdr:nvCxnSpPr>
        <xdr:cNvPr id="573" name="直線コネクタ 572"/>
        <xdr:cNvCxnSpPr/>
      </xdr:nvCxnSpPr>
      <xdr:spPr>
        <a:xfrm>
          <a:off x="14287500" y="83729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130270</xdr:rowOff>
    </xdr:from>
    <xdr:to>
      <xdr:col>85</xdr:col>
      <xdr:colOff>127000</xdr:colOff>
      <xdr:row>53</xdr:row>
      <xdr:rowOff>92513</xdr:rowOff>
    </xdr:to>
    <xdr:cxnSp macro="">
      <xdr:nvCxnSpPr>
        <xdr:cNvPr id="574" name="直線コネクタ 573"/>
        <xdr:cNvCxnSpPr/>
      </xdr:nvCxnSpPr>
      <xdr:spPr>
        <a:xfrm flipV="1">
          <a:off x="13629640" y="8679910"/>
          <a:ext cx="746760" cy="29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124992</xdr:rowOff>
    </xdr:from>
    <xdr:ext cx="534377" cy="259045"/>
    <xdr:sp macro="" textlink="">
      <xdr:nvSpPr>
        <xdr:cNvPr id="575" name="教育費平均値テキスト"/>
        <xdr:cNvSpPr txBox="1"/>
      </xdr:nvSpPr>
      <xdr:spPr>
        <a:xfrm>
          <a:off x="14419580" y="91775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146565</xdr:rowOff>
    </xdr:from>
    <xdr:to>
      <xdr:col>85</xdr:col>
      <xdr:colOff>177800</xdr:colOff>
      <xdr:row>55</xdr:row>
      <xdr:rowOff>76715</xdr:rowOff>
    </xdr:to>
    <xdr:sp macro="" textlink="">
      <xdr:nvSpPr>
        <xdr:cNvPr id="576" name="フローチャート: 判断 575"/>
        <xdr:cNvSpPr/>
      </xdr:nvSpPr>
      <xdr:spPr>
        <a:xfrm>
          <a:off x="14325600" y="91991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131718</xdr:rowOff>
    </xdr:from>
    <xdr:to>
      <xdr:col>81</xdr:col>
      <xdr:colOff>50800</xdr:colOff>
      <xdr:row>53</xdr:row>
      <xdr:rowOff>92513</xdr:rowOff>
    </xdr:to>
    <xdr:cxnSp macro="">
      <xdr:nvCxnSpPr>
        <xdr:cNvPr id="577" name="直線コネクタ 576"/>
        <xdr:cNvCxnSpPr/>
      </xdr:nvCxnSpPr>
      <xdr:spPr>
        <a:xfrm>
          <a:off x="12854940" y="8513718"/>
          <a:ext cx="774700" cy="46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122675</xdr:rowOff>
    </xdr:from>
    <xdr:to>
      <xdr:col>81</xdr:col>
      <xdr:colOff>101600</xdr:colOff>
      <xdr:row>55</xdr:row>
      <xdr:rowOff>52825</xdr:rowOff>
    </xdr:to>
    <xdr:sp macro="" textlink="">
      <xdr:nvSpPr>
        <xdr:cNvPr id="578" name="フローチャート: 判断 577"/>
        <xdr:cNvSpPr/>
      </xdr:nvSpPr>
      <xdr:spPr>
        <a:xfrm>
          <a:off x="13578840" y="917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43952</xdr:rowOff>
    </xdr:from>
    <xdr:ext cx="534377" cy="259045"/>
    <xdr:sp macro="" textlink="">
      <xdr:nvSpPr>
        <xdr:cNvPr id="579" name="テキスト ボックス 578"/>
        <xdr:cNvSpPr txBox="1"/>
      </xdr:nvSpPr>
      <xdr:spPr>
        <a:xfrm>
          <a:off x="13408171" y="926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131718</xdr:rowOff>
    </xdr:from>
    <xdr:to>
      <xdr:col>76</xdr:col>
      <xdr:colOff>114300</xdr:colOff>
      <xdr:row>54</xdr:row>
      <xdr:rowOff>53156</xdr:rowOff>
    </xdr:to>
    <xdr:cxnSp macro="">
      <xdr:nvCxnSpPr>
        <xdr:cNvPr id="580" name="直線コネクタ 579"/>
        <xdr:cNvCxnSpPr/>
      </xdr:nvCxnSpPr>
      <xdr:spPr>
        <a:xfrm flipV="1">
          <a:off x="12072620" y="8513718"/>
          <a:ext cx="782320" cy="59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98558</xdr:rowOff>
    </xdr:from>
    <xdr:to>
      <xdr:col>76</xdr:col>
      <xdr:colOff>165100</xdr:colOff>
      <xdr:row>55</xdr:row>
      <xdr:rowOff>28708</xdr:rowOff>
    </xdr:to>
    <xdr:sp macro="" textlink="">
      <xdr:nvSpPr>
        <xdr:cNvPr id="581" name="フローチャート: 判断 580"/>
        <xdr:cNvSpPr/>
      </xdr:nvSpPr>
      <xdr:spPr>
        <a:xfrm>
          <a:off x="12804140" y="9151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19835</xdr:rowOff>
    </xdr:from>
    <xdr:ext cx="534377" cy="259045"/>
    <xdr:sp macro="" textlink="">
      <xdr:nvSpPr>
        <xdr:cNvPr id="582" name="テキスト ボックス 581"/>
        <xdr:cNvSpPr txBox="1"/>
      </xdr:nvSpPr>
      <xdr:spPr>
        <a:xfrm>
          <a:off x="12610611" y="924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49</xdr:row>
      <xdr:rowOff>150235</xdr:rowOff>
    </xdr:from>
    <xdr:to>
      <xdr:col>71</xdr:col>
      <xdr:colOff>177800</xdr:colOff>
      <xdr:row>54</xdr:row>
      <xdr:rowOff>53156</xdr:rowOff>
    </xdr:to>
    <xdr:cxnSp macro="">
      <xdr:nvCxnSpPr>
        <xdr:cNvPr id="583" name="直線コネクタ 582"/>
        <xdr:cNvCxnSpPr/>
      </xdr:nvCxnSpPr>
      <xdr:spPr>
        <a:xfrm>
          <a:off x="11282680" y="8364595"/>
          <a:ext cx="789940" cy="74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122924</xdr:rowOff>
    </xdr:from>
    <xdr:to>
      <xdr:col>72</xdr:col>
      <xdr:colOff>38100</xdr:colOff>
      <xdr:row>55</xdr:row>
      <xdr:rowOff>53074</xdr:rowOff>
    </xdr:to>
    <xdr:sp macro="" textlink="">
      <xdr:nvSpPr>
        <xdr:cNvPr id="584" name="フローチャート: 判断 583"/>
        <xdr:cNvSpPr/>
      </xdr:nvSpPr>
      <xdr:spPr>
        <a:xfrm>
          <a:off x="12029440" y="91754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44201</xdr:rowOff>
    </xdr:from>
    <xdr:ext cx="534377" cy="259045"/>
    <xdr:sp macro="" textlink="">
      <xdr:nvSpPr>
        <xdr:cNvPr id="585" name="テキスト ボックス 584"/>
        <xdr:cNvSpPr txBox="1"/>
      </xdr:nvSpPr>
      <xdr:spPr>
        <a:xfrm>
          <a:off x="11835911" y="926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142773</xdr:rowOff>
    </xdr:from>
    <xdr:to>
      <xdr:col>67</xdr:col>
      <xdr:colOff>101600</xdr:colOff>
      <xdr:row>55</xdr:row>
      <xdr:rowOff>72923</xdr:rowOff>
    </xdr:to>
    <xdr:sp macro="" textlink="">
      <xdr:nvSpPr>
        <xdr:cNvPr id="586" name="フローチャート: 判断 585"/>
        <xdr:cNvSpPr/>
      </xdr:nvSpPr>
      <xdr:spPr>
        <a:xfrm>
          <a:off x="11231880" y="9195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64050</xdr:rowOff>
    </xdr:from>
    <xdr:ext cx="534377" cy="259045"/>
    <xdr:sp macro="" textlink="">
      <xdr:nvSpPr>
        <xdr:cNvPr id="587" name="テキスト ボックス 586"/>
        <xdr:cNvSpPr txBox="1"/>
      </xdr:nvSpPr>
      <xdr:spPr>
        <a:xfrm>
          <a:off x="11061211" y="928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79470</xdr:rowOff>
    </xdr:from>
    <xdr:to>
      <xdr:col>85</xdr:col>
      <xdr:colOff>177800</xdr:colOff>
      <xdr:row>52</xdr:row>
      <xdr:rowOff>9620</xdr:rowOff>
    </xdr:to>
    <xdr:sp macro="" textlink="">
      <xdr:nvSpPr>
        <xdr:cNvPr id="593" name="楕円 592"/>
        <xdr:cNvSpPr/>
      </xdr:nvSpPr>
      <xdr:spPr>
        <a:xfrm>
          <a:off x="14325600" y="86291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102347</xdr:rowOff>
    </xdr:from>
    <xdr:ext cx="534377" cy="259045"/>
    <xdr:sp macro="" textlink="">
      <xdr:nvSpPr>
        <xdr:cNvPr id="594" name="教育費該当値テキスト"/>
        <xdr:cNvSpPr txBox="1"/>
      </xdr:nvSpPr>
      <xdr:spPr>
        <a:xfrm>
          <a:off x="14419580" y="848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41713</xdr:rowOff>
    </xdr:from>
    <xdr:to>
      <xdr:col>81</xdr:col>
      <xdr:colOff>101600</xdr:colOff>
      <xdr:row>53</xdr:row>
      <xdr:rowOff>143313</xdr:rowOff>
    </xdr:to>
    <xdr:sp macro="" textlink="">
      <xdr:nvSpPr>
        <xdr:cNvPr id="595" name="楕円 594"/>
        <xdr:cNvSpPr/>
      </xdr:nvSpPr>
      <xdr:spPr>
        <a:xfrm>
          <a:off x="13578840" y="89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159840</xdr:rowOff>
    </xdr:from>
    <xdr:ext cx="534377" cy="259045"/>
    <xdr:sp macro="" textlink="">
      <xdr:nvSpPr>
        <xdr:cNvPr id="596" name="テキスト ボックス 595"/>
        <xdr:cNvSpPr txBox="1"/>
      </xdr:nvSpPr>
      <xdr:spPr>
        <a:xfrm>
          <a:off x="13408171" y="870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80918</xdr:rowOff>
    </xdr:from>
    <xdr:to>
      <xdr:col>76</xdr:col>
      <xdr:colOff>165100</xdr:colOff>
      <xdr:row>51</xdr:row>
      <xdr:rowOff>11068</xdr:rowOff>
    </xdr:to>
    <xdr:sp macro="" textlink="">
      <xdr:nvSpPr>
        <xdr:cNvPr id="597" name="楕円 596"/>
        <xdr:cNvSpPr/>
      </xdr:nvSpPr>
      <xdr:spPr>
        <a:xfrm>
          <a:off x="12804140" y="84629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49</xdr:row>
      <xdr:rowOff>27595</xdr:rowOff>
    </xdr:from>
    <xdr:ext cx="534377" cy="259045"/>
    <xdr:sp macro="" textlink="">
      <xdr:nvSpPr>
        <xdr:cNvPr id="598" name="テキスト ボックス 597"/>
        <xdr:cNvSpPr txBox="1"/>
      </xdr:nvSpPr>
      <xdr:spPr>
        <a:xfrm>
          <a:off x="12610611" y="824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2356</xdr:rowOff>
    </xdr:from>
    <xdr:to>
      <xdr:col>72</xdr:col>
      <xdr:colOff>38100</xdr:colOff>
      <xdr:row>54</xdr:row>
      <xdr:rowOff>103956</xdr:rowOff>
    </xdr:to>
    <xdr:sp macro="" textlink="">
      <xdr:nvSpPr>
        <xdr:cNvPr id="599" name="楕円 598"/>
        <xdr:cNvSpPr/>
      </xdr:nvSpPr>
      <xdr:spPr>
        <a:xfrm>
          <a:off x="12029440" y="9054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120483</xdr:rowOff>
    </xdr:from>
    <xdr:ext cx="534377" cy="259045"/>
    <xdr:sp macro="" textlink="">
      <xdr:nvSpPr>
        <xdr:cNvPr id="600" name="テキスト ボックス 599"/>
        <xdr:cNvSpPr txBox="1"/>
      </xdr:nvSpPr>
      <xdr:spPr>
        <a:xfrm>
          <a:off x="11835911" y="883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49</xdr:row>
      <xdr:rowOff>99435</xdr:rowOff>
    </xdr:from>
    <xdr:to>
      <xdr:col>67</xdr:col>
      <xdr:colOff>101600</xdr:colOff>
      <xdr:row>50</xdr:row>
      <xdr:rowOff>29585</xdr:rowOff>
    </xdr:to>
    <xdr:sp macro="" textlink="">
      <xdr:nvSpPr>
        <xdr:cNvPr id="601" name="楕円 600"/>
        <xdr:cNvSpPr/>
      </xdr:nvSpPr>
      <xdr:spPr>
        <a:xfrm>
          <a:off x="11231880" y="8313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48</xdr:row>
      <xdr:rowOff>46112</xdr:rowOff>
    </xdr:from>
    <xdr:ext cx="599010" cy="259045"/>
    <xdr:sp macro="" textlink="">
      <xdr:nvSpPr>
        <xdr:cNvPr id="602" name="テキスト ボックス 601"/>
        <xdr:cNvSpPr txBox="1"/>
      </xdr:nvSpPr>
      <xdr:spPr>
        <a:xfrm>
          <a:off x="11028895" y="809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2" name="テキスト ボックス 621"/>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18218</xdr:rowOff>
    </xdr:from>
    <xdr:to>
      <xdr:col>85</xdr:col>
      <xdr:colOff>126364</xdr:colOff>
      <xdr:row>79</xdr:row>
      <xdr:rowOff>44450</xdr:rowOff>
    </xdr:to>
    <xdr:cxnSp macro="">
      <xdr:nvCxnSpPr>
        <xdr:cNvPr id="626" name="直線コネクタ 625"/>
        <xdr:cNvCxnSpPr/>
      </xdr:nvCxnSpPr>
      <xdr:spPr>
        <a:xfrm flipV="1">
          <a:off x="14374495" y="11753018"/>
          <a:ext cx="1269" cy="1534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136345</xdr:rowOff>
    </xdr:from>
    <xdr:ext cx="534377" cy="259045"/>
    <xdr:sp macro="" textlink="">
      <xdr:nvSpPr>
        <xdr:cNvPr id="629" name="災害復旧費最大値テキスト"/>
        <xdr:cNvSpPr txBox="1"/>
      </xdr:nvSpPr>
      <xdr:spPr>
        <a:xfrm>
          <a:off x="14419580" y="1153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18218</xdr:rowOff>
    </xdr:from>
    <xdr:to>
      <xdr:col>86</xdr:col>
      <xdr:colOff>25400</xdr:colOff>
      <xdr:row>70</xdr:row>
      <xdr:rowOff>18218</xdr:rowOff>
    </xdr:to>
    <xdr:cxnSp macro="">
      <xdr:nvCxnSpPr>
        <xdr:cNvPr id="630" name="直線コネクタ 629"/>
        <xdr:cNvCxnSpPr/>
      </xdr:nvCxnSpPr>
      <xdr:spPr>
        <a:xfrm>
          <a:off x="14287500" y="11753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43307</xdr:rowOff>
    </xdr:from>
    <xdr:to>
      <xdr:col>85</xdr:col>
      <xdr:colOff>127000</xdr:colOff>
      <xdr:row>79</xdr:row>
      <xdr:rowOff>44450</xdr:rowOff>
    </xdr:to>
    <xdr:cxnSp macro="">
      <xdr:nvCxnSpPr>
        <xdr:cNvPr id="631" name="直線コネクタ 630"/>
        <xdr:cNvCxnSpPr/>
      </xdr:nvCxnSpPr>
      <xdr:spPr>
        <a:xfrm flipV="1">
          <a:off x="13629640" y="13286867"/>
          <a:ext cx="7467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71335</xdr:rowOff>
    </xdr:from>
    <xdr:ext cx="469744" cy="259045"/>
    <xdr:sp macro="" textlink="">
      <xdr:nvSpPr>
        <xdr:cNvPr id="632" name="災害復旧費平均値テキスト"/>
        <xdr:cNvSpPr txBox="1"/>
      </xdr:nvSpPr>
      <xdr:spPr>
        <a:xfrm>
          <a:off x="14419580" y="12979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48458</xdr:rowOff>
    </xdr:from>
    <xdr:to>
      <xdr:col>85</xdr:col>
      <xdr:colOff>177800</xdr:colOff>
      <xdr:row>78</xdr:row>
      <xdr:rowOff>150058</xdr:rowOff>
    </xdr:to>
    <xdr:sp macro="" textlink="">
      <xdr:nvSpPr>
        <xdr:cNvPr id="633" name="フローチャート: 判断 632"/>
        <xdr:cNvSpPr/>
      </xdr:nvSpPr>
      <xdr:spPr>
        <a:xfrm>
          <a:off x="14325600" y="1312437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40945</xdr:rowOff>
    </xdr:from>
    <xdr:to>
      <xdr:col>81</xdr:col>
      <xdr:colOff>50800</xdr:colOff>
      <xdr:row>79</xdr:row>
      <xdr:rowOff>44450</xdr:rowOff>
    </xdr:to>
    <xdr:cxnSp macro="">
      <xdr:nvCxnSpPr>
        <xdr:cNvPr id="634" name="直線コネクタ 633"/>
        <xdr:cNvCxnSpPr/>
      </xdr:nvCxnSpPr>
      <xdr:spPr>
        <a:xfrm>
          <a:off x="12854940" y="13284505"/>
          <a:ext cx="7747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26073</xdr:rowOff>
    </xdr:from>
    <xdr:to>
      <xdr:col>81</xdr:col>
      <xdr:colOff>101600</xdr:colOff>
      <xdr:row>78</xdr:row>
      <xdr:rowOff>127673</xdr:rowOff>
    </xdr:to>
    <xdr:sp macro="" textlink="">
      <xdr:nvSpPr>
        <xdr:cNvPr id="635" name="フローチャート: 判断 634"/>
        <xdr:cNvSpPr/>
      </xdr:nvSpPr>
      <xdr:spPr>
        <a:xfrm>
          <a:off x="13578840" y="13101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144200</xdr:rowOff>
    </xdr:from>
    <xdr:ext cx="469744" cy="259045"/>
    <xdr:sp macro="" textlink="">
      <xdr:nvSpPr>
        <xdr:cNvPr id="636" name="テキスト ボックス 635"/>
        <xdr:cNvSpPr txBox="1"/>
      </xdr:nvSpPr>
      <xdr:spPr>
        <a:xfrm>
          <a:off x="13417628" y="1288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32810</xdr:rowOff>
    </xdr:from>
    <xdr:to>
      <xdr:col>76</xdr:col>
      <xdr:colOff>114300</xdr:colOff>
      <xdr:row>79</xdr:row>
      <xdr:rowOff>40945</xdr:rowOff>
    </xdr:to>
    <xdr:cxnSp macro="">
      <xdr:nvCxnSpPr>
        <xdr:cNvPr id="637" name="直線コネクタ 636"/>
        <xdr:cNvCxnSpPr/>
      </xdr:nvCxnSpPr>
      <xdr:spPr>
        <a:xfrm>
          <a:off x="12072620" y="13276370"/>
          <a:ext cx="78232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103626</xdr:rowOff>
    </xdr:from>
    <xdr:to>
      <xdr:col>76</xdr:col>
      <xdr:colOff>165100</xdr:colOff>
      <xdr:row>79</xdr:row>
      <xdr:rowOff>33776</xdr:rowOff>
    </xdr:to>
    <xdr:sp macro="" textlink="">
      <xdr:nvSpPr>
        <xdr:cNvPr id="638" name="フローチャート: 判断 637"/>
        <xdr:cNvSpPr/>
      </xdr:nvSpPr>
      <xdr:spPr>
        <a:xfrm>
          <a:off x="12804140" y="131795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50303</xdr:rowOff>
    </xdr:from>
    <xdr:ext cx="469744" cy="259045"/>
    <xdr:sp macro="" textlink="">
      <xdr:nvSpPr>
        <xdr:cNvPr id="639" name="テキスト ボックス 638"/>
        <xdr:cNvSpPr txBox="1"/>
      </xdr:nvSpPr>
      <xdr:spPr>
        <a:xfrm>
          <a:off x="12642928" y="1295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31114</xdr:rowOff>
    </xdr:from>
    <xdr:to>
      <xdr:col>71</xdr:col>
      <xdr:colOff>177800</xdr:colOff>
      <xdr:row>79</xdr:row>
      <xdr:rowOff>32810</xdr:rowOff>
    </xdr:to>
    <xdr:cxnSp macro="">
      <xdr:nvCxnSpPr>
        <xdr:cNvPr id="640" name="直線コネクタ 639"/>
        <xdr:cNvCxnSpPr/>
      </xdr:nvCxnSpPr>
      <xdr:spPr>
        <a:xfrm>
          <a:off x="11282680" y="13274674"/>
          <a:ext cx="78994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42190</xdr:rowOff>
    </xdr:from>
    <xdr:to>
      <xdr:col>72</xdr:col>
      <xdr:colOff>38100</xdr:colOff>
      <xdr:row>78</xdr:row>
      <xdr:rowOff>143790</xdr:rowOff>
    </xdr:to>
    <xdr:sp macro="" textlink="">
      <xdr:nvSpPr>
        <xdr:cNvPr id="641" name="フローチャート: 判断 640"/>
        <xdr:cNvSpPr/>
      </xdr:nvSpPr>
      <xdr:spPr>
        <a:xfrm>
          <a:off x="12029440" y="131181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160317</xdr:rowOff>
    </xdr:from>
    <xdr:ext cx="469744" cy="259045"/>
    <xdr:sp macro="" textlink="">
      <xdr:nvSpPr>
        <xdr:cNvPr id="642" name="テキスト ボックス 641"/>
        <xdr:cNvSpPr txBox="1"/>
      </xdr:nvSpPr>
      <xdr:spPr>
        <a:xfrm>
          <a:off x="11868228" y="1290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42438</xdr:rowOff>
    </xdr:from>
    <xdr:to>
      <xdr:col>67</xdr:col>
      <xdr:colOff>101600</xdr:colOff>
      <xdr:row>78</xdr:row>
      <xdr:rowOff>144038</xdr:rowOff>
    </xdr:to>
    <xdr:sp macro="" textlink="">
      <xdr:nvSpPr>
        <xdr:cNvPr id="643" name="フローチャート: 判断 642"/>
        <xdr:cNvSpPr/>
      </xdr:nvSpPr>
      <xdr:spPr>
        <a:xfrm>
          <a:off x="11231880" y="131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160565</xdr:rowOff>
    </xdr:from>
    <xdr:ext cx="469744" cy="259045"/>
    <xdr:sp macro="" textlink="">
      <xdr:nvSpPr>
        <xdr:cNvPr id="644" name="テキスト ボックス 643"/>
        <xdr:cNvSpPr txBox="1"/>
      </xdr:nvSpPr>
      <xdr:spPr>
        <a:xfrm>
          <a:off x="11070668" y="1290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163957</xdr:rowOff>
    </xdr:from>
    <xdr:to>
      <xdr:col>85</xdr:col>
      <xdr:colOff>177800</xdr:colOff>
      <xdr:row>79</xdr:row>
      <xdr:rowOff>94107</xdr:rowOff>
    </xdr:to>
    <xdr:sp macro="" textlink="">
      <xdr:nvSpPr>
        <xdr:cNvPr id="650" name="楕円 649"/>
        <xdr:cNvSpPr/>
      </xdr:nvSpPr>
      <xdr:spPr>
        <a:xfrm>
          <a:off x="14325600" y="132398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78884</xdr:rowOff>
    </xdr:from>
    <xdr:ext cx="313932" cy="259045"/>
    <xdr:sp macro="" textlink="">
      <xdr:nvSpPr>
        <xdr:cNvPr id="651" name="災害復旧費該当値テキスト"/>
        <xdr:cNvSpPr txBox="1"/>
      </xdr:nvSpPr>
      <xdr:spPr>
        <a:xfrm>
          <a:off x="14419580" y="131548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xdr:cNvSpPr/>
      </xdr:nvSpPr>
      <xdr:spPr>
        <a:xfrm>
          <a:off x="135788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xdr:cNvSpPr txBox="1"/>
      </xdr:nvSpPr>
      <xdr:spPr>
        <a:xfrm>
          <a:off x="1352785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161595</xdr:rowOff>
    </xdr:from>
    <xdr:to>
      <xdr:col>76</xdr:col>
      <xdr:colOff>165100</xdr:colOff>
      <xdr:row>79</xdr:row>
      <xdr:rowOff>91745</xdr:rowOff>
    </xdr:to>
    <xdr:sp macro="" textlink="">
      <xdr:nvSpPr>
        <xdr:cNvPr id="654" name="楕円 653"/>
        <xdr:cNvSpPr/>
      </xdr:nvSpPr>
      <xdr:spPr>
        <a:xfrm>
          <a:off x="12804140" y="13237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82872</xdr:rowOff>
    </xdr:from>
    <xdr:ext cx="378565" cy="259045"/>
    <xdr:sp macro="" textlink="">
      <xdr:nvSpPr>
        <xdr:cNvPr id="655" name="テキスト ボックス 654"/>
        <xdr:cNvSpPr txBox="1"/>
      </xdr:nvSpPr>
      <xdr:spPr>
        <a:xfrm>
          <a:off x="12688517" y="13326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153460</xdr:rowOff>
    </xdr:from>
    <xdr:to>
      <xdr:col>72</xdr:col>
      <xdr:colOff>38100</xdr:colOff>
      <xdr:row>79</xdr:row>
      <xdr:rowOff>83610</xdr:rowOff>
    </xdr:to>
    <xdr:sp macro="" textlink="">
      <xdr:nvSpPr>
        <xdr:cNvPr id="656" name="楕円 655"/>
        <xdr:cNvSpPr/>
      </xdr:nvSpPr>
      <xdr:spPr>
        <a:xfrm>
          <a:off x="12029440" y="13229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74737</xdr:rowOff>
    </xdr:from>
    <xdr:ext cx="378565" cy="259045"/>
    <xdr:sp macro="" textlink="">
      <xdr:nvSpPr>
        <xdr:cNvPr id="657" name="テキスト ボックス 656"/>
        <xdr:cNvSpPr txBox="1"/>
      </xdr:nvSpPr>
      <xdr:spPr>
        <a:xfrm>
          <a:off x="11906197" y="13318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151764</xdr:rowOff>
    </xdr:from>
    <xdr:to>
      <xdr:col>67</xdr:col>
      <xdr:colOff>101600</xdr:colOff>
      <xdr:row>79</xdr:row>
      <xdr:rowOff>81914</xdr:rowOff>
    </xdr:to>
    <xdr:sp macro="" textlink="">
      <xdr:nvSpPr>
        <xdr:cNvPr id="658" name="楕円 657"/>
        <xdr:cNvSpPr/>
      </xdr:nvSpPr>
      <xdr:spPr>
        <a:xfrm>
          <a:off x="11231880" y="1322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73041</xdr:rowOff>
    </xdr:from>
    <xdr:ext cx="378565" cy="259045"/>
    <xdr:sp macro="" textlink="">
      <xdr:nvSpPr>
        <xdr:cNvPr id="659" name="テキスト ボックス 658"/>
        <xdr:cNvSpPr txBox="1"/>
      </xdr:nvSpPr>
      <xdr:spPr>
        <a:xfrm>
          <a:off x="11116257" y="13316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xdr:cNvSpPr txBox="1"/>
      </xdr:nvSpPr>
      <xdr:spPr>
        <a:xfrm>
          <a:off x="1073417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2" name="テキスト ボックス 671"/>
        <xdr:cNvSpPr txBox="1"/>
      </xdr:nvSpPr>
      <xdr:spPr>
        <a:xfrm>
          <a:off x="1049738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xdr:cNvSpPr txBox="1"/>
      </xdr:nvSpPr>
      <xdr:spPr>
        <a:xfrm>
          <a:off x="1049738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6" name="テキスト ボックス 675"/>
        <xdr:cNvSpPr txBox="1"/>
      </xdr:nvSpPr>
      <xdr:spPr>
        <a:xfrm>
          <a:off x="1049738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49571</xdr:rowOff>
    </xdr:from>
    <xdr:to>
      <xdr:col>85</xdr:col>
      <xdr:colOff>126364</xdr:colOff>
      <xdr:row>99</xdr:row>
      <xdr:rowOff>72827</xdr:rowOff>
    </xdr:to>
    <xdr:cxnSp macro="">
      <xdr:nvCxnSpPr>
        <xdr:cNvPr id="682" name="直線コネクタ 681"/>
        <xdr:cNvCxnSpPr/>
      </xdr:nvCxnSpPr>
      <xdr:spPr>
        <a:xfrm flipV="1">
          <a:off x="14374495" y="15137171"/>
          <a:ext cx="1269" cy="15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76654</xdr:rowOff>
    </xdr:from>
    <xdr:ext cx="534377" cy="259045"/>
    <xdr:sp macro="" textlink="">
      <xdr:nvSpPr>
        <xdr:cNvPr id="683" name="公債費最小値テキスト"/>
        <xdr:cNvSpPr txBox="1"/>
      </xdr:nvSpPr>
      <xdr:spPr>
        <a:xfrm>
          <a:off x="14419580" y="1667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72827</xdr:rowOff>
    </xdr:from>
    <xdr:to>
      <xdr:col>86</xdr:col>
      <xdr:colOff>25400</xdr:colOff>
      <xdr:row>99</xdr:row>
      <xdr:rowOff>72827</xdr:rowOff>
    </xdr:to>
    <xdr:cxnSp macro="">
      <xdr:nvCxnSpPr>
        <xdr:cNvPr id="684" name="直線コネクタ 683"/>
        <xdr:cNvCxnSpPr/>
      </xdr:nvCxnSpPr>
      <xdr:spPr>
        <a:xfrm>
          <a:off x="14287500" y="166691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167698</xdr:rowOff>
    </xdr:from>
    <xdr:ext cx="599010" cy="259045"/>
    <xdr:sp macro="" textlink="">
      <xdr:nvSpPr>
        <xdr:cNvPr id="685" name="公債費最大値テキスト"/>
        <xdr:cNvSpPr txBox="1"/>
      </xdr:nvSpPr>
      <xdr:spPr>
        <a:xfrm>
          <a:off x="14419580" y="1492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125,914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49571</xdr:rowOff>
    </xdr:from>
    <xdr:to>
      <xdr:col>86</xdr:col>
      <xdr:colOff>25400</xdr:colOff>
      <xdr:row>90</xdr:row>
      <xdr:rowOff>49571</xdr:rowOff>
    </xdr:to>
    <xdr:cxnSp macro="">
      <xdr:nvCxnSpPr>
        <xdr:cNvPr id="686" name="直線コネクタ 685"/>
        <xdr:cNvCxnSpPr/>
      </xdr:nvCxnSpPr>
      <xdr:spPr>
        <a:xfrm>
          <a:off x="14287500" y="151371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117846</xdr:rowOff>
    </xdr:from>
    <xdr:to>
      <xdr:col>85</xdr:col>
      <xdr:colOff>127000</xdr:colOff>
      <xdr:row>94</xdr:row>
      <xdr:rowOff>157561</xdr:rowOff>
    </xdr:to>
    <xdr:cxnSp macro="">
      <xdr:nvCxnSpPr>
        <xdr:cNvPr id="687" name="直線コネクタ 686"/>
        <xdr:cNvCxnSpPr/>
      </xdr:nvCxnSpPr>
      <xdr:spPr>
        <a:xfrm flipV="1">
          <a:off x="13629640" y="15876006"/>
          <a:ext cx="746760" cy="3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33997</xdr:rowOff>
    </xdr:from>
    <xdr:ext cx="534377" cy="259045"/>
    <xdr:sp macro="" textlink="">
      <xdr:nvSpPr>
        <xdr:cNvPr id="688" name="公債費平均値テキスト"/>
        <xdr:cNvSpPr txBox="1"/>
      </xdr:nvSpPr>
      <xdr:spPr>
        <a:xfrm>
          <a:off x="14419580" y="161274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55570</xdr:rowOff>
    </xdr:from>
    <xdr:to>
      <xdr:col>85</xdr:col>
      <xdr:colOff>177800</xdr:colOff>
      <xdr:row>96</xdr:row>
      <xdr:rowOff>157170</xdr:rowOff>
    </xdr:to>
    <xdr:sp macro="" textlink="">
      <xdr:nvSpPr>
        <xdr:cNvPr id="689" name="フローチャート: 判断 688"/>
        <xdr:cNvSpPr/>
      </xdr:nvSpPr>
      <xdr:spPr>
        <a:xfrm>
          <a:off x="14325600" y="16149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157561</xdr:rowOff>
    </xdr:from>
    <xdr:to>
      <xdr:col>81</xdr:col>
      <xdr:colOff>50800</xdr:colOff>
      <xdr:row>95</xdr:row>
      <xdr:rowOff>111582</xdr:rowOff>
    </xdr:to>
    <xdr:cxnSp macro="">
      <xdr:nvCxnSpPr>
        <xdr:cNvPr id="690" name="直線コネクタ 689"/>
        <xdr:cNvCxnSpPr/>
      </xdr:nvCxnSpPr>
      <xdr:spPr>
        <a:xfrm flipV="1">
          <a:off x="12854940" y="15915721"/>
          <a:ext cx="774700" cy="1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55144</xdr:rowOff>
    </xdr:from>
    <xdr:to>
      <xdr:col>81</xdr:col>
      <xdr:colOff>101600</xdr:colOff>
      <xdr:row>96</xdr:row>
      <xdr:rowOff>156744</xdr:rowOff>
    </xdr:to>
    <xdr:sp macro="" textlink="">
      <xdr:nvSpPr>
        <xdr:cNvPr id="691" name="フローチャート: 判断 690"/>
        <xdr:cNvSpPr/>
      </xdr:nvSpPr>
      <xdr:spPr>
        <a:xfrm>
          <a:off x="13578840" y="1614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147871</xdr:rowOff>
    </xdr:from>
    <xdr:ext cx="534377" cy="259045"/>
    <xdr:sp macro="" textlink="">
      <xdr:nvSpPr>
        <xdr:cNvPr id="692" name="テキスト ボックス 691"/>
        <xdr:cNvSpPr txBox="1"/>
      </xdr:nvSpPr>
      <xdr:spPr>
        <a:xfrm>
          <a:off x="13408171" y="1624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111582</xdr:rowOff>
    </xdr:from>
    <xdr:to>
      <xdr:col>76</xdr:col>
      <xdr:colOff>114300</xdr:colOff>
      <xdr:row>96</xdr:row>
      <xdr:rowOff>4125</xdr:rowOff>
    </xdr:to>
    <xdr:cxnSp macro="">
      <xdr:nvCxnSpPr>
        <xdr:cNvPr id="693" name="直線コネクタ 692"/>
        <xdr:cNvCxnSpPr/>
      </xdr:nvCxnSpPr>
      <xdr:spPr>
        <a:xfrm flipV="1">
          <a:off x="12072620" y="16037382"/>
          <a:ext cx="782320" cy="6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102296</xdr:rowOff>
    </xdr:from>
    <xdr:to>
      <xdr:col>76</xdr:col>
      <xdr:colOff>165100</xdr:colOff>
      <xdr:row>97</xdr:row>
      <xdr:rowOff>32446</xdr:rowOff>
    </xdr:to>
    <xdr:sp macro="" textlink="">
      <xdr:nvSpPr>
        <xdr:cNvPr id="694" name="フローチャート: 判断 693"/>
        <xdr:cNvSpPr/>
      </xdr:nvSpPr>
      <xdr:spPr>
        <a:xfrm>
          <a:off x="12804140" y="161957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23573</xdr:rowOff>
    </xdr:from>
    <xdr:ext cx="534377" cy="259045"/>
    <xdr:sp macro="" textlink="">
      <xdr:nvSpPr>
        <xdr:cNvPr id="695" name="テキスト ボックス 694"/>
        <xdr:cNvSpPr txBox="1"/>
      </xdr:nvSpPr>
      <xdr:spPr>
        <a:xfrm>
          <a:off x="12610611" y="1628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4125</xdr:rowOff>
    </xdr:from>
    <xdr:to>
      <xdr:col>71</xdr:col>
      <xdr:colOff>177800</xdr:colOff>
      <xdr:row>96</xdr:row>
      <xdr:rowOff>41311</xdr:rowOff>
    </xdr:to>
    <xdr:cxnSp macro="">
      <xdr:nvCxnSpPr>
        <xdr:cNvPr id="696" name="直線コネクタ 695"/>
        <xdr:cNvCxnSpPr/>
      </xdr:nvCxnSpPr>
      <xdr:spPr>
        <a:xfrm flipV="1">
          <a:off x="11282680" y="16097565"/>
          <a:ext cx="789940" cy="3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143535</xdr:rowOff>
    </xdr:from>
    <xdr:to>
      <xdr:col>72</xdr:col>
      <xdr:colOff>38100</xdr:colOff>
      <xdr:row>97</xdr:row>
      <xdr:rowOff>73685</xdr:rowOff>
    </xdr:to>
    <xdr:sp macro="" textlink="">
      <xdr:nvSpPr>
        <xdr:cNvPr id="697" name="フローチャート: 判断 696"/>
        <xdr:cNvSpPr/>
      </xdr:nvSpPr>
      <xdr:spPr>
        <a:xfrm>
          <a:off x="12029440" y="16236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64812</xdr:rowOff>
    </xdr:from>
    <xdr:ext cx="534377" cy="259045"/>
    <xdr:sp macro="" textlink="">
      <xdr:nvSpPr>
        <xdr:cNvPr id="698" name="テキスト ボックス 697"/>
        <xdr:cNvSpPr txBox="1"/>
      </xdr:nvSpPr>
      <xdr:spPr>
        <a:xfrm>
          <a:off x="11835911" y="1632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117308</xdr:rowOff>
    </xdr:from>
    <xdr:to>
      <xdr:col>67</xdr:col>
      <xdr:colOff>101600</xdr:colOff>
      <xdr:row>97</xdr:row>
      <xdr:rowOff>47458</xdr:rowOff>
    </xdr:to>
    <xdr:sp macro="" textlink="">
      <xdr:nvSpPr>
        <xdr:cNvPr id="699" name="フローチャート: 判断 698"/>
        <xdr:cNvSpPr/>
      </xdr:nvSpPr>
      <xdr:spPr>
        <a:xfrm>
          <a:off x="11231880" y="16210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38585</xdr:rowOff>
    </xdr:from>
    <xdr:ext cx="534377" cy="259045"/>
    <xdr:sp macro="" textlink="">
      <xdr:nvSpPr>
        <xdr:cNvPr id="700" name="テキスト ボックス 699"/>
        <xdr:cNvSpPr txBox="1"/>
      </xdr:nvSpPr>
      <xdr:spPr>
        <a:xfrm>
          <a:off x="11061211" y="1629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67046</xdr:rowOff>
    </xdr:from>
    <xdr:to>
      <xdr:col>85</xdr:col>
      <xdr:colOff>177800</xdr:colOff>
      <xdr:row>94</xdr:row>
      <xdr:rowOff>168646</xdr:rowOff>
    </xdr:to>
    <xdr:sp macro="" textlink="">
      <xdr:nvSpPr>
        <xdr:cNvPr id="706" name="楕円 705"/>
        <xdr:cNvSpPr/>
      </xdr:nvSpPr>
      <xdr:spPr>
        <a:xfrm>
          <a:off x="14325600" y="1582520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89923</xdr:rowOff>
    </xdr:from>
    <xdr:ext cx="534377" cy="259045"/>
    <xdr:sp macro="" textlink="">
      <xdr:nvSpPr>
        <xdr:cNvPr id="707" name="公債費該当値テキスト"/>
        <xdr:cNvSpPr txBox="1"/>
      </xdr:nvSpPr>
      <xdr:spPr>
        <a:xfrm>
          <a:off x="14419580" y="1568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106761</xdr:rowOff>
    </xdr:from>
    <xdr:to>
      <xdr:col>81</xdr:col>
      <xdr:colOff>101600</xdr:colOff>
      <xdr:row>95</xdr:row>
      <xdr:rowOff>36911</xdr:rowOff>
    </xdr:to>
    <xdr:sp macro="" textlink="">
      <xdr:nvSpPr>
        <xdr:cNvPr id="708" name="楕円 707"/>
        <xdr:cNvSpPr/>
      </xdr:nvSpPr>
      <xdr:spPr>
        <a:xfrm>
          <a:off x="13578840" y="158649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53438</xdr:rowOff>
    </xdr:from>
    <xdr:ext cx="534377" cy="259045"/>
    <xdr:sp macro="" textlink="">
      <xdr:nvSpPr>
        <xdr:cNvPr id="709" name="テキスト ボックス 708"/>
        <xdr:cNvSpPr txBox="1"/>
      </xdr:nvSpPr>
      <xdr:spPr>
        <a:xfrm>
          <a:off x="13408171" y="1564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60782</xdr:rowOff>
    </xdr:from>
    <xdr:to>
      <xdr:col>76</xdr:col>
      <xdr:colOff>165100</xdr:colOff>
      <xdr:row>95</xdr:row>
      <xdr:rowOff>162382</xdr:rowOff>
    </xdr:to>
    <xdr:sp macro="" textlink="">
      <xdr:nvSpPr>
        <xdr:cNvPr id="710" name="楕円 709"/>
        <xdr:cNvSpPr/>
      </xdr:nvSpPr>
      <xdr:spPr>
        <a:xfrm>
          <a:off x="12804140" y="1598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7459</xdr:rowOff>
    </xdr:from>
    <xdr:ext cx="534377" cy="259045"/>
    <xdr:sp macro="" textlink="">
      <xdr:nvSpPr>
        <xdr:cNvPr id="711" name="テキスト ボックス 710"/>
        <xdr:cNvSpPr txBox="1"/>
      </xdr:nvSpPr>
      <xdr:spPr>
        <a:xfrm>
          <a:off x="12610611" y="157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124775</xdr:rowOff>
    </xdr:from>
    <xdr:to>
      <xdr:col>72</xdr:col>
      <xdr:colOff>38100</xdr:colOff>
      <xdr:row>96</xdr:row>
      <xdr:rowOff>54925</xdr:rowOff>
    </xdr:to>
    <xdr:sp macro="" textlink="">
      <xdr:nvSpPr>
        <xdr:cNvPr id="712" name="楕円 711"/>
        <xdr:cNvSpPr/>
      </xdr:nvSpPr>
      <xdr:spPr>
        <a:xfrm>
          <a:off x="12029440" y="16050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71452</xdr:rowOff>
    </xdr:from>
    <xdr:ext cx="534377" cy="259045"/>
    <xdr:sp macro="" textlink="">
      <xdr:nvSpPr>
        <xdr:cNvPr id="713" name="テキスト ボックス 712"/>
        <xdr:cNvSpPr txBox="1"/>
      </xdr:nvSpPr>
      <xdr:spPr>
        <a:xfrm>
          <a:off x="11835911" y="1582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161961</xdr:rowOff>
    </xdr:from>
    <xdr:to>
      <xdr:col>67</xdr:col>
      <xdr:colOff>101600</xdr:colOff>
      <xdr:row>96</xdr:row>
      <xdr:rowOff>92111</xdr:rowOff>
    </xdr:to>
    <xdr:sp macro="" textlink="">
      <xdr:nvSpPr>
        <xdr:cNvPr id="714" name="楕円 713"/>
        <xdr:cNvSpPr/>
      </xdr:nvSpPr>
      <xdr:spPr>
        <a:xfrm>
          <a:off x="11231880" y="16087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108638</xdr:rowOff>
    </xdr:from>
    <xdr:ext cx="534377" cy="259045"/>
    <xdr:sp macro="" textlink="">
      <xdr:nvSpPr>
        <xdr:cNvPr id="715" name="テキスト ボックス 714"/>
        <xdr:cNvSpPr txBox="1"/>
      </xdr:nvSpPr>
      <xdr:spPr>
        <a:xfrm>
          <a:off x="11061211" y="1586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127127</xdr:rowOff>
    </xdr:from>
    <xdr:to>
      <xdr:col>116</xdr:col>
      <xdr:colOff>62864</xdr:colOff>
      <xdr:row>39</xdr:row>
      <xdr:rowOff>44450</xdr:rowOff>
    </xdr:to>
    <xdr:cxnSp macro="">
      <xdr:nvCxnSpPr>
        <xdr:cNvPr id="739" name="直線コネクタ 738"/>
        <xdr:cNvCxnSpPr/>
      </xdr:nvCxnSpPr>
      <xdr:spPr>
        <a:xfrm flipV="1">
          <a:off x="19507835" y="5323967"/>
          <a:ext cx="1269"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55567</xdr:rowOff>
    </xdr:from>
    <xdr:ext cx="249299" cy="259045"/>
    <xdr:sp macro="" textlink="">
      <xdr:nvSpPr>
        <xdr:cNvPr id="740" name="諸支出金最小値テキスト"/>
        <xdr:cNvSpPr txBox="1"/>
      </xdr:nvSpPr>
      <xdr:spPr>
        <a:xfrm>
          <a:off x="19560540" y="6593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73804</xdr:rowOff>
    </xdr:from>
    <xdr:ext cx="534377" cy="259045"/>
    <xdr:sp macro="" textlink="">
      <xdr:nvSpPr>
        <xdr:cNvPr id="742" name="諸支出金最大値テキスト"/>
        <xdr:cNvSpPr txBox="1"/>
      </xdr:nvSpPr>
      <xdr:spPr>
        <a:xfrm>
          <a:off x="19560540" y="510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127127</xdr:rowOff>
    </xdr:from>
    <xdr:to>
      <xdr:col>116</xdr:col>
      <xdr:colOff>152400</xdr:colOff>
      <xdr:row>31</xdr:row>
      <xdr:rowOff>127127</xdr:rowOff>
    </xdr:to>
    <xdr:cxnSp macro="">
      <xdr:nvCxnSpPr>
        <xdr:cNvPr id="743" name="直線コネクタ 742"/>
        <xdr:cNvCxnSpPr/>
      </xdr:nvCxnSpPr>
      <xdr:spPr>
        <a:xfrm>
          <a:off x="19443700" y="53239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40259</xdr:rowOff>
    </xdr:from>
    <xdr:to>
      <xdr:col>116</xdr:col>
      <xdr:colOff>63500</xdr:colOff>
      <xdr:row>39</xdr:row>
      <xdr:rowOff>44450</xdr:rowOff>
    </xdr:to>
    <xdr:cxnSp macro="">
      <xdr:nvCxnSpPr>
        <xdr:cNvPr id="744" name="直線コネクタ 743"/>
        <xdr:cNvCxnSpPr/>
      </xdr:nvCxnSpPr>
      <xdr:spPr>
        <a:xfrm>
          <a:off x="18778220" y="6578219"/>
          <a:ext cx="73152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144466</xdr:rowOff>
    </xdr:from>
    <xdr:ext cx="378565" cy="259045"/>
    <xdr:sp macro="" textlink="">
      <xdr:nvSpPr>
        <xdr:cNvPr id="745" name="諸支出金平均値テキスト"/>
        <xdr:cNvSpPr txBox="1"/>
      </xdr:nvSpPr>
      <xdr:spPr>
        <a:xfrm>
          <a:off x="19560540" y="63471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121589</xdr:rowOff>
    </xdr:from>
    <xdr:to>
      <xdr:col>116</xdr:col>
      <xdr:colOff>114300</xdr:colOff>
      <xdr:row>39</xdr:row>
      <xdr:rowOff>51739</xdr:rowOff>
    </xdr:to>
    <xdr:sp macro="" textlink="">
      <xdr:nvSpPr>
        <xdr:cNvPr id="746" name="フローチャート: 判断 745"/>
        <xdr:cNvSpPr/>
      </xdr:nvSpPr>
      <xdr:spPr>
        <a:xfrm>
          <a:off x="19458940" y="64919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40259</xdr:rowOff>
    </xdr:from>
    <xdr:to>
      <xdr:col>111</xdr:col>
      <xdr:colOff>177800</xdr:colOff>
      <xdr:row>39</xdr:row>
      <xdr:rowOff>44450</xdr:rowOff>
    </xdr:to>
    <xdr:cxnSp macro="">
      <xdr:nvCxnSpPr>
        <xdr:cNvPr id="747" name="直線コネクタ 746"/>
        <xdr:cNvCxnSpPr/>
      </xdr:nvCxnSpPr>
      <xdr:spPr>
        <a:xfrm flipV="1">
          <a:off x="17988280" y="6578219"/>
          <a:ext cx="78994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118694</xdr:rowOff>
    </xdr:from>
    <xdr:to>
      <xdr:col>112</xdr:col>
      <xdr:colOff>38100</xdr:colOff>
      <xdr:row>39</xdr:row>
      <xdr:rowOff>48844</xdr:rowOff>
    </xdr:to>
    <xdr:sp macro="" textlink="">
      <xdr:nvSpPr>
        <xdr:cNvPr id="748" name="フローチャート: 判断 747"/>
        <xdr:cNvSpPr/>
      </xdr:nvSpPr>
      <xdr:spPr>
        <a:xfrm>
          <a:off x="18735040" y="6489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65371</xdr:rowOff>
    </xdr:from>
    <xdr:ext cx="378565" cy="259045"/>
    <xdr:sp macro="" textlink="">
      <xdr:nvSpPr>
        <xdr:cNvPr id="749" name="テキスト ボックス 748"/>
        <xdr:cNvSpPr txBox="1"/>
      </xdr:nvSpPr>
      <xdr:spPr>
        <a:xfrm>
          <a:off x="18611797" y="6268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140945</xdr:rowOff>
    </xdr:from>
    <xdr:to>
      <xdr:col>107</xdr:col>
      <xdr:colOff>101600</xdr:colOff>
      <xdr:row>39</xdr:row>
      <xdr:rowOff>71095</xdr:rowOff>
    </xdr:to>
    <xdr:sp macro="" textlink="">
      <xdr:nvSpPr>
        <xdr:cNvPr id="751" name="フローチャート: 判断 750"/>
        <xdr:cNvSpPr/>
      </xdr:nvSpPr>
      <xdr:spPr>
        <a:xfrm>
          <a:off x="17937480" y="6511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87621</xdr:rowOff>
    </xdr:from>
    <xdr:ext cx="378565" cy="259045"/>
    <xdr:sp macro="" textlink="">
      <xdr:nvSpPr>
        <xdr:cNvPr id="752" name="テキスト ボックス 751"/>
        <xdr:cNvSpPr txBox="1"/>
      </xdr:nvSpPr>
      <xdr:spPr>
        <a:xfrm>
          <a:off x="17821857" y="6290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160224</xdr:rowOff>
    </xdr:from>
    <xdr:to>
      <xdr:col>102</xdr:col>
      <xdr:colOff>165100</xdr:colOff>
      <xdr:row>39</xdr:row>
      <xdr:rowOff>90374</xdr:rowOff>
    </xdr:to>
    <xdr:sp macro="" textlink="">
      <xdr:nvSpPr>
        <xdr:cNvPr id="754" name="フローチャート: 判断 753"/>
        <xdr:cNvSpPr/>
      </xdr:nvSpPr>
      <xdr:spPr>
        <a:xfrm>
          <a:off x="17162780" y="653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106900</xdr:rowOff>
    </xdr:from>
    <xdr:ext cx="313932" cy="259045"/>
    <xdr:sp macro="" textlink="">
      <xdr:nvSpPr>
        <xdr:cNvPr id="755" name="テキスト ボックス 754"/>
        <xdr:cNvSpPr txBox="1"/>
      </xdr:nvSpPr>
      <xdr:spPr>
        <a:xfrm>
          <a:off x="17079473" y="63095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フローチャート: 判断 755"/>
        <xdr:cNvSpPr/>
      </xdr:nvSpPr>
      <xdr:spPr>
        <a:xfrm>
          <a:off x="16388080" y="6535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100017</xdr:rowOff>
    </xdr:from>
    <xdr:ext cx="249299" cy="259045"/>
    <xdr:sp macro="" textlink="">
      <xdr:nvSpPr>
        <xdr:cNvPr id="764" name="諸支出金該当値テキスト"/>
        <xdr:cNvSpPr txBox="1"/>
      </xdr:nvSpPr>
      <xdr:spPr>
        <a:xfrm>
          <a:off x="19560540" y="6470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160909</xdr:rowOff>
    </xdr:from>
    <xdr:to>
      <xdr:col>112</xdr:col>
      <xdr:colOff>38100</xdr:colOff>
      <xdr:row>39</xdr:row>
      <xdr:rowOff>91059</xdr:rowOff>
    </xdr:to>
    <xdr:sp macro="" textlink="">
      <xdr:nvSpPr>
        <xdr:cNvPr id="765" name="楕円 764"/>
        <xdr:cNvSpPr/>
      </xdr:nvSpPr>
      <xdr:spPr>
        <a:xfrm>
          <a:off x="18735040" y="65312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82186</xdr:rowOff>
    </xdr:from>
    <xdr:ext cx="313932" cy="259045"/>
    <xdr:sp macro="" textlink="">
      <xdr:nvSpPr>
        <xdr:cNvPr id="766" name="テキスト ボックス 765"/>
        <xdr:cNvSpPr txBox="1"/>
      </xdr:nvSpPr>
      <xdr:spPr>
        <a:xfrm>
          <a:off x="18628873" y="6620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72" name="テキスト ボックス 771"/>
        <xdr:cNvSpPr txBox="1"/>
      </xdr:nvSpPr>
      <xdr:spPr>
        <a:xfrm>
          <a:off x="16314230" y="63144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については、水道事業会計への出資金の減や置賜広域病院企業団への負担金の減等により、昨年度と比較すると減少となっている。農林水産事業費については、農業生産法人等への事業補助等が減となったため、昨年度と比較すると減少となっている。教育費については、小学校のプール整備工事の実施やパークゴルフ場整備に伴い、増加となっている。公債費については、大規模事業実施に伴い年々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昨年度と比較すると町税等が増加しているものの、例年にない豪雪により、除雪費の増加に伴い歳出決算総額が増加し、財政調整基金からの取り崩しを行ったことにより、標準財政規模比は、財政調整基金残高で２．４１ポイントの減となっ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今年度においても、赤字額が発生した会計はなかった。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水道事業会計については、一般会計より持続的に出資を行っている状況であるが、経営健全化計画に基づき経営改善に向け取り組みの強化を図る。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大規模事業実施に係る起債の償還開始により、元利償還金が増加となっている。公営企業債の元利償還金に対する繰入金については、下水道事業会計の算入額が減少し減額となっている。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元利償還金については、今後も増加が見込まれることから、投資的経費を抑制し町債発行の縮減を図り、財政の健全化に努める。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実施により地方債残高は増加傾向となっている。また、財政調整基金や町債管理基金の取り崩しにより充当可能基金が減少しており、将来負担比率の分子は昨年度と比較し増加している。投資的経費を抑制し、町債発行の縮減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調整として使用する場合が多いため、突発的な豪雪のための除雪や災害等が起きると、基金残高が減少する。その他特定目的基金の庁舎建設基金では、本格的工事が始まるまでは積立が大きくなるが、工事が始まれば取り崩しが大きくなり、基金残高は減少していく。ふるさとづくり基金については、ふるさと納税を原資としているため、返礼品や事業への充当を積極的に行うため、年間の増減はそれほど大き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標準財政規模の５％を確保できるように、歳出抑制や計画的な積み立てを行っていく。</a:t>
          </a:r>
          <a:endParaRPr lang="ja-JP" altLang="ja-JP" sz="1300">
            <a:effectLst/>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大型プロジェクトである庁舎建設も始まってくるので、計画的な積み立てを行い増加する元利償還金に対応していきたい。</a:t>
          </a:r>
          <a:endParaRPr lang="ja-JP" altLang="ja-JP" sz="1300">
            <a:effectLst/>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庁舎建設基金については、庁舎建設後は廃止していく考えである。その他基金については、適時積立と取り崩しを行っていき、健全財政の確立を目指す。</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特定目的基金の使途については、基金ごと条例を定め適正に管理している。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庁舎建設基金：新庁舎建設事業。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人材育成交流基金：地域の活性化に向け、人材を育成し交流を促進する事業。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起業支援基金：活力ある地域産業を育成し、地域課題への対応を促進する事業。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子育て支援基金：子供が健やかに生まれ育つ環境の向上を図る事業。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ふるさとづくり基金：寄附金を財源として、寄附者の社会的投資を具現化する事業。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平成３２年度完成に向け事業を開始しているが、まだ本格的な工事に入っていないため取り崩しより積立額が大きく、基金残高が増加している状況である。その他の基金については、使途に併せ適時積立と取り崩し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庁舎建設基金については、庁舎建設後は廃止していく考えである。その他基金については、適時積立と取り崩しを行っていき、健全財政の確立を目指す。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今年度は、例年にない豪雪の年となり除排雪経費が増大し歳出決算額が大きく増加したため、財政調整基金からの取り崩しを行ったため基金残高が減少した。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標準財政規模の５％を確保できるように、歳出抑制や計画的な積み立てを行っていく。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昨年までの、大規模な投資的事業の実施により元利償還金が増加したため減債基金を取り崩し対応したため、基金残高が減少した。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今後は、大型プロジェクトである庁舎建設も始まってくるので、地方債の償還計画を踏まえ、平成３７年度までに１億円程度の積み立てを行い増加傾向にある償還金に対応していきたい。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3836446"/>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類似団体と同水準にあるが公共施設の建物・工作物等において耐用年数に対する使用期間の経過が進んでいる状況から、有形固定資産減価償却率が上昇していくことが考えられる。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引き続き、資産の効率的な利用や総量の縮減、長寿命化に努めていきます。</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0" name="テキスト ボックス 59"/>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126619</xdr:rowOff>
    </xdr:from>
    <xdr:to>
      <xdr:col>23</xdr:col>
      <xdr:colOff>85090</xdr:colOff>
      <xdr:row>35</xdr:row>
      <xdr:rowOff>11557</xdr:rowOff>
    </xdr:to>
    <xdr:cxnSp macro="">
      <xdr:nvCxnSpPr>
        <xdr:cNvPr id="62" name="直線コネクタ 61"/>
        <xdr:cNvCxnSpPr/>
      </xdr:nvCxnSpPr>
      <xdr:spPr>
        <a:xfrm flipV="1">
          <a:off x="4760595" y="4755769"/>
          <a:ext cx="127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15384</xdr:rowOff>
    </xdr:from>
    <xdr:ext cx="405111" cy="259045"/>
    <xdr:sp macro="" textlink="">
      <xdr:nvSpPr>
        <xdr:cNvPr id="63" name="有形固定資産減価償却率最小値テキスト"/>
        <xdr:cNvSpPr txBox="1"/>
      </xdr:nvSpPr>
      <xdr:spPr>
        <a:xfrm>
          <a:off x="4813300" y="6016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11557</xdr:rowOff>
    </xdr:from>
    <xdr:to>
      <xdr:col>23</xdr:col>
      <xdr:colOff>174625</xdr:colOff>
      <xdr:row>35</xdr:row>
      <xdr:rowOff>11557</xdr:rowOff>
    </xdr:to>
    <xdr:cxnSp macro="">
      <xdr:nvCxnSpPr>
        <xdr:cNvPr id="64" name="直線コネクタ 63"/>
        <xdr:cNvCxnSpPr/>
      </xdr:nvCxnSpPr>
      <xdr:spPr>
        <a:xfrm>
          <a:off x="4673600" y="601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73296</xdr:rowOff>
    </xdr:from>
    <xdr:ext cx="405111" cy="259045"/>
    <xdr:sp macro="" textlink="">
      <xdr:nvSpPr>
        <xdr:cNvPr id="65" name="有形固定資産減価償却率最大値テキスト"/>
        <xdr:cNvSpPr txBox="1"/>
      </xdr:nvSpPr>
      <xdr:spPr>
        <a:xfrm>
          <a:off x="4813300" y="453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126619</xdr:rowOff>
    </xdr:from>
    <xdr:to>
      <xdr:col>23</xdr:col>
      <xdr:colOff>174625</xdr:colOff>
      <xdr:row>27</xdr:row>
      <xdr:rowOff>126619</xdr:rowOff>
    </xdr:to>
    <xdr:cxnSp macro="">
      <xdr:nvCxnSpPr>
        <xdr:cNvPr id="66" name="直線コネクタ 65"/>
        <xdr:cNvCxnSpPr/>
      </xdr:nvCxnSpPr>
      <xdr:spPr>
        <a:xfrm>
          <a:off x="4673600" y="475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135780</xdr:rowOff>
    </xdr:from>
    <xdr:ext cx="405111" cy="259045"/>
    <xdr:sp macro="" textlink="">
      <xdr:nvSpPr>
        <xdr:cNvPr id="67" name="有形固定資産減価償却率平均値テキスト"/>
        <xdr:cNvSpPr txBox="1"/>
      </xdr:nvSpPr>
      <xdr:spPr>
        <a:xfrm>
          <a:off x="4813300" y="5279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157353</xdr:rowOff>
    </xdr:from>
    <xdr:to>
      <xdr:col>23</xdr:col>
      <xdr:colOff>136525</xdr:colOff>
      <xdr:row>31</xdr:row>
      <xdr:rowOff>87503</xdr:rowOff>
    </xdr:to>
    <xdr:sp macro="" textlink="">
      <xdr:nvSpPr>
        <xdr:cNvPr id="68" name="フローチャート: 判断 67"/>
        <xdr:cNvSpPr/>
      </xdr:nvSpPr>
      <xdr:spPr>
        <a:xfrm>
          <a:off x="4711700" y="530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170307</xdr:rowOff>
    </xdr:from>
    <xdr:to>
      <xdr:col>19</xdr:col>
      <xdr:colOff>187325</xdr:colOff>
      <xdr:row>31</xdr:row>
      <xdr:rowOff>100457</xdr:rowOff>
    </xdr:to>
    <xdr:sp macro="" textlink="">
      <xdr:nvSpPr>
        <xdr:cNvPr id="69" name="フローチャート: 判断 68"/>
        <xdr:cNvSpPr/>
      </xdr:nvSpPr>
      <xdr:spPr>
        <a:xfrm>
          <a:off x="4000500" y="531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29083</xdr:rowOff>
    </xdr:from>
    <xdr:to>
      <xdr:col>15</xdr:col>
      <xdr:colOff>187325</xdr:colOff>
      <xdr:row>31</xdr:row>
      <xdr:rowOff>130683</xdr:rowOff>
    </xdr:to>
    <xdr:sp macro="" textlink="">
      <xdr:nvSpPr>
        <xdr:cNvPr id="70" name="フローチャート: 判断 69"/>
        <xdr:cNvSpPr/>
      </xdr:nvSpPr>
      <xdr:spPr>
        <a:xfrm>
          <a:off x="3238500" y="534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76" name="楕円 75"/>
        <xdr:cNvSpPr/>
      </xdr:nvSpPr>
      <xdr:spPr>
        <a:xfrm>
          <a:off x="40005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116984</xdr:rowOff>
    </xdr:from>
    <xdr:ext cx="405111" cy="259045"/>
    <xdr:sp macro="" textlink="">
      <xdr:nvSpPr>
        <xdr:cNvPr id="77" name="n_1aveValue有形固定資産減価償却率"/>
        <xdr:cNvSpPr txBox="1"/>
      </xdr:nvSpPr>
      <xdr:spPr>
        <a:xfrm>
          <a:off x="3836044" y="508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147210</xdr:rowOff>
    </xdr:from>
    <xdr:ext cx="405111" cy="259045"/>
    <xdr:sp macro="" textlink="">
      <xdr:nvSpPr>
        <xdr:cNvPr id="78" name="n_2aveValue有形固定資産減価償却率"/>
        <xdr:cNvSpPr txBox="1"/>
      </xdr:nvSpPr>
      <xdr:spPr>
        <a:xfrm>
          <a:off x="3086744" y="511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160672</xdr:rowOff>
    </xdr:from>
    <xdr:ext cx="405111" cy="259045"/>
    <xdr:sp macro="" textlink="">
      <xdr:nvSpPr>
        <xdr:cNvPr id="79" name="n_1mainValue有形固定資産減価償却率"/>
        <xdr:cNvSpPr txBox="1"/>
      </xdr:nvSpPr>
      <xdr:spPr>
        <a:xfrm>
          <a:off x="3836044"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0" name="正方形/長方形 79"/>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1" name="正方形/長方形 80"/>
        <xdr:cNvSpPr/>
      </xdr:nvSpPr>
      <xdr:spPr>
        <a:xfrm>
          <a:off x="12231601" y="3853117"/>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2" name="正方形/長方形 81"/>
        <xdr:cNvSpPr/>
      </xdr:nvSpPr>
      <xdr:spPr>
        <a:xfrm>
          <a:off x="13902138" y="3836446"/>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3" name="正方形/長方形 82"/>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4" name="正方形/長方形 83"/>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5" name="正方形/長方形 84"/>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6" name="正方形/長方形 85"/>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87" name="正方形/長方形 86"/>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88" name="正方形/長方形 87"/>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89" name="正方形/長方形 88"/>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0" name="正方形/長方形 89"/>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1" name="正方形/長方形 90"/>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2" name="テキスト ボックス 91"/>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償還可能年数は類似団体内平均値を上回っている。近年大規模な投資的事業を継続したことにより借入残高は年々増加傾向であり、財源についてはその大半を町債に依存している状況である。今後は、事業の選択や平準化を図り町債残高の縮減に努め将来的な財政負担の軽減を図る。</a:t>
          </a:r>
        </a:p>
      </xdr:txBody>
    </xdr:sp>
    <xdr:clientData/>
  </xdr:twoCellAnchor>
  <xdr:oneCellAnchor>
    <xdr:from>
      <xdr:col>57</xdr:col>
      <xdr:colOff>111125</xdr:colOff>
      <xdr:row>23</xdr:row>
      <xdr:rowOff>47625</xdr:rowOff>
    </xdr:from>
    <xdr:ext cx="349839" cy="225703"/>
    <xdr:sp macro="" textlink="">
      <xdr:nvSpPr>
        <xdr:cNvPr id="93" name="テキスト ボックス 92"/>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4" name="直線コネクタ 93"/>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95" name="テキスト ボックス 94"/>
        <xdr:cNvSpPr txBox="1"/>
      </xdr:nvSpPr>
      <xdr:spPr>
        <a:xfrm>
          <a:off x="10931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96" name="直線コネクタ 95"/>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97" name="テキスト ボックス 96"/>
        <xdr:cNvSpPr txBox="1"/>
      </xdr:nvSpPr>
      <xdr:spPr>
        <a:xfrm>
          <a:off x="10931403" y="58868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98" name="直線コネクタ 97"/>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99" name="テキスト ボックス 98"/>
        <xdr:cNvSpPr txBox="1"/>
      </xdr:nvSpPr>
      <xdr:spPr>
        <a:xfrm>
          <a:off x="10931403" y="55270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0" name="直線コネクタ 99"/>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1" name="テキスト ボックス 100"/>
        <xdr:cNvSpPr txBox="1"/>
      </xdr:nvSpPr>
      <xdr:spPr>
        <a:xfrm>
          <a:off x="10931403" y="51671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2" name="直線コネクタ 101"/>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3" name="テキスト ボックス 102"/>
        <xdr:cNvSpPr txBox="1"/>
      </xdr:nvSpPr>
      <xdr:spPr>
        <a:xfrm>
          <a:off x="10931403" y="48073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4" name="直線コネクタ 103"/>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5" name="テキスト ボックス 104"/>
        <xdr:cNvSpPr txBox="1"/>
      </xdr:nvSpPr>
      <xdr:spPr>
        <a:xfrm>
          <a:off x="10880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06" name="直線コネクタ 105"/>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07" name="テキスト ボックス 106"/>
        <xdr:cNvSpPr txBox="1"/>
      </xdr:nvSpPr>
      <xdr:spPr>
        <a:xfrm>
          <a:off x="10880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08" name="債務償還可能年数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128058</xdr:rowOff>
    </xdr:from>
    <xdr:to>
      <xdr:col>76</xdr:col>
      <xdr:colOff>21589</xdr:colOff>
      <xdr:row>34</xdr:row>
      <xdr:rowOff>115358</xdr:rowOff>
    </xdr:to>
    <xdr:cxnSp macro="">
      <xdr:nvCxnSpPr>
        <xdr:cNvPr id="109" name="直線コネクタ 108"/>
        <xdr:cNvCxnSpPr/>
      </xdr:nvCxnSpPr>
      <xdr:spPr>
        <a:xfrm flipV="1">
          <a:off x="14793595" y="4757208"/>
          <a:ext cx="1269"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119185</xdr:rowOff>
    </xdr:from>
    <xdr:ext cx="340478" cy="259045"/>
    <xdr:sp macro="" textlink="">
      <xdr:nvSpPr>
        <xdr:cNvPr id="110" name="債務償還可能年数最小値テキスト"/>
        <xdr:cNvSpPr txBox="1"/>
      </xdr:nvSpPr>
      <xdr:spPr>
        <a:xfrm>
          <a:off x="14846300" y="59484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115358</xdr:rowOff>
    </xdr:from>
    <xdr:to>
      <xdr:col>76</xdr:col>
      <xdr:colOff>111125</xdr:colOff>
      <xdr:row>34</xdr:row>
      <xdr:rowOff>115358</xdr:rowOff>
    </xdr:to>
    <xdr:cxnSp macro="">
      <xdr:nvCxnSpPr>
        <xdr:cNvPr id="111" name="直線コネクタ 110"/>
        <xdr:cNvCxnSpPr/>
      </xdr:nvCxnSpPr>
      <xdr:spPr>
        <a:xfrm>
          <a:off x="14706600" y="594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74735</xdr:rowOff>
    </xdr:from>
    <xdr:ext cx="340478" cy="259045"/>
    <xdr:sp macro="" textlink="">
      <xdr:nvSpPr>
        <xdr:cNvPr id="112" name="債務償還可能年数最大値テキスト"/>
        <xdr:cNvSpPr txBox="1"/>
      </xdr:nvSpPr>
      <xdr:spPr>
        <a:xfrm>
          <a:off x="14846300" y="45324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128058</xdr:rowOff>
    </xdr:from>
    <xdr:to>
      <xdr:col>76</xdr:col>
      <xdr:colOff>111125</xdr:colOff>
      <xdr:row>27</xdr:row>
      <xdr:rowOff>128058</xdr:rowOff>
    </xdr:to>
    <xdr:cxnSp macro="">
      <xdr:nvCxnSpPr>
        <xdr:cNvPr id="113" name="直線コネクタ 112"/>
        <xdr:cNvCxnSpPr/>
      </xdr:nvCxnSpPr>
      <xdr:spPr>
        <a:xfrm>
          <a:off x="14706600" y="4757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81085</xdr:rowOff>
    </xdr:from>
    <xdr:ext cx="340478" cy="259045"/>
    <xdr:sp macro="" textlink="">
      <xdr:nvSpPr>
        <xdr:cNvPr id="114" name="債務償還可能年数平均値テキスト"/>
        <xdr:cNvSpPr txBox="1"/>
      </xdr:nvSpPr>
      <xdr:spPr>
        <a:xfrm>
          <a:off x="14846300" y="522458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102658</xdr:rowOff>
    </xdr:from>
    <xdr:to>
      <xdr:col>76</xdr:col>
      <xdr:colOff>73025</xdr:colOff>
      <xdr:row>31</xdr:row>
      <xdr:rowOff>32808</xdr:rowOff>
    </xdr:to>
    <xdr:sp macro="" textlink="">
      <xdr:nvSpPr>
        <xdr:cNvPr id="115" name="フローチャート: 判断 114"/>
        <xdr:cNvSpPr/>
      </xdr:nvSpPr>
      <xdr:spPr>
        <a:xfrm>
          <a:off x="14744700" y="524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16" name="テキスト ボックス 115"/>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17" name="テキスト ボックス 116"/>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18" name="テキスト ボックス 117"/>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19" name="テキスト ボックス 118"/>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0" name="テキスト ボックス 119"/>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95250</xdr:rowOff>
    </xdr:from>
    <xdr:to>
      <xdr:col>76</xdr:col>
      <xdr:colOff>73025</xdr:colOff>
      <xdr:row>28</xdr:row>
      <xdr:rowOff>25400</xdr:rowOff>
    </xdr:to>
    <xdr:sp macro="" textlink="">
      <xdr:nvSpPr>
        <xdr:cNvPr id="121" name="楕円 120"/>
        <xdr:cNvSpPr/>
      </xdr:nvSpPr>
      <xdr:spPr>
        <a:xfrm>
          <a:off x="14744700" y="472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30285</xdr:rowOff>
    </xdr:from>
    <xdr:ext cx="340478" cy="259045"/>
    <xdr:sp macro="" textlink="">
      <xdr:nvSpPr>
        <xdr:cNvPr id="122" name="債務償還可能年数該当値テキスト"/>
        <xdr:cNvSpPr txBox="1"/>
      </xdr:nvSpPr>
      <xdr:spPr>
        <a:xfrm>
          <a:off x="14846300" y="46594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3" name="正方形/長方形 122"/>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4" name="正方形/長方形 123"/>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5" name="テキスト ボックス 124"/>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26" name="テキスト ボックス 125"/>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27" name="テキスト ボックス 126"/>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8" name="テキスト ボックス 127"/>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4" name="テキスト ボックス 53"/>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106680</xdr:rowOff>
    </xdr:from>
    <xdr:to>
      <xdr:col>24</xdr:col>
      <xdr:colOff>62865</xdr:colOff>
      <xdr:row>42</xdr:row>
      <xdr:rowOff>76200</xdr:rowOff>
    </xdr:to>
    <xdr:cxnSp macro="">
      <xdr:nvCxnSpPr>
        <xdr:cNvPr id="56" name="直線コネクタ 55"/>
        <xdr:cNvCxnSpPr/>
      </xdr:nvCxnSpPr>
      <xdr:spPr>
        <a:xfrm flipV="1">
          <a:off x="4634865" y="576453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80027</xdr:rowOff>
    </xdr:from>
    <xdr:ext cx="405111" cy="259045"/>
    <xdr:sp macro="" textlink="">
      <xdr:nvSpPr>
        <xdr:cNvPr id="57" name="【道路】&#10;有形固定資産減価償却率最小値テキスト"/>
        <xdr:cNvSpPr txBox="1"/>
      </xdr:nvSpPr>
      <xdr:spPr>
        <a:xfrm>
          <a:off x="4673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58" name="直線コネクタ 57"/>
        <xdr:cNvCxnSpPr/>
      </xdr:nvCxnSpPr>
      <xdr:spPr>
        <a:xfrm>
          <a:off x="4546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53357</xdr:rowOff>
    </xdr:from>
    <xdr:ext cx="405111" cy="259045"/>
    <xdr:sp macro="" textlink="">
      <xdr:nvSpPr>
        <xdr:cNvPr id="59" name="【道路】&#10;有形固定資産減価償却率最大値テキスト"/>
        <xdr:cNvSpPr txBox="1"/>
      </xdr:nvSpPr>
      <xdr:spPr>
        <a:xfrm>
          <a:off x="4673600" y="553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106680</xdr:rowOff>
    </xdr:from>
    <xdr:to>
      <xdr:col>24</xdr:col>
      <xdr:colOff>152400</xdr:colOff>
      <xdr:row>33</xdr:row>
      <xdr:rowOff>106680</xdr:rowOff>
    </xdr:to>
    <xdr:cxnSp macro="">
      <xdr:nvCxnSpPr>
        <xdr:cNvPr id="60" name="直線コネクタ 59"/>
        <xdr:cNvCxnSpPr/>
      </xdr:nvCxnSpPr>
      <xdr:spPr>
        <a:xfrm>
          <a:off x="4546600" y="576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57167</xdr:rowOff>
    </xdr:from>
    <xdr:ext cx="405111" cy="259045"/>
    <xdr:sp macro="" textlink="">
      <xdr:nvSpPr>
        <xdr:cNvPr id="61" name="【道路】&#10;有形固定資産減価償却率平均値テキスト"/>
        <xdr:cNvSpPr txBox="1"/>
      </xdr:nvSpPr>
      <xdr:spPr>
        <a:xfrm>
          <a:off x="467360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78740</xdr:rowOff>
    </xdr:from>
    <xdr:to>
      <xdr:col>24</xdr:col>
      <xdr:colOff>114300</xdr:colOff>
      <xdr:row>37</xdr:row>
      <xdr:rowOff>8890</xdr:rowOff>
    </xdr:to>
    <xdr:sp macro="" textlink="">
      <xdr:nvSpPr>
        <xdr:cNvPr id="62" name="フローチャート: 判断 61"/>
        <xdr:cNvSpPr/>
      </xdr:nvSpPr>
      <xdr:spPr>
        <a:xfrm>
          <a:off x="45847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71120</xdr:rowOff>
    </xdr:from>
    <xdr:to>
      <xdr:col>20</xdr:col>
      <xdr:colOff>38100</xdr:colOff>
      <xdr:row>37</xdr:row>
      <xdr:rowOff>1270</xdr:rowOff>
    </xdr:to>
    <xdr:sp macro="" textlink="">
      <xdr:nvSpPr>
        <xdr:cNvPr id="63" name="フローチャート: 判断 62"/>
        <xdr:cNvSpPr/>
      </xdr:nvSpPr>
      <xdr:spPr>
        <a:xfrm>
          <a:off x="3746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109220</xdr:rowOff>
    </xdr:from>
    <xdr:to>
      <xdr:col>15</xdr:col>
      <xdr:colOff>101600</xdr:colOff>
      <xdr:row>37</xdr:row>
      <xdr:rowOff>39370</xdr:rowOff>
    </xdr:to>
    <xdr:sp macro="" textlink="">
      <xdr:nvSpPr>
        <xdr:cNvPr id="64" name="フローチャート: 判断 63"/>
        <xdr:cNvSpPr/>
      </xdr:nvSpPr>
      <xdr:spPr>
        <a:xfrm>
          <a:off x="2857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67310</xdr:rowOff>
    </xdr:from>
    <xdr:to>
      <xdr:col>20</xdr:col>
      <xdr:colOff>38100</xdr:colOff>
      <xdr:row>39</xdr:row>
      <xdr:rowOff>168910</xdr:rowOff>
    </xdr:to>
    <xdr:sp macro="" textlink="">
      <xdr:nvSpPr>
        <xdr:cNvPr id="70" name="楕円 69"/>
        <xdr:cNvSpPr/>
      </xdr:nvSpPr>
      <xdr:spPr>
        <a:xfrm>
          <a:off x="3746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35</xdr:row>
      <xdr:rowOff>17797</xdr:rowOff>
    </xdr:from>
    <xdr:ext cx="405111" cy="259045"/>
    <xdr:sp macro="" textlink="">
      <xdr:nvSpPr>
        <xdr:cNvPr id="71" name="n_1aveValue【道路】&#10;有形固定資産減価償却率"/>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55897</xdr:rowOff>
    </xdr:from>
    <xdr:ext cx="405111" cy="259045"/>
    <xdr:sp macro="" textlink="">
      <xdr:nvSpPr>
        <xdr:cNvPr id="72" name="n_2aveValue【道路】&#10;有形固定資産減価償却率"/>
        <xdr:cNvSpPr txBox="1"/>
      </xdr:nvSpPr>
      <xdr:spPr>
        <a:xfrm>
          <a:off x="2705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160037</xdr:rowOff>
    </xdr:from>
    <xdr:ext cx="405111" cy="259045"/>
    <xdr:sp macro="" textlink="">
      <xdr:nvSpPr>
        <xdr:cNvPr id="73" name="n_1mainValue【道路】&#10;有形固定資産減価償却率"/>
        <xdr:cNvSpPr txBox="1"/>
      </xdr:nvSpPr>
      <xdr:spPr>
        <a:xfrm>
          <a:off x="35820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2" name="テキスト ボックス 81"/>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4" name="直線コネクタ 83"/>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5" name="テキスト ボックス 84"/>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6" name="直線コネクタ 85"/>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87" name="テキスト ボックス 86"/>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88" name="直線コネクタ 87"/>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89" name="テキスト ボックス 88"/>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0" name="直線コネクタ 89"/>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1" name="テキスト ボックス 90"/>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2" name="直線コネクタ 91"/>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93" name="テキスト ボックス 92"/>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4" name="直線コネクタ 93"/>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95" name="テキスト ボックス 94"/>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13858</xdr:rowOff>
    </xdr:from>
    <xdr:to>
      <xdr:col>54</xdr:col>
      <xdr:colOff>189865</xdr:colOff>
      <xdr:row>41</xdr:row>
      <xdr:rowOff>82731</xdr:rowOff>
    </xdr:to>
    <xdr:cxnSp macro="">
      <xdr:nvCxnSpPr>
        <xdr:cNvPr id="99" name="直線コネクタ 98"/>
        <xdr:cNvCxnSpPr/>
      </xdr:nvCxnSpPr>
      <xdr:spPr>
        <a:xfrm flipV="1">
          <a:off x="10476865" y="5843158"/>
          <a:ext cx="0" cy="1269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86558</xdr:rowOff>
    </xdr:from>
    <xdr:ext cx="469744" cy="259045"/>
    <xdr:sp macro="" textlink="">
      <xdr:nvSpPr>
        <xdr:cNvPr id="100" name="【道路】&#10;一人当たり延長最小値テキスト"/>
        <xdr:cNvSpPr txBox="1"/>
      </xdr:nvSpPr>
      <xdr:spPr>
        <a:xfrm>
          <a:off x="10515600" y="711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82731</xdr:rowOff>
    </xdr:from>
    <xdr:to>
      <xdr:col>55</xdr:col>
      <xdr:colOff>88900</xdr:colOff>
      <xdr:row>41</xdr:row>
      <xdr:rowOff>82731</xdr:rowOff>
    </xdr:to>
    <xdr:cxnSp macro="">
      <xdr:nvCxnSpPr>
        <xdr:cNvPr id="101" name="直線コネクタ 100"/>
        <xdr:cNvCxnSpPr/>
      </xdr:nvCxnSpPr>
      <xdr:spPr>
        <a:xfrm>
          <a:off x="10388600" y="7112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131985</xdr:rowOff>
    </xdr:from>
    <xdr:ext cx="534377" cy="259045"/>
    <xdr:sp macro="" textlink="">
      <xdr:nvSpPr>
        <xdr:cNvPr id="102" name="【道路】&#10;一人当たり延長最大値テキスト"/>
        <xdr:cNvSpPr txBox="1"/>
      </xdr:nvSpPr>
      <xdr:spPr>
        <a:xfrm>
          <a:off x="10515600" y="561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13858</xdr:rowOff>
    </xdr:from>
    <xdr:to>
      <xdr:col>55</xdr:col>
      <xdr:colOff>88900</xdr:colOff>
      <xdr:row>34</xdr:row>
      <xdr:rowOff>13858</xdr:rowOff>
    </xdr:to>
    <xdr:cxnSp macro="">
      <xdr:nvCxnSpPr>
        <xdr:cNvPr id="103" name="直線コネクタ 102"/>
        <xdr:cNvCxnSpPr/>
      </xdr:nvCxnSpPr>
      <xdr:spPr>
        <a:xfrm>
          <a:off x="10388600" y="584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44191</xdr:rowOff>
    </xdr:from>
    <xdr:ext cx="534377" cy="259045"/>
    <xdr:sp macro="" textlink="">
      <xdr:nvSpPr>
        <xdr:cNvPr id="104" name="【道路】&#10;一人当たり延長平均値テキスト"/>
        <xdr:cNvSpPr txBox="1"/>
      </xdr:nvSpPr>
      <xdr:spPr>
        <a:xfrm>
          <a:off x="10515600" y="6387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65764</xdr:rowOff>
    </xdr:from>
    <xdr:to>
      <xdr:col>55</xdr:col>
      <xdr:colOff>50800</xdr:colOff>
      <xdr:row>37</xdr:row>
      <xdr:rowOff>167364</xdr:rowOff>
    </xdr:to>
    <xdr:sp macro="" textlink="">
      <xdr:nvSpPr>
        <xdr:cNvPr id="105" name="フローチャート: 判断 104"/>
        <xdr:cNvSpPr/>
      </xdr:nvSpPr>
      <xdr:spPr>
        <a:xfrm>
          <a:off x="10426700" y="64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99956</xdr:rowOff>
    </xdr:from>
    <xdr:to>
      <xdr:col>50</xdr:col>
      <xdr:colOff>165100</xdr:colOff>
      <xdr:row>38</xdr:row>
      <xdr:rowOff>30107</xdr:rowOff>
    </xdr:to>
    <xdr:sp macro="" textlink="">
      <xdr:nvSpPr>
        <xdr:cNvPr id="106" name="フローチャート: 判断 105"/>
        <xdr:cNvSpPr/>
      </xdr:nvSpPr>
      <xdr:spPr>
        <a:xfrm>
          <a:off x="9588500" y="64436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121576</xdr:rowOff>
    </xdr:from>
    <xdr:to>
      <xdr:col>46</xdr:col>
      <xdr:colOff>38100</xdr:colOff>
      <xdr:row>39</xdr:row>
      <xdr:rowOff>51726</xdr:rowOff>
    </xdr:to>
    <xdr:sp macro="" textlink="">
      <xdr:nvSpPr>
        <xdr:cNvPr id="107" name="フローチャート: 判断 106"/>
        <xdr:cNvSpPr/>
      </xdr:nvSpPr>
      <xdr:spPr>
        <a:xfrm>
          <a:off x="8699500" y="663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158184</xdr:rowOff>
    </xdr:from>
    <xdr:to>
      <xdr:col>50</xdr:col>
      <xdr:colOff>165100</xdr:colOff>
      <xdr:row>36</xdr:row>
      <xdr:rowOff>88334</xdr:rowOff>
    </xdr:to>
    <xdr:sp macro="" textlink="">
      <xdr:nvSpPr>
        <xdr:cNvPr id="113" name="楕円 112"/>
        <xdr:cNvSpPr/>
      </xdr:nvSpPr>
      <xdr:spPr>
        <a:xfrm>
          <a:off x="9588500" y="61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21233</xdr:rowOff>
    </xdr:from>
    <xdr:ext cx="534377" cy="259045"/>
    <xdr:sp macro="" textlink="">
      <xdr:nvSpPr>
        <xdr:cNvPr id="114" name="n_1aveValue【道路】&#10;一人当たり延長"/>
        <xdr:cNvSpPr txBox="1"/>
      </xdr:nvSpPr>
      <xdr:spPr>
        <a:xfrm>
          <a:off x="9359411" y="653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68252</xdr:rowOff>
    </xdr:from>
    <xdr:ext cx="534377" cy="259045"/>
    <xdr:sp macro="" textlink="">
      <xdr:nvSpPr>
        <xdr:cNvPr id="115" name="n_2aveValue【道路】&#10;一人当たり延長"/>
        <xdr:cNvSpPr txBox="1"/>
      </xdr:nvSpPr>
      <xdr:spPr>
        <a:xfrm>
          <a:off x="8483111" y="64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104861</xdr:rowOff>
    </xdr:from>
    <xdr:ext cx="534377" cy="259045"/>
    <xdr:sp macro="" textlink="">
      <xdr:nvSpPr>
        <xdr:cNvPr id="116" name="n_1mainValue【道路】&#10;一人当たり延長"/>
        <xdr:cNvSpPr txBox="1"/>
      </xdr:nvSpPr>
      <xdr:spPr>
        <a:xfrm>
          <a:off x="9359411" y="593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7" name="正方形/長方形 11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8" name="正方形/長方形 11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9" name="正方形/長方形 11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0" name="正方形/長方形 11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1" name="正方形/長方形 12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2" name="正方形/長方形 12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3" name="正方形/長方形 12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4" name="正方形/長方形 12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5" name="テキスト ボックス 12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6" name="直線コネクタ 12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27" name="直線コネクタ 12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28" name="テキスト ボックス 127"/>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29" name="直線コネクタ 12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0" name="テキスト ボックス 12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1" name="直線コネクタ 13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2" name="テキスト ボックス 13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33" name="直線コネクタ 13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34" name="テキスト ボックス 13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35" name="直線コネクタ 13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36" name="テキスト ボックス 13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8" name="テキスト ボックス 13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120015</xdr:rowOff>
    </xdr:from>
    <xdr:to>
      <xdr:col>24</xdr:col>
      <xdr:colOff>62865</xdr:colOff>
      <xdr:row>64</xdr:row>
      <xdr:rowOff>74295</xdr:rowOff>
    </xdr:to>
    <xdr:cxnSp macro="">
      <xdr:nvCxnSpPr>
        <xdr:cNvPr id="140" name="直線コネクタ 139"/>
        <xdr:cNvCxnSpPr/>
      </xdr:nvCxnSpPr>
      <xdr:spPr>
        <a:xfrm flipV="1">
          <a:off x="4634865" y="972121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340478" cy="259045"/>
    <xdr:sp macro="" textlink="">
      <xdr:nvSpPr>
        <xdr:cNvPr id="141" name="【橋りょう・トンネル】&#10;有形固定資産減価償却率最小値テキスト"/>
        <xdr:cNvSpPr txBox="1"/>
      </xdr:nvSpPr>
      <xdr:spPr>
        <a:xfrm>
          <a:off x="4673600" y="110509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42" name="直線コネクタ 141"/>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66692</xdr:rowOff>
    </xdr:from>
    <xdr:ext cx="405111" cy="259045"/>
    <xdr:sp macro="" textlink="">
      <xdr:nvSpPr>
        <xdr:cNvPr id="143" name="【橋りょう・トンネル】&#10;有形固定資産減価償却率最大値テキスト"/>
        <xdr:cNvSpPr txBox="1"/>
      </xdr:nvSpPr>
      <xdr:spPr>
        <a:xfrm>
          <a:off x="4673600" y="949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120015</xdr:rowOff>
    </xdr:from>
    <xdr:to>
      <xdr:col>24</xdr:col>
      <xdr:colOff>152400</xdr:colOff>
      <xdr:row>56</xdr:row>
      <xdr:rowOff>120015</xdr:rowOff>
    </xdr:to>
    <xdr:cxnSp macro="">
      <xdr:nvCxnSpPr>
        <xdr:cNvPr id="144" name="直線コネクタ 143"/>
        <xdr:cNvCxnSpPr/>
      </xdr:nvCxnSpPr>
      <xdr:spPr>
        <a:xfrm>
          <a:off x="4546600" y="972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104792</xdr:rowOff>
    </xdr:from>
    <xdr:ext cx="405111" cy="259045"/>
    <xdr:sp macro="" textlink="">
      <xdr:nvSpPr>
        <xdr:cNvPr id="145" name="【橋りょう・トンネル】&#10;有形固定資産減価償却率平均値テキスト"/>
        <xdr:cNvSpPr txBox="1"/>
      </xdr:nvSpPr>
      <xdr:spPr>
        <a:xfrm>
          <a:off x="4673600" y="9877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126365</xdr:rowOff>
    </xdr:from>
    <xdr:to>
      <xdr:col>24</xdr:col>
      <xdr:colOff>114300</xdr:colOff>
      <xdr:row>58</xdr:row>
      <xdr:rowOff>56515</xdr:rowOff>
    </xdr:to>
    <xdr:sp macro="" textlink="">
      <xdr:nvSpPr>
        <xdr:cNvPr id="146" name="フローチャート: 判断 145"/>
        <xdr:cNvSpPr/>
      </xdr:nvSpPr>
      <xdr:spPr>
        <a:xfrm>
          <a:off x="458470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160655</xdr:rowOff>
    </xdr:from>
    <xdr:to>
      <xdr:col>20</xdr:col>
      <xdr:colOff>38100</xdr:colOff>
      <xdr:row>58</xdr:row>
      <xdr:rowOff>90805</xdr:rowOff>
    </xdr:to>
    <xdr:sp macro="" textlink="">
      <xdr:nvSpPr>
        <xdr:cNvPr id="147" name="フローチャート: 判断 146"/>
        <xdr:cNvSpPr/>
      </xdr:nvSpPr>
      <xdr:spPr>
        <a:xfrm>
          <a:off x="3746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99695</xdr:rowOff>
    </xdr:from>
    <xdr:to>
      <xdr:col>15</xdr:col>
      <xdr:colOff>101600</xdr:colOff>
      <xdr:row>58</xdr:row>
      <xdr:rowOff>29845</xdr:rowOff>
    </xdr:to>
    <xdr:sp macro="" textlink="">
      <xdr:nvSpPr>
        <xdr:cNvPr id="148" name="フローチャート: 判断 147"/>
        <xdr:cNvSpPr/>
      </xdr:nvSpPr>
      <xdr:spPr>
        <a:xfrm>
          <a:off x="2857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49" name="テキスト ボックス 14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0" name="テキスト ボックス 14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1" name="テキスト ボックス 15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2" name="テキスト ボックス 15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3" name="テキスト ボックス 15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42545</xdr:rowOff>
    </xdr:from>
    <xdr:to>
      <xdr:col>20</xdr:col>
      <xdr:colOff>38100</xdr:colOff>
      <xdr:row>58</xdr:row>
      <xdr:rowOff>144145</xdr:rowOff>
    </xdr:to>
    <xdr:sp macro="" textlink="">
      <xdr:nvSpPr>
        <xdr:cNvPr id="154" name="楕円 153"/>
        <xdr:cNvSpPr/>
      </xdr:nvSpPr>
      <xdr:spPr>
        <a:xfrm>
          <a:off x="3746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56</xdr:row>
      <xdr:rowOff>107332</xdr:rowOff>
    </xdr:from>
    <xdr:ext cx="405111" cy="259045"/>
    <xdr:sp macro="" textlink="">
      <xdr:nvSpPr>
        <xdr:cNvPr id="155" name="n_1aveValue【橋りょう・トンネル】&#10;有形固定資産減価償却率"/>
        <xdr:cNvSpPr txBox="1"/>
      </xdr:nvSpPr>
      <xdr:spPr>
        <a:xfrm>
          <a:off x="35820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46372</xdr:rowOff>
    </xdr:from>
    <xdr:ext cx="405111" cy="259045"/>
    <xdr:sp macro="" textlink="">
      <xdr:nvSpPr>
        <xdr:cNvPr id="156" name="n_2aveValue【橋りょう・トンネル】&#10;有形固定資産減価償却率"/>
        <xdr:cNvSpPr txBox="1"/>
      </xdr:nvSpPr>
      <xdr:spPr>
        <a:xfrm>
          <a:off x="270574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135272</xdr:rowOff>
    </xdr:from>
    <xdr:ext cx="405111" cy="259045"/>
    <xdr:sp macro="" textlink="">
      <xdr:nvSpPr>
        <xdr:cNvPr id="157" name="n_1mainValue【橋りょう・トンネル】&#10;有形固定資産減価償却率"/>
        <xdr:cNvSpPr txBox="1"/>
      </xdr:nvSpPr>
      <xdr:spPr>
        <a:xfrm>
          <a:off x="35820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6" name="テキスト ボックス 16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7" name="直線コネクタ 16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68" name="直線コネクタ 16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69" name="テキスト ボックス 16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70" name="直線コネクタ 16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71" name="テキスト ボックス 170"/>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72" name="直線コネクタ 17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73" name="テキスト ボックス 172"/>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74" name="直線コネクタ 17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75" name="テキスト ボックス 174"/>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6" name="直線コネクタ 17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77" name="テキスト ボックス 17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60</xdr:row>
      <xdr:rowOff>134643</xdr:rowOff>
    </xdr:from>
    <xdr:to>
      <xdr:col>54</xdr:col>
      <xdr:colOff>189865</xdr:colOff>
      <xdr:row>63</xdr:row>
      <xdr:rowOff>169750</xdr:rowOff>
    </xdr:to>
    <xdr:cxnSp macro="">
      <xdr:nvCxnSpPr>
        <xdr:cNvPr id="179" name="直線コネクタ 178"/>
        <xdr:cNvCxnSpPr/>
      </xdr:nvCxnSpPr>
      <xdr:spPr>
        <a:xfrm flipV="1">
          <a:off x="10476865" y="10421643"/>
          <a:ext cx="0" cy="549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2127</xdr:rowOff>
    </xdr:from>
    <xdr:ext cx="469744" cy="259045"/>
    <xdr:sp macro="" textlink="">
      <xdr:nvSpPr>
        <xdr:cNvPr id="180" name="【橋りょう・トンネル】&#10;一人当たり有形固定資産（償却資産）額最小値テキスト"/>
        <xdr:cNvSpPr txBox="1"/>
      </xdr:nvSpPr>
      <xdr:spPr>
        <a:xfrm>
          <a:off x="10515600" y="109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169750</xdr:rowOff>
    </xdr:from>
    <xdr:to>
      <xdr:col>55</xdr:col>
      <xdr:colOff>88900</xdr:colOff>
      <xdr:row>63</xdr:row>
      <xdr:rowOff>169750</xdr:rowOff>
    </xdr:to>
    <xdr:cxnSp macro="">
      <xdr:nvCxnSpPr>
        <xdr:cNvPr id="181" name="直線コネクタ 180"/>
        <xdr:cNvCxnSpPr/>
      </xdr:nvCxnSpPr>
      <xdr:spPr>
        <a:xfrm>
          <a:off x="10388600" y="109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81320</xdr:rowOff>
    </xdr:from>
    <xdr:ext cx="599010" cy="259045"/>
    <xdr:sp macro="" textlink="">
      <xdr:nvSpPr>
        <xdr:cNvPr id="182" name="【橋りょう・トンネル】&#10;一人当たり有形固定資産（償却資産）額最大値テキスト"/>
        <xdr:cNvSpPr txBox="1"/>
      </xdr:nvSpPr>
      <xdr:spPr>
        <a:xfrm>
          <a:off x="10515600" y="1019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60</xdr:row>
      <xdr:rowOff>134643</xdr:rowOff>
    </xdr:from>
    <xdr:to>
      <xdr:col>55</xdr:col>
      <xdr:colOff>88900</xdr:colOff>
      <xdr:row>60</xdr:row>
      <xdr:rowOff>134643</xdr:rowOff>
    </xdr:to>
    <xdr:cxnSp macro="">
      <xdr:nvCxnSpPr>
        <xdr:cNvPr id="183" name="直線コネクタ 182"/>
        <xdr:cNvCxnSpPr/>
      </xdr:nvCxnSpPr>
      <xdr:spPr>
        <a:xfrm>
          <a:off x="10388600" y="10421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74374</xdr:rowOff>
    </xdr:from>
    <xdr:ext cx="599010" cy="259045"/>
    <xdr:sp macro="" textlink="">
      <xdr:nvSpPr>
        <xdr:cNvPr id="184" name="【橋りょう・トンネル】&#10;一人当たり有形固定資産（償却資産）額平均値テキスト"/>
        <xdr:cNvSpPr txBox="1"/>
      </xdr:nvSpPr>
      <xdr:spPr>
        <a:xfrm>
          <a:off x="10515600" y="107042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95947</xdr:rowOff>
    </xdr:from>
    <xdr:to>
      <xdr:col>55</xdr:col>
      <xdr:colOff>50800</xdr:colOff>
      <xdr:row>63</xdr:row>
      <xdr:rowOff>26097</xdr:rowOff>
    </xdr:to>
    <xdr:sp macro="" textlink="">
      <xdr:nvSpPr>
        <xdr:cNvPr id="185" name="フローチャート: 判断 184"/>
        <xdr:cNvSpPr/>
      </xdr:nvSpPr>
      <xdr:spPr>
        <a:xfrm>
          <a:off x="10426700" y="10725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33323</xdr:rowOff>
    </xdr:from>
    <xdr:to>
      <xdr:col>50</xdr:col>
      <xdr:colOff>165100</xdr:colOff>
      <xdr:row>62</xdr:row>
      <xdr:rowOff>134923</xdr:rowOff>
    </xdr:to>
    <xdr:sp macro="" textlink="">
      <xdr:nvSpPr>
        <xdr:cNvPr id="186" name="フローチャート: 判断 185"/>
        <xdr:cNvSpPr/>
      </xdr:nvSpPr>
      <xdr:spPr>
        <a:xfrm>
          <a:off x="9588500" y="1066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90770</xdr:rowOff>
    </xdr:from>
    <xdr:to>
      <xdr:col>46</xdr:col>
      <xdr:colOff>38100</xdr:colOff>
      <xdr:row>63</xdr:row>
      <xdr:rowOff>20920</xdr:rowOff>
    </xdr:to>
    <xdr:sp macro="" textlink="">
      <xdr:nvSpPr>
        <xdr:cNvPr id="187" name="フローチャート: 判断 186"/>
        <xdr:cNvSpPr/>
      </xdr:nvSpPr>
      <xdr:spPr>
        <a:xfrm>
          <a:off x="8699500" y="1072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8" name="テキスト ボックス 18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9" name="テキスト ボックス 18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0" name="テキスト ボックス 18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1" name="テキスト ボックス 19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2" name="テキスト ボックス 19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61682</xdr:rowOff>
    </xdr:from>
    <xdr:to>
      <xdr:col>50</xdr:col>
      <xdr:colOff>165100</xdr:colOff>
      <xdr:row>55</xdr:row>
      <xdr:rowOff>163282</xdr:rowOff>
    </xdr:to>
    <xdr:sp macro="" textlink="">
      <xdr:nvSpPr>
        <xdr:cNvPr id="193" name="楕円 192"/>
        <xdr:cNvSpPr/>
      </xdr:nvSpPr>
      <xdr:spPr>
        <a:xfrm>
          <a:off x="9588500" y="94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62</xdr:row>
      <xdr:rowOff>126050</xdr:rowOff>
    </xdr:from>
    <xdr:ext cx="599010" cy="259045"/>
    <xdr:sp macro="" textlink="">
      <xdr:nvSpPr>
        <xdr:cNvPr id="194" name="n_1aveValue【橋りょう・トンネル】&#10;一人当たり有形固定資産（償却資産）額"/>
        <xdr:cNvSpPr txBox="1"/>
      </xdr:nvSpPr>
      <xdr:spPr>
        <a:xfrm>
          <a:off x="9327095" y="1075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37447</xdr:rowOff>
    </xdr:from>
    <xdr:ext cx="599010" cy="259045"/>
    <xdr:sp macro="" textlink="">
      <xdr:nvSpPr>
        <xdr:cNvPr id="195" name="n_2aveValue【橋りょう・トンネル】&#10;一人当たり有形固定資産（償却資産）額"/>
        <xdr:cNvSpPr txBox="1"/>
      </xdr:nvSpPr>
      <xdr:spPr>
        <a:xfrm>
          <a:off x="8450795" y="1049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8359</xdr:rowOff>
    </xdr:from>
    <xdr:ext cx="690189" cy="259045"/>
    <xdr:sp macro="" textlink="">
      <xdr:nvSpPr>
        <xdr:cNvPr id="196" name="n_1mainValue【橋りょう・トンネル】&#10;一人当たり有形固定資産（償却資産）額"/>
        <xdr:cNvSpPr txBox="1"/>
      </xdr:nvSpPr>
      <xdr:spPr>
        <a:xfrm>
          <a:off x="9281505" y="92666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7" name="正方形/長方形 19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98" name="正方形/長方形 19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99" name="正方形/長方形 19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0" name="正方形/長方形 19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1" name="正方形/長方形 20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2" name="正方形/長方形 20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3" name="正方形/長方形 20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4" name="正方形/長方形 20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5" name="テキスト ボックス 20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6" name="直線コネクタ 20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07" name="直線コネクタ 206"/>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08" name="テキスト ボックス 207"/>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09" name="直線コネクタ 208"/>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10" name="テキスト ボックス 209"/>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11" name="直線コネクタ 210"/>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12" name="テキスト ボックス 211"/>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13" name="直線コネクタ 212"/>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14" name="テキスト ボックス 213"/>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15" name="直線コネクタ 214"/>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16" name="テキスト ボックス 215"/>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17" name="直線コネクタ 216"/>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18" name="テキスト ボックス 217"/>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19" name="直線コネクタ 21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0" name="テキスト ボックス 21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85</xdr:row>
      <xdr:rowOff>121376</xdr:rowOff>
    </xdr:to>
    <xdr:cxnSp macro="">
      <xdr:nvCxnSpPr>
        <xdr:cNvPr id="222" name="直線コネクタ 221"/>
        <xdr:cNvCxnSpPr/>
      </xdr:nvCxnSpPr>
      <xdr:spPr>
        <a:xfrm flipV="1">
          <a:off x="4634865" y="13280571"/>
          <a:ext cx="0" cy="141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125203</xdr:rowOff>
    </xdr:from>
    <xdr:ext cx="405111" cy="259045"/>
    <xdr:sp macro="" textlink="">
      <xdr:nvSpPr>
        <xdr:cNvPr id="223" name="【公営住宅】&#10;有形固定資産減価償却率最小値テキスト"/>
        <xdr:cNvSpPr txBox="1"/>
      </xdr:nvSpPr>
      <xdr:spPr>
        <a:xfrm>
          <a:off x="4673600" y="1469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121376</xdr:rowOff>
    </xdr:from>
    <xdr:to>
      <xdr:col>24</xdr:col>
      <xdr:colOff>152400</xdr:colOff>
      <xdr:row>85</xdr:row>
      <xdr:rowOff>121376</xdr:rowOff>
    </xdr:to>
    <xdr:cxnSp macro="">
      <xdr:nvCxnSpPr>
        <xdr:cNvPr id="224" name="直線コネクタ 223"/>
        <xdr:cNvCxnSpPr/>
      </xdr:nvCxnSpPr>
      <xdr:spPr>
        <a:xfrm>
          <a:off x="4546600" y="1469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25"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26" name="直線コネクタ 225"/>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145341</xdr:rowOff>
    </xdr:from>
    <xdr:ext cx="405111" cy="259045"/>
    <xdr:sp macro="" textlink="">
      <xdr:nvSpPr>
        <xdr:cNvPr id="227" name="【公営住宅】&#10;有形固定資産減価償却率平均値テキスト"/>
        <xdr:cNvSpPr txBox="1"/>
      </xdr:nvSpPr>
      <xdr:spPr>
        <a:xfrm>
          <a:off x="4673600" y="1403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166914</xdr:rowOff>
    </xdr:from>
    <xdr:to>
      <xdr:col>24</xdr:col>
      <xdr:colOff>114300</xdr:colOff>
      <xdr:row>82</xdr:row>
      <xdr:rowOff>97064</xdr:rowOff>
    </xdr:to>
    <xdr:sp macro="" textlink="">
      <xdr:nvSpPr>
        <xdr:cNvPr id="228" name="フローチャート: 判断 227"/>
        <xdr:cNvSpPr/>
      </xdr:nvSpPr>
      <xdr:spPr>
        <a:xfrm>
          <a:off x="4584700" y="1405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64044</xdr:rowOff>
    </xdr:from>
    <xdr:to>
      <xdr:col>20</xdr:col>
      <xdr:colOff>38100</xdr:colOff>
      <xdr:row>81</xdr:row>
      <xdr:rowOff>165644</xdr:rowOff>
    </xdr:to>
    <xdr:sp macro="" textlink="">
      <xdr:nvSpPr>
        <xdr:cNvPr id="229" name="フローチャート: 判断 228"/>
        <xdr:cNvSpPr/>
      </xdr:nvSpPr>
      <xdr:spPr>
        <a:xfrm>
          <a:off x="3746500" y="1395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130992</xdr:rowOff>
    </xdr:from>
    <xdr:to>
      <xdr:col>15</xdr:col>
      <xdr:colOff>101600</xdr:colOff>
      <xdr:row>81</xdr:row>
      <xdr:rowOff>61142</xdr:rowOff>
    </xdr:to>
    <xdr:sp macro="" textlink="">
      <xdr:nvSpPr>
        <xdr:cNvPr id="230" name="フローチャート: 判断 229"/>
        <xdr:cNvSpPr/>
      </xdr:nvSpPr>
      <xdr:spPr>
        <a:xfrm>
          <a:off x="2857500" y="1384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26488</xdr:rowOff>
    </xdr:from>
    <xdr:to>
      <xdr:col>20</xdr:col>
      <xdr:colOff>38100</xdr:colOff>
      <xdr:row>81</xdr:row>
      <xdr:rowOff>128088</xdr:rowOff>
    </xdr:to>
    <xdr:sp macro="" textlink="">
      <xdr:nvSpPr>
        <xdr:cNvPr id="236" name="楕円 235"/>
        <xdr:cNvSpPr/>
      </xdr:nvSpPr>
      <xdr:spPr>
        <a:xfrm>
          <a:off x="3746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156771</xdr:rowOff>
    </xdr:from>
    <xdr:ext cx="405111" cy="259045"/>
    <xdr:sp macro="" textlink="">
      <xdr:nvSpPr>
        <xdr:cNvPr id="237" name="n_1aveValue【公営住宅】&#10;有形固定資産減価償却率"/>
        <xdr:cNvSpPr txBox="1"/>
      </xdr:nvSpPr>
      <xdr:spPr>
        <a:xfrm>
          <a:off x="35820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77669</xdr:rowOff>
    </xdr:from>
    <xdr:ext cx="405111" cy="259045"/>
    <xdr:sp macro="" textlink="">
      <xdr:nvSpPr>
        <xdr:cNvPr id="238" name="n_2aveValue【公営住宅】&#10;有形固定資産減価償却率"/>
        <xdr:cNvSpPr txBox="1"/>
      </xdr:nvSpPr>
      <xdr:spPr>
        <a:xfrm>
          <a:off x="2705744" y="1362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144615</xdr:rowOff>
    </xdr:from>
    <xdr:ext cx="405111" cy="259045"/>
    <xdr:sp macro="" textlink="">
      <xdr:nvSpPr>
        <xdr:cNvPr id="239" name="n_1mainValue【公営住宅】&#10;有形固定資産減価償却率"/>
        <xdr:cNvSpPr txBox="1"/>
      </xdr:nvSpPr>
      <xdr:spPr>
        <a:xfrm>
          <a:off x="35820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40" name="正方形/長方形 23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1" name="正方形/長方形 24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2" name="正方形/長方形 24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3" name="正方形/長方形 24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4" name="正方形/長方形 24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5" name="正方形/長方形 24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6" name="正方形/長方形 24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7" name="正方形/長方形 24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8" name="テキスト ボックス 24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49" name="直線コネクタ 24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50" name="直線コネクタ 24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51" name="テキスト ボックス 25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52" name="直線コネクタ 25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53" name="テキスト ボックス 25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4" name="直線コネクタ 25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5" name="テキスト ボックス 25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56" name="直線コネクタ 25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57" name="テキスト ボックス 25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58" name="直線コネクタ 25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59" name="テキスト ボックス 25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0" name="直線コネクタ 25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1" name="テキスト ボックス 26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44196</xdr:rowOff>
    </xdr:from>
    <xdr:to>
      <xdr:col>54</xdr:col>
      <xdr:colOff>189865</xdr:colOff>
      <xdr:row>86</xdr:row>
      <xdr:rowOff>23622</xdr:rowOff>
    </xdr:to>
    <xdr:cxnSp macro="">
      <xdr:nvCxnSpPr>
        <xdr:cNvPr id="263" name="直線コネクタ 262"/>
        <xdr:cNvCxnSpPr/>
      </xdr:nvCxnSpPr>
      <xdr:spPr>
        <a:xfrm flipV="1">
          <a:off x="10476865" y="13588746"/>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27449</xdr:rowOff>
    </xdr:from>
    <xdr:ext cx="469744" cy="259045"/>
    <xdr:sp macro="" textlink="">
      <xdr:nvSpPr>
        <xdr:cNvPr id="264" name="【公営住宅】&#10;一人当たり面積最小値テキスト"/>
        <xdr:cNvSpPr txBox="1"/>
      </xdr:nvSpPr>
      <xdr:spPr>
        <a:xfrm>
          <a:off x="10515600"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23622</xdr:rowOff>
    </xdr:from>
    <xdr:to>
      <xdr:col>55</xdr:col>
      <xdr:colOff>88900</xdr:colOff>
      <xdr:row>86</xdr:row>
      <xdr:rowOff>23622</xdr:rowOff>
    </xdr:to>
    <xdr:cxnSp macro="">
      <xdr:nvCxnSpPr>
        <xdr:cNvPr id="265" name="直線コネクタ 264"/>
        <xdr:cNvCxnSpPr/>
      </xdr:nvCxnSpPr>
      <xdr:spPr>
        <a:xfrm>
          <a:off x="10388600" y="1476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162323</xdr:rowOff>
    </xdr:from>
    <xdr:ext cx="469744" cy="259045"/>
    <xdr:sp macro="" textlink="">
      <xdr:nvSpPr>
        <xdr:cNvPr id="266" name="【公営住宅】&#10;一人当たり面積最大値テキスト"/>
        <xdr:cNvSpPr txBox="1"/>
      </xdr:nvSpPr>
      <xdr:spPr>
        <a:xfrm>
          <a:off x="10515600" y="1336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44196</xdr:rowOff>
    </xdr:from>
    <xdr:to>
      <xdr:col>55</xdr:col>
      <xdr:colOff>88900</xdr:colOff>
      <xdr:row>79</xdr:row>
      <xdr:rowOff>44196</xdr:rowOff>
    </xdr:to>
    <xdr:cxnSp macro="">
      <xdr:nvCxnSpPr>
        <xdr:cNvPr id="267" name="直線コネクタ 266"/>
        <xdr:cNvCxnSpPr/>
      </xdr:nvCxnSpPr>
      <xdr:spPr>
        <a:xfrm>
          <a:off x="10388600" y="1358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35831</xdr:rowOff>
    </xdr:from>
    <xdr:ext cx="469744" cy="259045"/>
    <xdr:sp macro="" textlink="">
      <xdr:nvSpPr>
        <xdr:cNvPr id="268" name="【公営住宅】&#10;一人当たり面積平均値テキスト"/>
        <xdr:cNvSpPr txBox="1"/>
      </xdr:nvSpPr>
      <xdr:spPr>
        <a:xfrm>
          <a:off x="10515600" y="14266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57404</xdr:rowOff>
    </xdr:from>
    <xdr:to>
      <xdr:col>55</xdr:col>
      <xdr:colOff>50800</xdr:colOff>
      <xdr:row>83</xdr:row>
      <xdr:rowOff>159004</xdr:rowOff>
    </xdr:to>
    <xdr:sp macro="" textlink="">
      <xdr:nvSpPr>
        <xdr:cNvPr id="269" name="フローチャート: 判断 268"/>
        <xdr:cNvSpPr/>
      </xdr:nvSpPr>
      <xdr:spPr>
        <a:xfrm>
          <a:off x="10426700" y="1428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102363</xdr:rowOff>
    </xdr:from>
    <xdr:to>
      <xdr:col>50</xdr:col>
      <xdr:colOff>165100</xdr:colOff>
      <xdr:row>84</xdr:row>
      <xdr:rowOff>32513</xdr:rowOff>
    </xdr:to>
    <xdr:sp macro="" textlink="">
      <xdr:nvSpPr>
        <xdr:cNvPr id="270" name="フローチャート: 判断 269"/>
        <xdr:cNvSpPr/>
      </xdr:nvSpPr>
      <xdr:spPr>
        <a:xfrm>
          <a:off x="9588500" y="14332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76454</xdr:rowOff>
    </xdr:from>
    <xdr:to>
      <xdr:col>46</xdr:col>
      <xdr:colOff>38100</xdr:colOff>
      <xdr:row>84</xdr:row>
      <xdr:rowOff>6604</xdr:rowOff>
    </xdr:to>
    <xdr:sp macro="" textlink="">
      <xdr:nvSpPr>
        <xdr:cNvPr id="271" name="フローチャート: 判断 270"/>
        <xdr:cNvSpPr/>
      </xdr:nvSpPr>
      <xdr:spPr>
        <a:xfrm>
          <a:off x="8699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72" name="テキスト ボックス 27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3" name="テキスト ボックス 27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4" name="テキスト ボックス 27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5" name="テキスト ボックス 27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6" name="テキスト ボックス 27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157987</xdr:rowOff>
    </xdr:from>
    <xdr:to>
      <xdr:col>50</xdr:col>
      <xdr:colOff>165100</xdr:colOff>
      <xdr:row>85</xdr:row>
      <xdr:rowOff>88137</xdr:rowOff>
    </xdr:to>
    <xdr:sp macro="" textlink="">
      <xdr:nvSpPr>
        <xdr:cNvPr id="277" name="楕円 276"/>
        <xdr:cNvSpPr/>
      </xdr:nvSpPr>
      <xdr:spPr>
        <a:xfrm>
          <a:off x="9588500" y="1455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49040</xdr:rowOff>
    </xdr:from>
    <xdr:ext cx="469744" cy="259045"/>
    <xdr:sp macro="" textlink="">
      <xdr:nvSpPr>
        <xdr:cNvPr id="278" name="n_1aveValue【公営住宅】&#10;一人当たり面積"/>
        <xdr:cNvSpPr txBox="1"/>
      </xdr:nvSpPr>
      <xdr:spPr>
        <a:xfrm>
          <a:off x="9391727" y="14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23131</xdr:rowOff>
    </xdr:from>
    <xdr:ext cx="469744" cy="259045"/>
    <xdr:sp macro="" textlink="">
      <xdr:nvSpPr>
        <xdr:cNvPr id="279" name="n_2aveValue【公営住宅】&#10;一人当たり面積"/>
        <xdr:cNvSpPr txBox="1"/>
      </xdr:nvSpPr>
      <xdr:spPr>
        <a:xfrm>
          <a:off x="8515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79264</xdr:rowOff>
    </xdr:from>
    <xdr:ext cx="469744" cy="259045"/>
    <xdr:sp macro="" textlink="">
      <xdr:nvSpPr>
        <xdr:cNvPr id="280" name="n_1mainValue【公営住宅】&#10;一人当たり面積"/>
        <xdr:cNvSpPr txBox="1"/>
      </xdr:nvSpPr>
      <xdr:spPr>
        <a:xfrm>
          <a:off x="9391727" y="1465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282" name="正方形/長方形 281"/>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283" name="正方形/長方形 282"/>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284" name="正方形/長方形 283"/>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285" name="正方形/長方形 284"/>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288" name="正方形/長方形 287"/>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289" name="正方形/長方形 288"/>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290" name="正方形/長方形 289"/>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291" name="正方形/長方形 290"/>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03" name="テキスト ボックス 302"/>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05" name="テキスト ボックス 30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13" name="テキスト ボックス 312"/>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15" name="テキスト ボックス 31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66675</xdr:rowOff>
    </xdr:to>
    <xdr:cxnSp macro="">
      <xdr:nvCxnSpPr>
        <xdr:cNvPr id="317" name="直線コネクタ 316"/>
        <xdr:cNvCxnSpPr/>
      </xdr:nvCxnSpPr>
      <xdr:spPr>
        <a:xfrm flipV="1">
          <a:off x="16318864" y="571500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70502</xdr:rowOff>
    </xdr:from>
    <xdr:ext cx="405111" cy="259045"/>
    <xdr:sp macro="" textlink="">
      <xdr:nvSpPr>
        <xdr:cNvPr id="318" name="【認定こども園・幼稚園・保育所】&#10;有形固定資産減価償却率最小値テキスト"/>
        <xdr:cNvSpPr txBox="1"/>
      </xdr:nvSpPr>
      <xdr:spPr>
        <a:xfrm>
          <a:off x="16357600"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66675</xdr:rowOff>
    </xdr:from>
    <xdr:to>
      <xdr:col>86</xdr:col>
      <xdr:colOff>25400</xdr:colOff>
      <xdr:row>41</xdr:row>
      <xdr:rowOff>66675</xdr:rowOff>
    </xdr:to>
    <xdr:cxnSp macro="">
      <xdr:nvCxnSpPr>
        <xdr:cNvPr id="319" name="直線コネクタ 318"/>
        <xdr:cNvCxnSpPr/>
      </xdr:nvCxnSpPr>
      <xdr:spPr>
        <a:xfrm>
          <a:off x="16230600" y="7096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20" name="【認定こども園・幼稚園・保育所】&#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133367</xdr:rowOff>
    </xdr:from>
    <xdr:ext cx="405111" cy="259045"/>
    <xdr:sp macro="" textlink="">
      <xdr:nvSpPr>
        <xdr:cNvPr id="322" name="【認定こども園・幼稚園・保育所】&#10;有形固定資産減価償却率平均値テキスト"/>
        <xdr:cNvSpPr txBox="1"/>
      </xdr:nvSpPr>
      <xdr:spPr>
        <a:xfrm>
          <a:off x="16357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323" name="フローチャート: 判断 322"/>
        <xdr:cNvSpPr/>
      </xdr:nvSpPr>
      <xdr:spPr>
        <a:xfrm>
          <a:off x="16268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324" name="フローチャート: 判断 323"/>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325" name="フローチャート: 判断 324"/>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33020</xdr:rowOff>
    </xdr:from>
    <xdr:to>
      <xdr:col>81</xdr:col>
      <xdr:colOff>101600</xdr:colOff>
      <xdr:row>35</xdr:row>
      <xdr:rowOff>134620</xdr:rowOff>
    </xdr:to>
    <xdr:sp macro="" textlink="">
      <xdr:nvSpPr>
        <xdr:cNvPr id="331" name="楕円 330"/>
        <xdr:cNvSpPr/>
      </xdr:nvSpPr>
      <xdr:spPr>
        <a:xfrm>
          <a:off x="15430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36212</xdr:rowOff>
    </xdr:from>
    <xdr:ext cx="405111" cy="259045"/>
    <xdr:sp macro="" textlink="">
      <xdr:nvSpPr>
        <xdr:cNvPr id="332" name="n_1aveValue【認定こども園・幼稚園・保育所】&#10;有形固定資産減価償却率"/>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333" name="n_2aveValue【認定こども園・幼稚園・保育所】&#10;有形固定資産減価償却率"/>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151147</xdr:rowOff>
    </xdr:from>
    <xdr:ext cx="405111" cy="259045"/>
    <xdr:sp macro="" textlink="">
      <xdr:nvSpPr>
        <xdr:cNvPr id="334" name="n_1mainValue【認定こども園・幼稚園・保育所】&#10;有形固定資産減価償却率"/>
        <xdr:cNvSpPr txBox="1"/>
      </xdr:nvSpPr>
      <xdr:spPr>
        <a:xfrm>
          <a:off x="152660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5" name="正方形/長方形 33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6" name="正方形/長方形 33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7" name="正方形/長方形 33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8" name="正方形/長方形 33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9" name="正方形/長方形 33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0" name="正方形/長方形 33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1" name="正方形/長方形 34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2" name="正方形/長方形 34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3" name="テキスト ボックス 34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4" name="直線コネクタ 34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45" name="直線コネクタ 344"/>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46" name="テキスト ボックス 345"/>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47" name="直線コネクタ 346"/>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48" name="テキスト ボックス 347"/>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49" name="直線コネクタ 348"/>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50" name="テキスト ボックス 349"/>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51" name="直線コネクタ 350"/>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52" name="テキスト ボックス 351"/>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53" name="直線コネクタ 352"/>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354" name="テキスト ボックス 353"/>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55" name="直線コネクタ 354"/>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356" name="テキスト ボックス 355"/>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7" name="直線コネクタ 35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58" name="テキスト ボックス 35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170906</xdr:rowOff>
    </xdr:from>
    <xdr:to>
      <xdr:col>116</xdr:col>
      <xdr:colOff>62864</xdr:colOff>
      <xdr:row>41</xdr:row>
      <xdr:rowOff>84365</xdr:rowOff>
    </xdr:to>
    <xdr:cxnSp macro="">
      <xdr:nvCxnSpPr>
        <xdr:cNvPr id="360" name="直線コネクタ 359"/>
        <xdr:cNvCxnSpPr/>
      </xdr:nvCxnSpPr>
      <xdr:spPr>
        <a:xfrm flipV="1">
          <a:off x="22160864" y="5657306"/>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88192</xdr:rowOff>
    </xdr:from>
    <xdr:ext cx="469744" cy="259045"/>
    <xdr:sp macro="" textlink="">
      <xdr:nvSpPr>
        <xdr:cNvPr id="361" name="【認定こども園・幼稚園・保育所】&#10;一人当たり面積最小値テキスト"/>
        <xdr:cNvSpPr txBox="1"/>
      </xdr:nvSpPr>
      <xdr:spPr>
        <a:xfrm>
          <a:off x="22199600"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84365</xdr:rowOff>
    </xdr:from>
    <xdr:to>
      <xdr:col>116</xdr:col>
      <xdr:colOff>152400</xdr:colOff>
      <xdr:row>41</xdr:row>
      <xdr:rowOff>84365</xdr:rowOff>
    </xdr:to>
    <xdr:cxnSp macro="">
      <xdr:nvCxnSpPr>
        <xdr:cNvPr id="362" name="直線コネクタ 361"/>
        <xdr:cNvCxnSpPr/>
      </xdr:nvCxnSpPr>
      <xdr:spPr>
        <a:xfrm>
          <a:off x="22072600" y="711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117583</xdr:rowOff>
    </xdr:from>
    <xdr:ext cx="469744" cy="259045"/>
    <xdr:sp macro="" textlink="">
      <xdr:nvSpPr>
        <xdr:cNvPr id="363" name="【認定こども園・幼稚園・保育所】&#10;一人当たり面積最大値テキスト"/>
        <xdr:cNvSpPr txBox="1"/>
      </xdr:nvSpPr>
      <xdr:spPr>
        <a:xfrm>
          <a:off x="22199600" y="54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170906</xdr:rowOff>
    </xdr:from>
    <xdr:to>
      <xdr:col>116</xdr:col>
      <xdr:colOff>152400</xdr:colOff>
      <xdr:row>32</xdr:row>
      <xdr:rowOff>170906</xdr:rowOff>
    </xdr:to>
    <xdr:cxnSp macro="">
      <xdr:nvCxnSpPr>
        <xdr:cNvPr id="364" name="直線コネクタ 363"/>
        <xdr:cNvCxnSpPr/>
      </xdr:nvCxnSpPr>
      <xdr:spPr>
        <a:xfrm>
          <a:off x="22072600" y="565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167113</xdr:rowOff>
    </xdr:from>
    <xdr:ext cx="469744" cy="259045"/>
    <xdr:sp macro="" textlink="">
      <xdr:nvSpPr>
        <xdr:cNvPr id="365" name="【認定こども園・幼稚園・保育所】&#10;一人当たり面積平均値テキスト"/>
        <xdr:cNvSpPr txBox="1"/>
      </xdr:nvSpPr>
      <xdr:spPr>
        <a:xfrm>
          <a:off x="22199600" y="6339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17236</xdr:rowOff>
    </xdr:from>
    <xdr:to>
      <xdr:col>116</xdr:col>
      <xdr:colOff>114300</xdr:colOff>
      <xdr:row>37</xdr:row>
      <xdr:rowOff>118836</xdr:rowOff>
    </xdr:to>
    <xdr:sp macro="" textlink="">
      <xdr:nvSpPr>
        <xdr:cNvPr id="366" name="フローチャート: 判断 365"/>
        <xdr:cNvSpPr/>
      </xdr:nvSpPr>
      <xdr:spPr>
        <a:xfrm>
          <a:off x="221107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160927</xdr:rowOff>
    </xdr:from>
    <xdr:to>
      <xdr:col>112</xdr:col>
      <xdr:colOff>38100</xdr:colOff>
      <xdr:row>38</xdr:row>
      <xdr:rowOff>91077</xdr:rowOff>
    </xdr:to>
    <xdr:sp macro="" textlink="">
      <xdr:nvSpPr>
        <xdr:cNvPr id="367" name="フローチャート: 判断 366"/>
        <xdr:cNvSpPr/>
      </xdr:nvSpPr>
      <xdr:spPr>
        <a:xfrm>
          <a:off x="21272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160927</xdr:rowOff>
    </xdr:from>
    <xdr:to>
      <xdr:col>107</xdr:col>
      <xdr:colOff>101600</xdr:colOff>
      <xdr:row>38</xdr:row>
      <xdr:rowOff>91077</xdr:rowOff>
    </xdr:to>
    <xdr:sp macro="" textlink="">
      <xdr:nvSpPr>
        <xdr:cNvPr id="368" name="フローチャート: 判断 367"/>
        <xdr:cNvSpPr/>
      </xdr:nvSpPr>
      <xdr:spPr>
        <a:xfrm>
          <a:off x="20383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9" name="テキスト ボックス 36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0" name="テキスト ボックス 36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1" name="テキスト ボックス 37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2" name="テキスト ボックス 37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3" name="テキスト ボックス 37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100512</xdr:rowOff>
    </xdr:from>
    <xdr:to>
      <xdr:col>112</xdr:col>
      <xdr:colOff>38100</xdr:colOff>
      <xdr:row>39</xdr:row>
      <xdr:rowOff>30662</xdr:rowOff>
    </xdr:to>
    <xdr:sp macro="" textlink="">
      <xdr:nvSpPr>
        <xdr:cNvPr id="374" name="楕円 373"/>
        <xdr:cNvSpPr/>
      </xdr:nvSpPr>
      <xdr:spPr>
        <a:xfrm>
          <a:off x="21272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36</xdr:row>
      <xdr:rowOff>107604</xdr:rowOff>
    </xdr:from>
    <xdr:ext cx="469744" cy="259045"/>
    <xdr:sp macro="" textlink="">
      <xdr:nvSpPr>
        <xdr:cNvPr id="375" name="n_1aveValue【認定こども園・幼稚園・保育所】&#10;一人当たり面積"/>
        <xdr:cNvSpPr txBox="1"/>
      </xdr:nvSpPr>
      <xdr:spPr>
        <a:xfrm>
          <a:off x="210757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107604</xdr:rowOff>
    </xdr:from>
    <xdr:ext cx="469744" cy="259045"/>
    <xdr:sp macro="" textlink="">
      <xdr:nvSpPr>
        <xdr:cNvPr id="376" name="n_2aveValue【認定こども園・幼稚園・保育所】&#10;一人当たり面積"/>
        <xdr:cNvSpPr txBox="1"/>
      </xdr:nvSpPr>
      <xdr:spPr>
        <a:xfrm>
          <a:off x="20199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21789</xdr:rowOff>
    </xdr:from>
    <xdr:ext cx="469744" cy="259045"/>
    <xdr:sp macro="" textlink="">
      <xdr:nvSpPr>
        <xdr:cNvPr id="377" name="n_1mainValue【認定こども園・幼稚園・保育所】&#10;一人当たり面積"/>
        <xdr:cNvSpPr txBox="1"/>
      </xdr:nvSpPr>
      <xdr:spPr>
        <a:xfrm>
          <a:off x="210757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8" name="正方形/長方形 3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9" name="正方形/長方形 3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0" name="正方形/長方形 3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1" name="正方形/長方形 3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2" name="正方形/長方形 3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3" name="正方形/長方形 3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4" name="正方形/長方形 3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5" name="正方形/長方形 38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6" name="テキスト ボックス 38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7" name="直線コネクタ 38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388" name="テキスト ボックス 38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89" name="直線コネクタ 38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390" name="テキスト ボックス 389"/>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1" name="直線コネクタ 39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92" name="テキスト ボックス 39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93" name="直線コネクタ 39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94" name="テキスト ボックス 39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95" name="直線コネクタ 39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96" name="テキスト ボックス 39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97" name="直線コネクタ 39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98" name="テキスト ボックス 39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99" name="直線コネクタ 39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00" name="テキスト ボックス 399"/>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1" name="直線コネクタ 40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02" name="テキスト ボックス 40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64</xdr:row>
      <xdr:rowOff>48985</xdr:rowOff>
    </xdr:to>
    <xdr:cxnSp macro="">
      <xdr:nvCxnSpPr>
        <xdr:cNvPr id="404" name="直線コネクタ 403"/>
        <xdr:cNvCxnSpPr/>
      </xdr:nvCxnSpPr>
      <xdr:spPr>
        <a:xfrm flipV="1">
          <a:off x="16318864" y="9689374"/>
          <a:ext cx="0" cy="1332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05"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06" name="直線コネクタ 405"/>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407" name="【学校施設】&#10;有形固定資産減価償却率最大値テキスト"/>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408" name="直線コネクタ 407"/>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164392</xdr:rowOff>
    </xdr:from>
    <xdr:ext cx="405111" cy="259045"/>
    <xdr:sp macro="" textlink="">
      <xdr:nvSpPr>
        <xdr:cNvPr id="409" name="【学校施設】&#10;有形固定資産減価償却率平均値テキスト"/>
        <xdr:cNvSpPr txBox="1"/>
      </xdr:nvSpPr>
      <xdr:spPr>
        <a:xfrm>
          <a:off x="16357600" y="1027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14515</xdr:rowOff>
    </xdr:from>
    <xdr:to>
      <xdr:col>85</xdr:col>
      <xdr:colOff>177800</xdr:colOff>
      <xdr:row>60</xdr:row>
      <xdr:rowOff>116115</xdr:rowOff>
    </xdr:to>
    <xdr:sp macro="" textlink="">
      <xdr:nvSpPr>
        <xdr:cNvPr id="410" name="フローチャート: 判断 409"/>
        <xdr:cNvSpPr/>
      </xdr:nvSpPr>
      <xdr:spPr>
        <a:xfrm>
          <a:off x="162687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168003</xdr:rowOff>
    </xdr:from>
    <xdr:to>
      <xdr:col>81</xdr:col>
      <xdr:colOff>101600</xdr:colOff>
      <xdr:row>61</xdr:row>
      <xdr:rowOff>98153</xdr:rowOff>
    </xdr:to>
    <xdr:sp macro="" textlink="">
      <xdr:nvSpPr>
        <xdr:cNvPr id="411" name="フローチャート: 判断 410"/>
        <xdr:cNvSpPr/>
      </xdr:nvSpPr>
      <xdr:spPr>
        <a:xfrm>
          <a:off x="15430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21046</xdr:rowOff>
    </xdr:from>
    <xdr:to>
      <xdr:col>76</xdr:col>
      <xdr:colOff>165100</xdr:colOff>
      <xdr:row>60</xdr:row>
      <xdr:rowOff>122646</xdr:rowOff>
    </xdr:to>
    <xdr:sp macro="" textlink="">
      <xdr:nvSpPr>
        <xdr:cNvPr id="412" name="フローチャート: 判断 411"/>
        <xdr:cNvSpPr/>
      </xdr:nvSpPr>
      <xdr:spPr>
        <a:xfrm>
          <a:off x="14541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3" name="テキスト ボックス 41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4" name="テキスト ボックス 41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5" name="テキスト ボックス 41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6" name="テキスト ボックス 41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7" name="テキスト ボックス 41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4717</xdr:rowOff>
    </xdr:from>
    <xdr:to>
      <xdr:col>81</xdr:col>
      <xdr:colOff>101600</xdr:colOff>
      <xdr:row>62</xdr:row>
      <xdr:rowOff>106317</xdr:rowOff>
    </xdr:to>
    <xdr:sp macro="" textlink="">
      <xdr:nvSpPr>
        <xdr:cNvPr id="418" name="楕円 417"/>
        <xdr:cNvSpPr/>
      </xdr:nvSpPr>
      <xdr:spPr>
        <a:xfrm>
          <a:off x="15430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114680</xdr:rowOff>
    </xdr:from>
    <xdr:ext cx="405111" cy="259045"/>
    <xdr:sp macro="" textlink="">
      <xdr:nvSpPr>
        <xdr:cNvPr id="419" name="n_1aveValue【学校施設】&#10;有形固定資産減価償却率"/>
        <xdr:cNvSpPr txBox="1"/>
      </xdr:nvSpPr>
      <xdr:spPr>
        <a:xfrm>
          <a:off x="15266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139173</xdr:rowOff>
    </xdr:from>
    <xdr:ext cx="405111" cy="259045"/>
    <xdr:sp macro="" textlink="">
      <xdr:nvSpPr>
        <xdr:cNvPr id="420" name="n_2aveValue【学校施設】&#10;有形固定資産減価償却率"/>
        <xdr:cNvSpPr txBox="1"/>
      </xdr:nvSpPr>
      <xdr:spPr>
        <a:xfrm>
          <a:off x="14389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97444</xdr:rowOff>
    </xdr:from>
    <xdr:ext cx="405111" cy="259045"/>
    <xdr:sp macro="" textlink="">
      <xdr:nvSpPr>
        <xdr:cNvPr id="421" name="n_1mainValue【学校施設】&#10;有形固定資産減価償却率"/>
        <xdr:cNvSpPr txBox="1"/>
      </xdr:nvSpPr>
      <xdr:spPr>
        <a:xfrm>
          <a:off x="152660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22" name="正方形/長方形 42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3" name="正方形/長方形 42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4" name="正方形/長方形 42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5" name="正方形/長方形 42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6" name="正方形/長方形 42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7" name="正方形/長方形 42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8" name="正方形/長方形 42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9" name="正方形/長方形 42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0" name="テキスト ボックス 42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1" name="直線コネクタ 43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32" name="テキスト ボックス 43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33" name="直線コネクタ 43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34" name="テキスト ボックス 43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35" name="直線コネクタ 43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36" name="テキスト ボックス 43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37" name="直線コネクタ 43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38" name="テキスト ボックス 43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39" name="直線コネクタ 43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40" name="テキスト ボックス 43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41" name="直線コネクタ 44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42" name="テキスト ボックス 44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43" name="直線コネクタ 44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44" name="テキスト ボックス 44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45" name="直線コネクタ 44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46" name="テキスト ボックス 44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49530</xdr:rowOff>
    </xdr:from>
    <xdr:to>
      <xdr:col>116</xdr:col>
      <xdr:colOff>62864</xdr:colOff>
      <xdr:row>63</xdr:row>
      <xdr:rowOff>94162</xdr:rowOff>
    </xdr:to>
    <xdr:cxnSp macro="">
      <xdr:nvCxnSpPr>
        <xdr:cNvPr id="448" name="直線コネクタ 447"/>
        <xdr:cNvCxnSpPr/>
      </xdr:nvCxnSpPr>
      <xdr:spPr>
        <a:xfrm flipV="1">
          <a:off x="22160864" y="9479280"/>
          <a:ext cx="0" cy="1416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97989</xdr:rowOff>
    </xdr:from>
    <xdr:ext cx="469744" cy="259045"/>
    <xdr:sp macro="" textlink="">
      <xdr:nvSpPr>
        <xdr:cNvPr id="449" name="【学校施設】&#10;一人当たり面積最小値テキスト"/>
        <xdr:cNvSpPr txBox="1"/>
      </xdr:nvSpPr>
      <xdr:spPr>
        <a:xfrm>
          <a:off x="22199600" y="1089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94162</xdr:rowOff>
    </xdr:from>
    <xdr:to>
      <xdr:col>116</xdr:col>
      <xdr:colOff>152400</xdr:colOff>
      <xdr:row>63</xdr:row>
      <xdr:rowOff>94162</xdr:rowOff>
    </xdr:to>
    <xdr:cxnSp macro="">
      <xdr:nvCxnSpPr>
        <xdr:cNvPr id="450" name="直線コネクタ 449"/>
        <xdr:cNvCxnSpPr/>
      </xdr:nvCxnSpPr>
      <xdr:spPr>
        <a:xfrm>
          <a:off x="22072600" y="1089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167657</xdr:rowOff>
    </xdr:from>
    <xdr:ext cx="469744" cy="259045"/>
    <xdr:sp macro="" textlink="">
      <xdr:nvSpPr>
        <xdr:cNvPr id="451" name="【学校施設】&#10;一人当たり面積最大値テキスト"/>
        <xdr:cNvSpPr txBox="1"/>
      </xdr:nvSpPr>
      <xdr:spPr>
        <a:xfrm>
          <a:off x="22199600" y="925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49530</xdr:rowOff>
    </xdr:from>
    <xdr:to>
      <xdr:col>116</xdr:col>
      <xdr:colOff>152400</xdr:colOff>
      <xdr:row>55</xdr:row>
      <xdr:rowOff>49530</xdr:rowOff>
    </xdr:to>
    <xdr:cxnSp macro="">
      <xdr:nvCxnSpPr>
        <xdr:cNvPr id="452" name="直線コネクタ 451"/>
        <xdr:cNvCxnSpPr/>
      </xdr:nvCxnSpPr>
      <xdr:spPr>
        <a:xfrm>
          <a:off x="22072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23421</xdr:rowOff>
    </xdr:from>
    <xdr:ext cx="469744" cy="259045"/>
    <xdr:sp macro="" textlink="">
      <xdr:nvSpPr>
        <xdr:cNvPr id="453" name="【学校施設】&#10;一人当たり面積平均値テキスト"/>
        <xdr:cNvSpPr txBox="1"/>
      </xdr:nvSpPr>
      <xdr:spPr>
        <a:xfrm>
          <a:off x="22199600" y="10310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44994</xdr:rowOff>
    </xdr:from>
    <xdr:to>
      <xdr:col>116</xdr:col>
      <xdr:colOff>114300</xdr:colOff>
      <xdr:row>60</xdr:row>
      <xdr:rowOff>146594</xdr:rowOff>
    </xdr:to>
    <xdr:sp macro="" textlink="">
      <xdr:nvSpPr>
        <xdr:cNvPr id="454" name="フローチャート: 判断 453"/>
        <xdr:cNvSpPr/>
      </xdr:nvSpPr>
      <xdr:spPr>
        <a:xfrm>
          <a:off x="22110700" y="1033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28666</xdr:rowOff>
    </xdr:from>
    <xdr:to>
      <xdr:col>112</xdr:col>
      <xdr:colOff>38100</xdr:colOff>
      <xdr:row>60</xdr:row>
      <xdr:rowOff>130266</xdr:rowOff>
    </xdr:to>
    <xdr:sp macro="" textlink="">
      <xdr:nvSpPr>
        <xdr:cNvPr id="455" name="フローチャート: 判断 454"/>
        <xdr:cNvSpPr/>
      </xdr:nvSpPr>
      <xdr:spPr>
        <a:xfrm>
          <a:off x="21272500" y="1031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152763</xdr:rowOff>
    </xdr:from>
    <xdr:to>
      <xdr:col>107</xdr:col>
      <xdr:colOff>101600</xdr:colOff>
      <xdr:row>61</xdr:row>
      <xdr:rowOff>82913</xdr:rowOff>
    </xdr:to>
    <xdr:sp macro="" textlink="">
      <xdr:nvSpPr>
        <xdr:cNvPr id="456" name="フローチャート: 判断 455"/>
        <xdr:cNvSpPr/>
      </xdr:nvSpPr>
      <xdr:spPr>
        <a:xfrm>
          <a:off x="20383500" y="1043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57" name="テキスト ボックス 45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58" name="テキスト ボックス 45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59" name="テキスト ボックス 45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0" name="テキスト ボックス 45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1" name="テキスト ボックス 46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89626</xdr:rowOff>
    </xdr:from>
    <xdr:to>
      <xdr:col>112</xdr:col>
      <xdr:colOff>38100</xdr:colOff>
      <xdr:row>55</xdr:row>
      <xdr:rowOff>19776</xdr:rowOff>
    </xdr:to>
    <xdr:sp macro="" textlink="">
      <xdr:nvSpPr>
        <xdr:cNvPr id="462" name="楕円 461"/>
        <xdr:cNvSpPr/>
      </xdr:nvSpPr>
      <xdr:spPr>
        <a:xfrm>
          <a:off x="21272500" y="934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121393</xdr:rowOff>
    </xdr:from>
    <xdr:ext cx="469744" cy="259045"/>
    <xdr:sp macro="" textlink="">
      <xdr:nvSpPr>
        <xdr:cNvPr id="463" name="n_1aveValue【学校施設】&#10;一人当たり面積"/>
        <xdr:cNvSpPr txBox="1"/>
      </xdr:nvSpPr>
      <xdr:spPr>
        <a:xfrm>
          <a:off x="21075727" y="1040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99440</xdr:rowOff>
    </xdr:from>
    <xdr:ext cx="469744" cy="259045"/>
    <xdr:sp macro="" textlink="">
      <xdr:nvSpPr>
        <xdr:cNvPr id="464" name="n_2aveValue【学校施設】&#10;一人当たり面積"/>
        <xdr:cNvSpPr txBox="1"/>
      </xdr:nvSpPr>
      <xdr:spPr>
        <a:xfrm>
          <a:off x="20199427" y="1021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36303</xdr:rowOff>
    </xdr:from>
    <xdr:ext cx="469744" cy="259045"/>
    <xdr:sp macro="" textlink="">
      <xdr:nvSpPr>
        <xdr:cNvPr id="465" name="n_1mainValue【学校施設】&#10;一人当たり面積"/>
        <xdr:cNvSpPr txBox="1"/>
      </xdr:nvSpPr>
      <xdr:spPr>
        <a:xfrm>
          <a:off x="21075727" y="912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66" name="正方形/長方形 46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67" name="正方形/長方形 46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68" name="正方形/長方形 46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69" name="正方形/長方形 46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0" name="正方形/長方形 46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71" name="正方形/長方形 47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72" name="正方形/長方形 47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73" name="正方形/長方形 47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74" name="正方形/長方形 4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5" name="正方形/長方形 4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6" name="正方形/長方形 4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7" name="正方形/長方形 4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8" name="正方形/長方形 4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9" name="正方形/長方形 4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0" name="正方形/長方形 4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1" name="正方形/長方形 48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82" name="正方形/長方形 48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3" name="正方形/長方形 48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4" name="正方形/長方形 48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5" name="正方形/長方形 48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6" name="正方形/長方形 48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7" name="正方形/長方形 48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8" name="正方形/長方形 48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9" name="正方形/長方形 48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90" name="テキスト ボックス 48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91" name="直線コネクタ 49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492" name="テキスト ボックス 491"/>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93" name="直線コネクタ 49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494" name="テキスト ボックス 493"/>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95" name="直線コネクタ 49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96" name="テキスト ボックス 49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97" name="直線コネクタ 49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98" name="テキスト ボックス 49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99" name="直線コネクタ 49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00" name="テキスト ボックス 49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01" name="直線コネクタ 50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02" name="テキスト ボックス 50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03" name="直線コネクタ 50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04" name="テキスト ボックス 503"/>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5" name="直線コネクタ 50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06" name="テキスト ボックス 50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0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50074</xdr:rowOff>
    </xdr:from>
    <xdr:to>
      <xdr:col>85</xdr:col>
      <xdr:colOff>126364</xdr:colOff>
      <xdr:row>108</xdr:row>
      <xdr:rowOff>37012</xdr:rowOff>
    </xdr:to>
    <xdr:cxnSp macro="">
      <xdr:nvCxnSpPr>
        <xdr:cNvPr id="508" name="直線コネクタ 507"/>
        <xdr:cNvCxnSpPr/>
      </xdr:nvCxnSpPr>
      <xdr:spPr>
        <a:xfrm flipV="1">
          <a:off x="16318864" y="17195074"/>
          <a:ext cx="0" cy="135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40839</xdr:rowOff>
    </xdr:from>
    <xdr:ext cx="405111" cy="259045"/>
    <xdr:sp macro="" textlink="">
      <xdr:nvSpPr>
        <xdr:cNvPr id="509" name="【公民館】&#10;有形固定資産減価償却率最小値テキスト"/>
        <xdr:cNvSpPr txBox="1"/>
      </xdr:nvSpPr>
      <xdr:spPr>
        <a:xfrm>
          <a:off x="16357600" y="1855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37012</xdr:rowOff>
    </xdr:from>
    <xdr:to>
      <xdr:col>86</xdr:col>
      <xdr:colOff>25400</xdr:colOff>
      <xdr:row>108</xdr:row>
      <xdr:rowOff>37012</xdr:rowOff>
    </xdr:to>
    <xdr:cxnSp macro="">
      <xdr:nvCxnSpPr>
        <xdr:cNvPr id="510" name="直線コネクタ 509"/>
        <xdr:cNvCxnSpPr/>
      </xdr:nvCxnSpPr>
      <xdr:spPr>
        <a:xfrm>
          <a:off x="16230600" y="18553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168201</xdr:rowOff>
    </xdr:from>
    <xdr:ext cx="405111" cy="259045"/>
    <xdr:sp macro="" textlink="">
      <xdr:nvSpPr>
        <xdr:cNvPr id="511" name="【公民館】&#10;有形固定資産減価償却率最大値テキスト"/>
        <xdr:cNvSpPr txBox="1"/>
      </xdr:nvSpPr>
      <xdr:spPr>
        <a:xfrm>
          <a:off x="16357600" y="1697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50074</xdr:rowOff>
    </xdr:from>
    <xdr:to>
      <xdr:col>86</xdr:col>
      <xdr:colOff>25400</xdr:colOff>
      <xdr:row>100</xdr:row>
      <xdr:rowOff>50074</xdr:rowOff>
    </xdr:to>
    <xdr:cxnSp macro="">
      <xdr:nvCxnSpPr>
        <xdr:cNvPr id="512" name="直線コネクタ 511"/>
        <xdr:cNvCxnSpPr/>
      </xdr:nvCxnSpPr>
      <xdr:spPr>
        <a:xfrm>
          <a:off x="16230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5459</xdr:rowOff>
    </xdr:from>
    <xdr:ext cx="405111" cy="259045"/>
    <xdr:sp macro="" textlink="">
      <xdr:nvSpPr>
        <xdr:cNvPr id="513" name="【公民館】&#10;有形固定資産減価償却率平均値テキスト"/>
        <xdr:cNvSpPr txBox="1"/>
      </xdr:nvSpPr>
      <xdr:spPr>
        <a:xfrm>
          <a:off x="16357600" y="1800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27032</xdr:rowOff>
    </xdr:from>
    <xdr:to>
      <xdr:col>85</xdr:col>
      <xdr:colOff>177800</xdr:colOff>
      <xdr:row>105</xdr:row>
      <xdr:rowOff>128632</xdr:rowOff>
    </xdr:to>
    <xdr:sp macro="" textlink="">
      <xdr:nvSpPr>
        <xdr:cNvPr id="514" name="フローチャート: 判断 513"/>
        <xdr:cNvSpPr/>
      </xdr:nvSpPr>
      <xdr:spPr>
        <a:xfrm>
          <a:off x="162687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51526</xdr:rowOff>
    </xdr:from>
    <xdr:to>
      <xdr:col>81</xdr:col>
      <xdr:colOff>101600</xdr:colOff>
      <xdr:row>106</xdr:row>
      <xdr:rowOff>153126</xdr:rowOff>
    </xdr:to>
    <xdr:sp macro="" textlink="">
      <xdr:nvSpPr>
        <xdr:cNvPr id="515" name="フローチャート: 判断 514"/>
        <xdr:cNvSpPr/>
      </xdr:nvSpPr>
      <xdr:spPr>
        <a:xfrm>
          <a:off x="15430500" y="1822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157662</xdr:rowOff>
    </xdr:from>
    <xdr:to>
      <xdr:col>76</xdr:col>
      <xdr:colOff>165100</xdr:colOff>
      <xdr:row>106</xdr:row>
      <xdr:rowOff>87812</xdr:rowOff>
    </xdr:to>
    <xdr:sp macro="" textlink="">
      <xdr:nvSpPr>
        <xdr:cNvPr id="516" name="フローチャート: 判断 515"/>
        <xdr:cNvSpPr/>
      </xdr:nvSpPr>
      <xdr:spPr>
        <a:xfrm>
          <a:off x="14541500" y="1815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17" name="テキスト ボックス 51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18" name="テキスト ボックス 51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19" name="テキスト ボックス 51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20" name="テキスト ボックス 51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21" name="テキスト ボックス 52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98879</xdr:rowOff>
    </xdr:from>
    <xdr:to>
      <xdr:col>81</xdr:col>
      <xdr:colOff>101600</xdr:colOff>
      <xdr:row>100</xdr:row>
      <xdr:rowOff>29029</xdr:rowOff>
    </xdr:to>
    <xdr:sp macro="" textlink="">
      <xdr:nvSpPr>
        <xdr:cNvPr id="522" name="楕円 521"/>
        <xdr:cNvSpPr/>
      </xdr:nvSpPr>
      <xdr:spPr>
        <a:xfrm>
          <a:off x="15430500" y="1707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106</xdr:row>
      <xdr:rowOff>144253</xdr:rowOff>
    </xdr:from>
    <xdr:ext cx="405111" cy="259045"/>
    <xdr:sp macro="" textlink="">
      <xdr:nvSpPr>
        <xdr:cNvPr id="523" name="n_1aveValue【公民館】&#10;有形固定資産減価償却率"/>
        <xdr:cNvSpPr txBox="1"/>
      </xdr:nvSpPr>
      <xdr:spPr>
        <a:xfrm>
          <a:off x="152660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104339</xdr:rowOff>
    </xdr:from>
    <xdr:ext cx="405111" cy="259045"/>
    <xdr:sp macro="" textlink="">
      <xdr:nvSpPr>
        <xdr:cNvPr id="524" name="n_2aveValue【公民館】&#10;有形固定資産減価償却率"/>
        <xdr:cNvSpPr txBox="1"/>
      </xdr:nvSpPr>
      <xdr:spPr>
        <a:xfrm>
          <a:off x="14389744" y="1793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45556</xdr:rowOff>
    </xdr:from>
    <xdr:ext cx="405111" cy="259045"/>
    <xdr:sp macro="" textlink="">
      <xdr:nvSpPr>
        <xdr:cNvPr id="525" name="n_1mainValue【公民館】&#10;有形固定資産減価償却率"/>
        <xdr:cNvSpPr txBox="1"/>
      </xdr:nvSpPr>
      <xdr:spPr>
        <a:xfrm>
          <a:off x="15266044" y="1684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26" name="正方形/長方形 52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27" name="正方形/長方形 52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8" name="正方形/長方形 52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9" name="正方形/長方形 52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30" name="正方形/長方形 52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31" name="正方形/長方形 53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32" name="正方形/長方形 53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33" name="正方形/長方形 53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34" name="テキスト ボックス 53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35" name="直線コネクタ 53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36" name="直線コネクタ 53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37" name="テキスト ボックス 53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38" name="直線コネクタ 53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39" name="テキスト ボックス 53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40" name="直線コネクタ 53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41" name="テキスト ボックス 54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42" name="直線コネクタ 54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43" name="テキスト ボックス 54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44" name="直線コネクタ 54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45" name="テキスト ボックス 54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46" name="直線コネクタ 54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7" name="テキスト ボックス 54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90170</xdr:rowOff>
    </xdr:from>
    <xdr:to>
      <xdr:col>116</xdr:col>
      <xdr:colOff>62864</xdr:colOff>
      <xdr:row>108</xdr:row>
      <xdr:rowOff>68580</xdr:rowOff>
    </xdr:to>
    <xdr:cxnSp macro="">
      <xdr:nvCxnSpPr>
        <xdr:cNvPr id="549" name="直線コネクタ 548"/>
        <xdr:cNvCxnSpPr/>
      </xdr:nvCxnSpPr>
      <xdr:spPr>
        <a:xfrm flipV="1">
          <a:off x="22160864" y="1706372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72407</xdr:rowOff>
    </xdr:from>
    <xdr:ext cx="469744" cy="259045"/>
    <xdr:sp macro="" textlink="">
      <xdr:nvSpPr>
        <xdr:cNvPr id="550" name="【公民館】&#10;一人当たり面積最小値テキスト"/>
        <xdr:cNvSpPr txBox="1"/>
      </xdr:nvSpPr>
      <xdr:spPr>
        <a:xfrm>
          <a:off x="22199600"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68580</xdr:rowOff>
    </xdr:from>
    <xdr:to>
      <xdr:col>116</xdr:col>
      <xdr:colOff>152400</xdr:colOff>
      <xdr:row>108</xdr:row>
      <xdr:rowOff>68580</xdr:rowOff>
    </xdr:to>
    <xdr:cxnSp macro="">
      <xdr:nvCxnSpPr>
        <xdr:cNvPr id="551" name="直線コネクタ 550"/>
        <xdr:cNvCxnSpPr/>
      </xdr:nvCxnSpPr>
      <xdr:spPr>
        <a:xfrm>
          <a:off x="22072600" y="1858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36847</xdr:rowOff>
    </xdr:from>
    <xdr:ext cx="469744" cy="259045"/>
    <xdr:sp macro="" textlink="">
      <xdr:nvSpPr>
        <xdr:cNvPr id="552" name="【公民館】&#10;一人当たり面積最大値テキスト"/>
        <xdr:cNvSpPr txBox="1"/>
      </xdr:nvSpPr>
      <xdr:spPr>
        <a:xfrm>
          <a:off x="22199600" y="1683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90170</xdr:rowOff>
    </xdr:from>
    <xdr:to>
      <xdr:col>116</xdr:col>
      <xdr:colOff>152400</xdr:colOff>
      <xdr:row>99</xdr:row>
      <xdr:rowOff>90170</xdr:rowOff>
    </xdr:to>
    <xdr:cxnSp macro="">
      <xdr:nvCxnSpPr>
        <xdr:cNvPr id="553" name="直線コネクタ 552"/>
        <xdr:cNvCxnSpPr/>
      </xdr:nvCxnSpPr>
      <xdr:spPr>
        <a:xfrm>
          <a:off x="22072600" y="17063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160038</xdr:rowOff>
    </xdr:from>
    <xdr:ext cx="469744" cy="259045"/>
    <xdr:sp macro="" textlink="">
      <xdr:nvSpPr>
        <xdr:cNvPr id="554" name="【公民館】&#10;一人当たり面積平均値テキスト"/>
        <xdr:cNvSpPr txBox="1"/>
      </xdr:nvSpPr>
      <xdr:spPr>
        <a:xfrm>
          <a:off x="22199600" y="18162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10161</xdr:rowOff>
    </xdr:from>
    <xdr:to>
      <xdr:col>116</xdr:col>
      <xdr:colOff>114300</xdr:colOff>
      <xdr:row>106</xdr:row>
      <xdr:rowOff>111761</xdr:rowOff>
    </xdr:to>
    <xdr:sp macro="" textlink="">
      <xdr:nvSpPr>
        <xdr:cNvPr id="555" name="フローチャート: 判断 554"/>
        <xdr:cNvSpPr/>
      </xdr:nvSpPr>
      <xdr:spPr>
        <a:xfrm>
          <a:off x="22110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52070</xdr:rowOff>
    </xdr:from>
    <xdr:to>
      <xdr:col>112</xdr:col>
      <xdr:colOff>38100</xdr:colOff>
      <xdr:row>106</xdr:row>
      <xdr:rowOff>153670</xdr:rowOff>
    </xdr:to>
    <xdr:sp macro="" textlink="">
      <xdr:nvSpPr>
        <xdr:cNvPr id="556" name="フローチャート: 判断 555"/>
        <xdr:cNvSpPr/>
      </xdr:nvSpPr>
      <xdr:spPr>
        <a:xfrm>
          <a:off x="21272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125730</xdr:rowOff>
    </xdr:from>
    <xdr:to>
      <xdr:col>107</xdr:col>
      <xdr:colOff>101600</xdr:colOff>
      <xdr:row>107</xdr:row>
      <xdr:rowOff>55880</xdr:rowOff>
    </xdr:to>
    <xdr:sp macro="" textlink="">
      <xdr:nvSpPr>
        <xdr:cNvPr id="557" name="フローチャート: 判断 556"/>
        <xdr:cNvSpPr/>
      </xdr:nvSpPr>
      <xdr:spPr>
        <a:xfrm>
          <a:off x="20383500" y="1829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58" name="テキスト ボックス 55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9" name="テキスト ボックス 55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60" name="テキスト ボックス 55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61" name="テキスト ボックス 56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62" name="テキスト ボックス 56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46989</xdr:rowOff>
    </xdr:from>
    <xdr:to>
      <xdr:col>112</xdr:col>
      <xdr:colOff>38100</xdr:colOff>
      <xdr:row>107</xdr:row>
      <xdr:rowOff>148589</xdr:rowOff>
    </xdr:to>
    <xdr:sp macro="" textlink="">
      <xdr:nvSpPr>
        <xdr:cNvPr id="563" name="楕円 562"/>
        <xdr:cNvSpPr/>
      </xdr:nvSpPr>
      <xdr:spPr>
        <a:xfrm>
          <a:off x="21272500" y="183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170197</xdr:rowOff>
    </xdr:from>
    <xdr:ext cx="469744" cy="259045"/>
    <xdr:sp macro="" textlink="">
      <xdr:nvSpPr>
        <xdr:cNvPr id="564" name="n_1aveValue【公民館】&#10;一人当たり面積"/>
        <xdr:cNvSpPr txBox="1"/>
      </xdr:nvSpPr>
      <xdr:spPr>
        <a:xfrm>
          <a:off x="210757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72407</xdr:rowOff>
    </xdr:from>
    <xdr:ext cx="469744" cy="259045"/>
    <xdr:sp macro="" textlink="">
      <xdr:nvSpPr>
        <xdr:cNvPr id="565" name="n_2aveValue【公民館】&#10;一人当たり面積"/>
        <xdr:cNvSpPr txBox="1"/>
      </xdr:nvSpPr>
      <xdr:spPr>
        <a:xfrm>
          <a:off x="201994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139716</xdr:rowOff>
    </xdr:from>
    <xdr:ext cx="469744" cy="259045"/>
    <xdr:sp macro="" textlink="">
      <xdr:nvSpPr>
        <xdr:cNvPr id="566" name="n_1mainValue【公民館】&#10;一人当たり面積"/>
        <xdr:cNvSpPr txBox="1"/>
      </xdr:nvSpPr>
      <xdr:spPr>
        <a:xfrm>
          <a:off x="21075727" y="1848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7" name="正方形/長方形 56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8" name="正方形/長方形 56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9" name="テキスト ボックス 56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昭和４０年代に建設した幼稚園・保育所・公民館が耐用年数を迎えつつあることから、類似団体内平均値より高い数値となっている。公営住宅については、耐用年数を超えたものは、除却をし新規建設を行っているため、類似団体内平均値と同等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今後も公共施設総合管理計画や経営改革プランに基づき、公共施設については計画的に再編・集約化や維持保全に努めていく。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15,516
15,450
166.60
10,699,849
10,496,365
203,425
6,401,429
13,111,669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128.5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0" name="テキスト ボックス 49"/>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87630</xdr:rowOff>
    </xdr:from>
    <xdr:to>
      <xdr:col>24</xdr:col>
      <xdr:colOff>62865</xdr:colOff>
      <xdr:row>41</xdr:row>
      <xdr:rowOff>37338</xdr:rowOff>
    </xdr:to>
    <xdr:cxnSp macro="">
      <xdr:nvCxnSpPr>
        <xdr:cNvPr id="54" name="直線コネクタ 53"/>
        <xdr:cNvCxnSpPr/>
      </xdr:nvCxnSpPr>
      <xdr:spPr>
        <a:xfrm flipV="1">
          <a:off x="4634865" y="574548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41165</xdr:rowOff>
    </xdr:from>
    <xdr:ext cx="405111" cy="259045"/>
    <xdr:sp macro="" textlink="">
      <xdr:nvSpPr>
        <xdr:cNvPr id="55" name="【図書館】&#10;有形固定資産減価償却率最小値テキスト"/>
        <xdr:cNvSpPr txBox="1"/>
      </xdr:nvSpPr>
      <xdr:spPr>
        <a:xfrm>
          <a:off x="4673600" y="70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37338</xdr:rowOff>
    </xdr:from>
    <xdr:to>
      <xdr:col>24</xdr:col>
      <xdr:colOff>152400</xdr:colOff>
      <xdr:row>41</xdr:row>
      <xdr:rowOff>37338</xdr:rowOff>
    </xdr:to>
    <xdr:cxnSp macro="">
      <xdr:nvCxnSpPr>
        <xdr:cNvPr id="56" name="直線コネクタ 55"/>
        <xdr:cNvCxnSpPr/>
      </xdr:nvCxnSpPr>
      <xdr:spPr>
        <a:xfrm>
          <a:off x="4546600" y="706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34307</xdr:rowOff>
    </xdr:from>
    <xdr:ext cx="405111" cy="259045"/>
    <xdr:sp macro="" textlink="">
      <xdr:nvSpPr>
        <xdr:cNvPr id="57" name="【図書館】&#10;有形固定資産減価償却率最大値テキスト"/>
        <xdr:cNvSpPr txBox="1"/>
      </xdr:nvSpPr>
      <xdr:spPr>
        <a:xfrm>
          <a:off x="4673600" y="552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87630</xdr:rowOff>
    </xdr:from>
    <xdr:to>
      <xdr:col>24</xdr:col>
      <xdr:colOff>152400</xdr:colOff>
      <xdr:row>33</xdr:row>
      <xdr:rowOff>87630</xdr:rowOff>
    </xdr:to>
    <xdr:cxnSp macro="">
      <xdr:nvCxnSpPr>
        <xdr:cNvPr id="58" name="直線コネクタ 57"/>
        <xdr:cNvCxnSpPr/>
      </xdr:nvCxnSpPr>
      <xdr:spPr>
        <a:xfrm>
          <a:off x="4546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6113</xdr:rowOff>
    </xdr:from>
    <xdr:ext cx="405111" cy="259045"/>
    <xdr:sp macro="" textlink="">
      <xdr:nvSpPr>
        <xdr:cNvPr id="59" name="【図書館】&#10;有形固定資産減価償却率平均値テキスト"/>
        <xdr:cNvSpPr txBox="1"/>
      </xdr:nvSpPr>
      <xdr:spPr>
        <a:xfrm>
          <a:off x="4673600" y="6521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27686</xdr:rowOff>
    </xdr:from>
    <xdr:to>
      <xdr:col>24</xdr:col>
      <xdr:colOff>114300</xdr:colOff>
      <xdr:row>38</xdr:row>
      <xdr:rowOff>129286</xdr:rowOff>
    </xdr:to>
    <xdr:sp macro="" textlink="">
      <xdr:nvSpPr>
        <xdr:cNvPr id="60" name="フローチャート: 判断 59"/>
        <xdr:cNvSpPr/>
      </xdr:nvSpPr>
      <xdr:spPr>
        <a:xfrm>
          <a:off x="45847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57404</xdr:rowOff>
    </xdr:from>
    <xdr:to>
      <xdr:col>20</xdr:col>
      <xdr:colOff>38100</xdr:colOff>
      <xdr:row>38</xdr:row>
      <xdr:rowOff>159004</xdr:rowOff>
    </xdr:to>
    <xdr:sp macro="" textlink="">
      <xdr:nvSpPr>
        <xdr:cNvPr id="61" name="フローチャート: 判断 60"/>
        <xdr:cNvSpPr/>
      </xdr:nvSpPr>
      <xdr:spPr>
        <a:xfrm>
          <a:off x="3746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150131</xdr:rowOff>
    </xdr:from>
    <xdr:ext cx="405111" cy="259045"/>
    <xdr:sp macro="" textlink="">
      <xdr:nvSpPr>
        <xdr:cNvPr id="62" name="n_1aveValue【図書館】&#10;有形固定資産減価償却率"/>
        <xdr:cNvSpPr txBox="1"/>
      </xdr:nvSpPr>
      <xdr:spPr>
        <a:xfrm>
          <a:off x="3582044" y="666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96266</xdr:rowOff>
    </xdr:from>
    <xdr:to>
      <xdr:col>15</xdr:col>
      <xdr:colOff>101600</xdr:colOff>
      <xdr:row>39</xdr:row>
      <xdr:rowOff>26416</xdr:rowOff>
    </xdr:to>
    <xdr:sp macro="" textlink="">
      <xdr:nvSpPr>
        <xdr:cNvPr id="63" name="フローチャート: 判断 62"/>
        <xdr:cNvSpPr/>
      </xdr:nvSpPr>
      <xdr:spPr>
        <a:xfrm>
          <a:off x="2857500" y="66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42943</xdr:rowOff>
    </xdr:from>
    <xdr:ext cx="405111" cy="259045"/>
    <xdr:sp macro="" textlink="">
      <xdr:nvSpPr>
        <xdr:cNvPr id="64" name="n_2aveValue【図書館】&#10;有形固定資産減価償却率"/>
        <xdr:cNvSpPr txBox="1"/>
      </xdr:nvSpPr>
      <xdr:spPr>
        <a:xfrm>
          <a:off x="2705744" y="638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0" name="楕円 69"/>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166387</xdr:rowOff>
    </xdr:from>
    <xdr:ext cx="405111" cy="259045"/>
    <xdr:sp macro="" textlink="">
      <xdr:nvSpPr>
        <xdr:cNvPr id="71" name="n_1mainValue【図書館】&#10;有形固定資産減価償却率"/>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0" name="テキスト ボックス 7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2" name="直線コネクタ 8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3" name="テキスト ボックス 8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4" name="直線コネクタ 8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85" name="テキスト ボックス 8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86" name="直線コネクタ 8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87" name="テキスト ボックス 8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88" name="直線コネクタ 8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89" name="テキスト ボックス 8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0" name="直線コネクタ 8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1" name="テキスト ボックス 9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2" name="直線コネクタ 9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93" name="テキスト ボックス 9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141514</xdr:rowOff>
    </xdr:from>
    <xdr:to>
      <xdr:col>54</xdr:col>
      <xdr:colOff>189865</xdr:colOff>
      <xdr:row>41</xdr:row>
      <xdr:rowOff>89807</xdr:rowOff>
    </xdr:to>
    <xdr:cxnSp macro="">
      <xdr:nvCxnSpPr>
        <xdr:cNvPr id="97" name="直線コネクタ 96"/>
        <xdr:cNvCxnSpPr/>
      </xdr:nvCxnSpPr>
      <xdr:spPr>
        <a:xfrm flipV="1">
          <a:off x="10476865" y="5627914"/>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93634</xdr:rowOff>
    </xdr:from>
    <xdr:ext cx="469744" cy="259045"/>
    <xdr:sp macro="" textlink="">
      <xdr:nvSpPr>
        <xdr:cNvPr id="98" name="【図書館】&#10;一人当たり面積最小値テキスト"/>
        <xdr:cNvSpPr txBox="1"/>
      </xdr:nvSpPr>
      <xdr:spPr>
        <a:xfrm>
          <a:off x="10515600"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89807</xdr:rowOff>
    </xdr:from>
    <xdr:to>
      <xdr:col>55</xdr:col>
      <xdr:colOff>88900</xdr:colOff>
      <xdr:row>41</xdr:row>
      <xdr:rowOff>89807</xdr:rowOff>
    </xdr:to>
    <xdr:cxnSp macro="">
      <xdr:nvCxnSpPr>
        <xdr:cNvPr id="99" name="直線コネクタ 98"/>
        <xdr:cNvCxnSpPr/>
      </xdr:nvCxnSpPr>
      <xdr:spPr>
        <a:xfrm>
          <a:off x="10388600" y="7119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88191</xdr:rowOff>
    </xdr:from>
    <xdr:ext cx="469744" cy="259045"/>
    <xdr:sp macro="" textlink="">
      <xdr:nvSpPr>
        <xdr:cNvPr id="100" name="【図書館】&#10;一人当たり面積最大値テキスト"/>
        <xdr:cNvSpPr txBox="1"/>
      </xdr:nvSpPr>
      <xdr:spPr>
        <a:xfrm>
          <a:off x="10515600" y="540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141514</xdr:rowOff>
    </xdr:from>
    <xdr:to>
      <xdr:col>55</xdr:col>
      <xdr:colOff>88900</xdr:colOff>
      <xdr:row>32</xdr:row>
      <xdr:rowOff>141514</xdr:rowOff>
    </xdr:to>
    <xdr:cxnSp macro="">
      <xdr:nvCxnSpPr>
        <xdr:cNvPr id="101" name="直線コネクタ 100"/>
        <xdr:cNvCxnSpPr/>
      </xdr:nvCxnSpPr>
      <xdr:spPr>
        <a:xfrm>
          <a:off x="10388600" y="56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104520</xdr:rowOff>
    </xdr:from>
    <xdr:ext cx="469744" cy="259045"/>
    <xdr:sp macro="" textlink="">
      <xdr:nvSpPr>
        <xdr:cNvPr id="102" name="【図書館】&#10;一人当たり面積平均値テキスト"/>
        <xdr:cNvSpPr txBox="1"/>
      </xdr:nvSpPr>
      <xdr:spPr>
        <a:xfrm>
          <a:off x="10515600" y="6448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126093</xdr:rowOff>
    </xdr:from>
    <xdr:to>
      <xdr:col>55</xdr:col>
      <xdr:colOff>50800</xdr:colOff>
      <xdr:row>38</xdr:row>
      <xdr:rowOff>56243</xdr:rowOff>
    </xdr:to>
    <xdr:sp macro="" textlink="">
      <xdr:nvSpPr>
        <xdr:cNvPr id="103" name="フローチャート: 判断 102"/>
        <xdr:cNvSpPr/>
      </xdr:nvSpPr>
      <xdr:spPr>
        <a:xfrm>
          <a:off x="10426700" y="646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41728</xdr:rowOff>
    </xdr:from>
    <xdr:to>
      <xdr:col>50</xdr:col>
      <xdr:colOff>165100</xdr:colOff>
      <xdr:row>38</xdr:row>
      <xdr:rowOff>143328</xdr:rowOff>
    </xdr:to>
    <xdr:sp macro="" textlink="">
      <xdr:nvSpPr>
        <xdr:cNvPr id="104" name="フローチャート: 判断 103"/>
        <xdr:cNvSpPr/>
      </xdr:nvSpPr>
      <xdr:spPr>
        <a:xfrm>
          <a:off x="9588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36</xdr:row>
      <xdr:rowOff>159855</xdr:rowOff>
    </xdr:from>
    <xdr:ext cx="469744" cy="259045"/>
    <xdr:sp macro="" textlink="">
      <xdr:nvSpPr>
        <xdr:cNvPr id="105" name="n_1aveValue【図書館】&#10;一人当たり面積"/>
        <xdr:cNvSpPr txBox="1"/>
      </xdr:nvSpPr>
      <xdr:spPr>
        <a:xfrm>
          <a:off x="93917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74385</xdr:rowOff>
    </xdr:from>
    <xdr:to>
      <xdr:col>46</xdr:col>
      <xdr:colOff>38100</xdr:colOff>
      <xdr:row>39</xdr:row>
      <xdr:rowOff>4535</xdr:rowOff>
    </xdr:to>
    <xdr:sp macro="" textlink="">
      <xdr:nvSpPr>
        <xdr:cNvPr id="106" name="フローチャート: 判断 105"/>
        <xdr:cNvSpPr/>
      </xdr:nvSpPr>
      <xdr:spPr>
        <a:xfrm>
          <a:off x="8699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21063</xdr:rowOff>
    </xdr:from>
    <xdr:ext cx="469744" cy="259045"/>
    <xdr:sp macro="" textlink="">
      <xdr:nvSpPr>
        <xdr:cNvPr id="107" name="n_2aveValue【図書館】&#10;一人当たり面積"/>
        <xdr:cNvSpPr txBox="1"/>
      </xdr:nvSpPr>
      <xdr:spPr>
        <a:xfrm>
          <a:off x="8515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08" name="テキスト ボックス 10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9" name="テキスト ボックス 10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0" name="テキスト ボックス 10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1" name="テキスト ボックス 11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2" name="テキスト ボックス 11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145143</xdr:rowOff>
    </xdr:from>
    <xdr:to>
      <xdr:col>50</xdr:col>
      <xdr:colOff>165100</xdr:colOff>
      <xdr:row>41</xdr:row>
      <xdr:rowOff>75293</xdr:rowOff>
    </xdr:to>
    <xdr:sp macro="" textlink="">
      <xdr:nvSpPr>
        <xdr:cNvPr id="113" name="楕円 112"/>
        <xdr:cNvSpPr/>
      </xdr:nvSpPr>
      <xdr:spPr>
        <a:xfrm>
          <a:off x="9588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41</xdr:row>
      <xdr:rowOff>66420</xdr:rowOff>
    </xdr:from>
    <xdr:ext cx="469744" cy="259045"/>
    <xdr:sp macro="" textlink="">
      <xdr:nvSpPr>
        <xdr:cNvPr id="114" name="n_1mainValue【図書館】&#10;一人当たり面積"/>
        <xdr:cNvSpPr txBox="1"/>
      </xdr:nvSpPr>
      <xdr:spPr>
        <a:xfrm>
          <a:off x="93917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5" name="正方形/長方形 11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6" name="正方形/長方形 11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7" name="正方形/長方形 11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8" name="正方形/長方形 11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9" name="正方形/長方形 11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0" name="正方形/長方形 11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1" name="正方形/長方形 12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2" name="正方形/長方形 12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3" name="テキスト ボックス 12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4" name="直線コネクタ 12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5" name="テキスト ボックス 124"/>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26" name="直線コネクタ 12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27" name="テキスト ボックス 12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28" name="直線コネクタ 12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29" name="テキスト ボックス 12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0" name="直線コネクタ 12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1" name="テキスト ボックス 13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2" name="直線コネクタ 13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33" name="テキスト ボックス 132"/>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6"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102870</xdr:rowOff>
    </xdr:from>
    <xdr:to>
      <xdr:col>24</xdr:col>
      <xdr:colOff>62865</xdr:colOff>
      <xdr:row>64</xdr:row>
      <xdr:rowOff>75438</xdr:rowOff>
    </xdr:to>
    <xdr:cxnSp macro="">
      <xdr:nvCxnSpPr>
        <xdr:cNvPr id="137" name="直線コネクタ 136"/>
        <xdr:cNvCxnSpPr/>
      </xdr:nvCxnSpPr>
      <xdr:spPr>
        <a:xfrm flipV="1">
          <a:off x="4634865" y="9704070"/>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79265</xdr:rowOff>
    </xdr:from>
    <xdr:ext cx="405111" cy="259045"/>
    <xdr:sp macro="" textlink="">
      <xdr:nvSpPr>
        <xdr:cNvPr id="138" name="【体育館・プール】&#10;有形固定資産減価償却率最小値テキスト"/>
        <xdr:cNvSpPr txBox="1"/>
      </xdr:nvSpPr>
      <xdr:spPr>
        <a:xfrm>
          <a:off x="4673600" y="1105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75438</xdr:rowOff>
    </xdr:from>
    <xdr:to>
      <xdr:col>24</xdr:col>
      <xdr:colOff>152400</xdr:colOff>
      <xdr:row>64</xdr:row>
      <xdr:rowOff>75438</xdr:rowOff>
    </xdr:to>
    <xdr:cxnSp macro="">
      <xdr:nvCxnSpPr>
        <xdr:cNvPr id="139" name="直線コネクタ 138"/>
        <xdr:cNvCxnSpPr/>
      </xdr:nvCxnSpPr>
      <xdr:spPr>
        <a:xfrm>
          <a:off x="4546600" y="1104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49547</xdr:rowOff>
    </xdr:from>
    <xdr:ext cx="405111" cy="259045"/>
    <xdr:sp macro="" textlink="">
      <xdr:nvSpPr>
        <xdr:cNvPr id="140" name="【体育館・プール】&#10;有形固定資産減価償却率最大値テキスト"/>
        <xdr:cNvSpPr txBox="1"/>
      </xdr:nvSpPr>
      <xdr:spPr>
        <a:xfrm>
          <a:off x="4673600" y="947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102870</xdr:rowOff>
    </xdr:from>
    <xdr:to>
      <xdr:col>24</xdr:col>
      <xdr:colOff>152400</xdr:colOff>
      <xdr:row>56</xdr:row>
      <xdr:rowOff>102870</xdr:rowOff>
    </xdr:to>
    <xdr:cxnSp macro="">
      <xdr:nvCxnSpPr>
        <xdr:cNvPr id="141" name="直線コネクタ 140"/>
        <xdr:cNvCxnSpPr/>
      </xdr:nvCxnSpPr>
      <xdr:spPr>
        <a:xfrm>
          <a:off x="4546600" y="970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140225</xdr:rowOff>
    </xdr:from>
    <xdr:ext cx="405111" cy="259045"/>
    <xdr:sp macro="" textlink="">
      <xdr:nvSpPr>
        <xdr:cNvPr id="142" name="【体育館・プール】&#10;有形固定資産減価償却率平均値テキスト"/>
        <xdr:cNvSpPr txBox="1"/>
      </xdr:nvSpPr>
      <xdr:spPr>
        <a:xfrm>
          <a:off x="4673600" y="10255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161798</xdr:rowOff>
    </xdr:from>
    <xdr:to>
      <xdr:col>24</xdr:col>
      <xdr:colOff>114300</xdr:colOff>
      <xdr:row>60</xdr:row>
      <xdr:rowOff>91948</xdr:rowOff>
    </xdr:to>
    <xdr:sp macro="" textlink="">
      <xdr:nvSpPr>
        <xdr:cNvPr id="143" name="フローチャート: 判断 142"/>
        <xdr:cNvSpPr/>
      </xdr:nvSpPr>
      <xdr:spPr>
        <a:xfrm>
          <a:off x="4584700" y="1027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136652</xdr:rowOff>
    </xdr:from>
    <xdr:to>
      <xdr:col>20</xdr:col>
      <xdr:colOff>38100</xdr:colOff>
      <xdr:row>60</xdr:row>
      <xdr:rowOff>66802</xdr:rowOff>
    </xdr:to>
    <xdr:sp macro="" textlink="">
      <xdr:nvSpPr>
        <xdr:cNvPr id="144" name="フローチャート: 判断 143"/>
        <xdr:cNvSpPr/>
      </xdr:nvSpPr>
      <xdr:spPr>
        <a:xfrm>
          <a:off x="3746500" y="1025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57929</xdr:rowOff>
    </xdr:from>
    <xdr:ext cx="405111" cy="259045"/>
    <xdr:sp macro="" textlink="">
      <xdr:nvSpPr>
        <xdr:cNvPr id="145" name="n_1aveValue【体育館・プール】&#10;有形固定資産減価償却率"/>
        <xdr:cNvSpPr txBox="1"/>
      </xdr:nvSpPr>
      <xdr:spPr>
        <a:xfrm>
          <a:off x="3582044" y="1034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136652</xdr:rowOff>
    </xdr:from>
    <xdr:to>
      <xdr:col>15</xdr:col>
      <xdr:colOff>101600</xdr:colOff>
      <xdr:row>59</xdr:row>
      <xdr:rowOff>66802</xdr:rowOff>
    </xdr:to>
    <xdr:sp macro="" textlink="">
      <xdr:nvSpPr>
        <xdr:cNvPr id="146" name="フローチャート: 判断 145"/>
        <xdr:cNvSpPr/>
      </xdr:nvSpPr>
      <xdr:spPr>
        <a:xfrm>
          <a:off x="2857500" y="1008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83329</xdr:rowOff>
    </xdr:from>
    <xdr:ext cx="405111" cy="259045"/>
    <xdr:sp macro="" textlink="">
      <xdr:nvSpPr>
        <xdr:cNvPr id="147" name="n_2aveValue【体育館・プール】&#10;有形固定資産減価償却率"/>
        <xdr:cNvSpPr txBox="1"/>
      </xdr:nvSpPr>
      <xdr:spPr>
        <a:xfrm>
          <a:off x="2705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48" name="テキスト ボックス 14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49" name="テキスト ボックス 14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0" name="テキスト ボックス 14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1" name="テキスト ボックス 15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2" name="テキスト ボックス 15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132080</xdr:rowOff>
    </xdr:from>
    <xdr:to>
      <xdr:col>20</xdr:col>
      <xdr:colOff>38100</xdr:colOff>
      <xdr:row>59</xdr:row>
      <xdr:rowOff>62230</xdr:rowOff>
    </xdr:to>
    <xdr:sp macro="" textlink="">
      <xdr:nvSpPr>
        <xdr:cNvPr id="153" name="楕円 152"/>
        <xdr:cNvSpPr/>
      </xdr:nvSpPr>
      <xdr:spPr>
        <a:xfrm>
          <a:off x="3746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78757</xdr:rowOff>
    </xdr:from>
    <xdr:ext cx="405111" cy="259045"/>
    <xdr:sp macro="" textlink="">
      <xdr:nvSpPr>
        <xdr:cNvPr id="154" name="n_1mainValue【体育館・プール】&#10;有形固定資産減価償却率"/>
        <xdr:cNvSpPr txBox="1"/>
      </xdr:nvSpPr>
      <xdr:spPr>
        <a:xfrm>
          <a:off x="35820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65" name="直線コネクタ 16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66" name="テキスト ボックス 165"/>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67" name="直線コネクタ 16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68" name="テキスト ボックス 167"/>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69" name="直線コネクタ 16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70" name="テキスト ボックス 169"/>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71" name="直線コネクタ 17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72" name="テキスト ボックス 171"/>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73" name="直線コネクタ 17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74" name="テキスト ボックス 173"/>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75" name="直線コネクタ 17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76" name="テキスト ボックス 175"/>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7" name="直線コネクタ 17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78" name="テキスト ボックス 177"/>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9"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78377</xdr:rowOff>
    </xdr:from>
    <xdr:to>
      <xdr:col>54</xdr:col>
      <xdr:colOff>189865</xdr:colOff>
      <xdr:row>63</xdr:row>
      <xdr:rowOff>160020</xdr:rowOff>
    </xdr:to>
    <xdr:cxnSp macro="">
      <xdr:nvCxnSpPr>
        <xdr:cNvPr id="180" name="直線コネクタ 179"/>
        <xdr:cNvCxnSpPr/>
      </xdr:nvCxnSpPr>
      <xdr:spPr>
        <a:xfrm flipV="1">
          <a:off x="10476865" y="9679577"/>
          <a:ext cx="0" cy="1281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163847</xdr:rowOff>
    </xdr:from>
    <xdr:ext cx="469744" cy="259045"/>
    <xdr:sp macro="" textlink="">
      <xdr:nvSpPr>
        <xdr:cNvPr id="181" name="【体育館・プール】&#10;一人当たり面積最小値テキスト"/>
        <xdr:cNvSpPr txBox="1"/>
      </xdr:nvSpPr>
      <xdr:spPr>
        <a:xfrm>
          <a:off x="10515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160020</xdr:rowOff>
    </xdr:from>
    <xdr:to>
      <xdr:col>55</xdr:col>
      <xdr:colOff>88900</xdr:colOff>
      <xdr:row>63</xdr:row>
      <xdr:rowOff>160020</xdr:rowOff>
    </xdr:to>
    <xdr:cxnSp macro="">
      <xdr:nvCxnSpPr>
        <xdr:cNvPr id="182" name="直線コネクタ 181"/>
        <xdr:cNvCxnSpPr/>
      </xdr:nvCxnSpPr>
      <xdr:spPr>
        <a:xfrm>
          <a:off x="10388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25054</xdr:rowOff>
    </xdr:from>
    <xdr:ext cx="469744" cy="259045"/>
    <xdr:sp macro="" textlink="">
      <xdr:nvSpPr>
        <xdr:cNvPr id="183" name="【体育館・プール】&#10;一人当たり面積最大値テキスト"/>
        <xdr:cNvSpPr txBox="1"/>
      </xdr:nvSpPr>
      <xdr:spPr>
        <a:xfrm>
          <a:off x="10515600" y="945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78377</xdr:rowOff>
    </xdr:from>
    <xdr:to>
      <xdr:col>55</xdr:col>
      <xdr:colOff>88900</xdr:colOff>
      <xdr:row>56</xdr:row>
      <xdr:rowOff>78377</xdr:rowOff>
    </xdr:to>
    <xdr:cxnSp macro="">
      <xdr:nvCxnSpPr>
        <xdr:cNvPr id="184" name="直線コネクタ 183"/>
        <xdr:cNvCxnSpPr/>
      </xdr:nvCxnSpPr>
      <xdr:spPr>
        <a:xfrm>
          <a:off x="10388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25599</xdr:rowOff>
    </xdr:from>
    <xdr:ext cx="469744" cy="259045"/>
    <xdr:sp macro="" textlink="">
      <xdr:nvSpPr>
        <xdr:cNvPr id="185" name="【体育館・プール】&#10;一人当たり面積平均値テキスト"/>
        <xdr:cNvSpPr txBox="1"/>
      </xdr:nvSpPr>
      <xdr:spPr>
        <a:xfrm>
          <a:off x="10515600" y="10484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47172</xdr:rowOff>
    </xdr:from>
    <xdr:to>
      <xdr:col>55</xdr:col>
      <xdr:colOff>50800</xdr:colOff>
      <xdr:row>61</xdr:row>
      <xdr:rowOff>148772</xdr:rowOff>
    </xdr:to>
    <xdr:sp macro="" textlink="">
      <xdr:nvSpPr>
        <xdr:cNvPr id="186" name="フローチャート: 判断 185"/>
        <xdr:cNvSpPr/>
      </xdr:nvSpPr>
      <xdr:spPr>
        <a:xfrm>
          <a:off x="10426700" y="1050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86360</xdr:rowOff>
    </xdr:from>
    <xdr:to>
      <xdr:col>50</xdr:col>
      <xdr:colOff>165100</xdr:colOff>
      <xdr:row>62</xdr:row>
      <xdr:rowOff>16510</xdr:rowOff>
    </xdr:to>
    <xdr:sp macro="" textlink="">
      <xdr:nvSpPr>
        <xdr:cNvPr id="187" name="フローチャート: 判断 186"/>
        <xdr:cNvSpPr/>
      </xdr:nvSpPr>
      <xdr:spPr>
        <a:xfrm>
          <a:off x="9588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33037</xdr:rowOff>
    </xdr:from>
    <xdr:ext cx="469744" cy="259045"/>
    <xdr:sp macro="" textlink="">
      <xdr:nvSpPr>
        <xdr:cNvPr id="188" name="n_1aveValue【体育館・プール】&#10;一人当たり面積"/>
        <xdr:cNvSpPr txBox="1"/>
      </xdr:nvSpPr>
      <xdr:spPr>
        <a:xfrm>
          <a:off x="93917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127181</xdr:rowOff>
    </xdr:from>
    <xdr:to>
      <xdr:col>46</xdr:col>
      <xdr:colOff>38100</xdr:colOff>
      <xdr:row>61</xdr:row>
      <xdr:rowOff>57331</xdr:rowOff>
    </xdr:to>
    <xdr:sp macro="" textlink="">
      <xdr:nvSpPr>
        <xdr:cNvPr id="189" name="フローチャート: 判断 188"/>
        <xdr:cNvSpPr/>
      </xdr:nvSpPr>
      <xdr:spPr>
        <a:xfrm>
          <a:off x="869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73858</xdr:rowOff>
    </xdr:from>
    <xdr:ext cx="469744" cy="259045"/>
    <xdr:sp macro="" textlink="">
      <xdr:nvSpPr>
        <xdr:cNvPr id="190" name="n_2aveValue【体育館・プール】&#10;一人当たり面積"/>
        <xdr:cNvSpPr txBox="1"/>
      </xdr:nvSpPr>
      <xdr:spPr>
        <a:xfrm>
          <a:off x="8515427" y="1018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91" name="テキスト ボックス 19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2" name="テキスト ボックス 19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3" name="テキスト ボックス 19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4" name="テキスト ボックス 19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5" name="テキスト ボックス 19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119017</xdr:rowOff>
    </xdr:from>
    <xdr:to>
      <xdr:col>50</xdr:col>
      <xdr:colOff>165100</xdr:colOff>
      <xdr:row>62</xdr:row>
      <xdr:rowOff>49167</xdr:rowOff>
    </xdr:to>
    <xdr:sp macro="" textlink="">
      <xdr:nvSpPr>
        <xdr:cNvPr id="196" name="楕円 195"/>
        <xdr:cNvSpPr/>
      </xdr:nvSpPr>
      <xdr:spPr>
        <a:xfrm>
          <a:off x="95885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40294</xdr:rowOff>
    </xdr:from>
    <xdr:ext cx="469744" cy="259045"/>
    <xdr:sp macro="" textlink="">
      <xdr:nvSpPr>
        <xdr:cNvPr id="197" name="n_1mainValue【体育館・プール】&#10;一人当たり面積"/>
        <xdr:cNvSpPr txBox="1"/>
      </xdr:nvSpPr>
      <xdr:spPr>
        <a:xfrm>
          <a:off x="9391727" y="106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8" name="正方形/長方形 19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99" name="正方形/長方形 19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0" name="正方形/長方形 19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1" name="正方形/長方形 20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2" name="正方形/長方形 20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3" name="正方形/長方形 20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4" name="正方形/長方形 20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5" name="正方形/長方形 20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6" name="テキスト ボックス 20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7" name="直線コネクタ 20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08" name="テキスト ボックス 207"/>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09" name="直線コネクタ 208"/>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10" name="テキスト ボックス 209"/>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11" name="直線コネクタ 210"/>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12" name="テキスト ボックス 211"/>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13" name="直線コネクタ 212"/>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14" name="テキスト ボックス 213"/>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15" name="直線コネクタ 214"/>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16" name="テキスト ボックス 215"/>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17" name="直線コネクタ 21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18" name="テキスト ボックス 217"/>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1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84</xdr:row>
      <xdr:rowOff>166115</xdr:rowOff>
    </xdr:to>
    <xdr:cxnSp macro="">
      <xdr:nvCxnSpPr>
        <xdr:cNvPr id="220" name="直線コネクタ 219"/>
        <xdr:cNvCxnSpPr/>
      </xdr:nvCxnSpPr>
      <xdr:spPr>
        <a:xfrm flipV="1">
          <a:off x="4634865" y="13292328"/>
          <a:ext cx="0" cy="1275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169942</xdr:rowOff>
    </xdr:from>
    <xdr:ext cx="405111" cy="259045"/>
    <xdr:sp macro="" textlink="">
      <xdr:nvSpPr>
        <xdr:cNvPr id="221" name="【福祉施設】&#10;有形固定資産減価償却率最小値テキスト"/>
        <xdr:cNvSpPr txBox="1"/>
      </xdr:nvSpPr>
      <xdr:spPr>
        <a:xfrm>
          <a:off x="4673600" y="1457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166115</xdr:rowOff>
    </xdr:from>
    <xdr:to>
      <xdr:col>24</xdr:col>
      <xdr:colOff>152400</xdr:colOff>
      <xdr:row>84</xdr:row>
      <xdr:rowOff>166115</xdr:rowOff>
    </xdr:to>
    <xdr:cxnSp macro="">
      <xdr:nvCxnSpPr>
        <xdr:cNvPr id="222" name="直線コネクタ 221"/>
        <xdr:cNvCxnSpPr/>
      </xdr:nvCxnSpPr>
      <xdr:spPr>
        <a:xfrm>
          <a:off x="4546600" y="1456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23" name="【福祉施設】&#10;有形固定資産減価償却率最大値テキスト"/>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24" name="直線コネクタ 223"/>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75455</xdr:rowOff>
    </xdr:from>
    <xdr:ext cx="405111" cy="259045"/>
    <xdr:sp macro="" textlink="">
      <xdr:nvSpPr>
        <xdr:cNvPr id="225" name="【福祉施設】&#10;有形固定資産減価償却率平均値テキスト"/>
        <xdr:cNvSpPr txBox="1"/>
      </xdr:nvSpPr>
      <xdr:spPr>
        <a:xfrm>
          <a:off x="4673600" y="14134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97028</xdr:rowOff>
    </xdr:from>
    <xdr:to>
      <xdr:col>24</xdr:col>
      <xdr:colOff>114300</xdr:colOff>
      <xdr:row>83</xdr:row>
      <xdr:rowOff>27178</xdr:rowOff>
    </xdr:to>
    <xdr:sp macro="" textlink="">
      <xdr:nvSpPr>
        <xdr:cNvPr id="226" name="フローチャート: 判断 225"/>
        <xdr:cNvSpPr/>
      </xdr:nvSpPr>
      <xdr:spPr>
        <a:xfrm>
          <a:off x="4584700" y="1415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87885</xdr:rowOff>
    </xdr:from>
    <xdr:to>
      <xdr:col>20</xdr:col>
      <xdr:colOff>38100</xdr:colOff>
      <xdr:row>83</xdr:row>
      <xdr:rowOff>18035</xdr:rowOff>
    </xdr:to>
    <xdr:sp macro="" textlink="">
      <xdr:nvSpPr>
        <xdr:cNvPr id="227" name="フローチャート: 判断 226"/>
        <xdr:cNvSpPr/>
      </xdr:nvSpPr>
      <xdr:spPr>
        <a:xfrm>
          <a:off x="3746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9162</xdr:rowOff>
    </xdr:from>
    <xdr:ext cx="405111" cy="259045"/>
    <xdr:sp macro="" textlink="">
      <xdr:nvSpPr>
        <xdr:cNvPr id="228" name="n_1aveValue【福祉施設】&#10;有形固定資産減価償却率"/>
        <xdr:cNvSpPr txBox="1"/>
      </xdr:nvSpPr>
      <xdr:spPr>
        <a:xfrm>
          <a:off x="35820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83</xdr:row>
      <xdr:rowOff>85598</xdr:rowOff>
    </xdr:from>
    <xdr:to>
      <xdr:col>15</xdr:col>
      <xdr:colOff>101600</xdr:colOff>
      <xdr:row>84</xdr:row>
      <xdr:rowOff>15748</xdr:rowOff>
    </xdr:to>
    <xdr:sp macro="" textlink="">
      <xdr:nvSpPr>
        <xdr:cNvPr id="229" name="フローチャート: 判断 228"/>
        <xdr:cNvSpPr/>
      </xdr:nvSpPr>
      <xdr:spPr>
        <a:xfrm>
          <a:off x="2857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82</xdr:row>
      <xdr:rowOff>32275</xdr:rowOff>
    </xdr:from>
    <xdr:ext cx="405111" cy="259045"/>
    <xdr:sp macro="" textlink="">
      <xdr:nvSpPr>
        <xdr:cNvPr id="230" name="n_2aveValue【福祉施設】&#10;有形固定資産減価償却率"/>
        <xdr:cNvSpPr txBox="1"/>
      </xdr:nvSpPr>
      <xdr:spPr>
        <a:xfrm>
          <a:off x="2705744" y="1409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31" name="テキスト ボックス 23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2" name="テキスト ボックス 23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3" name="テキスト ボックス 23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4" name="テキスト ボックス 23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5" name="テキスト ボックス 23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71882</xdr:rowOff>
    </xdr:from>
    <xdr:to>
      <xdr:col>20</xdr:col>
      <xdr:colOff>38100</xdr:colOff>
      <xdr:row>80</xdr:row>
      <xdr:rowOff>2032</xdr:rowOff>
    </xdr:to>
    <xdr:sp macro="" textlink="">
      <xdr:nvSpPr>
        <xdr:cNvPr id="236" name="楕円 235"/>
        <xdr:cNvSpPr/>
      </xdr:nvSpPr>
      <xdr:spPr>
        <a:xfrm>
          <a:off x="3746500" y="1361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78</xdr:row>
      <xdr:rowOff>18559</xdr:rowOff>
    </xdr:from>
    <xdr:ext cx="405111" cy="259045"/>
    <xdr:sp macro="" textlink="">
      <xdr:nvSpPr>
        <xdr:cNvPr id="237" name="n_1mainValue【福祉施設】&#10;有形固定資産減価償却率"/>
        <xdr:cNvSpPr txBox="1"/>
      </xdr:nvSpPr>
      <xdr:spPr>
        <a:xfrm>
          <a:off x="3582044" y="1339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38" name="正方形/長方形 23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9" name="正方形/長方形 23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0" name="正方形/長方形 23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1" name="正方形/長方形 24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2" name="正方形/長方形 24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3" name="正方形/長方形 24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4" name="正方形/長方形 24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5" name="正方形/長方形 24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6" name="テキスト ボックス 24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47" name="直線コネクタ 24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48" name="直線コネクタ 247"/>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49" name="テキスト ボックス 248"/>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50" name="直線コネクタ 249"/>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51" name="テキスト ボックス 250"/>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52" name="直線コネクタ 251"/>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53" name="テキスト ボックス 252"/>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54" name="直線コネクタ 253"/>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55" name="テキスト ボックス 254"/>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56" name="直線コネクタ 255"/>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57" name="テキスト ボックス 256"/>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58" name="直線コネクタ 257"/>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59" name="テキスト ボックス 258"/>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0" name="直線コネクタ 25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1" name="テキスト ボックス 26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96882</xdr:rowOff>
    </xdr:from>
    <xdr:to>
      <xdr:col>54</xdr:col>
      <xdr:colOff>189865</xdr:colOff>
      <xdr:row>86</xdr:row>
      <xdr:rowOff>113212</xdr:rowOff>
    </xdr:to>
    <xdr:cxnSp macro="">
      <xdr:nvCxnSpPr>
        <xdr:cNvPr id="263" name="直線コネクタ 262"/>
        <xdr:cNvCxnSpPr/>
      </xdr:nvCxnSpPr>
      <xdr:spPr>
        <a:xfrm flipV="1">
          <a:off x="10476865" y="13469982"/>
          <a:ext cx="0" cy="138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117039</xdr:rowOff>
    </xdr:from>
    <xdr:ext cx="469744" cy="259045"/>
    <xdr:sp macro="" textlink="">
      <xdr:nvSpPr>
        <xdr:cNvPr id="264" name="【福祉施設】&#10;一人当たり面積最小値テキスト"/>
        <xdr:cNvSpPr txBox="1"/>
      </xdr:nvSpPr>
      <xdr:spPr>
        <a:xfrm>
          <a:off x="10515600" y="1486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113212</xdr:rowOff>
    </xdr:from>
    <xdr:to>
      <xdr:col>55</xdr:col>
      <xdr:colOff>88900</xdr:colOff>
      <xdr:row>86</xdr:row>
      <xdr:rowOff>113212</xdr:rowOff>
    </xdr:to>
    <xdr:cxnSp macro="">
      <xdr:nvCxnSpPr>
        <xdr:cNvPr id="265" name="直線コネクタ 264"/>
        <xdr:cNvCxnSpPr/>
      </xdr:nvCxnSpPr>
      <xdr:spPr>
        <a:xfrm>
          <a:off x="10388600" y="1485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43559</xdr:rowOff>
    </xdr:from>
    <xdr:ext cx="469744" cy="259045"/>
    <xdr:sp macro="" textlink="">
      <xdr:nvSpPr>
        <xdr:cNvPr id="266" name="【福祉施設】&#10;一人当たり面積最大値テキスト"/>
        <xdr:cNvSpPr txBox="1"/>
      </xdr:nvSpPr>
      <xdr:spPr>
        <a:xfrm>
          <a:off x="10515600" y="1324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96882</xdr:rowOff>
    </xdr:from>
    <xdr:to>
      <xdr:col>55</xdr:col>
      <xdr:colOff>88900</xdr:colOff>
      <xdr:row>78</xdr:row>
      <xdr:rowOff>96882</xdr:rowOff>
    </xdr:to>
    <xdr:cxnSp macro="">
      <xdr:nvCxnSpPr>
        <xdr:cNvPr id="267" name="直線コネクタ 266"/>
        <xdr:cNvCxnSpPr/>
      </xdr:nvCxnSpPr>
      <xdr:spPr>
        <a:xfrm>
          <a:off x="10388600" y="1346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81659</xdr:rowOff>
    </xdr:from>
    <xdr:ext cx="469744" cy="259045"/>
    <xdr:sp macro="" textlink="">
      <xdr:nvSpPr>
        <xdr:cNvPr id="268" name="【福祉施設】&#10;一人当たり面積平均値テキスト"/>
        <xdr:cNvSpPr txBox="1"/>
      </xdr:nvSpPr>
      <xdr:spPr>
        <a:xfrm>
          <a:off x="10515600" y="143120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103232</xdr:rowOff>
    </xdr:from>
    <xdr:to>
      <xdr:col>55</xdr:col>
      <xdr:colOff>50800</xdr:colOff>
      <xdr:row>84</xdr:row>
      <xdr:rowOff>33382</xdr:rowOff>
    </xdr:to>
    <xdr:sp macro="" textlink="">
      <xdr:nvSpPr>
        <xdr:cNvPr id="269" name="フローチャート: 判断 268"/>
        <xdr:cNvSpPr/>
      </xdr:nvSpPr>
      <xdr:spPr>
        <a:xfrm>
          <a:off x="10426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11793</xdr:rowOff>
    </xdr:from>
    <xdr:to>
      <xdr:col>50</xdr:col>
      <xdr:colOff>165100</xdr:colOff>
      <xdr:row>83</xdr:row>
      <xdr:rowOff>113393</xdr:rowOff>
    </xdr:to>
    <xdr:sp macro="" textlink="">
      <xdr:nvSpPr>
        <xdr:cNvPr id="270" name="フローチャート: 判断 269"/>
        <xdr:cNvSpPr/>
      </xdr:nvSpPr>
      <xdr:spPr>
        <a:xfrm>
          <a:off x="9588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129920</xdr:rowOff>
    </xdr:from>
    <xdr:ext cx="469744" cy="259045"/>
    <xdr:sp macro="" textlink="">
      <xdr:nvSpPr>
        <xdr:cNvPr id="271" name="n_1aveValue【福祉施設】&#10;一人当たり面積"/>
        <xdr:cNvSpPr txBox="1"/>
      </xdr:nvSpPr>
      <xdr:spPr>
        <a:xfrm>
          <a:off x="93917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82</xdr:row>
      <xdr:rowOff>166914</xdr:rowOff>
    </xdr:from>
    <xdr:to>
      <xdr:col>46</xdr:col>
      <xdr:colOff>38100</xdr:colOff>
      <xdr:row>83</xdr:row>
      <xdr:rowOff>97064</xdr:rowOff>
    </xdr:to>
    <xdr:sp macro="" textlink="">
      <xdr:nvSpPr>
        <xdr:cNvPr id="272" name="フローチャート: 判断 271"/>
        <xdr:cNvSpPr/>
      </xdr:nvSpPr>
      <xdr:spPr>
        <a:xfrm>
          <a:off x="8699500" y="1422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81</xdr:row>
      <xdr:rowOff>113591</xdr:rowOff>
    </xdr:from>
    <xdr:ext cx="469744" cy="259045"/>
    <xdr:sp macro="" textlink="">
      <xdr:nvSpPr>
        <xdr:cNvPr id="273" name="n_2aveValue【福祉施設】&#10;一人当たり面積"/>
        <xdr:cNvSpPr txBox="1"/>
      </xdr:nvSpPr>
      <xdr:spPr>
        <a:xfrm>
          <a:off x="8515427" y="140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74" name="テキスト ボックス 27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5" name="テキスト ボックス 27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6" name="テキスト ボックス 27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7" name="テキスト ボックス 27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8" name="テキスト ボックス 27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52614</xdr:rowOff>
    </xdr:from>
    <xdr:to>
      <xdr:col>50</xdr:col>
      <xdr:colOff>165100</xdr:colOff>
      <xdr:row>86</xdr:row>
      <xdr:rowOff>154214</xdr:rowOff>
    </xdr:to>
    <xdr:sp macro="" textlink="">
      <xdr:nvSpPr>
        <xdr:cNvPr id="279" name="楕円 278"/>
        <xdr:cNvSpPr/>
      </xdr:nvSpPr>
      <xdr:spPr>
        <a:xfrm>
          <a:off x="9588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86</xdr:row>
      <xdr:rowOff>145341</xdr:rowOff>
    </xdr:from>
    <xdr:ext cx="469744" cy="259045"/>
    <xdr:sp macro="" textlink="">
      <xdr:nvSpPr>
        <xdr:cNvPr id="280" name="n_1mainValue【福祉施設】&#10;一人当たり面積"/>
        <xdr:cNvSpPr txBox="1"/>
      </xdr:nvSpPr>
      <xdr:spPr>
        <a:xfrm>
          <a:off x="93917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291" name="テキスト ボックス 290"/>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2" name="直線コネクタ 291"/>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93" name="テキスト ボックス 292"/>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4" name="直線コネクタ 293"/>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5" name="テキスト ボックス 294"/>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6" name="直線コネクタ 295"/>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7" name="テキスト ボックス 296"/>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8" name="直線コネクタ 297"/>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9" name="テキスト ボックス 298"/>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01" name="テキスト ボックス 30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107</xdr:row>
      <xdr:rowOff>51054</xdr:rowOff>
    </xdr:to>
    <xdr:cxnSp macro="">
      <xdr:nvCxnSpPr>
        <xdr:cNvPr id="303" name="直線コネクタ 302"/>
        <xdr:cNvCxnSpPr/>
      </xdr:nvCxnSpPr>
      <xdr:spPr>
        <a:xfrm flipV="1">
          <a:off x="4634865" y="1722120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4" name="【市民会館】&#10;有形固定資産減価償却率最小値テキスト"/>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5" name="直線コネクタ 304"/>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306" name="【市民会館】&#10;有形固定資産減価償却率最大値テキスト"/>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307" name="直線コネクタ 306"/>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104412</xdr:rowOff>
    </xdr:from>
    <xdr:ext cx="405111" cy="259045"/>
    <xdr:sp macro="" textlink="">
      <xdr:nvSpPr>
        <xdr:cNvPr id="308" name="【市民会館】&#10;有形固定資産減価償却率平均値テキスト"/>
        <xdr:cNvSpPr txBox="1"/>
      </xdr:nvSpPr>
      <xdr:spPr>
        <a:xfrm>
          <a:off x="4673600" y="17935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125985</xdr:rowOff>
    </xdr:from>
    <xdr:to>
      <xdr:col>24</xdr:col>
      <xdr:colOff>114300</xdr:colOff>
      <xdr:row>105</xdr:row>
      <xdr:rowOff>56135</xdr:rowOff>
    </xdr:to>
    <xdr:sp macro="" textlink="">
      <xdr:nvSpPr>
        <xdr:cNvPr id="309" name="フローチャート: 判断 308"/>
        <xdr:cNvSpPr/>
      </xdr:nvSpPr>
      <xdr:spPr>
        <a:xfrm>
          <a:off x="4584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116839</xdr:rowOff>
    </xdr:from>
    <xdr:to>
      <xdr:col>20</xdr:col>
      <xdr:colOff>38100</xdr:colOff>
      <xdr:row>105</xdr:row>
      <xdr:rowOff>46989</xdr:rowOff>
    </xdr:to>
    <xdr:sp macro="" textlink="">
      <xdr:nvSpPr>
        <xdr:cNvPr id="310" name="フローチャート: 判断 309"/>
        <xdr:cNvSpPr/>
      </xdr:nvSpPr>
      <xdr:spPr>
        <a:xfrm>
          <a:off x="3746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63516</xdr:rowOff>
    </xdr:from>
    <xdr:ext cx="405111" cy="259045"/>
    <xdr:sp macro="" textlink="">
      <xdr:nvSpPr>
        <xdr:cNvPr id="311" name="n_1aveValue【市民会館】&#10;有形固定資産減価償却率"/>
        <xdr:cNvSpPr txBox="1"/>
      </xdr:nvSpPr>
      <xdr:spPr>
        <a:xfrm>
          <a:off x="35820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105</xdr:row>
      <xdr:rowOff>43687</xdr:rowOff>
    </xdr:from>
    <xdr:to>
      <xdr:col>15</xdr:col>
      <xdr:colOff>101600</xdr:colOff>
      <xdr:row>105</xdr:row>
      <xdr:rowOff>145287</xdr:rowOff>
    </xdr:to>
    <xdr:sp macro="" textlink="">
      <xdr:nvSpPr>
        <xdr:cNvPr id="312" name="フローチャート: 判断 311"/>
        <xdr:cNvSpPr/>
      </xdr:nvSpPr>
      <xdr:spPr>
        <a:xfrm>
          <a:off x="2857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161814</xdr:rowOff>
    </xdr:from>
    <xdr:ext cx="405111" cy="259045"/>
    <xdr:sp macro="" textlink="">
      <xdr:nvSpPr>
        <xdr:cNvPr id="313" name="n_2aveValue【市民会館】&#10;有形固定資産減価償却率"/>
        <xdr:cNvSpPr txBox="1"/>
      </xdr:nvSpPr>
      <xdr:spPr>
        <a:xfrm>
          <a:off x="2705744" y="1782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4" name="テキスト ボックス 3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162561</xdr:rowOff>
    </xdr:from>
    <xdr:to>
      <xdr:col>20</xdr:col>
      <xdr:colOff>38100</xdr:colOff>
      <xdr:row>105</xdr:row>
      <xdr:rowOff>92711</xdr:rowOff>
    </xdr:to>
    <xdr:sp macro="" textlink="">
      <xdr:nvSpPr>
        <xdr:cNvPr id="319" name="楕円 318"/>
        <xdr:cNvSpPr/>
      </xdr:nvSpPr>
      <xdr:spPr>
        <a:xfrm>
          <a:off x="3746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83838</xdr:rowOff>
    </xdr:from>
    <xdr:ext cx="405111" cy="259045"/>
    <xdr:sp macro="" textlink="">
      <xdr:nvSpPr>
        <xdr:cNvPr id="320" name="n_1mainValue【市民会館】&#10;有形固定資産減価償却率"/>
        <xdr:cNvSpPr txBox="1"/>
      </xdr:nvSpPr>
      <xdr:spPr>
        <a:xfrm>
          <a:off x="3582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1" name="正方形/長方形 32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2" name="正方形/長方形 32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3" name="正方形/長方形 32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4" name="正方形/長方形 32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5" name="正方形/長方形 32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6" name="正方形/長方形 32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7" name="正方形/長方形 32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8" name="正方形/長方形 32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9" name="テキスト ボックス 32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0" name="直線コネクタ 32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1" name="直線コネクタ 33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2" name="テキスト ボックス 33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3" name="直線コネクタ 33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4" name="テキスト ボックス 33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5" name="直線コネクタ 33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6" name="テキスト ボックス 33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7" name="直線コネクタ 33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8" name="テキスト ボックス 33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9" name="直線コネクタ 33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0" name="テキスト ボックス 33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1" name="直線コネクタ 34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2" name="テキスト ボックス 34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76200</xdr:rowOff>
    </xdr:from>
    <xdr:to>
      <xdr:col>54</xdr:col>
      <xdr:colOff>189865</xdr:colOff>
      <xdr:row>107</xdr:row>
      <xdr:rowOff>114300</xdr:rowOff>
    </xdr:to>
    <xdr:cxnSp macro="">
      <xdr:nvCxnSpPr>
        <xdr:cNvPr id="344" name="直線コネクタ 343"/>
        <xdr:cNvCxnSpPr/>
      </xdr:nvCxnSpPr>
      <xdr:spPr>
        <a:xfrm flipV="1">
          <a:off x="10476865" y="170497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118127</xdr:rowOff>
    </xdr:from>
    <xdr:ext cx="469744" cy="259045"/>
    <xdr:sp macro="" textlink="">
      <xdr:nvSpPr>
        <xdr:cNvPr id="345" name="【市民会館】&#10;一人当たり面積最小値テキスト"/>
        <xdr:cNvSpPr txBox="1"/>
      </xdr:nvSpPr>
      <xdr:spPr>
        <a:xfrm>
          <a:off x="10515600"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114300</xdr:rowOff>
    </xdr:from>
    <xdr:to>
      <xdr:col>55</xdr:col>
      <xdr:colOff>88900</xdr:colOff>
      <xdr:row>107</xdr:row>
      <xdr:rowOff>114300</xdr:rowOff>
    </xdr:to>
    <xdr:cxnSp macro="">
      <xdr:nvCxnSpPr>
        <xdr:cNvPr id="346" name="直線コネクタ 345"/>
        <xdr:cNvCxnSpPr/>
      </xdr:nvCxnSpPr>
      <xdr:spPr>
        <a:xfrm>
          <a:off x="10388600" y="184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22877</xdr:rowOff>
    </xdr:from>
    <xdr:ext cx="469744" cy="259045"/>
    <xdr:sp macro="" textlink="">
      <xdr:nvSpPr>
        <xdr:cNvPr id="347" name="【市民会館】&#10;一人当たり面積最大値テキスト"/>
        <xdr:cNvSpPr txBox="1"/>
      </xdr:nvSpPr>
      <xdr:spPr>
        <a:xfrm>
          <a:off x="10515600" y="1682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76200</xdr:rowOff>
    </xdr:from>
    <xdr:to>
      <xdr:col>55</xdr:col>
      <xdr:colOff>88900</xdr:colOff>
      <xdr:row>99</xdr:row>
      <xdr:rowOff>76200</xdr:rowOff>
    </xdr:to>
    <xdr:cxnSp macro="">
      <xdr:nvCxnSpPr>
        <xdr:cNvPr id="348" name="直線コネクタ 347"/>
        <xdr:cNvCxnSpPr/>
      </xdr:nvCxnSpPr>
      <xdr:spPr>
        <a:xfrm>
          <a:off x="10388600" y="1704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72407</xdr:rowOff>
    </xdr:from>
    <xdr:ext cx="469744" cy="259045"/>
    <xdr:sp macro="" textlink="">
      <xdr:nvSpPr>
        <xdr:cNvPr id="349" name="【市民会館】&#10;一人当たり面積平均値テキスト"/>
        <xdr:cNvSpPr txBox="1"/>
      </xdr:nvSpPr>
      <xdr:spPr>
        <a:xfrm>
          <a:off x="10515600" y="1790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350" name="フローチャート: 判断 349"/>
        <xdr:cNvSpPr/>
      </xdr:nvSpPr>
      <xdr:spPr>
        <a:xfrm>
          <a:off x="10426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166370</xdr:rowOff>
    </xdr:from>
    <xdr:to>
      <xdr:col>50</xdr:col>
      <xdr:colOff>165100</xdr:colOff>
      <xdr:row>104</xdr:row>
      <xdr:rowOff>96520</xdr:rowOff>
    </xdr:to>
    <xdr:sp macro="" textlink="">
      <xdr:nvSpPr>
        <xdr:cNvPr id="351" name="フローチャート: 判断 350"/>
        <xdr:cNvSpPr/>
      </xdr:nvSpPr>
      <xdr:spPr>
        <a:xfrm>
          <a:off x="9588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87647</xdr:rowOff>
    </xdr:from>
    <xdr:ext cx="469744" cy="259045"/>
    <xdr:sp macro="" textlink="">
      <xdr:nvSpPr>
        <xdr:cNvPr id="352" name="n_1aveValue【市民会館】&#10;一人当たり面積"/>
        <xdr:cNvSpPr txBox="1"/>
      </xdr:nvSpPr>
      <xdr:spPr>
        <a:xfrm>
          <a:off x="93917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71120</xdr:rowOff>
    </xdr:from>
    <xdr:to>
      <xdr:col>46</xdr:col>
      <xdr:colOff>38100</xdr:colOff>
      <xdr:row>105</xdr:row>
      <xdr:rowOff>1270</xdr:rowOff>
    </xdr:to>
    <xdr:sp macro="" textlink="">
      <xdr:nvSpPr>
        <xdr:cNvPr id="353" name="フローチャート: 判断 352"/>
        <xdr:cNvSpPr/>
      </xdr:nvSpPr>
      <xdr:spPr>
        <a:xfrm>
          <a:off x="869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17797</xdr:rowOff>
    </xdr:from>
    <xdr:ext cx="469744" cy="259045"/>
    <xdr:sp macro="" textlink="">
      <xdr:nvSpPr>
        <xdr:cNvPr id="354" name="n_2aveValue【市民会館】&#10;一人当たり面積"/>
        <xdr:cNvSpPr txBox="1"/>
      </xdr:nvSpPr>
      <xdr:spPr>
        <a:xfrm>
          <a:off x="8515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55" name="テキスト ボックス 35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6" name="テキスト ボックス 35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7" name="テキスト ボックス 35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8" name="テキスト ボックス 35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9" name="テキスト ボックス 35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132080</xdr:rowOff>
    </xdr:from>
    <xdr:to>
      <xdr:col>50</xdr:col>
      <xdr:colOff>165100</xdr:colOff>
      <xdr:row>104</xdr:row>
      <xdr:rowOff>62230</xdr:rowOff>
    </xdr:to>
    <xdr:sp macro="" textlink="">
      <xdr:nvSpPr>
        <xdr:cNvPr id="360" name="楕円 359"/>
        <xdr:cNvSpPr/>
      </xdr:nvSpPr>
      <xdr:spPr>
        <a:xfrm>
          <a:off x="9588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102</xdr:row>
      <xdr:rowOff>78757</xdr:rowOff>
    </xdr:from>
    <xdr:ext cx="469744" cy="259045"/>
    <xdr:sp macro="" textlink="">
      <xdr:nvSpPr>
        <xdr:cNvPr id="361" name="n_1mainValue【市民会館】&#10;一人当たり面積"/>
        <xdr:cNvSpPr txBox="1"/>
      </xdr:nvSpPr>
      <xdr:spPr>
        <a:xfrm>
          <a:off x="93917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2" name="正方形/長方形 36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3" name="正方形/長方形 36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4" name="正方形/長方形 36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5" name="正方形/長方形 36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6" name="正方形/長方形 36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7" name="正方形/長方形 36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8" name="正方形/長方形 36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9" name="正方形/長方形 36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0" name="正方形/長方形 36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1" name="正方形/長方形 37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2" name="正方形/長方形 37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3" name="正方形/長方形 37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4" name="正方形/長方形 37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5" name="正方形/長方形 37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76" name="正方形/長方形 37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77" name="正方形/長方形 37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78" name="正方形/長方形 3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9" name="正方形/長方形 3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0" name="正方形/長方形 3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1" name="正方形/長方形 3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2" name="正方形/長方形 3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3" name="正方形/長方形 3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4" name="正方形/長方形 3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5" name="正方形/長方形 38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6" name="正方形/長方形 38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7" name="正方形/長方形 38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8" name="正方形/長方形 38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9" name="正方形/長方形 38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0" name="正方形/長方形 38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1" name="正方形/長方形 39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2" name="正方形/長方形 39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3" name="正方形/長方形 39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94" name="正方形/長方形 39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5" name="正方形/長方形 39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6" name="正方形/長方形 39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7" name="正方形/長方形 39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8" name="正方形/長方形 39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9" name="正方形/長方形 39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0" name="正方形/長方形 39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1" name="正方形/長方形 40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2" name="テキスト ボックス 40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3" name="直線コネクタ 40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04" name="テキスト ボックス 403"/>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05" name="直線コネクタ 40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06" name="テキスト ボックス 405"/>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07" name="直線コネクタ 40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08" name="テキスト ボックス 40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09" name="直線コネクタ 40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10" name="テキスト ボックス 40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1" name="直線コネクタ 41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2" name="テキスト ボックス 41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13" name="直線コネクタ 41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414" name="テキスト ボックス 413"/>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5" name="直線コネクタ 41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16" name="テキスト ボックス 415"/>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87</xdr:row>
      <xdr:rowOff>11430</xdr:rowOff>
    </xdr:to>
    <xdr:cxnSp macro="">
      <xdr:nvCxnSpPr>
        <xdr:cNvPr id="418" name="直線コネクタ 417"/>
        <xdr:cNvCxnSpPr/>
      </xdr:nvCxnSpPr>
      <xdr:spPr>
        <a:xfrm flipV="1">
          <a:off x="16318864" y="1337119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15257</xdr:rowOff>
    </xdr:from>
    <xdr:ext cx="405111" cy="259045"/>
    <xdr:sp macro="" textlink="">
      <xdr:nvSpPr>
        <xdr:cNvPr id="419" name="【消防施設】&#10;有形固定資産減価償却率最小値テキスト"/>
        <xdr:cNvSpPr txBox="1"/>
      </xdr:nvSpPr>
      <xdr:spPr>
        <a:xfrm>
          <a:off x="16357600" y="1493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11430</xdr:rowOff>
    </xdr:from>
    <xdr:to>
      <xdr:col>86</xdr:col>
      <xdr:colOff>25400</xdr:colOff>
      <xdr:row>87</xdr:row>
      <xdr:rowOff>11430</xdr:rowOff>
    </xdr:to>
    <xdr:cxnSp macro="">
      <xdr:nvCxnSpPr>
        <xdr:cNvPr id="420" name="直線コネクタ 419"/>
        <xdr:cNvCxnSpPr/>
      </xdr:nvCxnSpPr>
      <xdr:spPr>
        <a:xfrm>
          <a:off x="16230600" y="1492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421" name="【消防施設】&#10;有形固定資産減価償却率最大値テキスト"/>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422" name="直線コネクタ 421"/>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423" name="【消防施設】&#10;有形固定資産減価償却率平均値テキスト"/>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424" name="フローチャート: 判断 423"/>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120650</xdr:rowOff>
    </xdr:from>
    <xdr:to>
      <xdr:col>81</xdr:col>
      <xdr:colOff>101600</xdr:colOff>
      <xdr:row>82</xdr:row>
      <xdr:rowOff>50800</xdr:rowOff>
    </xdr:to>
    <xdr:sp macro="" textlink="">
      <xdr:nvSpPr>
        <xdr:cNvPr id="425" name="フローチャート: 判断 424"/>
        <xdr:cNvSpPr/>
      </xdr:nvSpPr>
      <xdr:spPr>
        <a:xfrm>
          <a:off x="15430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41927</xdr:rowOff>
    </xdr:from>
    <xdr:ext cx="405111" cy="259045"/>
    <xdr:sp macro="" textlink="">
      <xdr:nvSpPr>
        <xdr:cNvPr id="426" name="n_1aveValue【消防施設】&#10;有形固定資産減価償却率"/>
        <xdr:cNvSpPr txBox="1"/>
      </xdr:nvSpPr>
      <xdr:spPr>
        <a:xfrm>
          <a:off x="152660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93980</xdr:rowOff>
    </xdr:from>
    <xdr:to>
      <xdr:col>76</xdr:col>
      <xdr:colOff>165100</xdr:colOff>
      <xdr:row>82</xdr:row>
      <xdr:rowOff>24130</xdr:rowOff>
    </xdr:to>
    <xdr:sp macro="" textlink="">
      <xdr:nvSpPr>
        <xdr:cNvPr id="427" name="フローチャート: 判断 426"/>
        <xdr:cNvSpPr/>
      </xdr:nvSpPr>
      <xdr:spPr>
        <a:xfrm>
          <a:off x="14541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40657</xdr:rowOff>
    </xdr:from>
    <xdr:ext cx="405111" cy="259045"/>
    <xdr:sp macro="" textlink="">
      <xdr:nvSpPr>
        <xdr:cNvPr id="428" name="n_2aveValue【消防施設】&#10;有形固定資産減価償却率"/>
        <xdr:cNvSpPr txBox="1"/>
      </xdr:nvSpPr>
      <xdr:spPr>
        <a:xfrm>
          <a:off x="14389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429" name="テキスト ボックス 42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0" name="テキスト ボックス 42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1" name="テキスト ボックス 43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2" name="テキスト ボックス 43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3" name="テキスト ボックス 43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135889</xdr:rowOff>
    </xdr:from>
    <xdr:to>
      <xdr:col>81</xdr:col>
      <xdr:colOff>101600</xdr:colOff>
      <xdr:row>78</xdr:row>
      <xdr:rowOff>66039</xdr:rowOff>
    </xdr:to>
    <xdr:sp macro="" textlink="">
      <xdr:nvSpPr>
        <xdr:cNvPr id="434" name="楕円 433"/>
        <xdr:cNvSpPr/>
      </xdr:nvSpPr>
      <xdr:spPr>
        <a:xfrm>
          <a:off x="15430500" y="133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76</xdr:row>
      <xdr:rowOff>82566</xdr:rowOff>
    </xdr:from>
    <xdr:ext cx="405111" cy="259045"/>
    <xdr:sp macro="" textlink="">
      <xdr:nvSpPr>
        <xdr:cNvPr id="435" name="n_1mainValue【消防施設】&#10;有形固定資産減価償却率"/>
        <xdr:cNvSpPr txBox="1"/>
      </xdr:nvSpPr>
      <xdr:spPr>
        <a:xfrm>
          <a:off x="15266044"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36" name="正方形/長方形 4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7" name="正方形/長方形 4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8" name="正方形/長方形 4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9" name="正方形/長方形 4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0" name="正方形/長方形 4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1" name="正方形/長方形 4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2" name="正方形/長方形 4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3" name="正方形/長方形 44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44" name="テキスト ボックス 44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45" name="直線コネクタ 44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46" name="直線コネクタ 44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47" name="テキスト ボックス 44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48" name="直線コネクタ 44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49" name="テキスト ボックス 44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50" name="直線コネクタ 44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51" name="テキスト ボックス 45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52" name="直線コネクタ 45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53" name="テキスト ボックス 45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54" name="直線コネクタ 45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55" name="テキスト ボックス 45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56" name="直線コネクタ 45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57" name="テキスト ボックス 45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5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64770</xdr:rowOff>
    </xdr:to>
    <xdr:cxnSp macro="">
      <xdr:nvCxnSpPr>
        <xdr:cNvPr id="459" name="直線コネクタ 458"/>
        <xdr:cNvCxnSpPr/>
      </xdr:nvCxnSpPr>
      <xdr:spPr>
        <a:xfrm flipV="1">
          <a:off x="22160864" y="134340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68597</xdr:rowOff>
    </xdr:from>
    <xdr:ext cx="469744" cy="259045"/>
    <xdr:sp macro="" textlink="">
      <xdr:nvSpPr>
        <xdr:cNvPr id="460" name="【消防施設】&#10;一人当たり面積最小値テキスト"/>
        <xdr:cNvSpPr txBox="1"/>
      </xdr:nvSpPr>
      <xdr:spPr>
        <a:xfrm>
          <a:off x="22199600"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64770</xdr:rowOff>
    </xdr:from>
    <xdr:to>
      <xdr:col>116</xdr:col>
      <xdr:colOff>152400</xdr:colOff>
      <xdr:row>85</xdr:row>
      <xdr:rowOff>64770</xdr:rowOff>
    </xdr:to>
    <xdr:cxnSp macro="">
      <xdr:nvCxnSpPr>
        <xdr:cNvPr id="461" name="直線コネクタ 460"/>
        <xdr:cNvCxnSpPr/>
      </xdr:nvCxnSpPr>
      <xdr:spPr>
        <a:xfrm>
          <a:off x="22072600" y="1463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462" name="【消防施設】&#10;一人当たり面積最大値テキスト"/>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463" name="直線コネクタ 462"/>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83838</xdr:rowOff>
    </xdr:from>
    <xdr:ext cx="469744" cy="259045"/>
    <xdr:sp macro="" textlink="">
      <xdr:nvSpPr>
        <xdr:cNvPr id="464" name="【消防施設】&#10;一人当たり面積平均値テキスト"/>
        <xdr:cNvSpPr txBox="1"/>
      </xdr:nvSpPr>
      <xdr:spPr>
        <a:xfrm>
          <a:off x="22199600" y="139712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105411</xdr:rowOff>
    </xdr:from>
    <xdr:to>
      <xdr:col>116</xdr:col>
      <xdr:colOff>114300</xdr:colOff>
      <xdr:row>82</xdr:row>
      <xdr:rowOff>35561</xdr:rowOff>
    </xdr:to>
    <xdr:sp macro="" textlink="">
      <xdr:nvSpPr>
        <xdr:cNvPr id="465" name="フローチャート: 判断 464"/>
        <xdr:cNvSpPr/>
      </xdr:nvSpPr>
      <xdr:spPr>
        <a:xfrm>
          <a:off x="221107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48261</xdr:rowOff>
    </xdr:from>
    <xdr:to>
      <xdr:col>112</xdr:col>
      <xdr:colOff>38100</xdr:colOff>
      <xdr:row>80</xdr:row>
      <xdr:rowOff>149861</xdr:rowOff>
    </xdr:to>
    <xdr:sp macro="" textlink="">
      <xdr:nvSpPr>
        <xdr:cNvPr id="466" name="フローチャート: 判断 465"/>
        <xdr:cNvSpPr/>
      </xdr:nvSpPr>
      <xdr:spPr>
        <a:xfrm>
          <a:off x="21272500" y="13764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78</xdr:row>
      <xdr:rowOff>166388</xdr:rowOff>
    </xdr:from>
    <xdr:ext cx="469744" cy="259045"/>
    <xdr:sp macro="" textlink="">
      <xdr:nvSpPr>
        <xdr:cNvPr id="467" name="n_1aveValue【消防施設】&#10;一人当たり面積"/>
        <xdr:cNvSpPr txBox="1"/>
      </xdr:nvSpPr>
      <xdr:spPr>
        <a:xfrm>
          <a:off x="21075727" y="1353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80</xdr:row>
      <xdr:rowOff>63500</xdr:rowOff>
    </xdr:from>
    <xdr:to>
      <xdr:col>107</xdr:col>
      <xdr:colOff>101600</xdr:colOff>
      <xdr:row>80</xdr:row>
      <xdr:rowOff>165100</xdr:rowOff>
    </xdr:to>
    <xdr:sp macro="" textlink="">
      <xdr:nvSpPr>
        <xdr:cNvPr id="468" name="フローチャート: 判断 467"/>
        <xdr:cNvSpPr/>
      </xdr:nvSpPr>
      <xdr:spPr>
        <a:xfrm>
          <a:off x="203835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79</xdr:row>
      <xdr:rowOff>10177</xdr:rowOff>
    </xdr:from>
    <xdr:ext cx="469744" cy="259045"/>
    <xdr:sp macro="" textlink="">
      <xdr:nvSpPr>
        <xdr:cNvPr id="469" name="n_2aveValue【消防施設】&#10;一人当たり面積"/>
        <xdr:cNvSpPr txBox="1"/>
      </xdr:nvSpPr>
      <xdr:spPr>
        <a:xfrm>
          <a:off x="20199427"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70" name="テキスト ボックス 46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1" name="テキスト ボックス 47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2" name="テキスト ボックス 47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73" name="テキスト ボックス 47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74" name="テキスト ボックス 47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475" name="楕円 474"/>
        <xdr:cNvSpPr/>
      </xdr:nvSpPr>
      <xdr:spPr>
        <a:xfrm>
          <a:off x="2127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57166</xdr:rowOff>
    </xdr:from>
    <xdr:ext cx="469744" cy="259045"/>
    <xdr:sp macro="" textlink="">
      <xdr:nvSpPr>
        <xdr:cNvPr id="476" name="n_1mainValue【消防施設】&#10;一人当たり面積"/>
        <xdr:cNvSpPr txBox="1"/>
      </xdr:nvSpPr>
      <xdr:spPr>
        <a:xfrm>
          <a:off x="21075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77" name="正方形/長方形 47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78" name="正方形/長方形 47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79" name="正方形/長方形 47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0" name="正方形/長方形 47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1" name="正方形/長方形 48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2" name="正方形/長方形 48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3" name="正方形/長方形 48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4" name="正方形/長方形 48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85" name="テキスト ボックス 48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86" name="直線コネクタ 48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487" name="直線コネクタ 48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88" name="テキスト ボックス 48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89" name="直線コネクタ 48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90" name="テキスト ボックス 48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91" name="直線コネクタ 49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92" name="テキスト ボックス 49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93" name="直線コネクタ 49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94" name="テキスト ボックス 49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95" name="直線コネクタ 49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96" name="テキスト ボックス 49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97" name="直線コネクタ 49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98" name="テキスト ボックス 49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99" name="直線コネクタ 49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00" name="テキスト ボックス 49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0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66402</xdr:rowOff>
    </xdr:from>
    <xdr:to>
      <xdr:col>85</xdr:col>
      <xdr:colOff>126364</xdr:colOff>
      <xdr:row>109</xdr:row>
      <xdr:rowOff>2721</xdr:rowOff>
    </xdr:to>
    <xdr:cxnSp macro="">
      <xdr:nvCxnSpPr>
        <xdr:cNvPr id="502" name="直線コネクタ 501"/>
        <xdr:cNvCxnSpPr/>
      </xdr:nvCxnSpPr>
      <xdr:spPr>
        <a:xfrm flipV="1">
          <a:off x="16318864" y="17211402"/>
          <a:ext cx="0" cy="1479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6548</xdr:rowOff>
    </xdr:from>
    <xdr:ext cx="340478" cy="259045"/>
    <xdr:sp macro="" textlink="">
      <xdr:nvSpPr>
        <xdr:cNvPr id="503" name="【庁舎】&#10;有形固定資産減価償却率最小値テキスト"/>
        <xdr:cNvSpPr txBox="1"/>
      </xdr:nvSpPr>
      <xdr:spPr>
        <a:xfrm>
          <a:off x="16357600" y="1869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xdr:rowOff>
    </xdr:from>
    <xdr:to>
      <xdr:col>86</xdr:col>
      <xdr:colOff>25400</xdr:colOff>
      <xdr:row>109</xdr:row>
      <xdr:rowOff>2721</xdr:rowOff>
    </xdr:to>
    <xdr:cxnSp macro="">
      <xdr:nvCxnSpPr>
        <xdr:cNvPr id="504" name="直線コネクタ 503"/>
        <xdr:cNvCxnSpPr/>
      </xdr:nvCxnSpPr>
      <xdr:spPr>
        <a:xfrm>
          <a:off x="16230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13079</xdr:rowOff>
    </xdr:from>
    <xdr:ext cx="405111" cy="259045"/>
    <xdr:sp macro="" textlink="">
      <xdr:nvSpPr>
        <xdr:cNvPr id="505" name="【庁舎】&#10;有形固定資産減価償却率最大値テキスト"/>
        <xdr:cNvSpPr txBox="1"/>
      </xdr:nvSpPr>
      <xdr:spPr>
        <a:xfrm>
          <a:off x="16357600" y="16986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66402</xdr:rowOff>
    </xdr:from>
    <xdr:to>
      <xdr:col>86</xdr:col>
      <xdr:colOff>25400</xdr:colOff>
      <xdr:row>100</xdr:row>
      <xdr:rowOff>66402</xdr:rowOff>
    </xdr:to>
    <xdr:cxnSp macro="">
      <xdr:nvCxnSpPr>
        <xdr:cNvPr id="506" name="直線コネクタ 505"/>
        <xdr:cNvCxnSpPr/>
      </xdr:nvCxnSpPr>
      <xdr:spPr>
        <a:xfrm>
          <a:off x="16230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507" name="【庁舎】&#10;有形固定資産減価償却率平均値テキスト"/>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508" name="フローチャート: 判断 507"/>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31931</xdr:rowOff>
    </xdr:from>
    <xdr:to>
      <xdr:col>81</xdr:col>
      <xdr:colOff>101600</xdr:colOff>
      <xdr:row>103</xdr:row>
      <xdr:rowOff>133531</xdr:rowOff>
    </xdr:to>
    <xdr:sp macro="" textlink="">
      <xdr:nvSpPr>
        <xdr:cNvPr id="509" name="フローチャート: 判断 508"/>
        <xdr:cNvSpPr/>
      </xdr:nvSpPr>
      <xdr:spPr>
        <a:xfrm>
          <a:off x="15430500" y="1769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124658</xdr:rowOff>
    </xdr:from>
    <xdr:ext cx="405111" cy="259045"/>
    <xdr:sp macro="" textlink="">
      <xdr:nvSpPr>
        <xdr:cNvPr id="510" name="n_1aveValue【庁舎】&#10;有形固定資産減価償却率"/>
        <xdr:cNvSpPr txBox="1"/>
      </xdr:nvSpPr>
      <xdr:spPr>
        <a:xfrm>
          <a:off x="15266044" y="177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64588</xdr:rowOff>
    </xdr:from>
    <xdr:to>
      <xdr:col>76</xdr:col>
      <xdr:colOff>165100</xdr:colOff>
      <xdr:row>103</xdr:row>
      <xdr:rowOff>166188</xdr:rowOff>
    </xdr:to>
    <xdr:sp macro="" textlink="">
      <xdr:nvSpPr>
        <xdr:cNvPr id="511" name="フローチャート: 判断 510"/>
        <xdr:cNvSpPr/>
      </xdr:nvSpPr>
      <xdr:spPr>
        <a:xfrm>
          <a:off x="14541500" y="1772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11265</xdr:rowOff>
    </xdr:from>
    <xdr:ext cx="405111" cy="259045"/>
    <xdr:sp macro="" textlink="">
      <xdr:nvSpPr>
        <xdr:cNvPr id="512" name="n_2aveValue【庁舎】&#10;有形固定資産減価償却率"/>
        <xdr:cNvSpPr txBox="1"/>
      </xdr:nvSpPr>
      <xdr:spPr>
        <a:xfrm>
          <a:off x="14389744" y="174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513" name="テキスト ボックス 51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14" name="テキスト ボックス 51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15" name="テキスト ボックス 51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16" name="テキスト ボックス 51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17" name="テキスト ボックス 51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69487</xdr:rowOff>
    </xdr:from>
    <xdr:to>
      <xdr:col>81</xdr:col>
      <xdr:colOff>101600</xdr:colOff>
      <xdr:row>99</xdr:row>
      <xdr:rowOff>171087</xdr:rowOff>
    </xdr:to>
    <xdr:sp macro="" textlink="">
      <xdr:nvSpPr>
        <xdr:cNvPr id="518" name="楕円 517"/>
        <xdr:cNvSpPr/>
      </xdr:nvSpPr>
      <xdr:spPr>
        <a:xfrm>
          <a:off x="154305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98</xdr:row>
      <xdr:rowOff>16164</xdr:rowOff>
    </xdr:from>
    <xdr:ext cx="405111" cy="259045"/>
    <xdr:sp macro="" textlink="">
      <xdr:nvSpPr>
        <xdr:cNvPr id="519" name="n_1mainValue【庁舎】&#10;有形固定資産減価償却率"/>
        <xdr:cNvSpPr txBox="1"/>
      </xdr:nvSpPr>
      <xdr:spPr>
        <a:xfrm>
          <a:off x="15266044"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20" name="正方形/長方形 51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21" name="正方形/長方形 52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2" name="正方形/長方形 52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3" name="正方形/長方形 52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24" name="正方形/長方形 52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25" name="正方形/長方形 52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26" name="正方形/長方形 52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27" name="正方形/長方形 52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28" name="テキスト ボックス 52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29" name="直線コネクタ 52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30" name="テキスト ボックス 52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31" name="直線コネクタ 53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32" name="テキスト ボックス 53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33" name="直線コネクタ 53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34" name="テキスト ボックス 53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35" name="直線コネクタ 53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36" name="テキスト ボックス 53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37" name="直線コネクタ 53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38" name="テキスト ボックス 53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39" name="直線コネクタ 53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40" name="テキスト ボックス 53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41" name="直線コネクタ 54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42" name="テキスト ボックス 54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43" name="直線コネクタ 54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4" name="テキスト ボックス 54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30480</xdr:rowOff>
    </xdr:from>
    <xdr:to>
      <xdr:col>116</xdr:col>
      <xdr:colOff>62864</xdr:colOff>
      <xdr:row>109</xdr:row>
      <xdr:rowOff>100693</xdr:rowOff>
    </xdr:to>
    <xdr:cxnSp macro="">
      <xdr:nvCxnSpPr>
        <xdr:cNvPr id="546" name="直線コネクタ 545"/>
        <xdr:cNvCxnSpPr/>
      </xdr:nvCxnSpPr>
      <xdr:spPr>
        <a:xfrm flipV="1">
          <a:off x="22160864" y="17175480"/>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104520</xdr:rowOff>
    </xdr:from>
    <xdr:ext cx="469744" cy="259045"/>
    <xdr:sp macro="" textlink="">
      <xdr:nvSpPr>
        <xdr:cNvPr id="547" name="【庁舎】&#10;一人当たり面積最小値テキスト"/>
        <xdr:cNvSpPr txBox="1"/>
      </xdr:nvSpPr>
      <xdr:spPr>
        <a:xfrm>
          <a:off x="22199600" y="1879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100693</xdr:rowOff>
    </xdr:from>
    <xdr:to>
      <xdr:col>116</xdr:col>
      <xdr:colOff>152400</xdr:colOff>
      <xdr:row>109</xdr:row>
      <xdr:rowOff>100693</xdr:rowOff>
    </xdr:to>
    <xdr:cxnSp macro="">
      <xdr:nvCxnSpPr>
        <xdr:cNvPr id="548" name="直線コネクタ 547"/>
        <xdr:cNvCxnSpPr/>
      </xdr:nvCxnSpPr>
      <xdr:spPr>
        <a:xfrm>
          <a:off x="22072600" y="187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148607</xdr:rowOff>
    </xdr:from>
    <xdr:ext cx="469744" cy="259045"/>
    <xdr:sp macro="" textlink="">
      <xdr:nvSpPr>
        <xdr:cNvPr id="549" name="【庁舎】&#10;一人当たり面積最大値テキスト"/>
        <xdr:cNvSpPr txBox="1"/>
      </xdr:nvSpPr>
      <xdr:spPr>
        <a:xfrm>
          <a:off x="22199600"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30480</xdr:rowOff>
    </xdr:from>
    <xdr:to>
      <xdr:col>116</xdr:col>
      <xdr:colOff>152400</xdr:colOff>
      <xdr:row>100</xdr:row>
      <xdr:rowOff>30480</xdr:rowOff>
    </xdr:to>
    <xdr:cxnSp macro="">
      <xdr:nvCxnSpPr>
        <xdr:cNvPr id="550" name="直線コネクタ 549"/>
        <xdr:cNvCxnSpPr/>
      </xdr:nvCxnSpPr>
      <xdr:spPr>
        <a:xfrm>
          <a:off x="22072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20156</xdr:rowOff>
    </xdr:from>
    <xdr:ext cx="469744" cy="259045"/>
    <xdr:sp macro="" textlink="">
      <xdr:nvSpPr>
        <xdr:cNvPr id="551" name="【庁舎】&#10;一人当たり面積平均値テキスト"/>
        <xdr:cNvSpPr txBox="1"/>
      </xdr:nvSpPr>
      <xdr:spPr>
        <a:xfrm>
          <a:off x="22199600" y="18193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552" name="フローチャート: 判断 551"/>
        <xdr:cNvSpPr/>
      </xdr:nvSpPr>
      <xdr:spPr>
        <a:xfrm>
          <a:off x="221107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13970</xdr:rowOff>
    </xdr:from>
    <xdr:to>
      <xdr:col>112</xdr:col>
      <xdr:colOff>38100</xdr:colOff>
      <xdr:row>107</xdr:row>
      <xdr:rowOff>115570</xdr:rowOff>
    </xdr:to>
    <xdr:sp macro="" textlink="">
      <xdr:nvSpPr>
        <xdr:cNvPr id="553" name="フローチャート: 判断 552"/>
        <xdr:cNvSpPr/>
      </xdr:nvSpPr>
      <xdr:spPr>
        <a:xfrm>
          <a:off x="21272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132097</xdr:rowOff>
    </xdr:from>
    <xdr:ext cx="469744" cy="259045"/>
    <xdr:sp macro="" textlink="">
      <xdr:nvSpPr>
        <xdr:cNvPr id="554" name="n_1aveValue【庁舎】&#10;一人当たり面積"/>
        <xdr:cNvSpPr txBox="1"/>
      </xdr:nvSpPr>
      <xdr:spPr>
        <a:xfrm>
          <a:off x="210757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162561</xdr:rowOff>
    </xdr:from>
    <xdr:to>
      <xdr:col>107</xdr:col>
      <xdr:colOff>101600</xdr:colOff>
      <xdr:row>107</xdr:row>
      <xdr:rowOff>92711</xdr:rowOff>
    </xdr:to>
    <xdr:sp macro="" textlink="">
      <xdr:nvSpPr>
        <xdr:cNvPr id="555" name="フローチャート: 判断 554"/>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109238</xdr:rowOff>
    </xdr:from>
    <xdr:ext cx="469744" cy="259045"/>
    <xdr:sp macro="" textlink="">
      <xdr:nvSpPr>
        <xdr:cNvPr id="556" name="n_2aveValue【庁舎】&#10;一人当たり面積"/>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57" name="テキスト ボックス 55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8" name="テキスト ボックス 55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59" name="テキスト ボックス 55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60" name="テキスト ボックス 55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61" name="テキスト ボックス 56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109</xdr:row>
      <xdr:rowOff>13970</xdr:rowOff>
    </xdr:from>
    <xdr:to>
      <xdr:col>112</xdr:col>
      <xdr:colOff>38100</xdr:colOff>
      <xdr:row>109</xdr:row>
      <xdr:rowOff>115570</xdr:rowOff>
    </xdr:to>
    <xdr:sp macro="" textlink="">
      <xdr:nvSpPr>
        <xdr:cNvPr id="562" name="楕円 561"/>
        <xdr:cNvSpPr/>
      </xdr:nvSpPr>
      <xdr:spPr>
        <a:xfrm>
          <a:off x="21272500" y="187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109</xdr:row>
      <xdr:rowOff>106697</xdr:rowOff>
    </xdr:from>
    <xdr:ext cx="469744" cy="259045"/>
    <xdr:sp macro="" textlink="">
      <xdr:nvSpPr>
        <xdr:cNvPr id="563" name="n_1mainValue【庁舎】&#10;一人当たり面積"/>
        <xdr:cNvSpPr txBox="1"/>
      </xdr:nvSpPr>
      <xdr:spPr>
        <a:xfrm>
          <a:off x="21075727" y="187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4" name="正方形/長方形 5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5" name="正方形/長方形 5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6" name="テキスト ボックス 5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有形固定資産減価償却率は、</a:t>
          </a:r>
          <a:r>
            <a:rPr kumimoji="1" lang="ja-JP" altLang="ja-JP" sz="1100">
              <a:solidFill>
                <a:schemeClr val="dk1"/>
              </a:solidFill>
              <a:effectLst/>
              <a:latin typeface="+mn-lt"/>
              <a:ea typeface="+mn-ea"/>
              <a:cs typeface="+mn-cs"/>
            </a:rPr>
            <a:t>昭和４０年代に建設した</a:t>
          </a:r>
          <a:r>
            <a:rPr kumimoji="1" lang="ja-JP" altLang="en-US" sz="1100">
              <a:solidFill>
                <a:schemeClr val="dk1"/>
              </a:solidFill>
              <a:effectLst/>
              <a:latin typeface="+mn-lt"/>
              <a:ea typeface="+mn-ea"/>
              <a:cs typeface="+mn-cs"/>
            </a:rPr>
            <a:t>庁舎・福祉施設（サテライト診療所）・消防施設</a:t>
          </a:r>
          <a:r>
            <a:rPr kumimoji="1" lang="ja-JP" altLang="ja-JP" sz="1100">
              <a:solidFill>
                <a:schemeClr val="dk1"/>
              </a:solidFill>
              <a:effectLst/>
              <a:latin typeface="+mn-lt"/>
              <a:ea typeface="+mn-ea"/>
              <a:cs typeface="+mn-cs"/>
            </a:rPr>
            <a:t>が耐用年数を迎えつつあることから、類似団体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より高い数値となっている</a:t>
          </a:r>
          <a:r>
            <a:rPr kumimoji="1" lang="ja-JP" altLang="en-US" sz="1100">
              <a:solidFill>
                <a:schemeClr val="dk1"/>
              </a:solidFill>
              <a:effectLst/>
              <a:latin typeface="+mn-lt"/>
              <a:ea typeface="+mn-ea"/>
              <a:cs typeface="+mn-cs"/>
            </a:rPr>
            <a:t>。図書館や市民会館については、耐用年数を超えていないため類似団体内平均値と同等となっている。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公共施設総合管理計画や経営改革プランに基づき、</a:t>
          </a:r>
          <a:r>
            <a:rPr kumimoji="1" lang="ja-JP" altLang="en-US" sz="1100">
              <a:solidFill>
                <a:schemeClr val="dk1"/>
              </a:solidFill>
              <a:effectLst/>
              <a:latin typeface="+mn-lt"/>
              <a:ea typeface="+mn-ea"/>
              <a:cs typeface="+mn-cs"/>
            </a:rPr>
            <a:t>公共施設については</a:t>
          </a:r>
          <a:r>
            <a:rPr kumimoji="1" lang="ja-JP" altLang="ja-JP" sz="1100">
              <a:solidFill>
                <a:schemeClr val="dk1"/>
              </a:solidFill>
              <a:effectLst/>
              <a:latin typeface="+mn-lt"/>
              <a:ea typeface="+mn-ea"/>
              <a:cs typeface="+mn-cs"/>
            </a:rPr>
            <a:t>計画的に再編・集約化や維持保全に努めていく</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29kawanis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133251</v>
          </cell>
          <cell r="F3">
            <v>81990</v>
          </cell>
        </row>
        <row r="5">
          <cell r="A5" t="str">
            <v xml:space="preserve"> H26</v>
          </cell>
          <cell r="D5">
            <v>70728</v>
          </cell>
          <cell r="F5">
            <v>87551</v>
          </cell>
        </row>
        <row r="7">
          <cell r="A7" t="str">
            <v xml:space="preserve"> H27</v>
          </cell>
          <cell r="D7">
            <v>127600</v>
          </cell>
          <cell r="F7">
            <v>77577</v>
          </cell>
        </row>
        <row r="9">
          <cell r="A9" t="str">
            <v xml:space="preserve"> H28</v>
          </cell>
          <cell r="D9">
            <v>82935</v>
          </cell>
          <cell r="F9">
            <v>115123</v>
          </cell>
        </row>
        <row r="11">
          <cell r="A11" t="str">
            <v xml:space="preserve"> H29</v>
          </cell>
          <cell r="D11">
            <v>72647</v>
          </cell>
          <cell r="F11">
            <v>98899</v>
          </cell>
        </row>
        <row r="18">
          <cell r="B18" t="str">
            <v>H25</v>
          </cell>
          <cell r="C18" t="str">
            <v>H26</v>
          </cell>
          <cell r="D18" t="str">
            <v>H27</v>
          </cell>
          <cell r="E18" t="str">
            <v>H28</v>
          </cell>
          <cell r="F18" t="str">
            <v>H29</v>
          </cell>
        </row>
        <row r="19">
          <cell r="A19" t="str">
            <v>実質収支額</v>
          </cell>
          <cell r="B19">
            <v>4.55</v>
          </cell>
          <cell r="C19">
            <v>4.99</v>
          </cell>
          <cell r="D19">
            <v>4.1399999999999997</v>
          </cell>
          <cell r="E19">
            <v>3.46</v>
          </cell>
          <cell r="F19">
            <v>3.18</v>
          </cell>
        </row>
        <row r="20">
          <cell r="A20" t="str">
            <v>財政調整基金残高</v>
          </cell>
          <cell r="B20">
            <v>11.42</v>
          </cell>
          <cell r="C20">
            <v>11.77</v>
          </cell>
          <cell r="D20">
            <v>12.45</v>
          </cell>
          <cell r="E20">
            <v>9.85</v>
          </cell>
          <cell r="F20">
            <v>7.44</v>
          </cell>
        </row>
        <row r="21">
          <cell r="A21" t="str">
            <v>実質単年度収支</v>
          </cell>
          <cell r="B21">
            <v>3.08</v>
          </cell>
          <cell r="C21">
            <v>0.81</v>
          </cell>
          <cell r="D21">
            <v>0.09</v>
          </cell>
          <cell r="E21">
            <v>-3.15</v>
          </cell>
          <cell r="F21">
            <v>-2.77</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0.02</v>
          </cell>
          <cell r="D30" t="e">
            <v>#N/A</v>
          </cell>
          <cell r="E30">
            <v>0.05</v>
          </cell>
          <cell r="F30" t="e">
            <v>#N/A</v>
          </cell>
          <cell r="G30">
            <v>0.02</v>
          </cell>
          <cell r="H30" t="e">
            <v>#N/A</v>
          </cell>
          <cell r="I30">
            <v>0.03</v>
          </cell>
          <cell r="J30" t="e">
            <v>#N/A</v>
          </cell>
          <cell r="K30">
            <v>0.03</v>
          </cell>
        </row>
        <row r="31">
          <cell r="A31" t="str">
            <v>農業集落排水事業特別会計</v>
          </cell>
          <cell r="B31" t="e">
            <v>#N/A</v>
          </cell>
          <cell r="C31">
            <v>0.1</v>
          </cell>
          <cell r="D31" t="e">
            <v>#N/A</v>
          </cell>
          <cell r="E31">
            <v>7.0000000000000007E-2</v>
          </cell>
          <cell r="F31" t="e">
            <v>#N/A</v>
          </cell>
          <cell r="G31">
            <v>0.04</v>
          </cell>
          <cell r="H31" t="e">
            <v>#N/A</v>
          </cell>
          <cell r="I31">
            <v>0.05</v>
          </cell>
          <cell r="J31" t="e">
            <v>#N/A</v>
          </cell>
          <cell r="K31">
            <v>0.05</v>
          </cell>
        </row>
        <row r="32">
          <cell r="A32" t="str">
            <v>下水道事業特別会計</v>
          </cell>
          <cell r="B32" t="e">
            <v>#N/A</v>
          </cell>
          <cell r="C32">
            <v>0.2</v>
          </cell>
          <cell r="D32" t="e">
            <v>#N/A</v>
          </cell>
          <cell r="E32">
            <v>0.13</v>
          </cell>
          <cell r="F32" t="e">
            <v>#N/A</v>
          </cell>
          <cell r="G32">
            <v>0.09</v>
          </cell>
          <cell r="H32" t="e">
            <v>#N/A</v>
          </cell>
          <cell r="I32">
            <v>0.16</v>
          </cell>
          <cell r="J32" t="e">
            <v>#N/A</v>
          </cell>
          <cell r="K32">
            <v>0.11</v>
          </cell>
        </row>
        <row r="33">
          <cell r="A33" t="str">
            <v>介護保険事業特別会計</v>
          </cell>
          <cell r="B33" t="e">
            <v>#N/A</v>
          </cell>
          <cell r="C33">
            <v>0.18</v>
          </cell>
          <cell r="D33" t="e">
            <v>#N/A</v>
          </cell>
          <cell r="E33">
            <v>0.4</v>
          </cell>
          <cell r="F33" t="e">
            <v>#N/A</v>
          </cell>
          <cell r="G33">
            <v>0.36</v>
          </cell>
          <cell r="H33" t="e">
            <v>#N/A</v>
          </cell>
          <cell r="I33">
            <v>0.63</v>
          </cell>
          <cell r="J33" t="e">
            <v>#N/A</v>
          </cell>
          <cell r="K33">
            <v>0.72</v>
          </cell>
        </row>
        <row r="34">
          <cell r="A34" t="str">
            <v>国民健康保険事業特別会計</v>
          </cell>
          <cell r="B34" t="e">
            <v>#N/A</v>
          </cell>
          <cell r="C34">
            <v>1.1599999999999999</v>
          </cell>
          <cell r="D34" t="e">
            <v>#N/A</v>
          </cell>
          <cell r="E34">
            <v>0.49</v>
          </cell>
          <cell r="F34" t="e">
            <v>#N/A</v>
          </cell>
          <cell r="G34">
            <v>7.0000000000000007E-2</v>
          </cell>
          <cell r="H34" t="e">
            <v>#N/A</v>
          </cell>
          <cell r="I34">
            <v>0.83</v>
          </cell>
          <cell r="J34" t="e">
            <v>#N/A</v>
          </cell>
          <cell r="K34">
            <v>0.79</v>
          </cell>
        </row>
        <row r="35">
          <cell r="A35" t="str">
            <v>水道事業会計</v>
          </cell>
          <cell r="B35" t="e">
            <v>#N/A</v>
          </cell>
          <cell r="C35">
            <v>1.95</v>
          </cell>
          <cell r="D35" t="e">
            <v>#N/A</v>
          </cell>
          <cell r="E35">
            <v>1.82</v>
          </cell>
          <cell r="F35" t="e">
            <v>#N/A</v>
          </cell>
          <cell r="G35">
            <v>2.1</v>
          </cell>
          <cell r="H35" t="e">
            <v>#N/A</v>
          </cell>
          <cell r="I35">
            <v>2.3199999999999998</v>
          </cell>
          <cell r="J35" t="e">
            <v>#N/A</v>
          </cell>
          <cell r="K35">
            <v>2.2400000000000002</v>
          </cell>
        </row>
        <row r="36">
          <cell r="A36" t="str">
            <v>一般会計</v>
          </cell>
          <cell r="B36" t="e">
            <v>#N/A</v>
          </cell>
          <cell r="C36">
            <v>4.55</v>
          </cell>
          <cell r="D36" t="e">
            <v>#N/A</v>
          </cell>
          <cell r="E36">
            <v>4.99</v>
          </cell>
          <cell r="F36" t="e">
            <v>#N/A</v>
          </cell>
          <cell r="G36">
            <v>4.1399999999999997</v>
          </cell>
          <cell r="H36" t="e">
            <v>#N/A</v>
          </cell>
          <cell r="I36">
            <v>3.45</v>
          </cell>
          <cell r="J36" t="e">
            <v>#N/A</v>
          </cell>
          <cell r="K36">
            <v>3.17</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1370</v>
          </cell>
          <cell r="G42">
            <v>1464</v>
          </cell>
          <cell r="J42">
            <v>1449</v>
          </cell>
          <cell r="M42">
            <v>1542</v>
          </cell>
          <cell r="P42">
            <v>1551</v>
          </cell>
        </row>
        <row r="43">
          <cell r="A43" t="str">
            <v>一時借入金の利子</v>
          </cell>
          <cell r="B43">
            <v>1</v>
          </cell>
          <cell r="E43">
            <v>1</v>
          </cell>
          <cell r="H43">
            <v>0</v>
          </cell>
          <cell r="K43">
            <v>1</v>
          </cell>
          <cell r="N43">
            <v>1</v>
          </cell>
        </row>
        <row r="44">
          <cell r="A44" t="str">
            <v>債務負担行為に基づく支出額</v>
          </cell>
          <cell r="B44">
            <v>19</v>
          </cell>
          <cell r="E44">
            <v>13</v>
          </cell>
          <cell r="H44" t="str">
            <v>-</v>
          </cell>
          <cell r="K44">
            <v>3</v>
          </cell>
          <cell r="N44">
            <v>3</v>
          </cell>
        </row>
        <row r="45">
          <cell r="A45" t="str">
            <v>組合等が起こした地方債の元利償還金に対する負担金等</v>
          </cell>
          <cell r="B45">
            <v>621</v>
          </cell>
          <cell r="E45">
            <v>604</v>
          </cell>
          <cell r="H45">
            <v>624</v>
          </cell>
          <cell r="K45">
            <v>731</v>
          </cell>
          <cell r="N45">
            <v>677</v>
          </cell>
        </row>
        <row r="46">
          <cell r="A46" t="str">
            <v>公営企業債の元利償還金に対する繰入金</v>
          </cell>
          <cell r="B46">
            <v>268</v>
          </cell>
          <cell r="E46">
            <v>263</v>
          </cell>
          <cell r="H46">
            <v>290</v>
          </cell>
          <cell r="K46">
            <v>324</v>
          </cell>
          <cell r="N46">
            <v>308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986</v>
          </cell>
          <cell r="E49">
            <v>1008</v>
          </cell>
          <cell r="H49">
            <v>1058</v>
          </cell>
          <cell r="K49">
            <v>1105</v>
          </cell>
          <cell r="N49">
            <v>1184</v>
          </cell>
        </row>
        <row r="50">
          <cell r="A50" t="str">
            <v>実質公債費比率の分子</v>
          </cell>
          <cell r="B50" t="e">
            <v>#N/A</v>
          </cell>
          <cell r="C50">
            <v>525</v>
          </cell>
          <cell r="D50" t="e">
            <v>#N/A</v>
          </cell>
          <cell r="E50" t="e">
            <v>#N/A</v>
          </cell>
          <cell r="F50">
            <v>425</v>
          </cell>
          <cell r="G50" t="e">
            <v>#N/A</v>
          </cell>
          <cell r="H50" t="e">
            <v>#N/A</v>
          </cell>
          <cell r="I50">
            <v>523</v>
          </cell>
          <cell r="J50" t="e">
            <v>#N/A</v>
          </cell>
          <cell r="K50" t="e">
            <v>#N/A</v>
          </cell>
          <cell r="L50">
            <v>622</v>
          </cell>
          <cell r="M50" t="e">
            <v>#N/A</v>
          </cell>
          <cell r="N50" t="e">
            <v>#N/A</v>
          </cell>
          <cell r="O50">
            <v>622</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16131</v>
          </cell>
          <cell r="G56">
            <v>16176</v>
          </cell>
          <cell r="J56">
            <v>16572</v>
          </cell>
          <cell r="M56">
            <v>16144</v>
          </cell>
          <cell r="P56">
            <v>15837</v>
          </cell>
        </row>
        <row r="57">
          <cell r="A57" t="str">
            <v>充当可能特定歳入</v>
          </cell>
          <cell r="D57">
            <v>147</v>
          </cell>
          <cell r="G57">
            <v>224</v>
          </cell>
          <cell r="J57">
            <v>328</v>
          </cell>
          <cell r="M57">
            <v>441</v>
          </cell>
          <cell r="P57">
            <v>463</v>
          </cell>
        </row>
        <row r="58">
          <cell r="A58" t="str">
            <v>充当可能基金</v>
          </cell>
          <cell r="D58">
            <v>1381</v>
          </cell>
          <cell r="G58">
            <v>1413</v>
          </cell>
          <cell r="J58">
            <v>1595</v>
          </cell>
          <cell r="M58">
            <v>1519</v>
          </cell>
          <cell r="P58">
            <v>1349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v>
          </cell>
          <cell r="E61">
            <v>5</v>
          </cell>
          <cell r="H61">
            <v>8</v>
          </cell>
          <cell r="K61">
            <v>26</v>
          </cell>
          <cell r="N61">
            <v>27</v>
          </cell>
        </row>
        <row r="62">
          <cell r="A62" t="str">
            <v>退職手当負担見込額</v>
          </cell>
          <cell r="B62">
            <v>1411</v>
          </cell>
          <cell r="E62">
            <v>1336</v>
          </cell>
          <cell r="H62">
            <v>1119</v>
          </cell>
          <cell r="K62">
            <v>1185</v>
          </cell>
          <cell r="N62">
            <v>1153</v>
          </cell>
        </row>
        <row r="63">
          <cell r="A63" t="str">
            <v>組合等負担等見込額</v>
          </cell>
          <cell r="B63">
            <v>7234</v>
          </cell>
          <cell r="E63">
            <v>7090</v>
          </cell>
          <cell r="H63">
            <v>6772</v>
          </cell>
          <cell r="K63">
            <v>6307</v>
          </cell>
          <cell r="N63">
            <v>5906</v>
          </cell>
        </row>
        <row r="64">
          <cell r="A64" t="str">
            <v>公営企業債等繰入見込額</v>
          </cell>
          <cell r="B64">
            <v>4267</v>
          </cell>
          <cell r="E64">
            <v>3824</v>
          </cell>
          <cell r="H64">
            <v>3758</v>
          </cell>
          <cell r="K64">
            <v>3767</v>
          </cell>
          <cell r="N64">
            <v>3715</v>
          </cell>
        </row>
        <row r="65">
          <cell r="A65" t="str">
            <v>債務負担行為に基づく支出予定額</v>
          </cell>
          <cell r="B65">
            <v>38</v>
          </cell>
          <cell r="E65">
            <v>110</v>
          </cell>
          <cell r="H65">
            <v>19</v>
          </cell>
          <cell r="K65">
            <v>15</v>
          </cell>
          <cell r="N65">
            <v>12</v>
          </cell>
        </row>
        <row r="66">
          <cell r="A66" t="str">
            <v>一般会計等に係る地方債の現在高</v>
          </cell>
          <cell r="B66">
            <v>11071</v>
          </cell>
          <cell r="E66">
            <v>11526</v>
          </cell>
          <cell r="H66">
            <v>12596</v>
          </cell>
          <cell r="K66">
            <v>12979</v>
          </cell>
          <cell r="N66">
            <v>13112</v>
          </cell>
        </row>
        <row r="67">
          <cell r="A67" t="str">
            <v>将来負担比率の分子</v>
          </cell>
          <cell r="B67" t="e">
            <v>#N/A</v>
          </cell>
          <cell r="C67">
            <v>6363</v>
          </cell>
          <cell r="D67" t="e">
            <v>#N/A</v>
          </cell>
          <cell r="E67" t="e">
            <v>#N/A</v>
          </cell>
          <cell r="F67">
            <v>6080</v>
          </cell>
          <cell r="G67" t="e">
            <v>#N/A</v>
          </cell>
          <cell r="H67" t="e">
            <v>#N/A</v>
          </cell>
          <cell r="I67">
            <v>5777</v>
          </cell>
          <cell r="J67" t="e">
            <v>#N/A</v>
          </cell>
          <cell r="K67" t="e">
            <v>#N/A</v>
          </cell>
          <cell r="L67">
            <v>6176</v>
          </cell>
          <cell r="M67" t="e">
            <v>#N/A</v>
          </cell>
          <cell r="N67" t="e">
            <v>#N/A</v>
          </cell>
          <cell r="O67">
            <v>6276</v>
          </cell>
          <cell r="P67" t="e">
            <v>#N/A</v>
          </cell>
        </row>
        <row r="71">
          <cell r="B71" t="str">
            <v>H27</v>
          </cell>
          <cell r="C71" t="str">
            <v>H28</v>
          </cell>
          <cell r="D71" t="str">
            <v>H29</v>
          </cell>
        </row>
        <row r="72">
          <cell r="A72" t="str">
            <v>財政調整基金</v>
          </cell>
          <cell r="B72">
            <v>796</v>
          </cell>
          <cell r="C72">
            <v>635</v>
          </cell>
          <cell r="D72">
            <v>476</v>
          </cell>
        </row>
        <row r="73">
          <cell r="A73" t="str">
            <v>減債基金</v>
          </cell>
          <cell r="B73">
            <v>268</v>
          </cell>
          <cell r="C73">
            <v>122</v>
          </cell>
          <cell r="D73">
            <v>26</v>
          </cell>
        </row>
        <row r="74">
          <cell r="A74" t="str">
            <v>その他特定目的基金</v>
          </cell>
          <cell r="B74">
            <v>474</v>
          </cell>
          <cell r="C74">
            <v>702</v>
          </cell>
          <cell r="D74">
            <v>749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32</v>
      </c>
      <c r="E2" s="134"/>
      <c r="F2" s="135" t="s">
        <v>347</v>
      </c>
      <c r="G2" s="136"/>
      <c r="H2" s="137"/>
    </row>
    <row r="3" spans="1:8">
      <c r="A3" s="133" t="s">
        <v>340</v>
      </c>
      <c r="B3" s="138"/>
      <c r="C3" s="139"/>
      <c r="D3" s="140">
        <v>133251</v>
      </c>
      <c r="E3" s="141"/>
      <c r="F3" s="142">
        <v>81990</v>
      </c>
      <c r="G3" s="143"/>
      <c r="H3" s="144"/>
    </row>
    <row r="4" spans="1:8">
      <c r="A4" s="145"/>
      <c r="B4" s="146"/>
      <c r="C4" s="147"/>
      <c r="D4" s="148">
        <v>25193</v>
      </c>
      <c r="E4" s="149"/>
      <c r="F4" s="150">
        <v>34482</v>
      </c>
      <c r="G4" s="151"/>
      <c r="H4" s="152"/>
    </row>
    <row r="5" spans="1:8">
      <c r="A5" s="133" t="s">
        <v>342</v>
      </c>
      <c r="B5" s="138"/>
      <c r="C5" s="139"/>
      <c r="D5" s="140">
        <v>70728</v>
      </c>
      <c r="E5" s="141"/>
      <c r="F5" s="142">
        <v>87551</v>
      </c>
      <c r="G5" s="143"/>
      <c r="H5" s="144"/>
    </row>
    <row r="6" spans="1:8">
      <c r="A6" s="145"/>
      <c r="B6" s="146"/>
      <c r="C6" s="147"/>
      <c r="D6" s="148">
        <v>40165</v>
      </c>
      <c r="E6" s="149"/>
      <c r="F6" s="150">
        <v>43994</v>
      </c>
      <c r="G6" s="151"/>
      <c r="H6" s="152"/>
    </row>
    <row r="7" spans="1:8">
      <c r="A7" s="133" t="s">
        <v>343</v>
      </c>
      <c r="B7" s="138"/>
      <c r="C7" s="139"/>
      <c r="D7" s="140">
        <v>127600</v>
      </c>
      <c r="E7" s="141"/>
      <c r="F7" s="142">
        <v>77577</v>
      </c>
      <c r="G7" s="143"/>
      <c r="H7" s="144"/>
    </row>
    <row r="8" spans="1:8">
      <c r="A8" s="145"/>
      <c r="B8" s="146"/>
      <c r="C8" s="147"/>
      <c r="D8" s="148">
        <v>60473</v>
      </c>
      <c r="E8" s="149"/>
      <c r="F8" s="150">
        <v>40870</v>
      </c>
      <c r="G8" s="151"/>
      <c r="H8" s="152"/>
    </row>
    <row r="9" spans="1:8">
      <c r="A9" s="133" t="s">
        <v>344</v>
      </c>
      <c r="B9" s="138"/>
      <c r="C9" s="139"/>
      <c r="D9" s="140">
        <v>82935</v>
      </c>
      <c r="E9" s="141"/>
      <c r="F9" s="142">
        <v>115123</v>
      </c>
      <c r="G9" s="143"/>
      <c r="H9" s="144"/>
    </row>
    <row r="10" spans="1:8">
      <c r="A10" s="145"/>
      <c r="B10" s="146"/>
      <c r="C10" s="147"/>
      <c r="D10" s="148">
        <v>41305</v>
      </c>
      <c r="E10" s="149"/>
      <c r="F10" s="150">
        <v>46026</v>
      </c>
      <c r="G10" s="151"/>
      <c r="H10" s="152"/>
    </row>
    <row r="11" spans="1:8">
      <c r="A11" s="133" t="s">
        <v>345</v>
      </c>
      <c r="B11" s="138"/>
      <c r="C11" s="139"/>
      <c r="D11" s="140">
        <v>72647</v>
      </c>
      <c r="E11" s="141"/>
      <c r="F11" s="142">
        <v>98899</v>
      </c>
      <c r="G11" s="143"/>
      <c r="H11" s="144"/>
    </row>
    <row r="12" spans="1:8">
      <c r="A12" s="145"/>
      <c r="B12" s="146"/>
      <c r="C12" s="153"/>
      <c r="D12" s="148">
        <v>54967</v>
      </c>
      <c r="E12" s="149"/>
      <c r="F12" s="150">
        <v>43734</v>
      </c>
      <c r="G12" s="151"/>
      <c r="H12" s="152"/>
    </row>
    <row r="13" spans="1:8">
      <c r="A13" s="133"/>
      <c r="B13" s="138"/>
      <c r="C13" s="154"/>
      <c r="D13" s="155">
        <v>97432</v>
      </c>
      <c r="E13" s="156"/>
      <c r="F13" s="157">
        <v>92228</v>
      </c>
      <c r="G13" s="158"/>
      <c r="H13" s="144"/>
    </row>
    <row r="14" spans="1:8">
      <c r="A14" s="145"/>
      <c r="B14" s="146"/>
      <c r="C14" s="147"/>
      <c r="D14" s="148">
        <v>44421</v>
      </c>
      <c r="E14" s="149"/>
      <c r="F14" s="150">
        <v>41821</v>
      </c>
      <c r="G14" s="151"/>
      <c r="H14" s="152"/>
    </row>
    <row r="17" spans="1:11">
      <c r="A17" s="129" t="s">
        <v>33</v>
      </c>
    </row>
    <row r="18" spans="1:11">
      <c r="A18" s="159"/>
      <c r="B18" s="159" t="e">
        <f>#REF!</f>
        <v>#REF!</v>
      </c>
      <c r="C18" s="159" t="e">
        <f>#REF!</f>
        <v>#REF!</v>
      </c>
      <c r="D18" s="159" t="e">
        <f>#REF!</f>
        <v>#REF!</v>
      </c>
      <c r="E18" s="159" t="e">
        <f>#REF!</f>
        <v>#REF!</v>
      </c>
      <c r="F18" s="159" t="e">
        <f>#REF!</f>
        <v>#REF!</v>
      </c>
    </row>
    <row r="19" spans="1:11">
      <c r="A19" s="159" t="s">
        <v>34</v>
      </c>
      <c r="B19" s="159" t="e">
        <f>ROUND(VALUE(SUBSTITUTE(#REF!,"▲","-")),2)</f>
        <v>#REF!</v>
      </c>
      <c r="C19" s="159" t="e">
        <f>ROUND(VALUE(SUBSTITUTE(#REF!,"▲","-")),2)</f>
        <v>#REF!</v>
      </c>
      <c r="D19" s="159" t="e">
        <f>ROUND(VALUE(SUBSTITUTE(#REF!,"▲","-")),2)</f>
        <v>#REF!</v>
      </c>
      <c r="E19" s="159" t="e">
        <f>ROUND(VALUE(SUBSTITUTE(#REF!,"▲","-")),2)</f>
        <v>#REF!</v>
      </c>
      <c r="F19" s="159" t="e">
        <f>ROUND(VALUE(SUBSTITUTE(#REF!,"▲","-")),2)</f>
        <v>#REF!</v>
      </c>
    </row>
    <row r="20" spans="1:11">
      <c r="A20" s="159" t="s">
        <v>35</v>
      </c>
      <c r="B20" s="159" t="e">
        <f>ROUND(VALUE(SUBSTITUTE(#REF!,"▲","-")),2)</f>
        <v>#REF!</v>
      </c>
      <c r="C20" s="159" t="e">
        <f>ROUND(VALUE(SUBSTITUTE(#REF!,"▲","-")),2)</f>
        <v>#REF!</v>
      </c>
      <c r="D20" s="159" t="e">
        <f>ROUND(VALUE(SUBSTITUTE(#REF!,"▲","-")),2)</f>
        <v>#REF!</v>
      </c>
      <c r="E20" s="159" t="e">
        <f>ROUND(VALUE(SUBSTITUTE(#REF!,"▲","-")),2)</f>
        <v>#REF!</v>
      </c>
      <c r="F20" s="159" t="e">
        <f>ROUND(VALUE(SUBSTITUTE(#REF!,"▲","-")),2)</f>
        <v>#REF!</v>
      </c>
    </row>
    <row r="21" spans="1:11">
      <c r="A21" s="159" t="s">
        <v>36</v>
      </c>
      <c r="B21" s="159" t="e">
        <f>IF(ISNUMBER(VALUE(SUBSTITUTE(#REF!,"▲","-"))),ROUND(VALUE(SUBSTITUTE(#REF!,"▲","-")),2),NA())</f>
        <v>#N/A</v>
      </c>
      <c r="C21" s="159" t="e">
        <f>IF(ISNUMBER(VALUE(SUBSTITUTE(#REF!,"▲","-"))),ROUND(VALUE(SUBSTITUTE(#REF!,"▲","-")),2),NA())</f>
        <v>#N/A</v>
      </c>
      <c r="D21" s="159" t="e">
        <f>IF(ISNUMBER(VALUE(SUBSTITUTE(#REF!,"▲","-"))),ROUND(VALUE(SUBSTITUTE(#REF!,"▲","-")),2),NA())</f>
        <v>#N/A</v>
      </c>
      <c r="E21" s="159" t="e">
        <f>IF(ISNUMBER(VALUE(SUBSTITUTE(#REF!,"▲","-"))),ROUND(VALUE(SUBSTITUTE(#REF!,"▲","-")),2),NA())</f>
        <v>#N/A</v>
      </c>
      <c r="F21" s="159" t="e">
        <f>IF(ISNUMBER(VALUE(SUBSTITUTE(#REF!,"▲","-"))),ROUND(VALUE(SUBSTITUTE(#REF!,"▲","-")),2),NA())</f>
        <v>#N/A</v>
      </c>
    </row>
    <row r="24" spans="1:11">
      <c r="A24" s="129" t="s">
        <v>37</v>
      </c>
    </row>
    <row r="25" spans="1:11">
      <c r="A25" s="160"/>
      <c r="B25" s="160" t="e">
        <f>#REF!</f>
        <v>#REF!</v>
      </c>
      <c r="C25" s="160"/>
      <c r="D25" s="160" t="e">
        <f>#REF!</f>
        <v>#REF!</v>
      </c>
      <c r="E25" s="160"/>
      <c r="F25" s="160" t="e">
        <f>#REF!</f>
        <v>#REF!</v>
      </c>
      <c r="G25" s="160"/>
      <c r="H25" s="160" t="e">
        <f>#REF!</f>
        <v>#REF!</v>
      </c>
      <c r="I25" s="160"/>
      <c r="J25" s="160" t="e">
        <f>#REF!</f>
        <v>#REF!</v>
      </c>
      <c r="K25" s="160"/>
    </row>
    <row r="26" spans="1:11">
      <c r="A26" s="160"/>
      <c r="B26" s="160" t="s">
        <v>38</v>
      </c>
      <c r="C26" s="160" t="s">
        <v>39</v>
      </c>
      <c r="D26" s="160" t="s">
        <v>38</v>
      </c>
      <c r="E26" s="160" t="s">
        <v>39</v>
      </c>
      <c r="F26" s="160" t="s">
        <v>38</v>
      </c>
      <c r="G26" s="160" t="s">
        <v>39</v>
      </c>
      <c r="H26" s="160" t="s">
        <v>38</v>
      </c>
      <c r="I26" s="160" t="s">
        <v>39</v>
      </c>
      <c r="J26" s="160" t="s">
        <v>38</v>
      </c>
      <c r="K26" s="160" t="s">
        <v>39</v>
      </c>
    </row>
    <row r="27" spans="1:11">
      <c r="A27" s="160" t="e">
        <f>IF(#REF!="",NA(),#REF!)</f>
        <v>#REF!</v>
      </c>
      <c r="B27" s="160" t="e">
        <f>IF(ROUND(VALUE(SUBSTITUTE(#REF!,"▲", "-")), 2) &lt; 0, ABS(ROUND(VALUE(SUBSTITUTE(#REF!,"▲", "-")), 2)), NA())</f>
        <v>#REF!</v>
      </c>
      <c r="C27" s="160" t="e">
        <f>IF(ROUND(VALUE(SUBSTITUTE(#REF!,"▲", "-")), 2) &gt;= 0, ABS(ROUND(VALUE(SUBSTITUTE(#REF!,"▲", "-")), 2)), NA())</f>
        <v>#REF!</v>
      </c>
      <c r="D27" s="160" t="e">
        <f>IF(ROUND(VALUE(SUBSTITUTE(#REF!,"▲", "-")), 2) &lt; 0, ABS(ROUND(VALUE(SUBSTITUTE(#REF!,"▲", "-")), 2)), NA())</f>
        <v>#REF!</v>
      </c>
      <c r="E27" s="160" t="e">
        <f>IF(ROUND(VALUE(SUBSTITUTE(#REF!,"▲", "-")), 2) &gt;= 0, ABS(ROUND(VALUE(SUBSTITUTE(#REF!,"▲", "-")), 2)), NA())</f>
        <v>#REF!</v>
      </c>
      <c r="F27" s="160" t="e">
        <f>IF(ROUND(VALUE(SUBSTITUTE(#REF!,"▲", "-")), 2) &lt; 0, ABS(ROUND(VALUE(SUBSTITUTE(#REF!,"▲", "-")), 2)), NA())</f>
        <v>#REF!</v>
      </c>
      <c r="G27" s="160" t="e">
        <f>IF(ROUND(VALUE(SUBSTITUTE(#REF!,"▲", "-")), 2) &gt;= 0, ABS(ROUND(VALUE(SUBSTITUTE(#REF!,"▲", "-")), 2)), NA())</f>
        <v>#REF!</v>
      </c>
      <c r="H27" s="160" t="e">
        <f>IF(ROUND(VALUE(SUBSTITUTE(#REF!,"▲", "-")), 2) &lt; 0, ABS(ROUND(VALUE(SUBSTITUTE(#REF!,"▲", "-")), 2)), NA())</f>
        <v>#REF!</v>
      </c>
      <c r="I27" s="160" t="e">
        <f>IF(ROUND(VALUE(SUBSTITUTE(#REF!,"▲", "-")), 2) &gt;= 0, ABS(ROUND(VALUE(SUBSTITUTE(#REF!,"▲", "-")), 2)), NA())</f>
        <v>#REF!</v>
      </c>
      <c r="J27" s="160" t="e">
        <f>IF(ROUND(VALUE(SUBSTITUTE(#REF!,"▲", "-")), 2) &lt; 0, ABS(ROUND(VALUE(SUBSTITUTE(#REF!,"▲", "-")), 2)), NA())</f>
        <v>#REF!</v>
      </c>
      <c r="K27" s="160" t="e">
        <f>IF(ROUND(VALUE(SUBSTITUTE(#REF!,"▲", "-")), 2) &gt;= 0, ABS(ROUND(VALUE(SUBSTITUTE(#REF!,"▲", "-")), 2)), NA())</f>
        <v>#REF!</v>
      </c>
    </row>
    <row r="28" spans="1:11">
      <c r="A28" s="160" t="e">
        <f>IF(#REF!="",NA(),#REF!)</f>
        <v>#REF!</v>
      </c>
      <c r="B28" s="160" t="e">
        <f>IF(ROUND(VALUE(SUBSTITUTE(#REF!,"▲", "-")), 2) &lt; 0, ABS(ROUND(VALUE(SUBSTITUTE(#REF!,"▲", "-")), 2)), NA())</f>
        <v>#REF!</v>
      </c>
      <c r="C28" s="160" t="e">
        <f>IF(ROUND(VALUE(SUBSTITUTE(#REF!,"▲", "-")), 2) &gt;= 0, ABS(ROUND(VALUE(SUBSTITUTE(#REF!,"▲", "-")), 2)), NA())</f>
        <v>#REF!</v>
      </c>
      <c r="D28" s="160" t="e">
        <f>IF(ROUND(VALUE(SUBSTITUTE(#REF!,"▲", "-")), 2) &lt; 0, ABS(ROUND(VALUE(SUBSTITUTE(#REF!,"▲", "-")), 2)), NA())</f>
        <v>#REF!</v>
      </c>
      <c r="E28" s="160" t="e">
        <f>IF(ROUND(VALUE(SUBSTITUTE(#REF!,"▲", "-")), 2) &gt;= 0, ABS(ROUND(VALUE(SUBSTITUTE(#REF!,"▲", "-")), 2)), NA())</f>
        <v>#REF!</v>
      </c>
      <c r="F28" s="160" t="e">
        <f>IF(ROUND(VALUE(SUBSTITUTE(#REF!,"▲", "-")), 2) &lt; 0, ABS(ROUND(VALUE(SUBSTITUTE(#REF!,"▲", "-")), 2)), NA())</f>
        <v>#REF!</v>
      </c>
      <c r="G28" s="160" t="e">
        <f>IF(ROUND(VALUE(SUBSTITUTE(#REF!,"▲", "-")), 2) &gt;= 0, ABS(ROUND(VALUE(SUBSTITUTE(#REF!,"▲", "-")), 2)), NA())</f>
        <v>#REF!</v>
      </c>
      <c r="H28" s="160" t="e">
        <f>IF(ROUND(VALUE(SUBSTITUTE(#REF!,"▲", "-")), 2) &lt; 0, ABS(ROUND(VALUE(SUBSTITUTE(#REF!,"▲", "-")), 2)), NA())</f>
        <v>#REF!</v>
      </c>
      <c r="I28" s="160" t="e">
        <f>IF(ROUND(VALUE(SUBSTITUTE(#REF!,"▲", "-")), 2) &gt;= 0, ABS(ROUND(VALUE(SUBSTITUTE(#REF!,"▲", "-")), 2)), NA())</f>
        <v>#REF!</v>
      </c>
      <c r="J28" s="160" t="e">
        <f>IF(ROUND(VALUE(SUBSTITUTE(#REF!,"▲", "-")), 2) &lt; 0, ABS(ROUND(VALUE(SUBSTITUTE(#REF!,"▲", "-")), 2)), NA())</f>
        <v>#REF!</v>
      </c>
      <c r="K28" s="160" t="e">
        <f>IF(ROUND(VALUE(SUBSTITUTE(#REF!,"▲", "-")), 2) &gt;= 0, ABS(ROUND(VALUE(SUBSTITUTE(#REF!,"▲", "-")), 2)), NA())</f>
        <v>#REF!</v>
      </c>
    </row>
    <row r="29" spans="1:11">
      <c r="A29" s="160" t="e">
        <f>IF(#REF!="",NA(),#REF!)</f>
        <v>#REF!</v>
      </c>
      <c r="B29" s="160" t="e">
        <f>IF(ROUND(VALUE(SUBSTITUTE(#REF!,"▲", "-")), 2) &lt; 0, ABS(ROUND(VALUE(SUBSTITUTE(#REF!,"▲", "-")), 2)), NA())</f>
        <v>#REF!</v>
      </c>
      <c r="C29" s="160" t="e">
        <f>IF(ROUND(VALUE(SUBSTITUTE(#REF!,"▲", "-")), 2) &gt;= 0, ABS(ROUND(VALUE(SUBSTITUTE(#REF!,"▲", "-")), 2)), NA())</f>
        <v>#REF!</v>
      </c>
      <c r="D29" s="160" t="e">
        <f>IF(ROUND(VALUE(SUBSTITUTE(#REF!,"▲", "-")), 2) &lt; 0, ABS(ROUND(VALUE(SUBSTITUTE(#REF!,"▲", "-")), 2)), NA())</f>
        <v>#REF!</v>
      </c>
      <c r="E29" s="160" t="e">
        <f>IF(ROUND(VALUE(SUBSTITUTE(#REF!,"▲", "-")), 2) &gt;= 0, ABS(ROUND(VALUE(SUBSTITUTE(#REF!,"▲", "-")), 2)), NA())</f>
        <v>#REF!</v>
      </c>
      <c r="F29" s="160" t="e">
        <f>IF(ROUND(VALUE(SUBSTITUTE(#REF!,"▲", "-")), 2) &lt; 0, ABS(ROUND(VALUE(SUBSTITUTE(#REF!,"▲", "-")), 2)), NA())</f>
        <v>#REF!</v>
      </c>
      <c r="G29" s="160" t="e">
        <f>IF(ROUND(VALUE(SUBSTITUTE(#REF!,"▲", "-")), 2) &gt;= 0, ABS(ROUND(VALUE(SUBSTITUTE(#REF!,"▲", "-")), 2)), NA())</f>
        <v>#REF!</v>
      </c>
      <c r="H29" s="160" t="e">
        <f>IF(ROUND(VALUE(SUBSTITUTE(#REF!,"▲", "-")), 2) &lt; 0, ABS(ROUND(VALUE(SUBSTITUTE(#REF!,"▲", "-")), 2)), NA())</f>
        <v>#REF!</v>
      </c>
      <c r="I29" s="160" t="e">
        <f>IF(ROUND(VALUE(SUBSTITUTE(#REF!,"▲", "-")), 2) &gt;= 0, ABS(ROUND(VALUE(SUBSTITUTE(#REF!,"▲", "-")), 2)), NA())</f>
        <v>#REF!</v>
      </c>
      <c r="J29" s="160" t="e">
        <f>IF(ROUND(VALUE(SUBSTITUTE(#REF!,"▲", "-")), 2) &lt; 0, ABS(ROUND(VALUE(SUBSTITUTE(#REF!,"▲", "-")), 2)), NA())</f>
        <v>#REF!</v>
      </c>
      <c r="K29" s="160" t="e">
        <f>IF(ROUND(VALUE(SUBSTITUTE(#REF!,"▲", "-")), 2) &gt;= 0, ABS(ROUND(VALUE(SUBSTITUTE(#REF!,"▲", "-")), 2)), NA())</f>
        <v>#REF!</v>
      </c>
    </row>
    <row r="30" spans="1:11">
      <c r="A30" s="160" t="e">
        <f>IF(#REF!="",NA(),#REF!)</f>
        <v>#REF!</v>
      </c>
      <c r="B30" s="160" t="e">
        <f>IF(ROUND(VALUE(SUBSTITUTE(#REF!,"▲", "-")), 2) &lt; 0, ABS(ROUND(VALUE(SUBSTITUTE(#REF!,"▲", "-")), 2)), NA())</f>
        <v>#REF!</v>
      </c>
      <c r="C30" s="160" t="e">
        <f>IF(ROUND(VALUE(SUBSTITUTE(#REF!,"▲", "-")), 2) &gt;= 0, ABS(ROUND(VALUE(SUBSTITUTE(#REF!,"▲", "-")), 2)), NA())</f>
        <v>#REF!</v>
      </c>
      <c r="D30" s="160" t="e">
        <f>IF(ROUND(VALUE(SUBSTITUTE(#REF!,"▲", "-")), 2) &lt; 0, ABS(ROUND(VALUE(SUBSTITUTE(#REF!,"▲", "-")), 2)), NA())</f>
        <v>#REF!</v>
      </c>
      <c r="E30" s="160" t="e">
        <f>IF(ROUND(VALUE(SUBSTITUTE(#REF!,"▲", "-")), 2) &gt;= 0, ABS(ROUND(VALUE(SUBSTITUTE(#REF!,"▲", "-")), 2)), NA())</f>
        <v>#REF!</v>
      </c>
      <c r="F30" s="160" t="e">
        <f>IF(ROUND(VALUE(SUBSTITUTE(#REF!,"▲", "-")), 2) &lt; 0, ABS(ROUND(VALUE(SUBSTITUTE(#REF!,"▲", "-")), 2)), NA())</f>
        <v>#REF!</v>
      </c>
      <c r="G30" s="160" t="e">
        <f>IF(ROUND(VALUE(SUBSTITUTE(#REF!,"▲", "-")), 2) &gt;= 0, ABS(ROUND(VALUE(SUBSTITUTE(#REF!,"▲", "-")), 2)), NA())</f>
        <v>#REF!</v>
      </c>
      <c r="H30" s="160" t="e">
        <f>IF(ROUND(VALUE(SUBSTITUTE(#REF!,"▲", "-")), 2) &lt; 0, ABS(ROUND(VALUE(SUBSTITUTE(#REF!,"▲", "-")), 2)), NA())</f>
        <v>#REF!</v>
      </c>
      <c r="I30" s="160" t="e">
        <f>IF(ROUND(VALUE(SUBSTITUTE(#REF!,"▲", "-")), 2) &gt;= 0, ABS(ROUND(VALUE(SUBSTITUTE(#REF!,"▲", "-")), 2)), NA())</f>
        <v>#REF!</v>
      </c>
      <c r="J30" s="160" t="e">
        <f>IF(ROUND(VALUE(SUBSTITUTE(#REF!,"▲", "-")), 2) &lt; 0, ABS(ROUND(VALUE(SUBSTITUTE(#REF!,"▲", "-")), 2)), NA())</f>
        <v>#REF!</v>
      </c>
      <c r="K30" s="160" t="e">
        <f>IF(ROUND(VALUE(SUBSTITUTE(#REF!,"▲", "-")), 2) &gt;= 0, ABS(ROUND(VALUE(SUBSTITUTE(#REF!,"▲", "-")), 2)), NA())</f>
        <v>#REF!</v>
      </c>
    </row>
    <row r="31" spans="1:11">
      <c r="A31" s="160" t="e">
        <f>IF(#REF!="",NA(),#REF!)</f>
        <v>#REF!</v>
      </c>
      <c r="B31" s="160" t="e">
        <f>IF(ROUND(VALUE(SUBSTITUTE(#REF!,"▲", "-")), 2) &lt; 0, ABS(ROUND(VALUE(SUBSTITUTE(#REF!,"▲", "-")), 2)), NA())</f>
        <v>#REF!</v>
      </c>
      <c r="C31" s="160" t="e">
        <f>IF(ROUND(VALUE(SUBSTITUTE(#REF!,"▲", "-")), 2) &gt;= 0, ABS(ROUND(VALUE(SUBSTITUTE(#REF!,"▲", "-")), 2)), NA())</f>
        <v>#REF!</v>
      </c>
      <c r="D31" s="160" t="e">
        <f>IF(ROUND(VALUE(SUBSTITUTE(#REF!,"▲", "-")), 2) &lt; 0, ABS(ROUND(VALUE(SUBSTITUTE(#REF!,"▲", "-")), 2)), NA())</f>
        <v>#REF!</v>
      </c>
      <c r="E31" s="160" t="e">
        <f>IF(ROUND(VALUE(SUBSTITUTE(#REF!,"▲", "-")), 2) &gt;= 0, ABS(ROUND(VALUE(SUBSTITUTE(#REF!,"▲", "-")), 2)), NA())</f>
        <v>#REF!</v>
      </c>
      <c r="F31" s="160" t="e">
        <f>IF(ROUND(VALUE(SUBSTITUTE(#REF!,"▲", "-")), 2) &lt; 0, ABS(ROUND(VALUE(SUBSTITUTE(#REF!,"▲", "-")), 2)), NA())</f>
        <v>#REF!</v>
      </c>
      <c r="G31" s="160" t="e">
        <f>IF(ROUND(VALUE(SUBSTITUTE(#REF!,"▲", "-")), 2) &gt;= 0, ABS(ROUND(VALUE(SUBSTITUTE(#REF!,"▲", "-")), 2)), NA())</f>
        <v>#REF!</v>
      </c>
      <c r="H31" s="160" t="e">
        <f>IF(ROUND(VALUE(SUBSTITUTE(#REF!,"▲", "-")), 2) &lt; 0, ABS(ROUND(VALUE(SUBSTITUTE(#REF!,"▲", "-")), 2)), NA())</f>
        <v>#REF!</v>
      </c>
      <c r="I31" s="160" t="e">
        <f>IF(ROUND(VALUE(SUBSTITUTE(#REF!,"▲", "-")), 2) &gt;= 0, ABS(ROUND(VALUE(SUBSTITUTE(#REF!,"▲", "-")), 2)), NA())</f>
        <v>#REF!</v>
      </c>
      <c r="J31" s="160" t="e">
        <f>IF(ROUND(VALUE(SUBSTITUTE(#REF!,"▲", "-")), 2) &lt; 0, ABS(ROUND(VALUE(SUBSTITUTE(#REF!,"▲", "-")), 2)), NA())</f>
        <v>#REF!</v>
      </c>
      <c r="K31" s="160" t="e">
        <f>IF(ROUND(VALUE(SUBSTITUTE(#REF!,"▲", "-")), 2) &gt;= 0, ABS(ROUND(VALUE(SUBSTITUTE(#REF!,"▲", "-")), 2)), NA())</f>
        <v>#REF!</v>
      </c>
    </row>
    <row r="32" spans="1:11">
      <c r="A32" s="160" t="e">
        <f>IF(#REF!="",NA(),#REF!)</f>
        <v>#REF!</v>
      </c>
      <c r="B32" s="160" t="e">
        <f>IF(ROUND(VALUE(SUBSTITUTE(#REF!,"▲", "-")), 2) &lt; 0, ABS(ROUND(VALUE(SUBSTITUTE(#REF!,"▲", "-")), 2)), NA())</f>
        <v>#REF!</v>
      </c>
      <c r="C32" s="160" t="e">
        <f>IF(ROUND(VALUE(SUBSTITUTE(#REF!,"▲", "-")), 2) &gt;= 0, ABS(ROUND(VALUE(SUBSTITUTE(#REF!,"▲", "-")), 2)), NA())</f>
        <v>#REF!</v>
      </c>
      <c r="D32" s="160" t="e">
        <f>IF(ROUND(VALUE(SUBSTITUTE(#REF!,"▲", "-")), 2) &lt; 0, ABS(ROUND(VALUE(SUBSTITUTE(#REF!,"▲", "-")), 2)), NA())</f>
        <v>#REF!</v>
      </c>
      <c r="E32" s="160" t="e">
        <f>IF(ROUND(VALUE(SUBSTITUTE(#REF!,"▲", "-")), 2) &gt;= 0, ABS(ROUND(VALUE(SUBSTITUTE(#REF!,"▲", "-")), 2)), NA())</f>
        <v>#REF!</v>
      </c>
      <c r="F32" s="160" t="e">
        <f>IF(ROUND(VALUE(SUBSTITUTE(#REF!,"▲", "-")), 2) &lt; 0, ABS(ROUND(VALUE(SUBSTITUTE(#REF!,"▲", "-")), 2)), NA())</f>
        <v>#REF!</v>
      </c>
      <c r="G32" s="160" t="e">
        <f>IF(ROUND(VALUE(SUBSTITUTE(#REF!,"▲", "-")), 2) &gt;= 0, ABS(ROUND(VALUE(SUBSTITUTE(#REF!,"▲", "-")), 2)), NA())</f>
        <v>#REF!</v>
      </c>
      <c r="H32" s="160" t="e">
        <f>IF(ROUND(VALUE(SUBSTITUTE(#REF!,"▲", "-")), 2) &lt; 0, ABS(ROUND(VALUE(SUBSTITUTE(#REF!,"▲", "-")), 2)), NA())</f>
        <v>#REF!</v>
      </c>
      <c r="I32" s="160" t="e">
        <f>IF(ROUND(VALUE(SUBSTITUTE(#REF!,"▲", "-")), 2) &gt;= 0, ABS(ROUND(VALUE(SUBSTITUTE(#REF!,"▲", "-")), 2)), NA())</f>
        <v>#REF!</v>
      </c>
      <c r="J32" s="160" t="e">
        <f>IF(ROUND(VALUE(SUBSTITUTE(#REF!,"▲", "-")), 2) &lt; 0, ABS(ROUND(VALUE(SUBSTITUTE(#REF!,"▲", "-")), 2)), NA())</f>
        <v>#REF!</v>
      </c>
      <c r="K32" s="160" t="e">
        <f>IF(ROUND(VALUE(SUBSTITUTE(#REF!,"▲", "-")), 2) &gt;= 0, ABS(ROUND(VALUE(SUBSTITUTE(#REF!,"▲", "-")), 2)), NA())</f>
        <v>#REF!</v>
      </c>
    </row>
    <row r="33" spans="1:16">
      <c r="A33" s="160" t="e">
        <f>IF(#REF!="",NA(),#REF!)</f>
        <v>#REF!</v>
      </c>
      <c r="B33" s="160" t="e">
        <f>IF(ROUND(VALUE(SUBSTITUTE(#REF!,"▲", "-")), 2) &lt; 0, ABS(ROUND(VALUE(SUBSTITUTE(#REF!,"▲", "-")), 2)), NA())</f>
        <v>#REF!</v>
      </c>
      <c r="C33" s="160" t="e">
        <f>IF(ROUND(VALUE(SUBSTITUTE(#REF!,"▲", "-")), 2) &gt;= 0, ABS(ROUND(VALUE(SUBSTITUTE(#REF!,"▲", "-")), 2)), NA())</f>
        <v>#REF!</v>
      </c>
      <c r="D33" s="160" t="e">
        <f>IF(ROUND(VALUE(SUBSTITUTE(#REF!,"▲", "-")), 2) &lt; 0, ABS(ROUND(VALUE(SUBSTITUTE(#REF!,"▲", "-")), 2)), NA())</f>
        <v>#REF!</v>
      </c>
      <c r="E33" s="160" t="e">
        <f>IF(ROUND(VALUE(SUBSTITUTE(#REF!,"▲", "-")), 2) &gt;= 0, ABS(ROUND(VALUE(SUBSTITUTE(#REF!,"▲", "-")), 2)), NA())</f>
        <v>#REF!</v>
      </c>
      <c r="F33" s="160" t="e">
        <f>IF(ROUND(VALUE(SUBSTITUTE(#REF!,"▲", "-")), 2) &lt; 0, ABS(ROUND(VALUE(SUBSTITUTE(#REF!,"▲", "-")), 2)), NA())</f>
        <v>#REF!</v>
      </c>
      <c r="G33" s="160" t="e">
        <f>IF(ROUND(VALUE(SUBSTITUTE(#REF!,"▲", "-")), 2) &gt;= 0, ABS(ROUND(VALUE(SUBSTITUTE(#REF!,"▲", "-")), 2)), NA())</f>
        <v>#REF!</v>
      </c>
      <c r="H33" s="160" t="e">
        <f>IF(ROUND(VALUE(SUBSTITUTE(#REF!,"▲", "-")), 2) &lt; 0, ABS(ROUND(VALUE(SUBSTITUTE(#REF!,"▲", "-")), 2)), NA())</f>
        <v>#REF!</v>
      </c>
      <c r="I33" s="160" t="e">
        <f>IF(ROUND(VALUE(SUBSTITUTE(#REF!,"▲", "-")), 2) &gt;= 0, ABS(ROUND(VALUE(SUBSTITUTE(#REF!,"▲", "-")), 2)), NA())</f>
        <v>#REF!</v>
      </c>
      <c r="J33" s="160" t="e">
        <f>IF(ROUND(VALUE(SUBSTITUTE(#REF!,"▲", "-")), 2) &lt; 0, ABS(ROUND(VALUE(SUBSTITUTE(#REF!,"▲", "-")), 2)), NA())</f>
        <v>#REF!</v>
      </c>
      <c r="K33" s="160" t="e">
        <f>IF(ROUND(VALUE(SUBSTITUTE(#REF!,"▲", "-")), 2) &gt;= 0, ABS(ROUND(VALUE(SUBSTITUTE(#REF!,"▲", "-")), 2)), NA())</f>
        <v>#REF!</v>
      </c>
    </row>
    <row r="34" spans="1:16">
      <c r="A34" s="160" t="e">
        <f>IF(#REF!="",NA(),#REF!)</f>
        <v>#REF!</v>
      </c>
      <c r="B34" s="160" t="e">
        <f>IF(ROUND(VALUE(SUBSTITUTE(#REF!,"▲", "-")), 2) &lt; 0, ABS(ROUND(VALUE(SUBSTITUTE(#REF!,"▲", "-")), 2)), NA())</f>
        <v>#REF!</v>
      </c>
      <c r="C34" s="160" t="e">
        <f>IF(ROUND(VALUE(SUBSTITUTE(#REF!,"▲", "-")), 2) &gt;= 0, ABS(ROUND(VALUE(SUBSTITUTE(#REF!,"▲", "-")), 2)), NA())</f>
        <v>#REF!</v>
      </c>
      <c r="D34" s="160" t="e">
        <f>IF(ROUND(VALUE(SUBSTITUTE(#REF!,"▲", "-")), 2) &lt; 0, ABS(ROUND(VALUE(SUBSTITUTE(#REF!,"▲", "-")), 2)), NA())</f>
        <v>#REF!</v>
      </c>
      <c r="E34" s="160" t="e">
        <f>IF(ROUND(VALUE(SUBSTITUTE(#REF!,"▲", "-")), 2) &gt;= 0, ABS(ROUND(VALUE(SUBSTITUTE(#REF!,"▲", "-")), 2)), NA())</f>
        <v>#REF!</v>
      </c>
      <c r="F34" s="160" t="e">
        <f>IF(ROUND(VALUE(SUBSTITUTE(#REF!,"▲", "-")), 2) &lt; 0, ABS(ROUND(VALUE(SUBSTITUTE(#REF!,"▲", "-")), 2)), NA())</f>
        <v>#REF!</v>
      </c>
      <c r="G34" s="160" t="e">
        <f>IF(ROUND(VALUE(SUBSTITUTE(#REF!,"▲", "-")), 2) &gt;= 0, ABS(ROUND(VALUE(SUBSTITUTE(#REF!,"▲", "-")), 2)), NA())</f>
        <v>#REF!</v>
      </c>
      <c r="H34" s="160" t="e">
        <f>IF(ROUND(VALUE(SUBSTITUTE(#REF!,"▲", "-")), 2) &lt; 0, ABS(ROUND(VALUE(SUBSTITUTE(#REF!,"▲", "-")), 2)), NA())</f>
        <v>#REF!</v>
      </c>
      <c r="I34" s="160" t="e">
        <f>IF(ROUND(VALUE(SUBSTITUTE(#REF!,"▲", "-")), 2) &gt;= 0, ABS(ROUND(VALUE(SUBSTITUTE(#REF!,"▲", "-")), 2)), NA())</f>
        <v>#REF!</v>
      </c>
      <c r="J34" s="160" t="e">
        <f>IF(ROUND(VALUE(SUBSTITUTE(#REF!,"▲", "-")), 2) &lt; 0, ABS(ROUND(VALUE(SUBSTITUTE(#REF!,"▲", "-")), 2)), NA())</f>
        <v>#REF!</v>
      </c>
      <c r="K34" s="160" t="e">
        <f>IF(ROUND(VALUE(SUBSTITUTE(#REF!,"▲", "-")), 2) &gt;= 0, ABS(ROUND(VALUE(SUBSTITUTE(#REF!,"▲", "-")), 2)), NA())</f>
        <v>#REF!</v>
      </c>
    </row>
    <row r="35" spans="1:16">
      <c r="A35" s="160" t="e">
        <f>IF(#REF!="",NA(),#REF!)</f>
        <v>#REF!</v>
      </c>
      <c r="B35" s="160" t="e">
        <f>IF(ROUND(VALUE(SUBSTITUTE(#REF!,"▲", "-")), 2) &lt; 0, ABS(ROUND(VALUE(SUBSTITUTE(#REF!,"▲", "-")), 2)), NA())</f>
        <v>#REF!</v>
      </c>
      <c r="C35" s="160" t="e">
        <f>IF(ROUND(VALUE(SUBSTITUTE(#REF!,"▲", "-")), 2) &gt;= 0, ABS(ROUND(VALUE(SUBSTITUTE(#REF!,"▲", "-")), 2)), NA())</f>
        <v>#REF!</v>
      </c>
      <c r="D35" s="160" t="e">
        <f>IF(ROUND(VALUE(SUBSTITUTE(#REF!,"▲", "-")), 2) &lt; 0, ABS(ROUND(VALUE(SUBSTITUTE(#REF!,"▲", "-")), 2)), NA())</f>
        <v>#REF!</v>
      </c>
      <c r="E35" s="160" t="e">
        <f>IF(ROUND(VALUE(SUBSTITUTE(#REF!,"▲", "-")), 2) &gt;= 0, ABS(ROUND(VALUE(SUBSTITUTE(#REF!,"▲", "-")), 2)), NA())</f>
        <v>#REF!</v>
      </c>
      <c r="F35" s="160" t="e">
        <f>IF(ROUND(VALUE(SUBSTITUTE(#REF!,"▲", "-")), 2) &lt; 0, ABS(ROUND(VALUE(SUBSTITUTE(#REF!,"▲", "-")), 2)), NA())</f>
        <v>#REF!</v>
      </c>
      <c r="G35" s="160" t="e">
        <f>IF(ROUND(VALUE(SUBSTITUTE(#REF!,"▲", "-")), 2) &gt;= 0, ABS(ROUND(VALUE(SUBSTITUTE(#REF!,"▲", "-")), 2)), NA())</f>
        <v>#REF!</v>
      </c>
      <c r="H35" s="160" t="e">
        <f>IF(ROUND(VALUE(SUBSTITUTE(#REF!,"▲", "-")), 2) &lt; 0, ABS(ROUND(VALUE(SUBSTITUTE(#REF!,"▲", "-")), 2)), NA())</f>
        <v>#REF!</v>
      </c>
      <c r="I35" s="160" t="e">
        <f>IF(ROUND(VALUE(SUBSTITUTE(#REF!,"▲", "-")), 2) &gt;= 0, ABS(ROUND(VALUE(SUBSTITUTE(#REF!,"▲", "-")), 2)), NA())</f>
        <v>#REF!</v>
      </c>
      <c r="J35" s="160" t="e">
        <f>IF(ROUND(VALUE(SUBSTITUTE(#REF!,"▲", "-")), 2) &lt; 0, ABS(ROUND(VALUE(SUBSTITUTE(#REF!,"▲", "-")), 2)), NA())</f>
        <v>#REF!</v>
      </c>
      <c r="K35" s="160" t="e">
        <f>IF(ROUND(VALUE(SUBSTITUTE(#REF!,"▲", "-")), 2) &gt;= 0, ABS(ROUND(VALUE(SUBSTITUTE(#REF!,"▲", "-")), 2)), NA())</f>
        <v>#REF!</v>
      </c>
    </row>
    <row r="36" spans="1:16">
      <c r="A36" s="160" t="e">
        <f>IF(#REF!="",NA(),#REF!)</f>
        <v>#REF!</v>
      </c>
      <c r="B36" s="160" t="e">
        <f>IF(ROUND(VALUE(SUBSTITUTE(#REF!,"▲", "-")), 2) &lt; 0, ABS(ROUND(VALUE(SUBSTITUTE(#REF!,"▲", "-")), 2)), NA())</f>
        <v>#REF!</v>
      </c>
      <c r="C36" s="160" t="e">
        <f>IF(ROUND(VALUE(SUBSTITUTE(#REF!,"▲", "-")), 2) &gt;= 0, ABS(ROUND(VALUE(SUBSTITUTE(#REF!,"▲", "-")), 2)), NA())</f>
        <v>#REF!</v>
      </c>
      <c r="D36" s="160" t="e">
        <f>IF(ROUND(VALUE(SUBSTITUTE(#REF!,"▲", "-")), 2) &lt; 0, ABS(ROUND(VALUE(SUBSTITUTE(#REF!,"▲", "-")), 2)), NA())</f>
        <v>#REF!</v>
      </c>
      <c r="E36" s="160" t="e">
        <f>IF(ROUND(VALUE(SUBSTITUTE(#REF!,"▲", "-")), 2) &gt;= 0, ABS(ROUND(VALUE(SUBSTITUTE(#REF!,"▲", "-")), 2)), NA())</f>
        <v>#REF!</v>
      </c>
      <c r="F36" s="160" t="e">
        <f>IF(ROUND(VALUE(SUBSTITUTE(#REF!,"▲", "-")), 2) &lt; 0, ABS(ROUND(VALUE(SUBSTITUTE(#REF!,"▲", "-")), 2)), NA())</f>
        <v>#REF!</v>
      </c>
      <c r="G36" s="160" t="e">
        <f>IF(ROUND(VALUE(SUBSTITUTE(#REF!,"▲", "-")), 2) &gt;= 0, ABS(ROUND(VALUE(SUBSTITUTE(#REF!,"▲", "-")), 2)), NA())</f>
        <v>#REF!</v>
      </c>
      <c r="H36" s="160" t="e">
        <f>IF(ROUND(VALUE(SUBSTITUTE(#REF!,"▲", "-")), 2) &lt; 0, ABS(ROUND(VALUE(SUBSTITUTE(#REF!,"▲", "-")), 2)), NA())</f>
        <v>#REF!</v>
      </c>
      <c r="I36" s="160" t="e">
        <f>IF(ROUND(VALUE(SUBSTITUTE(#REF!,"▲", "-")), 2) &gt;= 0, ABS(ROUND(VALUE(SUBSTITUTE(#REF!,"▲", "-")), 2)), NA())</f>
        <v>#REF!</v>
      </c>
      <c r="J36" s="160" t="e">
        <f>IF(ROUND(VALUE(SUBSTITUTE(#REF!,"▲", "-")), 2) &lt; 0, ABS(ROUND(VALUE(SUBSTITUTE(#REF!,"▲", "-")), 2)), NA())</f>
        <v>#REF!</v>
      </c>
      <c r="K36" s="160" t="e">
        <f>IF(ROUND(VALUE(SUBSTITUTE(#REF!,"▲", "-")), 2) &gt;= 0, ABS(ROUND(VALUE(SUBSTITUTE(#REF!,"▲", "-")), 2)), NA())</f>
        <v>#REF!</v>
      </c>
    </row>
    <row r="39" spans="1:16">
      <c r="A39" s="129" t="s">
        <v>40</v>
      </c>
    </row>
    <row r="40" spans="1:16">
      <c r="A40" s="161"/>
      <c r="B40" s="161" t="e">
        <f>#REF!</f>
        <v>#REF!</v>
      </c>
      <c r="C40" s="161"/>
      <c r="D40" s="161"/>
      <c r="E40" s="161" t="e">
        <f>#REF!</f>
        <v>#REF!</v>
      </c>
      <c r="F40" s="161"/>
      <c r="G40" s="161"/>
      <c r="H40" s="161" t="e">
        <f>#REF!</f>
        <v>#REF!</v>
      </c>
      <c r="I40" s="161"/>
      <c r="J40" s="161"/>
      <c r="K40" s="161" t="e">
        <f>#REF!</f>
        <v>#REF!</v>
      </c>
      <c r="L40" s="161"/>
      <c r="M40" s="161"/>
      <c r="N40" s="161" t="e">
        <f>#REF!</f>
        <v>#REF!</v>
      </c>
      <c r="O40" s="161"/>
      <c r="P40" s="161"/>
    </row>
    <row r="41" spans="1:16">
      <c r="A41" s="161"/>
      <c r="B41" s="161" t="s">
        <v>41</v>
      </c>
      <c r="C41" s="161"/>
      <c r="D41" s="161" t="s">
        <v>42</v>
      </c>
      <c r="E41" s="161" t="s">
        <v>41</v>
      </c>
      <c r="F41" s="161"/>
      <c r="G41" s="161" t="s">
        <v>42</v>
      </c>
      <c r="H41" s="161" t="s">
        <v>41</v>
      </c>
      <c r="I41" s="161"/>
      <c r="J41" s="161" t="s">
        <v>42</v>
      </c>
      <c r="K41" s="161" t="s">
        <v>41</v>
      </c>
      <c r="L41" s="161"/>
      <c r="M41" s="161" t="s">
        <v>42</v>
      </c>
      <c r="N41" s="161" t="s">
        <v>41</v>
      </c>
      <c r="O41" s="161"/>
      <c r="P41" s="161" t="s">
        <v>42</v>
      </c>
    </row>
    <row r="42" spans="1:16">
      <c r="A42" s="161" t="s">
        <v>43</v>
      </c>
      <c r="B42" s="161"/>
      <c r="C42" s="161"/>
      <c r="D42" s="161" t="e">
        <f>#REF!</f>
        <v>#REF!</v>
      </c>
      <c r="E42" s="161"/>
      <c r="F42" s="161"/>
      <c r="G42" s="161" t="e">
        <f>#REF!</f>
        <v>#REF!</v>
      </c>
      <c r="H42" s="161"/>
      <c r="I42" s="161"/>
      <c r="J42" s="161" t="e">
        <f>#REF!</f>
        <v>#REF!</v>
      </c>
      <c r="K42" s="161"/>
      <c r="L42" s="161"/>
      <c r="M42" s="161" t="e">
        <f>#REF!</f>
        <v>#REF!</v>
      </c>
      <c r="N42" s="161"/>
      <c r="O42" s="161"/>
      <c r="P42" s="161" t="e">
        <f>#REF!</f>
        <v>#REF!</v>
      </c>
    </row>
    <row r="43" spans="1:16">
      <c r="A43" s="161" t="s">
        <v>44</v>
      </c>
      <c r="B43" s="161" t="e">
        <f>#REF!</f>
        <v>#REF!</v>
      </c>
      <c r="C43" s="161"/>
      <c r="D43" s="161"/>
      <c r="E43" s="161" t="e">
        <f>#REF!</f>
        <v>#REF!</v>
      </c>
      <c r="F43" s="161"/>
      <c r="G43" s="161"/>
      <c r="H43" s="161" t="e">
        <f>#REF!</f>
        <v>#REF!</v>
      </c>
      <c r="I43" s="161"/>
      <c r="J43" s="161"/>
      <c r="K43" s="161" t="e">
        <f>#REF!</f>
        <v>#REF!</v>
      </c>
      <c r="L43" s="161"/>
      <c r="M43" s="161"/>
      <c r="N43" s="161" t="e">
        <f>#REF!</f>
        <v>#REF!</v>
      </c>
      <c r="O43" s="161"/>
      <c r="P43" s="161"/>
    </row>
    <row r="44" spans="1:16">
      <c r="A44" s="161" t="s">
        <v>45</v>
      </c>
      <c r="B44" s="161" t="e">
        <f>#REF!</f>
        <v>#REF!</v>
      </c>
      <c r="C44" s="161"/>
      <c r="D44" s="161"/>
      <c r="E44" s="161" t="e">
        <f>#REF!</f>
        <v>#REF!</v>
      </c>
      <c r="F44" s="161"/>
      <c r="G44" s="161"/>
      <c r="H44" s="161" t="e">
        <f>#REF!</f>
        <v>#REF!</v>
      </c>
      <c r="I44" s="161"/>
      <c r="J44" s="161"/>
      <c r="K44" s="161" t="e">
        <f>#REF!</f>
        <v>#REF!</v>
      </c>
      <c r="L44" s="161"/>
      <c r="M44" s="161"/>
      <c r="N44" s="161" t="e">
        <f>#REF!</f>
        <v>#REF!</v>
      </c>
      <c r="O44" s="161"/>
      <c r="P44" s="161"/>
    </row>
    <row r="45" spans="1:16">
      <c r="A45" s="161" t="s">
        <v>46</v>
      </c>
      <c r="B45" s="161" t="e">
        <f>#REF!</f>
        <v>#REF!</v>
      </c>
      <c r="C45" s="161"/>
      <c r="D45" s="161"/>
      <c r="E45" s="161" t="e">
        <f>#REF!</f>
        <v>#REF!</v>
      </c>
      <c r="F45" s="161"/>
      <c r="G45" s="161"/>
      <c r="H45" s="161" t="e">
        <f>#REF!</f>
        <v>#REF!</v>
      </c>
      <c r="I45" s="161"/>
      <c r="J45" s="161"/>
      <c r="K45" s="161" t="e">
        <f>#REF!</f>
        <v>#REF!</v>
      </c>
      <c r="L45" s="161"/>
      <c r="M45" s="161"/>
      <c r="N45" s="161" t="e">
        <f>#REF!</f>
        <v>#REF!</v>
      </c>
      <c r="O45" s="161"/>
      <c r="P45" s="161"/>
    </row>
    <row r="46" spans="1:16">
      <c r="A46" s="161" t="s">
        <v>47</v>
      </c>
      <c r="B46" s="161" t="e">
        <f>#REF!</f>
        <v>#REF!</v>
      </c>
      <c r="C46" s="161"/>
      <c r="D46" s="161"/>
      <c r="E46" s="161" t="e">
        <f>#REF!</f>
        <v>#REF!</v>
      </c>
      <c r="F46" s="161"/>
      <c r="G46" s="161"/>
      <c r="H46" s="161" t="e">
        <f>#REF!</f>
        <v>#REF!</v>
      </c>
      <c r="I46" s="161"/>
      <c r="J46" s="161"/>
      <c r="K46" s="161" t="e">
        <f>#REF!</f>
        <v>#REF!</v>
      </c>
      <c r="L46" s="161"/>
      <c r="M46" s="161"/>
      <c r="N46" s="161" t="e">
        <f>#REF!</f>
        <v>#REF!</v>
      </c>
      <c r="O46" s="161"/>
      <c r="P46" s="161"/>
    </row>
    <row r="47" spans="1:16">
      <c r="A47" s="161" t="s">
        <v>48</v>
      </c>
      <c r="B47" s="161" t="e">
        <f>#REF!</f>
        <v>#REF!</v>
      </c>
      <c r="C47" s="161"/>
      <c r="D47" s="161"/>
      <c r="E47" s="161" t="e">
        <f>#REF!</f>
        <v>#REF!</v>
      </c>
      <c r="F47" s="161"/>
      <c r="G47" s="161"/>
      <c r="H47" s="161" t="e">
        <f>#REF!</f>
        <v>#REF!</v>
      </c>
      <c r="I47" s="161"/>
      <c r="J47" s="161"/>
      <c r="K47" s="161" t="e">
        <f>#REF!</f>
        <v>#REF!</v>
      </c>
      <c r="L47" s="161"/>
      <c r="M47" s="161"/>
      <c r="N47" s="161" t="e">
        <f>#REF!</f>
        <v>#REF!</v>
      </c>
      <c r="O47" s="161"/>
      <c r="P47" s="161"/>
    </row>
    <row r="48" spans="1:16">
      <c r="A48" s="161" t="s">
        <v>9</v>
      </c>
      <c r="B48" s="161" t="e">
        <f>#REF!</f>
        <v>#REF!</v>
      </c>
      <c r="C48" s="161"/>
      <c r="D48" s="161"/>
      <c r="E48" s="161" t="e">
        <f>#REF!</f>
        <v>#REF!</v>
      </c>
      <c r="F48" s="161"/>
      <c r="G48" s="161"/>
      <c r="H48" s="161" t="e">
        <f>#REF!</f>
        <v>#REF!</v>
      </c>
      <c r="I48" s="161"/>
      <c r="J48" s="161"/>
      <c r="K48" s="161" t="e">
        <f>#REF!</f>
        <v>#REF!</v>
      </c>
      <c r="L48" s="161"/>
      <c r="M48" s="161"/>
      <c r="N48" s="161" t="e">
        <f>#REF!</f>
        <v>#REF!</v>
      </c>
      <c r="O48" s="161"/>
      <c r="P48" s="161"/>
    </row>
    <row r="49" spans="1:16">
      <c r="A49" s="161" t="s">
        <v>49</v>
      </c>
      <c r="B49" s="161" t="e">
        <f>#REF!</f>
        <v>#REF!</v>
      </c>
      <c r="C49" s="161"/>
      <c r="D49" s="161"/>
      <c r="E49" s="161" t="e">
        <f>#REF!</f>
        <v>#REF!</v>
      </c>
      <c r="F49" s="161"/>
      <c r="G49" s="161"/>
      <c r="H49" s="161" t="e">
        <f>#REF!</f>
        <v>#REF!</v>
      </c>
      <c r="I49" s="161"/>
      <c r="J49" s="161"/>
      <c r="K49" s="161" t="e">
        <f>#REF!</f>
        <v>#REF!</v>
      </c>
      <c r="L49" s="161"/>
      <c r="M49" s="161"/>
      <c r="N49" s="161" t="e">
        <f>#REF!</f>
        <v>#REF!</v>
      </c>
      <c r="O49" s="161"/>
      <c r="P49" s="161"/>
    </row>
    <row r="50" spans="1:16">
      <c r="A50" s="161" t="s">
        <v>50</v>
      </c>
      <c r="B50" s="161" t="e">
        <f>NA()</f>
        <v>#N/A</v>
      </c>
      <c r="C50" s="161" t="e">
        <f>IF(ISNUMBER(#REF!),#REF!,NA())</f>
        <v>#N/A</v>
      </c>
      <c r="D50" s="161" t="e">
        <f>NA()</f>
        <v>#N/A</v>
      </c>
      <c r="E50" s="161" t="e">
        <f>NA()</f>
        <v>#N/A</v>
      </c>
      <c r="F50" s="161" t="e">
        <f>IF(ISNUMBER(#REF!),#REF!,NA())</f>
        <v>#N/A</v>
      </c>
      <c r="G50" s="161" t="e">
        <f>NA()</f>
        <v>#N/A</v>
      </c>
      <c r="H50" s="161" t="e">
        <f>NA()</f>
        <v>#N/A</v>
      </c>
      <c r="I50" s="161" t="e">
        <f>IF(ISNUMBER(#REF!),#REF!,NA())</f>
        <v>#N/A</v>
      </c>
      <c r="J50" s="161" t="e">
        <f>NA()</f>
        <v>#N/A</v>
      </c>
      <c r="K50" s="161" t="e">
        <f>NA()</f>
        <v>#N/A</v>
      </c>
      <c r="L50" s="161" t="e">
        <f>IF(ISNUMBER(#REF!),#REF!,NA())</f>
        <v>#N/A</v>
      </c>
      <c r="M50" s="161" t="e">
        <f>NA()</f>
        <v>#N/A</v>
      </c>
      <c r="N50" s="161" t="e">
        <f>NA()</f>
        <v>#N/A</v>
      </c>
      <c r="O50" s="161" t="e">
        <f>IF(ISNUMBER(#REF!),#REF!,NA())</f>
        <v>#N/A</v>
      </c>
      <c r="P50" s="161" t="e">
        <f>NA()</f>
        <v>#N/A</v>
      </c>
    </row>
    <row r="53" spans="1:16">
      <c r="A53" s="129" t="s">
        <v>51</v>
      </c>
    </row>
    <row r="54" spans="1:16">
      <c r="A54" s="160"/>
      <c r="B54" s="160" t="e">
        <f>#REF!</f>
        <v>#REF!</v>
      </c>
      <c r="C54" s="160"/>
      <c r="D54" s="160"/>
      <c r="E54" s="160" t="e">
        <f>#REF!</f>
        <v>#REF!</v>
      </c>
      <c r="F54" s="160"/>
      <c r="G54" s="160"/>
      <c r="H54" s="160" t="e">
        <f>#REF!</f>
        <v>#REF!</v>
      </c>
      <c r="I54" s="160"/>
      <c r="J54" s="160"/>
      <c r="K54" s="160" t="e">
        <f>#REF!</f>
        <v>#REF!</v>
      </c>
      <c r="L54" s="160"/>
      <c r="M54" s="160"/>
      <c r="N54" s="160" t="e">
        <f>#REF!</f>
        <v>#REF!</v>
      </c>
      <c r="O54" s="160"/>
      <c r="P54" s="160"/>
    </row>
    <row r="55" spans="1:16">
      <c r="A55" s="160"/>
      <c r="B55" s="160" t="s">
        <v>52</v>
      </c>
      <c r="C55" s="160"/>
      <c r="D55" s="160" t="s">
        <v>53</v>
      </c>
      <c r="E55" s="160" t="s">
        <v>52</v>
      </c>
      <c r="F55" s="160"/>
      <c r="G55" s="160" t="s">
        <v>53</v>
      </c>
      <c r="H55" s="160" t="s">
        <v>52</v>
      </c>
      <c r="I55" s="160"/>
      <c r="J55" s="160" t="s">
        <v>53</v>
      </c>
      <c r="K55" s="160" t="s">
        <v>52</v>
      </c>
      <c r="L55" s="160"/>
      <c r="M55" s="160" t="s">
        <v>53</v>
      </c>
      <c r="N55" s="160" t="s">
        <v>52</v>
      </c>
      <c r="O55" s="160"/>
      <c r="P55" s="160" t="s">
        <v>53</v>
      </c>
    </row>
    <row r="56" spans="1:16">
      <c r="A56" s="160" t="s">
        <v>24</v>
      </c>
      <c r="B56" s="160"/>
      <c r="C56" s="160"/>
      <c r="D56" s="160" t="e">
        <f>#REF!</f>
        <v>#REF!</v>
      </c>
      <c r="E56" s="160"/>
      <c r="F56" s="160"/>
      <c r="G56" s="160" t="e">
        <f>#REF!</f>
        <v>#REF!</v>
      </c>
      <c r="H56" s="160"/>
      <c r="I56" s="160"/>
      <c r="J56" s="160" t="e">
        <f>#REF!</f>
        <v>#REF!</v>
      </c>
      <c r="K56" s="160"/>
      <c r="L56" s="160"/>
      <c r="M56" s="160" t="e">
        <f>#REF!</f>
        <v>#REF!</v>
      </c>
      <c r="N56" s="160"/>
      <c r="O56" s="160"/>
      <c r="P56" s="160" t="e">
        <f>#REF!</f>
        <v>#REF!</v>
      </c>
    </row>
    <row r="57" spans="1:16">
      <c r="A57" s="160" t="s">
        <v>23</v>
      </c>
      <c r="B57" s="160"/>
      <c r="C57" s="160"/>
      <c r="D57" s="160" t="e">
        <f>#REF!</f>
        <v>#REF!</v>
      </c>
      <c r="E57" s="160"/>
      <c r="F57" s="160"/>
      <c r="G57" s="160" t="e">
        <f>#REF!</f>
        <v>#REF!</v>
      </c>
      <c r="H57" s="160"/>
      <c r="I57" s="160"/>
      <c r="J57" s="160" t="e">
        <f>#REF!</f>
        <v>#REF!</v>
      </c>
      <c r="K57" s="160"/>
      <c r="L57" s="160"/>
      <c r="M57" s="160" t="e">
        <f>#REF!</f>
        <v>#REF!</v>
      </c>
      <c r="N57" s="160"/>
      <c r="O57" s="160"/>
      <c r="P57" s="160" t="e">
        <f>#REF!</f>
        <v>#REF!</v>
      </c>
    </row>
    <row r="58" spans="1:16">
      <c r="A58" s="160" t="s">
        <v>22</v>
      </c>
      <c r="B58" s="160"/>
      <c r="C58" s="160"/>
      <c r="D58" s="160" t="e">
        <f>#REF!</f>
        <v>#REF!</v>
      </c>
      <c r="E58" s="160"/>
      <c r="F58" s="160"/>
      <c r="G58" s="160" t="e">
        <f>#REF!</f>
        <v>#REF!</v>
      </c>
      <c r="H58" s="160"/>
      <c r="I58" s="160"/>
      <c r="J58" s="160" t="e">
        <f>#REF!</f>
        <v>#REF!</v>
      </c>
      <c r="K58" s="160"/>
      <c r="L58" s="160"/>
      <c r="M58" s="160" t="e">
        <f>#REF!</f>
        <v>#REF!</v>
      </c>
      <c r="N58" s="160"/>
      <c r="O58" s="160"/>
      <c r="P58" s="160" t="e">
        <f>#REF!</f>
        <v>#REF!</v>
      </c>
    </row>
    <row r="59" spans="1:16">
      <c r="A59" s="160" t="s">
        <v>21</v>
      </c>
      <c r="B59" s="160" t="e">
        <f>#REF!</f>
        <v>#REF!</v>
      </c>
      <c r="C59" s="160"/>
      <c r="D59" s="160"/>
      <c r="E59" s="160" t="e">
        <f>#REF!</f>
        <v>#REF!</v>
      </c>
      <c r="F59" s="160"/>
      <c r="G59" s="160"/>
      <c r="H59" s="160" t="e">
        <f>#REF!</f>
        <v>#REF!</v>
      </c>
      <c r="I59" s="160"/>
      <c r="J59" s="160"/>
      <c r="K59" s="160" t="e">
        <f>#REF!</f>
        <v>#REF!</v>
      </c>
      <c r="L59" s="160"/>
      <c r="M59" s="160"/>
      <c r="N59" s="160" t="e">
        <f>#REF!</f>
        <v>#REF!</v>
      </c>
      <c r="O59" s="160"/>
      <c r="P59" s="160"/>
    </row>
    <row r="60" spans="1:16">
      <c r="A60" s="160" t="s">
        <v>20</v>
      </c>
      <c r="B60" s="160" t="e">
        <f>#REF!</f>
        <v>#REF!</v>
      </c>
      <c r="C60" s="160"/>
      <c r="D60" s="160"/>
      <c r="E60" s="160" t="e">
        <f>#REF!</f>
        <v>#REF!</v>
      </c>
      <c r="F60" s="160"/>
      <c r="G60" s="160"/>
      <c r="H60" s="160" t="e">
        <f>#REF!</f>
        <v>#REF!</v>
      </c>
      <c r="I60" s="160"/>
      <c r="J60" s="160"/>
      <c r="K60" s="160" t="e">
        <f>#REF!</f>
        <v>#REF!</v>
      </c>
      <c r="L60" s="160"/>
      <c r="M60" s="160"/>
      <c r="N60" s="160" t="e">
        <f>#REF!</f>
        <v>#REF!</v>
      </c>
      <c r="O60" s="160"/>
      <c r="P60" s="160"/>
    </row>
    <row r="61" spans="1:16">
      <c r="A61" s="160" t="s">
        <v>19</v>
      </c>
      <c r="B61" s="160" t="e">
        <f>#REF!</f>
        <v>#REF!</v>
      </c>
      <c r="C61" s="160"/>
      <c r="D61" s="160"/>
      <c r="E61" s="160" t="e">
        <f>#REF!</f>
        <v>#REF!</v>
      </c>
      <c r="F61" s="160"/>
      <c r="G61" s="160"/>
      <c r="H61" s="160" t="e">
        <f>#REF!</f>
        <v>#REF!</v>
      </c>
      <c r="I61" s="160"/>
      <c r="J61" s="160"/>
      <c r="K61" s="160" t="e">
        <f>#REF!</f>
        <v>#REF!</v>
      </c>
      <c r="L61" s="160"/>
      <c r="M61" s="160"/>
      <c r="N61" s="160" t="e">
        <f>#REF!</f>
        <v>#REF!</v>
      </c>
      <c r="O61" s="160"/>
      <c r="P61" s="160"/>
    </row>
    <row r="62" spans="1:16">
      <c r="A62" s="160" t="s">
        <v>18</v>
      </c>
      <c r="B62" s="160" t="e">
        <f>#REF!</f>
        <v>#REF!</v>
      </c>
      <c r="C62" s="160"/>
      <c r="D62" s="160"/>
      <c r="E62" s="160" t="e">
        <f>#REF!</f>
        <v>#REF!</v>
      </c>
      <c r="F62" s="160"/>
      <c r="G62" s="160"/>
      <c r="H62" s="160" t="e">
        <f>#REF!</f>
        <v>#REF!</v>
      </c>
      <c r="I62" s="160"/>
      <c r="J62" s="160"/>
      <c r="K62" s="160" t="e">
        <f>#REF!</f>
        <v>#REF!</v>
      </c>
      <c r="L62" s="160"/>
      <c r="M62" s="160"/>
      <c r="N62" s="160" t="e">
        <f>#REF!</f>
        <v>#REF!</v>
      </c>
      <c r="O62" s="160"/>
      <c r="P62" s="160"/>
    </row>
    <row r="63" spans="1:16">
      <c r="A63" s="160" t="s">
        <v>17</v>
      </c>
      <c r="B63" s="160" t="e">
        <f>#REF!</f>
        <v>#REF!</v>
      </c>
      <c r="C63" s="160"/>
      <c r="D63" s="160"/>
      <c r="E63" s="160" t="e">
        <f>#REF!</f>
        <v>#REF!</v>
      </c>
      <c r="F63" s="160"/>
      <c r="G63" s="160"/>
      <c r="H63" s="160" t="e">
        <f>#REF!</f>
        <v>#REF!</v>
      </c>
      <c r="I63" s="160"/>
      <c r="J63" s="160"/>
      <c r="K63" s="160" t="e">
        <f>#REF!</f>
        <v>#REF!</v>
      </c>
      <c r="L63" s="160"/>
      <c r="M63" s="160"/>
      <c r="N63" s="160" t="e">
        <f>#REF!</f>
        <v>#REF!</v>
      </c>
      <c r="O63" s="160"/>
      <c r="P63" s="160"/>
    </row>
    <row r="64" spans="1:16">
      <c r="A64" s="160" t="s">
        <v>16</v>
      </c>
      <c r="B64" s="160" t="e">
        <f>#REF!</f>
        <v>#REF!</v>
      </c>
      <c r="C64" s="160"/>
      <c r="D64" s="160"/>
      <c r="E64" s="160" t="e">
        <f>#REF!</f>
        <v>#REF!</v>
      </c>
      <c r="F64" s="160"/>
      <c r="G64" s="160"/>
      <c r="H64" s="160" t="e">
        <f>#REF!</f>
        <v>#REF!</v>
      </c>
      <c r="I64" s="160"/>
      <c r="J64" s="160"/>
      <c r="K64" s="160" t="e">
        <f>#REF!</f>
        <v>#REF!</v>
      </c>
      <c r="L64" s="160"/>
      <c r="M64" s="160"/>
      <c r="N64" s="160" t="e">
        <f>#REF!</f>
        <v>#REF!</v>
      </c>
      <c r="O64" s="160"/>
      <c r="P64" s="160"/>
    </row>
    <row r="65" spans="1:16">
      <c r="A65" s="160" t="s">
        <v>15</v>
      </c>
      <c r="B65" s="160" t="e">
        <f>#REF!</f>
        <v>#REF!</v>
      </c>
      <c r="C65" s="160"/>
      <c r="D65" s="160"/>
      <c r="E65" s="160" t="e">
        <f>#REF!</f>
        <v>#REF!</v>
      </c>
      <c r="F65" s="160"/>
      <c r="G65" s="160"/>
      <c r="H65" s="160" t="e">
        <f>#REF!</f>
        <v>#REF!</v>
      </c>
      <c r="I65" s="160"/>
      <c r="J65" s="160"/>
      <c r="K65" s="160" t="e">
        <f>#REF!</f>
        <v>#REF!</v>
      </c>
      <c r="L65" s="160"/>
      <c r="M65" s="160"/>
      <c r="N65" s="160" t="e">
        <f>#REF!</f>
        <v>#REF!</v>
      </c>
      <c r="O65" s="160"/>
      <c r="P65" s="160"/>
    </row>
    <row r="66" spans="1:16">
      <c r="A66" s="160" t="s">
        <v>14</v>
      </c>
      <c r="B66" s="160" t="e">
        <f>#REF!</f>
        <v>#REF!</v>
      </c>
      <c r="C66" s="160"/>
      <c r="D66" s="160"/>
      <c r="E66" s="160" t="e">
        <f>#REF!</f>
        <v>#REF!</v>
      </c>
      <c r="F66" s="160"/>
      <c r="G66" s="160"/>
      <c r="H66" s="160" t="e">
        <f>#REF!</f>
        <v>#REF!</v>
      </c>
      <c r="I66" s="160"/>
      <c r="J66" s="160"/>
      <c r="K66" s="160" t="e">
        <f>#REF!</f>
        <v>#REF!</v>
      </c>
      <c r="L66" s="160"/>
      <c r="M66" s="160"/>
      <c r="N66" s="160" t="e">
        <f>#REF!</f>
        <v>#REF!</v>
      </c>
      <c r="O66" s="160"/>
      <c r="P66" s="160"/>
    </row>
    <row r="67" spans="1:16">
      <c r="A67" s="160" t="s">
        <v>54</v>
      </c>
      <c r="B67" s="160" t="e">
        <f>NA()</f>
        <v>#N/A</v>
      </c>
      <c r="C67" s="160" t="e">
        <f>IF(ISNUMBER(#REF!), IF(#REF! &lt; 0, 0,#REF!), NA())</f>
        <v>#N/A</v>
      </c>
      <c r="D67" s="160" t="e">
        <f>NA()</f>
        <v>#N/A</v>
      </c>
      <c r="E67" s="160" t="e">
        <f>NA()</f>
        <v>#N/A</v>
      </c>
      <c r="F67" s="160" t="e">
        <f>IF(ISNUMBER(#REF!), IF(#REF! &lt; 0, 0,#REF!), NA())</f>
        <v>#N/A</v>
      </c>
      <c r="G67" s="160" t="e">
        <f>NA()</f>
        <v>#N/A</v>
      </c>
      <c r="H67" s="160" t="e">
        <f>NA()</f>
        <v>#N/A</v>
      </c>
      <c r="I67" s="160" t="e">
        <f>IF(ISNUMBER(#REF!), IF(#REF! &lt; 0, 0,#REF!), NA())</f>
        <v>#N/A</v>
      </c>
      <c r="J67" s="160" t="e">
        <f>NA()</f>
        <v>#N/A</v>
      </c>
      <c r="K67" s="160" t="e">
        <f>NA()</f>
        <v>#N/A</v>
      </c>
      <c r="L67" s="160" t="e">
        <f>IF(ISNUMBER(#REF!), IF(#REF! &lt; 0, 0,#REF!), NA())</f>
        <v>#N/A</v>
      </c>
      <c r="M67" s="160" t="e">
        <f>NA()</f>
        <v>#N/A</v>
      </c>
      <c r="N67" s="160" t="e">
        <f>NA()</f>
        <v>#N/A</v>
      </c>
      <c r="O67" s="160" t="e">
        <f>IF(ISNUMBER(#REF!), IF(#REF! &lt; 0, 0,#REF!), NA())</f>
        <v>#N/A</v>
      </c>
      <c r="P67" s="160" t="e">
        <f>NA()</f>
        <v>#N/A</v>
      </c>
    </row>
    <row r="70" spans="1:16">
      <c r="A70" s="162" t="s">
        <v>55</v>
      </c>
      <c r="B70" s="162"/>
      <c r="C70" s="162"/>
      <c r="D70" s="162"/>
      <c r="E70" s="162"/>
      <c r="F70" s="162"/>
    </row>
    <row r="71" spans="1:16">
      <c r="A71" s="163"/>
      <c r="B71" s="163" t="e">
        <f>#REF!</f>
        <v>#REF!</v>
      </c>
      <c r="C71" s="163" t="e">
        <f>#REF!</f>
        <v>#REF!</v>
      </c>
      <c r="D71" s="163" t="e">
        <f>#REF!</f>
        <v>#REF!</v>
      </c>
    </row>
    <row r="72" spans="1:16">
      <c r="A72" s="163" t="s">
        <v>56</v>
      </c>
      <c r="B72" s="164" t="e">
        <f>#REF!</f>
        <v>#REF!</v>
      </c>
      <c r="C72" s="164" t="e">
        <f>#REF!</f>
        <v>#REF!</v>
      </c>
      <c r="D72" s="164" t="e">
        <f>#REF!</f>
        <v>#REF!</v>
      </c>
    </row>
    <row r="73" spans="1:16">
      <c r="A73" s="163" t="s">
        <v>57</v>
      </c>
      <c r="B73" s="164" t="e">
        <f>#REF!</f>
        <v>#REF!</v>
      </c>
      <c r="C73" s="164" t="e">
        <f>#REF!</f>
        <v>#REF!</v>
      </c>
      <c r="D73" s="164" t="e">
        <f>#REF!</f>
        <v>#REF!</v>
      </c>
    </row>
    <row r="74" spans="1:16">
      <c r="A74" s="163" t="s">
        <v>58</v>
      </c>
      <c r="B74" s="164" t="e">
        <f>#REF!</f>
        <v>#REF!</v>
      </c>
      <c r="C74" s="164" t="e">
        <f>#REF!</f>
        <v>#REF!</v>
      </c>
      <c r="D74" s="164" t="e">
        <f>#REF!</f>
        <v>#REF!</v>
      </c>
    </row>
  </sheetData>
  <sheetProtection algorithmName="SHA-512" hashValue="lQ5i5q+s5b1yhnc+Xnv3T2/o0Lg5EYrB4YQp9GFz3RLATtqYKe2bU3Ei9JbKFyTQWCJVXV0tLhFAsbpQiQb/Vg==" saltValue="xW+cOq8ng4IN2Yr8lMqA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379</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59</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380</v>
      </c>
      <c r="C3" s="626"/>
      <c r="D3" s="626"/>
      <c r="E3" s="627"/>
      <c r="F3" s="627"/>
      <c r="G3" s="627"/>
      <c r="H3" s="627"/>
      <c r="I3" s="627"/>
      <c r="J3" s="627"/>
      <c r="K3" s="627"/>
      <c r="L3" s="627" t="s">
        <v>381</v>
      </c>
      <c r="M3" s="627"/>
      <c r="N3" s="627"/>
      <c r="O3" s="627"/>
      <c r="P3" s="627"/>
      <c r="Q3" s="627"/>
      <c r="R3" s="630"/>
      <c r="S3" s="630"/>
      <c r="T3" s="630"/>
      <c r="U3" s="630"/>
      <c r="V3" s="631"/>
      <c r="W3" s="519" t="s">
        <v>382</v>
      </c>
      <c r="X3" s="520"/>
      <c r="Y3" s="520"/>
      <c r="Z3" s="520"/>
      <c r="AA3" s="520"/>
      <c r="AB3" s="626"/>
      <c r="AC3" s="630" t="s">
        <v>383</v>
      </c>
      <c r="AD3" s="520"/>
      <c r="AE3" s="520"/>
      <c r="AF3" s="520"/>
      <c r="AG3" s="520"/>
      <c r="AH3" s="520"/>
      <c r="AI3" s="520"/>
      <c r="AJ3" s="520"/>
      <c r="AK3" s="520"/>
      <c r="AL3" s="592"/>
      <c r="AM3" s="519" t="s">
        <v>384</v>
      </c>
      <c r="AN3" s="520"/>
      <c r="AO3" s="520"/>
      <c r="AP3" s="520"/>
      <c r="AQ3" s="520"/>
      <c r="AR3" s="520"/>
      <c r="AS3" s="520"/>
      <c r="AT3" s="520"/>
      <c r="AU3" s="520"/>
      <c r="AV3" s="520"/>
      <c r="AW3" s="520"/>
      <c r="AX3" s="592"/>
      <c r="AY3" s="584" t="s">
        <v>0</v>
      </c>
      <c r="AZ3" s="585"/>
      <c r="BA3" s="585"/>
      <c r="BB3" s="585"/>
      <c r="BC3" s="585"/>
      <c r="BD3" s="585"/>
      <c r="BE3" s="585"/>
      <c r="BF3" s="585"/>
      <c r="BG3" s="585"/>
      <c r="BH3" s="585"/>
      <c r="BI3" s="585"/>
      <c r="BJ3" s="585"/>
      <c r="BK3" s="585"/>
      <c r="BL3" s="585"/>
      <c r="BM3" s="634"/>
      <c r="BN3" s="519" t="s">
        <v>60</v>
      </c>
      <c r="BO3" s="520"/>
      <c r="BP3" s="520"/>
      <c r="BQ3" s="520"/>
      <c r="BR3" s="520"/>
      <c r="BS3" s="520"/>
      <c r="BT3" s="520"/>
      <c r="BU3" s="592"/>
      <c r="BV3" s="519" t="s">
        <v>61</v>
      </c>
      <c r="BW3" s="520"/>
      <c r="BX3" s="520"/>
      <c r="BY3" s="520"/>
      <c r="BZ3" s="520"/>
      <c r="CA3" s="520"/>
      <c r="CB3" s="520"/>
      <c r="CC3" s="592"/>
      <c r="CD3" s="584" t="s">
        <v>0</v>
      </c>
      <c r="CE3" s="585"/>
      <c r="CF3" s="585"/>
      <c r="CG3" s="585"/>
      <c r="CH3" s="585"/>
      <c r="CI3" s="585"/>
      <c r="CJ3" s="585"/>
      <c r="CK3" s="585"/>
      <c r="CL3" s="585"/>
      <c r="CM3" s="585"/>
      <c r="CN3" s="585"/>
      <c r="CO3" s="585"/>
      <c r="CP3" s="585"/>
      <c r="CQ3" s="585"/>
      <c r="CR3" s="585"/>
      <c r="CS3" s="634"/>
      <c r="CT3" s="519" t="s">
        <v>62</v>
      </c>
      <c r="CU3" s="520"/>
      <c r="CV3" s="520"/>
      <c r="CW3" s="520"/>
      <c r="CX3" s="520"/>
      <c r="CY3" s="520"/>
      <c r="CZ3" s="520"/>
      <c r="DA3" s="592"/>
      <c r="DB3" s="519" t="s">
        <v>63</v>
      </c>
      <c r="DC3" s="520"/>
      <c r="DD3" s="520"/>
      <c r="DE3" s="520"/>
      <c r="DF3" s="520"/>
      <c r="DG3" s="520"/>
      <c r="DH3" s="520"/>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4"/>
      <c r="AN4" s="472"/>
      <c r="AO4" s="472"/>
      <c r="AP4" s="472"/>
      <c r="AQ4" s="472"/>
      <c r="AR4" s="472"/>
      <c r="AS4" s="472"/>
      <c r="AT4" s="472"/>
      <c r="AU4" s="472"/>
      <c r="AV4" s="472"/>
      <c r="AW4" s="472"/>
      <c r="AX4" s="633"/>
      <c r="AY4" s="446" t="s">
        <v>385</v>
      </c>
      <c r="AZ4" s="447"/>
      <c r="BA4" s="447"/>
      <c r="BB4" s="447"/>
      <c r="BC4" s="447"/>
      <c r="BD4" s="447"/>
      <c r="BE4" s="447"/>
      <c r="BF4" s="447"/>
      <c r="BG4" s="447"/>
      <c r="BH4" s="447"/>
      <c r="BI4" s="447"/>
      <c r="BJ4" s="447"/>
      <c r="BK4" s="447"/>
      <c r="BL4" s="447"/>
      <c r="BM4" s="448"/>
      <c r="BN4" s="449">
        <v>10699849</v>
      </c>
      <c r="BO4" s="450"/>
      <c r="BP4" s="450"/>
      <c r="BQ4" s="450"/>
      <c r="BR4" s="450"/>
      <c r="BS4" s="450"/>
      <c r="BT4" s="450"/>
      <c r="BU4" s="451"/>
      <c r="BV4" s="449">
        <v>11244481</v>
      </c>
      <c r="BW4" s="450"/>
      <c r="BX4" s="450"/>
      <c r="BY4" s="450"/>
      <c r="BZ4" s="450"/>
      <c r="CA4" s="450"/>
      <c r="CB4" s="450"/>
      <c r="CC4" s="451"/>
      <c r="CD4" s="618" t="s">
        <v>64</v>
      </c>
      <c r="CE4" s="619"/>
      <c r="CF4" s="619"/>
      <c r="CG4" s="619"/>
      <c r="CH4" s="619"/>
      <c r="CI4" s="619"/>
      <c r="CJ4" s="619"/>
      <c r="CK4" s="619"/>
      <c r="CL4" s="619"/>
      <c r="CM4" s="619"/>
      <c r="CN4" s="619"/>
      <c r="CO4" s="619"/>
      <c r="CP4" s="619"/>
      <c r="CQ4" s="619"/>
      <c r="CR4" s="619"/>
      <c r="CS4" s="620"/>
      <c r="CT4" s="621">
        <v>3.2</v>
      </c>
      <c r="CU4" s="622"/>
      <c r="CV4" s="622"/>
      <c r="CW4" s="622"/>
      <c r="CX4" s="622"/>
      <c r="CY4" s="622"/>
      <c r="CZ4" s="622"/>
      <c r="DA4" s="623"/>
      <c r="DB4" s="621">
        <v>3.5</v>
      </c>
      <c r="DC4" s="622"/>
      <c r="DD4" s="622"/>
      <c r="DE4" s="622"/>
      <c r="DF4" s="622"/>
      <c r="DG4" s="622"/>
      <c r="DH4" s="622"/>
      <c r="DI4" s="623"/>
      <c r="DJ4" s="165"/>
      <c r="DK4" s="165"/>
      <c r="DL4" s="165"/>
      <c r="DM4" s="165"/>
      <c r="DN4" s="165"/>
      <c r="DO4" s="165"/>
    </row>
    <row r="5" spans="1:119" ht="18.75" customHeight="1">
      <c r="A5" s="166"/>
      <c r="B5" s="628"/>
      <c r="C5" s="473"/>
      <c r="D5" s="473"/>
      <c r="E5" s="629"/>
      <c r="F5" s="629"/>
      <c r="G5" s="629"/>
      <c r="H5" s="629"/>
      <c r="I5" s="629"/>
      <c r="J5" s="629"/>
      <c r="K5" s="629"/>
      <c r="L5" s="629"/>
      <c r="M5" s="629"/>
      <c r="N5" s="629"/>
      <c r="O5" s="629"/>
      <c r="P5" s="629"/>
      <c r="Q5" s="629"/>
      <c r="R5" s="471"/>
      <c r="S5" s="471"/>
      <c r="T5" s="471"/>
      <c r="U5" s="471"/>
      <c r="V5" s="632"/>
      <c r="W5" s="554"/>
      <c r="X5" s="472"/>
      <c r="Y5" s="472"/>
      <c r="Z5" s="472"/>
      <c r="AA5" s="472"/>
      <c r="AB5" s="473"/>
      <c r="AC5" s="471"/>
      <c r="AD5" s="472"/>
      <c r="AE5" s="472"/>
      <c r="AF5" s="472"/>
      <c r="AG5" s="472"/>
      <c r="AH5" s="472"/>
      <c r="AI5" s="472"/>
      <c r="AJ5" s="472"/>
      <c r="AK5" s="472"/>
      <c r="AL5" s="633"/>
      <c r="AM5" s="525" t="s">
        <v>65</v>
      </c>
      <c r="AN5" s="428"/>
      <c r="AO5" s="428"/>
      <c r="AP5" s="428"/>
      <c r="AQ5" s="428"/>
      <c r="AR5" s="428"/>
      <c r="AS5" s="428"/>
      <c r="AT5" s="429"/>
      <c r="AU5" s="505" t="s">
        <v>386</v>
      </c>
      <c r="AV5" s="506"/>
      <c r="AW5" s="506"/>
      <c r="AX5" s="506"/>
      <c r="AY5" s="434" t="s">
        <v>387</v>
      </c>
      <c r="AZ5" s="435"/>
      <c r="BA5" s="435"/>
      <c r="BB5" s="435"/>
      <c r="BC5" s="435"/>
      <c r="BD5" s="435"/>
      <c r="BE5" s="435"/>
      <c r="BF5" s="435"/>
      <c r="BG5" s="435"/>
      <c r="BH5" s="435"/>
      <c r="BI5" s="435"/>
      <c r="BJ5" s="435"/>
      <c r="BK5" s="435"/>
      <c r="BL5" s="435"/>
      <c r="BM5" s="436"/>
      <c r="BN5" s="454">
        <v>10496365</v>
      </c>
      <c r="BO5" s="455"/>
      <c r="BP5" s="455"/>
      <c r="BQ5" s="455"/>
      <c r="BR5" s="455"/>
      <c r="BS5" s="455"/>
      <c r="BT5" s="455"/>
      <c r="BU5" s="456"/>
      <c r="BV5" s="454">
        <v>10969002</v>
      </c>
      <c r="BW5" s="455"/>
      <c r="BX5" s="455"/>
      <c r="BY5" s="455"/>
      <c r="BZ5" s="455"/>
      <c r="CA5" s="455"/>
      <c r="CB5" s="455"/>
      <c r="CC5" s="456"/>
      <c r="CD5" s="463" t="s">
        <v>66</v>
      </c>
      <c r="CE5" s="464"/>
      <c r="CF5" s="464"/>
      <c r="CG5" s="464"/>
      <c r="CH5" s="464"/>
      <c r="CI5" s="464"/>
      <c r="CJ5" s="464"/>
      <c r="CK5" s="464"/>
      <c r="CL5" s="464"/>
      <c r="CM5" s="464"/>
      <c r="CN5" s="464"/>
      <c r="CO5" s="464"/>
      <c r="CP5" s="464"/>
      <c r="CQ5" s="464"/>
      <c r="CR5" s="464"/>
      <c r="CS5" s="465"/>
      <c r="CT5" s="424">
        <v>93</v>
      </c>
      <c r="CU5" s="425"/>
      <c r="CV5" s="425"/>
      <c r="CW5" s="425"/>
      <c r="CX5" s="425"/>
      <c r="CY5" s="425"/>
      <c r="CZ5" s="425"/>
      <c r="DA5" s="426"/>
      <c r="DB5" s="424">
        <v>91.2</v>
      </c>
      <c r="DC5" s="425"/>
      <c r="DD5" s="425"/>
      <c r="DE5" s="425"/>
      <c r="DF5" s="425"/>
      <c r="DG5" s="425"/>
      <c r="DH5" s="425"/>
      <c r="DI5" s="426"/>
      <c r="DJ5" s="165"/>
      <c r="DK5" s="165"/>
      <c r="DL5" s="165"/>
      <c r="DM5" s="165"/>
      <c r="DN5" s="165"/>
      <c r="DO5" s="165"/>
    </row>
    <row r="6" spans="1:119" ht="18.75" customHeight="1">
      <c r="A6" s="166"/>
      <c r="B6" s="598" t="s">
        <v>67</v>
      </c>
      <c r="C6" s="470"/>
      <c r="D6" s="470"/>
      <c r="E6" s="599"/>
      <c r="F6" s="599"/>
      <c r="G6" s="599"/>
      <c r="H6" s="599"/>
      <c r="I6" s="599"/>
      <c r="J6" s="599"/>
      <c r="K6" s="599"/>
      <c r="L6" s="599" t="s">
        <v>388</v>
      </c>
      <c r="M6" s="599"/>
      <c r="N6" s="599"/>
      <c r="O6" s="599"/>
      <c r="P6" s="599"/>
      <c r="Q6" s="599"/>
      <c r="R6" s="497"/>
      <c r="S6" s="497"/>
      <c r="T6" s="497"/>
      <c r="U6" s="497"/>
      <c r="V6" s="605"/>
      <c r="W6" s="536" t="s">
        <v>68</v>
      </c>
      <c r="X6" s="469"/>
      <c r="Y6" s="469"/>
      <c r="Z6" s="469"/>
      <c r="AA6" s="469"/>
      <c r="AB6" s="470"/>
      <c r="AC6" s="610" t="s">
        <v>389</v>
      </c>
      <c r="AD6" s="611"/>
      <c r="AE6" s="611"/>
      <c r="AF6" s="611"/>
      <c r="AG6" s="611"/>
      <c r="AH6" s="611"/>
      <c r="AI6" s="611"/>
      <c r="AJ6" s="611"/>
      <c r="AK6" s="611"/>
      <c r="AL6" s="612"/>
      <c r="AM6" s="525" t="s">
        <v>69</v>
      </c>
      <c r="AN6" s="428"/>
      <c r="AO6" s="428"/>
      <c r="AP6" s="428"/>
      <c r="AQ6" s="428"/>
      <c r="AR6" s="428"/>
      <c r="AS6" s="428"/>
      <c r="AT6" s="429"/>
      <c r="AU6" s="505" t="s">
        <v>386</v>
      </c>
      <c r="AV6" s="506"/>
      <c r="AW6" s="506"/>
      <c r="AX6" s="506"/>
      <c r="AY6" s="434" t="s">
        <v>390</v>
      </c>
      <c r="AZ6" s="435"/>
      <c r="BA6" s="435"/>
      <c r="BB6" s="435"/>
      <c r="BC6" s="435"/>
      <c r="BD6" s="435"/>
      <c r="BE6" s="435"/>
      <c r="BF6" s="435"/>
      <c r="BG6" s="435"/>
      <c r="BH6" s="435"/>
      <c r="BI6" s="435"/>
      <c r="BJ6" s="435"/>
      <c r="BK6" s="435"/>
      <c r="BL6" s="435"/>
      <c r="BM6" s="436"/>
      <c r="BN6" s="454">
        <v>203484</v>
      </c>
      <c r="BO6" s="455"/>
      <c r="BP6" s="455"/>
      <c r="BQ6" s="455"/>
      <c r="BR6" s="455"/>
      <c r="BS6" s="455"/>
      <c r="BT6" s="455"/>
      <c r="BU6" s="456"/>
      <c r="BV6" s="454">
        <v>275479</v>
      </c>
      <c r="BW6" s="455"/>
      <c r="BX6" s="455"/>
      <c r="BY6" s="455"/>
      <c r="BZ6" s="455"/>
      <c r="CA6" s="455"/>
      <c r="CB6" s="455"/>
      <c r="CC6" s="456"/>
      <c r="CD6" s="463" t="s">
        <v>391</v>
      </c>
      <c r="CE6" s="464"/>
      <c r="CF6" s="464"/>
      <c r="CG6" s="464"/>
      <c r="CH6" s="464"/>
      <c r="CI6" s="464"/>
      <c r="CJ6" s="464"/>
      <c r="CK6" s="464"/>
      <c r="CL6" s="464"/>
      <c r="CM6" s="464"/>
      <c r="CN6" s="464"/>
      <c r="CO6" s="464"/>
      <c r="CP6" s="464"/>
      <c r="CQ6" s="464"/>
      <c r="CR6" s="464"/>
      <c r="CS6" s="465"/>
      <c r="CT6" s="595">
        <v>97.2</v>
      </c>
      <c r="CU6" s="596"/>
      <c r="CV6" s="596"/>
      <c r="CW6" s="596"/>
      <c r="CX6" s="596"/>
      <c r="CY6" s="596"/>
      <c r="CZ6" s="596"/>
      <c r="DA6" s="597"/>
      <c r="DB6" s="595">
        <v>95.1</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25" t="s">
        <v>70</v>
      </c>
      <c r="AN7" s="428"/>
      <c r="AO7" s="428"/>
      <c r="AP7" s="428"/>
      <c r="AQ7" s="428"/>
      <c r="AR7" s="428"/>
      <c r="AS7" s="428"/>
      <c r="AT7" s="429"/>
      <c r="AU7" s="505" t="s">
        <v>392</v>
      </c>
      <c r="AV7" s="506"/>
      <c r="AW7" s="506"/>
      <c r="AX7" s="506"/>
      <c r="AY7" s="434" t="s">
        <v>393</v>
      </c>
      <c r="AZ7" s="435"/>
      <c r="BA7" s="435"/>
      <c r="BB7" s="435"/>
      <c r="BC7" s="435"/>
      <c r="BD7" s="435"/>
      <c r="BE7" s="435"/>
      <c r="BF7" s="435"/>
      <c r="BG7" s="435"/>
      <c r="BH7" s="435"/>
      <c r="BI7" s="435"/>
      <c r="BJ7" s="435"/>
      <c r="BK7" s="435"/>
      <c r="BL7" s="435"/>
      <c r="BM7" s="436"/>
      <c r="BN7" s="454">
        <v>59</v>
      </c>
      <c r="BO7" s="455"/>
      <c r="BP7" s="455"/>
      <c r="BQ7" s="455"/>
      <c r="BR7" s="455"/>
      <c r="BS7" s="455"/>
      <c r="BT7" s="455"/>
      <c r="BU7" s="456"/>
      <c r="BV7" s="454">
        <v>52636</v>
      </c>
      <c r="BW7" s="455"/>
      <c r="BX7" s="455"/>
      <c r="BY7" s="455"/>
      <c r="BZ7" s="455"/>
      <c r="CA7" s="455"/>
      <c r="CB7" s="455"/>
      <c r="CC7" s="456"/>
      <c r="CD7" s="463" t="s">
        <v>71</v>
      </c>
      <c r="CE7" s="464"/>
      <c r="CF7" s="464"/>
      <c r="CG7" s="464"/>
      <c r="CH7" s="464"/>
      <c r="CI7" s="464"/>
      <c r="CJ7" s="464"/>
      <c r="CK7" s="464"/>
      <c r="CL7" s="464"/>
      <c r="CM7" s="464"/>
      <c r="CN7" s="464"/>
      <c r="CO7" s="464"/>
      <c r="CP7" s="464"/>
      <c r="CQ7" s="464"/>
      <c r="CR7" s="464"/>
      <c r="CS7" s="465"/>
      <c r="CT7" s="454">
        <v>6401429</v>
      </c>
      <c r="CU7" s="455"/>
      <c r="CV7" s="455"/>
      <c r="CW7" s="455"/>
      <c r="CX7" s="455"/>
      <c r="CY7" s="455"/>
      <c r="CZ7" s="455"/>
      <c r="DA7" s="456"/>
      <c r="DB7" s="454">
        <v>6441408</v>
      </c>
      <c r="DC7" s="455"/>
      <c r="DD7" s="455"/>
      <c r="DE7" s="455"/>
      <c r="DF7" s="455"/>
      <c r="DG7" s="455"/>
      <c r="DH7" s="455"/>
      <c r="DI7" s="456"/>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1"/>
      <c r="X8" s="522"/>
      <c r="Y8" s="522"/>
      <c r="Z8" s="522"/>
      <c r="AA8" s="522"/>
      <c r="AB8" s="537"/>
      <c r="AC8" s="615"/>
      <c r="AD8" s="616"/>
      <c r="AE8" s="616"/>
      <c r="AF8" s="616"/>
      <c r="AG8" s="616"/>
      <c r="AH8" s="616"/>
      <c r="AI8" s="616"/>
      <c r="AJ8" s="616"/>
      <c r="AK8" s="616"/>
      <c r="AL8" s="617"/>
      <c r="AM8" s="525" t="s">
        <v>72</v>
      </c>
      <c r="AN8" s="428"/>
      <c r="AO8" s="428"/>
      <c r="AP8" s="428"/>
      <c r="AQ8" s="428"/>
      <c r="AR8" s="428"/>
      <c r="AS8" s="428"/>
      <c r="AT8" s="429"/>
      <c r="AU8" s="505" t="s">
        <v>394</v>
      </c>
      <c r="AV8" s="506"/>
      <c r="AW8" s="506"/>
      <c r="AX8" s="506"/>
      <c r="AY8" s="434" t="s">
        <v>395</v>
      </c>
      <c r="AZ8" s="435"/>
      <c r="BA8" s="435"/>
      <c r="BB8" s="435"/>
      <c r="BC8" s="435"/>
      <c r="BD8" s="435"/>
      <c r="BE8" s="435"/>
      <c r="BF8" s="435"/>
      <c r="BG8" s="435"/>
      <c r="BH8" s="435"/>
      <c r="BI8" s="435"/>
      <c r="BJ8" s="435"/>
      <c r="BK8" s="435"/>
      <c r="BL8" s="435"/>
      <c r="BM8" s="436"/>
      <c r="BN8" s="454">
        <v>203425</v>
      </c>
      <c r="BO8" s="455"/>
      <c r="BP8" s="455"/>
      <c r="BQ8" s="455"/>
      <c r="BR8" s="455"/>
      <c r="BS8" s="455"/>
      <c r="BT8" s="455"/>
      <c r="BU8" s="456"/>
      <c r="BV8" s="454">
        <v>222843</v>
      </c>
      <c r="BW8" s="455"/>
      <c r="BX8" s="455"/>
      <c r="BY8" s="455"/>
      <c r="BZ8" s="455"/>
      <c r="CA8" s="455"/>
      <c r="CB8" s="455"/>
      <c r="CC8" s="456"/>
      <c r="CD8" s="463" t="s">
        <v>73</v>
      </c>
      <c r="CE8" s="464"/>
      <c r="CF8" s="464"/>
      <c r="CG8" s="464"/>
      <c r="CH8" s="464"/>
      <c r="CI8" s="464"/>
      <c r="CJ8" s="464"/>
      <c r="CK8" s="464"/>
      <c r="CL8" s="464"/>
      <c r="CM8" s="464"/>
      <c r="CN8" s="464"/>
      <c r="CO8" s="464"/>
      <c r="CP8" s="464"/>
      <c r="CQ8" s="464"/>
      <c r="CR8" s="464"/>
      <c r="CS8" s="465"/>
      <c r="CT8" s="560">
        <v>0.25</v>
      </c>
      <c r="CU8" s="561"/>
      <c r="CV8" s="561"/>
      <c r="CW8" s="561"/>
      <c r="CX8" s="561"/>
      <c r="CY8" s="561"/>
      <c r="CZ8" s="561"/>
      <c r="DA8" s="562"/>
      <c r="DB8" s="560">
        <v>0.24</v>
      </c>
      <c r="DC8" s="561"/>
      <c r="DD8" s="561"/>
      <c r="DE8" s="561"/>
      <c r="DF8" s="561"/>
      <c r="DG8" s="561"/>
      <c r="DH8" s="561"/>
      <c r="DI8" s="562"/>
      <c r="DJ8" s="165"/>
      <c r="DK8" s="165"/>
      <c r="DL8" s="165"/>
      <c r="DM8" s="165"/>
      <c r="DN8" s="165"/>
      <c r="DO8" s="165"/>
    </row>
    <row r="9" spans="1:119" ht="18.75" customHeight="1" thickBot="1">
      <c r="A9" s="166"/>
      <c r="B9" s="584" t="s">
        <v>74</v>
      </c>
      <c r="C9" s="585"/>
      <c r="D9" s="585"/>
      <c r="E9" s="585"/>
      <c r="F9" s="585"/>
      <c r="G9" s="585"/>
      <c r="H9" s="585"/>
      <c r="I9" s="585"/>
      <c r="J9" s="585"/>
      <c r="K9" s="508"/>
      <c r="L9" s="586" t="s">
        <v>75</v>
      </c>
      <c r="M9" s="587"/>
      <c r="N9" s="587"/>
      <c r="O9" s="587"/>
      <c r="P9" s="587"/>
      <c r="Q9" s="588"/>
      <c r="R9" s="589">
        <v>15751</v>
      </c>
      <c r="S9" s="590"/>
      <c r="T9" s="590"/>
      <c r="U9" s="590"/>
      <c r="V9" s="591"/>
      <c r="W9" s="519" t="s">
        <v>76</v>
      </c>
      <c r="X9" s="520"/>
      <c r="Y9" s="520"/>
      <c r="Z9" s="520"/>
      <c r="AA9" s="520"/>
      <c r="AB9" s="520"/>
      <c r="AC9" s="520"/>
      <c r="AD9" s="520"/>
      <c r="AE9" s="520"/>
      <c r="AF9" s="520"/>
      <c r="AG9" s="520"/>
      <c r="AH9" s="520"/>
      <c r="AI9" s="520"/>
      <c r="AJ9" s="520"/>
      <c r="AK9" s="520"/>
      <c r="AL9" s="592"/>
      <c r="AM9" s="525" t="s">
        <v>77</v>
      </c>
      <c r="AN9" s="428"/>
      <c r="AO9" s="428"/>
      <c r="AP9" s="428"/>
      <c r="AQ9" s="428"/>
      <c r="AR9" s="428"/>
      <c r="AS9" s="428"/>
      <c r="AT9" s="429"/>
      <c r="AU9" s="505" t="s">
        <v>394</v>
      </c>
      <c r="AV9" s="506"/>
      <c r="AW9" s="506"/>
      <c r="AX9" s="506"/>
      <c r="AY9" s="434" t="s">
        <v>396</v>
      </c>
      <c r="AZ9" s="435"/>
      <c r="BA9" s="435"/>
      <c r="BB9" s="435"/>
      <c r="BC9" s="435"/>
      <c r="BD9" s="435"/>
      <c r="BE9" s="435"/>
      <c r="BF9" s="435"/>
      <c r="BG9" s="435"/>
      <c r="BH9" s="435"/>
      <c r="BI9" s="435"/>
      <c r="BJ9" s="435"/>
      <c r="BK9" s="435"/>
      <c r="BL9" s="435"/>
      <c r="BM9" s="436"/>
      <c r="BN9" s="454">
        <v>-19418</v>
      </c>
      <c r="BO9" s="455"/>
      <c r="BP9" s="455"/>
      <c r="BQ9" s="455"/>
      <c r="BR9" s="455"/>
      <c r="BS9" s="455"/>
      <c r="BT9" s="455"/>
      <c r="BU9" s="456"/>
      <c r="BV9" s="454">
        <v>-41834</v>
      </c>
      <c r="BW9" s="455"/>
      <c r="BX9" s="455"/>
      <c r="BY9" s="455"/>
      <c r="BZ9" s="455"/>
      <c r="CA9" s="455"/>
      <c r="CB9" s="455"/>
      <c r="CC9" s="456"/>
      <c r="CD9" s="463" t="s">
        <v>78</v>
      </c>
      <c r="CE9" s="464"/>
      <c r="CF9" s="464"/>
      <c r="CG9" s="464"/>
      <c r="CH9" s="464"/>
      <c r="CI9" s="464"/>
      <c r="CJ9" s="464"/>
      <c r="CK9" s="464"/>
      <c r="CL9" s="464"/>
      <c r="CM9" s="464"/>
      <c r="CN9" s="464"/>
      <c r="CO9" s="464"/>
      <c r="CP9" s="464"/>
      <c r="CQ9" s="464"/>
      <c r="CR9" s="464"/>
      <c r="CS9" s="465"/>
      <c r="CT9" s="424">
        <v>15.5</v>
      </c>
      <c r="CU9" s="425"/>
      <c r="CV9" s="425"/>
      <c r="CW9" s="425"/>
      <c r="CX9" s="425"/>
      <c r="CY9" s="425"/>
      <c r="CZ9" s="425"/>
      <c r="DA9" s="426"/>
      <c r="DB9" s="424">
        <v>14.9</v>
      </c>
      <c r="DC9" s="425"/>
      <c r="DD9" s="425"/>
      <c r="DE9" s="425"/>
      <c r="DF9" s="425"/>
      <c r="DG9" s="425"/>
      <c r="DH9" s="425"/>
      <c r="DI9" s="426"/>
      <c r="DJ9" s="165"/>
      <c r="DK9" s="165"/>
      <c r="DL9" s="165"/>
      <c r="DM9" s="165"/>
      <c r="DN9" s="165"/>
      <c r="DO9" s="165"/>
    </row>
    <row r="10" spans="1:119" ht="18.75" customHeight="1" thickBot="1">
      <c r="A10" s="166"/>
      <c r="B10" s="584"/>
      <c r="C10" s="585"/>
      <c r="D10" s="585"/>
      <c r="E10" s="585"/>
      <c r="F10" s="585"/>
      <c r="G10" s="585"/>
      <c r="H10" s="585"/>
      <c r="I10" s="585"/>
      <c r="J10" s="585"/>
      <c r="K10" s="508"/>
      <c r="L10" s="427" t="s">
        <v>79</v>
      </c>
      <c r="M10" s="428"/>
      <c r="N10" s="428"/>
      <c r="O10" s="428"/>
      <c r="P10" s="428"/>
      <c r="Q10" s="429"/>
      <c r="R10" s="430">
        <v>17313</v>
      </c>
      <c r="S10" s="431"/>
      <c r="T10" s="431"/>
      <c r="U10" s="431"/>
      <c r="V10" s="433"/>
      <c r="W10" s="593"/>
      <c r="X10" s="407"/>
      <c r="Y10" s="407"/>
      <c r="Z10" s="407"/>
      <c r="AA10" s="407"/>
      <c r="AB10" s="407"/>
      <c r="AC10" s="407"/>
      <c r="AD10" s="407"/>
      <c r="AE10" s="407"/>
      <c r="AF10" s="407"/>
      <c r="AG10" s="407"/>
      <c r="AH10" s="407"/>
      <c r="AI10" s="407"/>
      <c r="AJ10" s="407"/>
      <c r="AK10" s="407"/>
      <c r="AL10" s="594"/>
      <c r="AM10" s="525" t="s">
        <v>80</v>
      </c>
      <c r="AN10" s="428"/>
      <c r="AO10" s="428"/>
      <c r="AP10" s="428"/>
      <c r="AQ10" s="428"/>
      <c r="AR10" s="428"/>
      <c r="AS10" s="428"/>
      <c r="AT10" s="429"/>
      <c r="AU10" s="505" t="s">
        <v>397</v>
      </c>
      <c r="AV10" s="506"/>
      <c r="AW10" s="506"/>
      <c r="AX10" s="506"/>
      <c r="AY10" s="434" t="s">
        <v>398</v>
      </c>
      <c r="AZ10" s="435"/>
      <c r="BA10" s="435"/>
      <c r="BB10" s="435"/>
      <c r="BC10" s="435"/>
      <c r="BD10" s="435"/>
      <c r="BE10" s="435"/>
      <c r="BF10" s="435"/>
      <c r="BG10" s="435"/>
      <c r="BH10" s="435"/>
      <c r="BI10" s="435"/>
      <c r="BJ10" s="435"/>
      <c r="BK10" s="435"/>
      <c r="BL10" s="435"/>
      <c r="BM10" s="436"/>
      <c r="BN10" s="454">
        <v>1190</v>
      </c>
      <c r="BO10" s="455"/>
      <c r="BP10" s="455"/>
      <c r="BQ10" s="455"/>
      <c r="BR10" s="455"/>
      <c r="BS10" s="455"/>
      <c r="BT10" s="455"/>
      <c r="BU10" s="456"/>
      <c r="BV10" s="454">
        <v>1140</v>
      </c>
      <c r="BW10" s="455"/>
      <c r="BX10" s="455"/>
      <c r="BY10" s="455"/>
      <c r="BZ10" s="455"/>
      <c r="CA10" s="455"/>
      <c r="CB10" s="455"/>
      <c r="CC10" s="456"/>
      <c r="CD10" s="384" t="s">
        <v>399</v>
      </c>
      <c r="CE10" s="385"/>
      <c r="CF10" s="385"/>
      <c r="CG10" s="385"/>
      <c r="CH10" s="385"/>
      <c r="CI10" s="385"/>
      <c r="CJ10" s="385"/>
      <c r="CK10" s="385"/>
      <c r="CL10" s="385"/>
      <c r="CM10" s="385"/>
      <c r="CN10" s="385"/>
      <c r="CO10" s="385"/>
      <c r="CP10" s="385"/>
      <c r="CQ10" s="385"/>
      <c r="CR10" s="385"/>
      <c r="CS10" s="386"/>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584"/>
      <c r="C11" s="585"/>
      <c r="D11" s="585"/>
      <c r="E11" s="585"/>
      <c r="F11" s="585"/>
      <c r="G11" s="585"/>
      <c r="H11" s="585"/>
      <c r="I11" s="585"/>
      <c r="J11" s="585"/>
      <c r="K11" s="508"/>
      <c r="L11" s="409" t="s">
        <v>81</v>
      </c>
      <c r="M11" s="410"/>
      <c r="N11" s="410"/>
      <c r="O11" s="410"/>
      <c r="P11" s="410"/>
      <c r="Q11" s="411"/>
      <c r="R11" s="581" t="s">
        <v>400</v>
      </c>
      <c r="S11" s="582"/>
      <c r="T11" s="582"/>
      <c r="U11" s="582"/>
      <c r="V11" s="583"/>
      <c r="W11" s="593"/>
      <c r="X11" s="407"/>
      <c r="Y11" s="407"/>
      <c r="Z11" s="407"/>
      <c r="AA11" s="407"/>
      <c r="AB11" s="407"/>
      <c r="AC11" s="407"/>
      <c r="AD11" s="407"/>
      <c r="AE11" s="407"/>
      <c r="AF11" s="407"/>
      <c r="AG11" s="407"/>
      <c r="AH11" s="407"/>
      <c r="AI11" s="407"/>
      <c r="AJ11" s="407"/>
      <c r="AK11" s="407"/>
      <c r="AL11" s="594"/>
      <c r="AM11" s="525" t="s">
        <v>82</v>
      </c>
      <c r="AN11" s="428"/>
      <c r="AO11" s="428"/>
      <c r="AP11" s="428"/>
      <c r="AQ11" s="428"/>
      <c r="AR11" s="428"/>
      <c r="AS11" s="428"/>
      <c r="AT11" s="429"/>
      <c r="AU11" s="505" t="s">
        <v>397</v>
      </c>
      <c r="AV11" s="506"/>
      <c r="AW11" s="506"/>
      <c r="AX11" s="506"/>
      <c r="AY11" s="434" t="s">
        <v>401</v>
      </c>
      <c r="AZ11" s="435"/>
      <c r="BA11" s="435"/>
      <c r="BB11" s="435"/>
      <c r="BC11" s="435"/>
      <c r="BD11" s="435"/>
      <c r="BE11" s="435"/>
      <c r="BF11" s="435"/>
      <c r="BG11" s="435"/>
      <c r="BH11" s="435"/>
      <c r="BI11" s="435"/>
      <c r="BJ11" s="435"/>
      <c r="BK11" s="435"/>
      <c r="BL11" s="435"/>
      <c r="BM11" s="436"/>
      <c r="BN11" s="454">
        <v>0</v>
      </c>
      <c r="BO11" s="455"/>
      <c r="BP11" s="455"/>
      <c r="BQ11" s="455"/>
      <c r="BR11" s="455"/>
      <c r="BS11" s="455"/>
      <c r="BT11" s="455"/>
      <c r="BU11" s="456"/>
      <c r="BV11" s="454">
        <v>0</v>
      </c>
      <c r="BW11" s="455"/>
      <c r="BX11" s="455"/>
      <c r="BY11" s="455"/>
      <c r="BZ11" s="455"/>
      <c r="CA11" s="455"/>
      <c r="CB11" s="455"/>
      <c r="CC11" s="456"/>
      <c r="CD11" s="463" t="s">
        <v>83</v>
      </c>
      <c r="CE11" s="464"/>
      <c r="CF11" s="464"/>
      <c r="CG11" s="464"/>
      <c r="CH11" s="464"/>
      <c r="CI11" s="464"/>
      <c r="CJ11" s="464"/>
      <c r="CK11" s="464"/>
      <c r="CL11" s="464"/>
      <c r="CM11" s="464"/>
      <c r="CN11" s="464"/>
      <c r="CO11" s="464"/>
      <c r="CP11" s="464"/>
      <c r="CQ11" s="464"/>
      <c r="CR11" s="464"/>
      <c r="CS11" s="465"/>
      <c r="CT11" s="560" t="s">
        <v>402</v>
      </c>
      <c r="CU11" s="561"/>
      <c r="CV11" s="561"/>
      <c r="CW11" s="561"/>
      <c r="CX11" s="561"/>
      <c r="CY11" s="561"/>
      <c r="CZ11" s="561"/>
      <c r="DA11" s="562"/>
      <c r="DB11" s="560" t="s">
        <v>402</v>
      </c>
      <c r="DC11" s="561"/>
      <c r="DD11" s="561"/>
      <c r="DE11" s="561"/>
      <c r="DF11" s="561"/>
      <c r="DG11" s="561"/>
      <c r="DH11" s="561"/>
      <c r="DI11" s="562"/>
      <c r="DJ11" s="165"/>
      <c r="DK11" s="165"/>
      <c r="DL11" s="165"/>
      <c r="DM11" s="165"/>
      <c r="DN11" s="165"/>
      <c r="DO11" s="165"/>
    </row>
    <row r="12" spans="1:119" ht="18.75" customHeight="1">
      <c r="A12" s="166"/>
      <c r="B12" s="563" t="s">
        <v>84</v>
      </c>
      <c r="C12" s="564"/>
      <c r="D12" s="564"/>
      <c r="E12" s="564"/>
      <c r="F12" s="564"/>
      <c r="G12" s="564"/>
      <c r="H12" s="564"/>
      <c r="I12" s="564"/>
      <c r="J12" s="564"/>
      <c r="K12" s="565"/>
      <c r="L12" s="572" t="s">
        <v>403</v>
      </c>
      <c r="M12" s="573"/>
      <c r="N12" s="573"/>
      <c r="O12" s="573"/>
      <c r="P12" s="573"/>
      <c r="Q12" s="574"/>
      <c r="R12" s="575">
        <v>15516</v>
      </c>
      <c r="S12" s="576"/>
      <c r="T12" s="576"/>
      <c r="U12" s="576"/>
      <c r="V12" s="577"/>
      <c r="W12" s="578" t="s">
        <v>0</v>
      </c>
      <c r="X12" s="506"/>
      <c r="Y12" s="506"/>
      <c r="Z12" s="506"/>
      <c r="AA12" s="506"/>
      <c r="AB12" s="579"/>
      <c r="AC12" s="505" t="s">
        <v>85</v>
      </c>
      <c r="AD12" s="506"/>
      <c r="AE12" s="506"/>
      <c r="AF12" s="506"/>
      <c r="AG12" s="579"/>
      <c r="AH12" s="505" t="s">
        <v>86</v>
      </c>
      <c r="AI12" s="506"/>
      <c r="AJ12" s="506"/>
      <c r="AK12" s="506"/>
      <c r="AL12" s="580"/>
      <c r="AM12" s="525" t="s">
        <v>87</v>
      </c>
      <c r="AN12" s="428"/>
      <c r="AO12" s="428"/>
      <c r="AP12" s="428"/>
      <c r="AQ12" s="428"/>
      <c r="AR12" s="428"/>
      <c r="AS12" s="428"/>
      <c r="AT12" s="429"/>
      <c r="AU12" s="505" t="s">
        <v>386</v>
      </c>
      <c r="AV12" s="506"/>
      <c r="AW12" s="506"/>
      <c r="AX12" s="506"/>
      <c r="AY12" s="434" t="s">
        <v>404</v>
      </c>
      <c r="AZ12" s="435"/>
      <c r="BA12" s="435"/>
      <c r="BB12" s="435"/>
      <c r="BC12" s="435"/>
      <c r="BD12" s="435"/>
      <c r="BE12" s="435"/>
      <c r="BF12" s="435"/>
      <c r="BG12" s="435"/>
      <c r="BH12" s="435"/>
      <c r="BI12" s="435"/>
      <c r="BJ12" s="435"/>
      <c r="BK12" s="435"/>
      <c r="BL12" s="435"/>
      <c r="BM12" s="436"/>
      <c r="BN12" s="454">
        <v>159326</v>
      </c>
      <c r="BO12" s="455"/>
      <c r="BP12" s="455"/>
      <c r="BQ12" s="455"/>
      <c r="BR12" s="455"/>
      <c r="BS12" s="455"/>
      <c r="BT12" s="455"/>
      <c r="BU12" s="456"/>
      <c r="BV12" s="454">
        <v>162203</v>
      </c>
      <c r="BW12" s="455"/>
      <c r="BX12" s="455"/>
      <c r="BY12" s="455"/>
      <c r="BZ12" s="455"/>
      <c r="CA12" s="455"/>
      <c r="CB12" s="455"/>
      <c r="CC12" s="456"/>
      <c r="CD12" s="463" t="s">
        <v>88</v>
      </c>
      <c r="CE12" s="464"/>
      <c r="CF12" s="464"/>
      <c r="CG12" s="464"/>
      <c r="CH12" s="464"/>
      <c r="CI12" s="464"/>
      <c r="CJ12" s="464"/>
      <c r="CK12" s="464"/>
      <c r="CL12" s="464"/>
      <c r="CM12" s="464"/>
      <c r="CN12" s="464"/>
      <c r="CO12" s="464"/>
      <c r="CP12" s="464"/>
      <c r="CQ12" s="464"/>
      <c r="CR12" s="464"/>
      <c r="CS12" s="465"/>
      <c r="CT12" s="560" t="s">
        <v>405</v>
      </c>
      <c r="CU12" s="561"/>
      <c r="CV12" s="561"/>
      <c r="CW12" s="561"/>
      <c r="CX12" s="561"/>
      <c r="CY12" s="561"/>
      <c r="CZ12" s="561"/>
      <c r="DA12" s="562"/>
      <c r="DB12" s="560" t="s">
        <v>405</v>
      </c>
      <c r="DC12" s="561"/>
      <c r="DD12" s="561"/>
      <c r="DE12" s="561"/>
      <c r="DF12" s="561"/>
      <c r="DG12" s="561"/>
      <c r="DH12" s="561"/>
      <c r="DI12" s="562"/>
      <c r="DJ12" s="165"/>
      <c r="DK12" s="165"/>
      <c r="DL12" s="165"/>
      <c r="DM12" s="165"/>
      <c r="DN12" s="165"/>
      <c r="DO12" s="165"/>
    </row>
    <row r="13" spans="1:119" ht="18.75" customHeight="1">
      <c r="A13" s="166"/>
      <c r="B13" s="566"/>
      <c r="C13" s="567"/>
      <c r="D13" s="567"/>
      <c r="E13" s="567"/>
      <c r="F13" s="567"/>
      <c r="G13" s="567"/>
      <c r="H13" s="567"/>
      <c r="I13" s="567"/>
      <c r="J13" s="567"/>
      <c r="K13" s="568"/>
      <c r="L13" s="173"/>
      <c r="M13" s="548" t="s">
        <v>406</v>
      </c>
      <c r="N13" s="549"/>
      <c r="O13" s="549"/>
      <c r="P13" s="549"/>
      <c r="Q13" s="550"/>
      <c r="R13" s="551">
        <v>15450</v>
      </c>
      <c r="S13" s="552"/>
      <c r="T13" s="552"/>
      <c r="U13" s="552"/>
      <c r="V13" s="553"/>
      <c r="W13" s="536" t="s">
        <v>89</v>
      </c>
      <c r="X13" s="469"/>
      <c r="Y13" s="469"/>
      <c r="Z13" s="469"/>
      <c r="AA13" s="469"/>
      <c r="AB13" s="470"/>
      <c r="AC13" s="430">
        <v>1387</v>
      </c>
      <c r="AD13" s="431"/>
      <c r="AE13" s="431"/>
      <c r="AF13" s="431"/>
      <c r="AG13" s="432"/>
      <c r="AH13" s="430">
        <v>1504</v>
      </c>
      <c r="AI13" s="431"/>
      <c r="AJ13" s="431"/>
      <c r="AK13" s="431"/>
      <c r="AL13" s="433"/>
      <c r="AM13" s="525" t="s">
        <v>90</v>
      </c>
      <c r="AN13" s="428"/>
      <c r="AO13" s="428"/>
      <c r="AP13" s="428"/>
      <c r="AQ13" s="428"/>
      <c r="AR13" s="428"/>
      <c r="AS13" s="428"/>
      <c r="AT13" s="429"/>
      <c r="AU13" s="505" t="s">
        <v>407</v>
      </c>
      <c r="AV13" s="506"/>
      <c r="AW13" s="506"/>
      <c r="AX13" s="506"/>
      <c r="AY13" s="434" t="s">
        <v>408</v>
      </c>
      <c r="AZ13" s="435"/>
      <c r="BA13" s="435"/>
      <c r="BB13" s="435"/>
      <c r="BC13" s="435"/>
      <c r="BD13" s="435"/>
      <c r="BE13" s="435"/>
      <c r="BF13" s="435"/>
      <c r="BG13" s="435"/>
      <c r="BH13" s="435"/>
      <c r="BI13" s="435"/>
      <c r="BJ13" s="435"/>
      <c r="BK13" s="435"/>
      <c r="BL13" s="435"/>
      <c r="BM13" s="436"/>
      <c r="BN13" s="454">
        <v>-177554</v>
      </c>
      <c r="BO13" s="455"/>
      <c r="BP13" s="455"/>
      <c r="BQ13" s="455"/>
      <c r="BR13" s="455"/>
      <c r="BS13" s="455"/>
      <c r="BT13" s="455"/>
      <c r="BU13" s="456"/>
      <c r="BV13" s="454">
        <v>-202897</v>
      </c>
      <c r="BW13" s="455"/>
      <c r="BX13" s="455"/>
      <c r="BY13" s="455"/>
      <c r="BZ13" s="455"/>
      <c r="CA13" s="455"/>
      <c r="CB13" s="455"/>
      <c r="CC13" s="456"/>
      <c r="CD13" s="463" t="s">
        <v>91</v>
      </c>
      <c r="CE13" s="464"/>
      <c r="CF13" s="464"/>
      <c r="CG13" s="464"/>
      <c r="CH13" s="464"/>
      <c r="CI13" s="464"/>
      <c r="CJ13" s="464"/>
      <c r="CK13" s="464"/>
      <c r="CL13" s="464"/>
      <c r="CM13" s="464"/>
      <c r="CN13" s="464"/>
      <c r="CO13" s="464"/>
      <c r="CP13" s="464"/>
      <c r="CQ13" s="464"/>
      <c r="CR13" s="464"/>
      <c r="CS13" s="465"/>
      <c r="CT13" s="424">
        <v>11.9</v>
      </c>
      <c r="CU13" s="425"/>
      <c r="CV13" s="425"/>
      <c r="CW13" s="425"/>
      <c r="CX13" s="425"/>
      <c r="CY13" s="425"/>
      <c r="CZ13" s="425"/>
      <c r="DA13" s="426"/>
      <c r="DB13" s="424">
        <v>10.6</v>
      </c>
      <c r="DC13" s="425"/>
      <c r="DD13" s="425"/>
      <c r="DE13" s="425"/>
      <c r="DF13" s="425"/>
      <c r="DG13" s="425"/>
      <c r="DH13" s="425"/>
      <c r="DI13" s="426"/>
      <c r="DJ13" s="165"/>
      <c r="DK13" s="165"/>
      <c r="DL13" s="165"/>
      <c r="DM13" s="165"/>
      <c r="DN13" s="165"/>
      <c r="DO13" s="165"/>
    </row>
    <row r="14" spans="1:119" ht="18.75" customHeight="1" thickBot="1">
      <c r="A14" s="166"/>
      <c r="B14" s="566"/>
      <c r="C14" s="567"/>
      <c r="D14" s="567"/>
      <c r="E14" s="567"/>
      <c r="F14" s="567"/>
      <c r="G14" s="567"/>
      <c r="H14" s="567"/>
      <c r="I14" s="567"/>
      <c r="J14" s="567"/>
      <c r="K14" s="568"/>
      <c r="L14" s="541" t="s">
        <v>409</v>
      </c>
      <c r="M14" s="558"/>
      <c r="N14" s="558"/>
      <c r="O14" s="558"/>
      <c r="P14" s="558"/>
      <c r="Q14" s="559"/>
      <c r="R14" s="551">
        <v>15817</v>
      </c>
      <c r="S14" s="552"/>
      <c r="T14" s="552"/>
      <c r="U14" s="552"/>
      <c r="V14" s="553"/>
      <c r="W14" s="554"/>
      <c r="X14" s="472"/>
      <c r="Y14" s="472"/>
      <c r="Z14" s="472"/>
      <c r="AA14" s="472"/>
      <c r="AB14" s="473"/>
      <c r="AC14" s="544">
        <v>17.100000000000001</v>
      </c>
      <c r="AD14" s="545"/>
      <c r="AE14" s="545"/>
      <c r="AF14" s="545"/>
      <c r="AG14" s="546"/>
      <c r="AH14" s="544">
        <v>17</v>
      </c>
      <c r="AI14" s="545"/>
      <c r="AJ14" s="545"/>
      <c r="AK14" s="545"/>
      <c r="AL14" s="547"/>
      <c r="AM14" s="525"/>
      <c r="AN14" s="428"/>
      <c r="AO14" s="428"/>
      <c r="AP14" s="428"/>
      <c r="AQ14" s="428"/>
      <c r="AR14" s="428"/>
      <c r="AS14" s="428"/>
      <c r="AT14" s="429"/>
      <c r="AU14" s="505"/>
      <c r="AV14" s="506"/>
      <c r="AW14" s="506"/>
      <c r="AX14" s="506"/>
      <c r="AY14" s="434"/>
      <c r="AZ14" s="435"/>
      <c r="BA14" s="435"/>
      <c r="BB14" s="435"/>
      <c r="BC14" s="435"/>
      <c r="BD14" s="435"/>
      <c r="BE14" s="435"/>
      <c r="BF14" s="435"/>
      <c r="BG14" s="435"/>
      <c r="BH14" s="435"/>
      <c r="BI14" s="435"/>
      <c r="BJ14" s="435"/>
      <c r="BK14" s="435"/>
      <c r="BL14" s="435"/>
      <c r="BM14" s="436"/>
      <c r="BN14" s="454"/>
      <c r="BO14" s="455"/>
      <c r="BP14" s="455"/>
      <c r="BQ14" s="455"/>
      <c r="BR14" s="455"/>
      <c r="BS14" s="455"/>
      <c r="BT14" s="455"/>
      <c r="BU14" s="456"/>
      <c r="BV14" s="454"/>
      <c r="BW14" s="455"/>
      <c r="BX14" s="455"/>
      <c r="BY14" s="455"/>
      <c r="BZ14" s="455"/>
      <c r="CA14" s="455"/>
      <c r="CB14" s="455"/>
      <c r="CC14" s="456"/>
      <c r="CD14" s="460" t="s">
        <v>92</v>
      </c>
      <c r="CE14" s="461"/>
      <c r="CF14" s="461"/>
      <c r="CG14" s="461"/>
      <c r="CH14" s="461"/>
      <c r="CI14" s="461"/>
      <c r="CJ14" s="461"/>
      <c r="CK14" s="461"/>
      <c r="CL14" s="461"/>
      <c r="CM14" s="461"/>
      <c r="CN14" s="461"/>
      <c r="CO14" s="461"/>
      <c r="CP14" s="461"/>
      <c r="CQ14" s="461"/>
      <c r="CR14" s="461"/>
      <c r="CS14" s="462"/>
      <c r="CT14" s="555">
        <v>128.5</v>
      </c>
      <c r="CU14" s="556"/>
      <c r="CV14" s="556"/>
      <c r="CW14" s="556"/>
      <c r="CX14" s="556"/>
      <c r="CY14" s="556"/>
      <c r="CZ14" s="556"/>
      <c r="DA14" s="557"/>
      <c r="DB14" s="555">
        <v>125.1</v>
      </c>
      <c r="DC14" s="556"/>
      <c r="DD14" s="556"/>
      <c r="DE14" s="556"/>
      <c r="DF14" s="556"/>
      <c r="DG14" s="556"/>
      <c r="DH14" s="556"/>
      <c r="DI14" s="557"/>
      <c r="DJ14" s="165"/>
      <c r="DK14" s="165"/>
      <c r="DL14" s="165"/>
      <c r="DM14" s="165"/>
      <c r="DN14" s="165"/>
      <c r="DO14" s="165"/>
    </row>
    <row r="15" spans="1:119" ht="18.75" customHeight="1">
      <c r="A15" s="166"/>
      <c r="B15" s="566"/>
      <c r="C15" s="567"/>
      <c r="D15" s="567"/>
      <c r="E15" s="567"/>
      <c r="F15" s="567"/>
      <c r="G15" s="567"/>
      <c r="H15" s="567"/>
      <c r="I15" s="567"/>
      <c r="J15" s="567"/>
      <c r="K15" s="568"/>
      <c r="L15" s="173"/>
      <c r="M15" s="548" t="s">
        <v>406</v>
      </c>
      <c r="N15" s="549"/>
      <c r="O15" s="549"/>
      <c r="P15" s="549"/>
      <c r="Q15" s="550"/>
      <c r="R15" s="551">
        <v>15745</v>
      </c>
      <c r="S15" s="552"/>
      <c r="T15" s="552"/>
      <c r="U15" s="552"/>
      <c r="V15" s="553"/>
      <c r="W15" s="536" t="s">
        <v>93</v>
      </c>
      <c r="X15" s="469"/>
      <c r="Y15" s="469"/>
      <c r="Z15" s="469"/>
      <c r="AA15" s="469"/>
      <c r="AB15" s="470"/>
      <c r="AC15" s="430">
        <v>2714</v>
      </c>
      <c r="AD15" s="431"/>
      <c r="AE15" s="431"/>
      <c r="AF15" s="431"/>
      <c r="AG15" s="432"/>
      <c r="AH15" s="430">
        <v>3090</v>
      </c>
      <c r="AI15" s="431"/>
      <c r="AJ15" s="431"/>
      <c r="AK15" s="431"/>
      <c r="AL15" s="433"/>
      <c r="AM15" s="525"/>
      <c r="AN15" s="428"/>
      <c r="AO15" s="428"/>
      <c r="AP15" s="428"/>
      <c r="AQ15" s="428"/>
      <c r="AR15" s="428"/>
      <c r="AS15" s="428"/>
      <c r="AT15" s="429"/>
      <c r="AU15" s="505"/>
      <c r="AV15" s="506"/>
      <c r="AW15" s="506"/>
      <c r="AX15" s="506"/>
      <c r="AY15" s="446" t="s">
        <v>410</v>
      </c>
      <c r="AZ15" s="447"/>
      <c r="BA15" s="447"/>
      <c r="BB15" s="447"/>
      <c r="BC15" s="447"/>
      <c r="BD15" s="447"/>
      <c r="BE15" s="447"/>
      <c r="BF15" s="447"/>
      <c r="BG15" s="447"/>
      <c r="BH15" s="447"/>
      <c r="BI15" s="447"/>
      <c r="BJ15" s="447"/>
      <c r="BK15" s="447"/>
      <c r="BL15" s="447"/>
      <c r="BM15" s="448"/>
      <c r="BN15" s="449">
        <v>1424387</v>
      </c>
      <c r="BO15" s="450"/>
      <c r="BP15" s="450"/>
      <c r="BQ15" s="450"/>
      <c r="BR15" s="450"/>
      <c r="BS15" s="450"/>
      <c r="BT15" s="450"/>
      <c r="BU15" s="451"/>
      <c r="BV15" s="449">
        <v>1413135</v>
      </c>
      <c r="BW15" s="450"/>
      <c r="BX15" s="450"/>
      <c r="BY15" s="450"/>
      <c r="BZ15" s="450"/>
      <c r="CA15" s="450"/>
      <c r="CB15" s="450"/>
      <c r="CC15" s="451"/>
      <c r="CD15" s="538" t="s">
        <v>411</v>
      </c>
      <c r="CE15" s="539"/>
      <c r="CF15" s="539"/>
      <c r="CG15" s="539"/>
      <c r="CH15" s="539"/>
      <c r="CI15" s="539"/>
      <c r="CJ15" s="539"/>
      <c r="CK15" s="539"/>
      <c r="CL15" s="539"/>
      <c r="CM15" s="539"/>
      <c r="CN15" s="539"/>
      <c r="CO15" s="539"/>
      <c r="CP15" s="539"/>
      <c r="CQ15" s="539"/>
      <c r="CR15" s="539"/>
      <c r="CS15" s="540"/>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66"/>
      <c r="C16" s="567"/>
      <c r="D16" s="567"/>
      <c r="E16" s="567"/>
      <c r="F16" s="567"/>
      <c r="G16" s="567"/>
      <c r="H16" s="567"/>
      <c r="I16" s="567"/>
      <c r="J16" s="567"/>
      <c r="K16" s="568"/>
      <c r="L16" s="541" t="s">
        <v>94</v>
      </c>
      <c r="M16" s="542"/>
      <c r="N16" s="542"/>
      <c r="O16" s="542"/>
      <c r="P16" s="542"/>
      <c r="Q16" s="543"/>
      <c r="R16" s="533" t="s">
        <v>412</v>
      </c>
      <c r="S16" s="534"/>
      <c r="T16" s="534"/>
      <c r="U16" s="534"/>
      <c r="V16" s="535"/>
      <c r="W16" s="554"/>
      <c r="X16" s="472"/>
      <c r="Y16" s="472"/>
      <c r="Z16" s="472"/>
      <c r="AA16" s="472"/>
      <c r="AB16" s="473"/>
      <c r="AC16" s="544">
        <v>33.4</v>
      </c>
      <c r="AD16" s="545"/>
      <c r="AE16" s="545"/>
      <c r="AF16" s="545"/>
      <c r="AG16" s="546"/>
      <c r="AH16" s="544">
        <v>35</v>
      </c>
      <c r="AI16" s="545"/>
      <c r="AJ16" s="545"/>
      <c r="AK16" s="545"/>
      <c r="AL16" s="547"/>
      <c r="AM16" s="525"/>
      <c r="AN16" s="428"/>
      <c r="AO16" s="428"/>
      <c r="AP16" s="428"/>
      <c r="AQ16" s="428"/>
      <c r="AR16" s="428"/>
      <c r="AS16" s="428"/>
      <c r="AT16" s="429"/>
      <c r="AU16" s="505"/>
      <c r="AV16" s="506"/>
      <c r="AW16" s="506"/>
      <c r="AX16" s="506"/>
      <c r="AY16" s="434" t="s">
        <v>413</v>
      </c>
      <c r="AZ16" s="435"/>
      <c r="BA16" s="435"/>
      <c r="BB16" s="435"/>
      <c r="BC16" s="435"/>
      <c r="BD16" s="435"/>
      <c r="BE16" s="435"/>
      <c r="BF16" s="435"/>
      <c r="BG16" s="435"/>
      <c r="BH16" s="435"/>
      <c r="BI16" s="435"/>
      <c r="BJ16" s="435"/>
      <c r="BK16" s="435"/>
      <c r="BL16" s="435"/>
      <c r="BM16" s="436"/>
      <c r="BN16" s="454">
        <v>5774645</v>
      </c>
      <c r="BO16" s="455"/>
      <c r="BP16" s="455"/>
      <c r="BQ16" s="455"/>
      <c r="BR16" s="455"/>
      <c r="BS16" s="455"/>
      <c r="BT16" s="455"/>
      <c r="BU16" s="456"/>
      <c r="BV16" s="454">
        <v>5845600</v>
      </c>
      <c r="BW16" s="455"/>
      <c r="BX16" s="455"/>
      <c r="BY16" s="455"/>
      <c r="BZ16" s="455"/>
      <c r="CA16" s="455"/>
      <c r="CB16" s="455"/>
      <c r="CC16" s="456"/>
      <c r="CD16" s="390"/>
      <c r="CE16" s="452"/>
      <c r="CF16" s="452"/>
      <c r="CG16" s="452"/>
      <c r="CH16" s="452"/>
      <c r="CI16" s="452"/>
      <c r="CJ16" s="452"/>
      <c r="CK16" s="452"/>
      <c r="CL16" s="452"/>
      <c r="CM16" s="452"/>
      <c r="CN16" s="452"/>
      <c r="CO16" s="452"/>
      <c r="CP16" s="452"/>
      <c r="CQ16" s="452"/>
      <c r="CR16" s="452"/>
      <c r="CS16" s="453"/>
      <c r="CT16" s="424"/>
      <c r="CU16" s="425"/>
      <c r="CV16" s="425"/>
      <c r="CW16" s="425"/>
      <c r="CX16" s="425"/>
      <c r="CY16" s="425"/>
      <c r="CZ16" s="425"/>
      <c r="DA16" s="426"/>
      <c r="DB16" s="424"/>
      <c r="DC16" s="425"/>
      <c r="DD16" s="425"/>
      <c r="DE16" s="425"/>
      <c r="DF16" s="425"/>
      <c r="DG16" s="425"/>
      <c r="DH16" s="425"/>
      <c r="DI16" s="426"/>
      <c r="DJ16" s="165"/>
      <c r="DK16" s="165"/>
      <c r="DL16" s="165"/>
      <c r="DM16" s="165"/>
      <c r="DN16" s="165"/>
      <c r="DO16" s="165"/>
    </row>
    <row r="17" spans="1:119" ht="18.75" customHeight="1" thickBot="1">
      <c r="A17" s="166"/>
      <c r="B17" s="569"/>
      <c r="C17" s="570"/>
      <c r="D17" s="570"/>
      <c r="E17" s="570"/>
      <c r="F17" s="570"/>
      <c r="G17" s="570"/>
      <c r="H17" s="570"/>
      <c r="I17" s="570"/>
      <c r="J17" s="570"/>
      <c r="K17" s="571"/>
      <c r="L17" s="177"/>
      <c r="M17" s="530" t="s">
        <v>414</v>
      </c>
      <c r="N17" s="531"/>
      <c r="O17" s="531"/>
      <c r="P17" s="531"/>
      <c r="Q17" s="532"/>
      <c r="R17" s="533" t="s">
        <v>412</v>
      </c>
      <c r="S17" s="534"/>
      <c r="T17" s="534"/>
      <c r="U17" s="534"/>
      <c r="V17" s="535"/>
      <c r="W17" s="536" t="s">
        <v>95</v>
      </c>
      <c r="X17" s="469"/>
      <c r="Y17" s="469"/>
      <c r="Z17" s="469"/>
      <c r="AA17" s="469"/>
      <c r="AB17" s="470"/>
      <c r="AC17" s="430">
        <v>4024</v>
      </c>
      <c r="AD17" s="431"/>
      <c r="AE17" s="431"/>
      <c r="AF17" s="431"/>
      <c r="AG17" s="432"/>
      <c r="AH17" s="430">
        <v>4234</v>
      </c>
      <c r="AI17" s="431"/>
      <c r="AJ17" s="431"/>
      <c r="AK17" s="431"/>
      <c r="AL17" s="433"/>
      <c r="AM17" s="525"/>
      <c r="AN17" s="428"/>
      <c r="AO17" s="428"/>
      <c r="AP17" s="428"/>
      <c r="AQ17" s="428"/>
      <c r="AR17" s="428"/>
      <c r="AS17" s="428"/>
      <c r="AT17" s="429"/>
      <c r="AU17" s="505"/>
      <c r="AV17" s="506"/>
      <c r="AW17" s="506"/>
      <c r="AX17" s="506"/>
      <c r="AY17" s="434" t="s">
        <v>415</v>
      </c>
      <c r="AZ17" s="435"/>
      <c r="BA17" s="435"/>
      <c r="BB17" s="435"/>
      <c r="BC17" s="435"/>
      <c r="BD17" s="435"/>
      <c r="BE17" s="435"/>
      <c r="BF17" s="435"/>
      <c r="BG17" s="435"/>
      <c r="BH17" s="435"/>
      <c r="BI17" s="435"/>
      <c r="BJ17" s="435"/>
      <c r="BK17" s="435"/>
      <c r="BL17" s="435"/>
      <c r="BM17" s="436"/>
      <c r="BN17" s="454">
        <v>1771651</v>
      </c>
      <c r="BO17" s="455"/>
      <c r="BP17" s="455"/>
      <c r="BQ17" s="455"/>
      <c r="BR17" s="455"/>
      <c r="BS17" s="455"/>
      <c r="BT17" s="455"/>
      <c r="BU17" s="456"/>
      <c r="BV17" s="454">
        <v>1746781</v>
      </c>
      <c r="BW17" s="455"/>
      <c r="BX17" s="455"/>
      <c r="BY17" s="455"/>
      <c r="BZ17" s="455"/>
      <c r="CA17" s="455"/>
      <c r="CB17" s="455"/>
      <c r="CC17" s="456"/>
      <c r="CD17" s="390"/>
      <c r="CE17" s="452"/>
      <c r="CF17" s="452"/>
      <c r="CG17" s="452"/>
      <c r="CH17" s="452"/>
      <c r="CI17" s="452"/>
      <c r="CJ17" s="452"/>
      <c r="CK17" s="452"/>
      <c r="CL17" s="452"/>
      <c r="CM17" s="452"/>
      <c r="CN17" s="452"/>
      <c r="CO17" s="452"/>
      <c r="CP17" s="452"/>
      <c r="CQ17" s="452"/>
      <c r="CR17" s="452"/>
      <c r="CS17" s="453"/>
      <c r="CT17" s="424"/>
      <c r="CU17" s="425"/>
      <c r="CV17" s="425"/>
      <c r="CW17" s="425"/>
      <c r="CX17" s="425"/>
      <c r="CY17" s="425"/>
      <c r="CZ17" s="425"/>
      <c r="DA17" s="426"/>
      <c r="DB17" s="424"/>
      <c r="DC17" s="425"/>
      <c r="DD17" s="425"/>
      <c r="DE17" s="425"/>
      <c r="DF17" s="425"/>
      <c r="DG17" s="425"/>
      <c r="DH17" s="425"/>
      <c r="DI17" s="426"/>
      <c r="DJ17" s="165"/>
      <c r="DK17" s="165"/>
      <c r="DL17" s="165"/>
      <c r="DM17" s="165"/>
      <c r="DN17" s="165"/>
      <c r="DO17" s="165"/>
    </row>
    <row r="18" spans="1:119" ht="18.75" customHeight="1" thickBot="1">
      <c r="A18" s="166"/>
      <c r="B18" s="507" t="s">
        <v>96</v>
      </c>
      <c r="C18" s="508"/>
      <c r="D18" s="508"/>
      <c r="E18" s="509"/>
      <c r="F18" s="509"/>
      <c r="G18" s="509"/>
      <c r="H18" s="509"/>
      <c r="I18" s="509"/>
      <c r="J18" s="509"/>
      <c r="K18" s="509"/>
      <c r="L18" s="526">
        <v>166.6</v>
      </c>
      <c r="M18" s="526"/>
      <c r="N18" s="526"/>
      <c r="O18" s="526"/>
      <c r="P18" s="526"/>
      <c r="Q18" s="526"/>
      <c r="R18" s="527"/>
      <c r="S18" s="527"/>
      <c r="T18" s="527"/>
      <c r="U18" s="527"/>
      <c r="V18" s="528"/>
      <c r="W18" s="521"/>
      <c r="X18" s="522"/>
      <c r="Y18" s="522"/>
      <c r="Z18" s="522"/>
      <c r="AA18" s="522"/>
      <c r="AB18" s="537"/>
      <c r="AC18" s="418">
        <v>49.5</v>
      </c>
      <c r="AD18" s="419"/>
      <c r="AE18" s="419"/>
      <c r="AF18" s="419"/>
      <c r="AG18" s="529"/>
      <c r="AH18" s="418">
        <v>48</v>
      </c>
      <c r="AI18" s="419"/>
      <c r="AJ18" s="419"/>
      <c r="AK18" s="419"/>
      <c r="AL18" s="420"/>
      <c r="AM18" s="525"/>
      <c r="AN18" s="428"/>
      <c r="AO18" s="428"/>
      <c r="AP18" s="428"/>
      <c r="AQ18" s="428"/>
      <c r="AR18" s="428"/>
      <c r="AS18" s="428"/>
      <c r="AT18" s="429"/>
      <c r="AU18" s="505"/>
      <c r="AV18" s="506"/>
      <c r="AW18" s="506"/>
      <c r="AX18" s="506"/>
      <c r="AY18" s="434" t="s">
        <v>97</v>
      </c>
      <c r="AZ18" s="435"/>
      <c r="BA18" s="435"/>
      <c r="BB18" s="435"/>
      <c r="BC18" s="435"/>
      <c r="BD18" s="435"/>
      <c r="BE18" s="435"/>
      <c r="BF18" s="435"/>
      <c r="BG18" s="435"/>
      <c r="BH18" s="435"/>
      <c r="BI18" s="435"/>
      <c r="BJ18" s="435"/>
      <c r="BK18" s="435"/>
      <c r="BL18" s="435"/>
      <c r="BM18" s="436"/>
      <c r="BN18" s="454">
        <v>5979430</v>
      </c>
      <c r="BO18" s="455"/>
      <c r="BP18" s="455"/>
      <c r="BQ18" s="455"/>
      <c r="BR18" s="455"/>
      <c r="BS18" s="455"/>
      <c r="BT18" s="455"/>
      <c r="BU18" s="456"/>
      <c r="BV18" s="454">
        <v>5909581</v>
      </c>
      <c r="BW18" s="455"/>
      <c r="BX18" s="455"/>
      <c r="BY18" s="455"/>
      <c r="BZ18" s="455"/>
      <c r="CA18" s="455"/>
      <c r="CB18" s="455"/>
      <c r="CC18" s="456"/>
      <c r="CD18" s="390"/>
      <c r="CE18" s="452"/>
      <c r="CF18" s="452"/>
      <c r="CG18" s="452"/>
      <c r="CH18" s="452"/>
      <c r="CI18" s="452"/>
      <c r="CJ18" s="452"/>
      <c r="CK18" s="452"/>
      <c r="CL18" s="452"/>
      <c r="CM18" s="452"/>
      <c r="CN18" s="452"/>
      <c r="CO18" s="452"/>
      <c r="CP18" s="452"/>
      <c r="CQ18" s="452"/>
      <c r="CR18" s="452"/>
      <c r="CS18" s="453"/>
      <c r="CT18" s="424"/>
      <c r="CU18" s="425"/>
      <c r="CV18" s="425"/>
      <c r="CW18" s="425"/>
      <c r="CX18" s="425"/>
      <c r="CY18" s="425"/>
      <c r="CZ18" s="425"/>
      <c r="DA18" s="426"/>
      <c r="DB18" s="424"/>
      <c r="DC18" s="425"/>
      <c r="DD18" s="425"/>
      <c r="DE18" s="425"/>
      <c r="DF18" s="425"/>
      <c r="DG18" s="425"/>
      <c r="DH18" s="425"/>
      <c r="DI18" s="426"/>
      <c r="DJ18" s="165"/>
      <c r="DK18" s="165"/>
      <c r="DL18" s="165"/>
      <c r="DM18" s="165"/>
      <c r="DN18" s="165"/>
      <c r="DO18" s="165"/>
    </row>
    <row r="19" spans="1:119" ht="18.75" customHeight="1" thickBot="1">
      <c r="A19" s="166"/>
      <c r="B19" s="507" t="s">
        <v>98</v>
      </c>
      <c r="C19" s="508"/>
      <c r="D19" s="508"/>
      <c r="E19" s="509"/>
      <c r="F19" s="509"/>
      <c r="G19" s="509"/>
      <c r="H19" s="509"/>
      <c r="I19" s="509"/>
      <c r="J19" s="509"/>
      <c r="K19" s="509"/>
      <c r="L19" s="510">
        <v>95</v>
      </c>
      <c r="M19" s="510"/>
      <c r="N19" s="510"/>
      <c r="O19" s="510"/>
      <c r="P19" s="510"/>
      <c r="Q19" s="510"/>
      <c r="R19" s="511"/>
      <c r="S19" s="511"/>
      <c r="T19" s="511"/>
      <c r="U19" s="511"/>
      <c r="V19" s="512"/>
      <c r="W19" s="519"/>
      <c r="X19" s="520"/>
      <c r="Y19" s="520"/>
      <c r="Z19" s="520"/>
      <c r="AA19" s="520"/>
      <c r="AB19" s="520"/>
      <c r="AC19" s="523"/>
      <c r="AD19" s="523"/>
      <c r="AE19" s="523"/>
      <c r="AF19" s="523"/>
      <c r="AG19" s="523"/>
      <c r="AH19" s="523"/>
      <c r="AI19" s="523"/>
      <c r="AJ19" s="523"/>
      <c r="AK19" s="523"/>
      <c r="AL19" s="524"/>
      <c r="AM19" s="525"/>
      <c r="AN19" s="428"/>
      <c r="AO19" s="428"/>
      <c r="AP19" s="428"/>
      <c r="AQ19" s="428"/>
      <c r="AR19" s="428"/>
      <c r="AS19" s="428"/>
      <c r="AT19" s="429"/>
      <c r="AU19" s="505"/>
      <c r="AV19" s="506"/>
      <c r="AW19" s="506"/>
      <c r="AX19" s="506"/>
      <c r="AY19" s="434" t="s">
        <v>99</v>
      </c>
      <c r="AZ19" s="435"/>
      <c r="BA19" s="435"/>
      <c r="BB19" s="435"/>
      <c r="BC19" s="435"/>
      <c r="BD19" s="435"/>
      <c r="BE19" s="435"/>
      <c r="BF19" s="435"/>
      <c r="BG19" s="435"/>
      <c r="BH19" s="435"/>
      <c r="BI19" s="435"/>
      <c r="BJ19" s="435"/>
      <c r="BK19" s="435"/>
      <c r="BL19" s="435"/>
      <c r="BM19" s="436"/>
      <c r="BN19" s="454">
        <v>7619207</v>
      </c>
      <c r="BO19" s="455"/>
      <c r="BP19" s="455"/>
      <c r="BQ19" s="455"/>
      <c r="BR19" s="455"/>
      <c r="BS19" s="455"/>
      <c r="BT19" s="455"/>
      <c r="BU19" s="456"/>
      <c r="BV19" s="454">
        <v>7818094</v>
      </c>
      <c r="BW19" s="455"/>
      <c r="BX19" s="455"/>
      <c r="BY19" s="455"/>
      <c r="BZ19" s="455"/>
      <c r="CA19" s="455"/>
      <c r="CB19" s="455"/>
      <c r="CC19" s="456"/>
      <c r="CD19" s="390"/>
      <c r="CE19" s="452"/>
      <c r="CF19" s="452"/>
      <c r="CG19" s="452"/>
      <c r="CH19" s="452"/>
      <c r="CI19" s="452"/>
      <c r="CJ19" s="452"/>
      <c r="CK19" s="452"/>
      <c r="CL19" s="452"/>
      <c r="CM19" s="452"/>
      <c r="CN19" s="452"/>
      <c r="CO19" s="452"/>
      <c r="CP19" s="452"/>
      <c r="CQ19" s="452"/>
      <c r="CR19" s="452"/>
      <c r="CS19" s="453"/>
      <c r="CT19" s="424"/>
      <c r="CU19" s="425"/>
      <c r="CV19" s="425"/>
      <c r="CW19" s="425"/>
      <c r="CX19" s="425"/>
      <c r="CY19" s="425"/>
      <c r="CZ19" s="425"/>
      <c r="DA19" s="426"/>
      <c r="DB19" s="424"/>
      <c r="DC19" s="425"/>
      <c r="DD19" s="425"/>
      <c r="DE19" s="425"/>
      <c r="DF19" s="425"/>
      <c r="DG19" s="425"/>
      <c r="DH19" s="425"/>
      <c r="DI19" s="426"/>
      <c r="DJ19" s="165"/>
      <c r="DK19" s="165"/>
      <c r="DL19" s="165"/>
      <c r="DM19" s="165"/>
      <c r="DN19" s="165"/>
      <c r="DO19" s="165"/>
    </row>
    <row r="20" spans="1:119" ht="18.75" customHeight="1" thickBot="1">
      <c r="A20" s="166"/>
      <c r="B20" s="507" t="s">
        <v>100</v>
      </c>
      <c r="C20" s="508"/>
      <c r="D20" s="508"/>
      <c r="E20" s="509"/>
      <c r="F20" s="509"/>
      <c r="G20" s="509"/>
      <c r="H20" s="509"/>
      <c r="I20" s="509"/>
      <c r="J20" s="509"/>
      <c r="K20" s="509"/>
      <c r="L20" s="510">
        <v>4553</v>
      </c>
      <c r="M20" s="510"/>
      <c r="N20" s="510"/>
      <c r="O20" s="510"/>
      <c r="P20" s="510"/>
      <c r="Q20" s="510"/>
      <c r="R20" s="511"/>
      <c r="S20" s="511"/>
      <c r="T20" s="511"/>
      <c r="U20" s="511"/>
      <c r="V20" s="512"/>
      <c r="W20" s="521"/>
      <c r="X20" s="522"/>
      <c r="Y20" s="522"/>
      <c r="Z20" s="522"/>
      <c r="AA20" s="522"/>
      <c r="AB20" s="522"/>
      <c r="AC20" s="513"/>
      <c r="AD20" s="513"/>
      <c r="AE20" s="513"/>
      <c r="AF20" s="513"/>
      <c r="AG20" s="513"/>
      <c r="AH20" s="513"/>
      <c r="AI20" s="513"/>
      <c r="AJ20" s="513"/>
      <c r="AK20" s="513"/>
      <c r="AL20" s="514"/>
      <c r="AM20" s="515"/>
      <c r="AN20" s="410"/>
      <c r="AO20" s="410"/>
      <c r="AP20" s="410"/>
      <c r="AQ20" s="410"/>
      <c r="AR20" s="410"/>
      <c r="AS20" s="410"/>
      <c r="AT20" s="411"/>
      <c r="AU20" s="516"/>
      <c r="AV20" s="517"/>
      <c r="AW20" s="517"/>
      <c r="AX20" s="518"/>
      <c r="AY20" s="434"/>
      <c r="AZ20" s="435"/>
      <c r="BA20" s="435"/>
      <c r="BB20" s="435"/>
      <c r="BC20" s="435"/>
      <c r="BD20" s="435"/>
      <c r="BE20" s="435"/>
      <c r="BF20" s="435"/>
      <c r="BG20" s="435"/>
      <c r="BH20" s="435"/>
      <c r="BI20" s="435"/>
      <c r="BJ20" s="435"/>
      <c r="BK20" s="435"/>
      <c r="BL20" s="435"/>
      <c r="BM20" s="436"/>
      <c r="BN20" s="454"/>
      <c r="BO20" s="455"/>
      <c r="BP20" s="455"/>
      <c r="BQ20" s="455"/>
      <c r="BR20" s="455"/>
      <c r="BS20" s="455"/>
      <c r="BT20" s="455"/>
      <c r="BU20" s="456"/>
      <c r="BV20" s="454"/>
      <c r="BW20" s="455"/>
      <c r="BX20" s="455"/>
      <c r="BY20" s="455"/>
      <c r="BZ20" s="455"/>
      <c r="CA20" s="455"/>
      <c r="CB20" s="455"/>
      <c r="CC20" s="456"/>
      <c r="CD20" s="390"/>
      <c r="CE20" s="452"/>
      <c r="CF20" s="452"/>
      <c r="CG20" s="452"/>
      <c r="CH20" s="452"/>
      <c r="CI20" s="452"/>
      <c r="CJ20" s="452"/>
      <c r="CK20" s="452"/>
      <c r="CL20" s="452"/>
      <c r="CM20" s="452"/>
      <c r="CN20" s="452"/>
      <c r="CO20" s="452"/>
      <c r="CP20" s="452"/>
      <c r="CQ20" s="452"/>
      <c r="CR20" s="452"/>
      <c r="CS20" s="453"/>
      <c r="CT20" s="424"/>
      <c r="CU20" s="425"/>
      <c r="CV20" s="425"/>
      <c r="CW20" s="425"/>
      <c r="CX20" s="425"/>
      <c r="CY20" s="425"/>
      <c r="CZ20" s="425"/>
      <c r="DA20" s="426"/>
      <c r="DB20" s="424"/>
      <c r="DC20" s="425"/>
      <c r="DD20" s="425"/>
      <c r="DE20" s="425"/>
      <c r="DF20" s="425"/>
      <c r="DG20" s="425"/>
      <c r="DH20" s="425"/>
      <c r="DI20" s="426"/>
      <c r="DJ20" s="165"/>
      <c r="DK20" s="165"/>
      <c r="DL20" s="165"/>
      <c r="DM20" s="165"/>
      <c r="DN20" s="165"/>
      <c r="DO20" s="165"/>
    </row>
    <row r="21" spans="1:119" ht="18.75" customHeight="1">
      <c r="A21" s="166"/>
      <c r="B21" s="485" t="s">
        <v>101</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c r="AN21" s="486"/>
      <c r="AO21" s="486"/>
      <c r="AP21" s="486"/>
      <c r="AQ21" s="486"/>
      <c r="AR21" s="486"/>
      <c r="AS21" s="486"/>
      <c r="AT21" s="486"/>
      <c r="AU21" s="486"/>
      <c r="AV21" s="486"/>
      <c r="AW21" s="486"/>
      <c r="AX21" s="487"/>
      <c r="AY21" s="434"/>
      <c r="AZ21" s="435"/>
      <c r="BA21" s="435"/>
      <c r="BB21" s="435"/>
      <c r="BC21" s="435"/>
      <c r="BD21" s="435"/>
      <c r="BE21" s="435"/>
      <c r="BF21" s="435"/>
      <c r="BG21" s="435"/>
      <c r="BH21" s="435"/>
      <c r="BI21" s="435"/>
      <c r="BJ21" s="435"/>
      <c r="BK21" s="435"/>
      <c r="BL21" s="435"/>
      <c r="BM21" s="436"/>
      <c r="BN21" s="454"/>
      <c r="BO21" s="455"/>
      <c r="BP21" s="455"/>
      <c r="BQ21" s="455"/>
      <c r="BR21" s="455"/>
      <c r="BS21" s="455"/>
      <c r="BT21" s="455"/>
      <c r="BU21" s="456"/>
      <c r="BV21" s="454"/>
      <c r="BW21" s="455"/>
      <c r="BX21" s="455"/>
      <c r="BY21" s="455"/>
      <c r="BZ21" s="455"/>
      <c r="CA21" s="455"/>
      <c r="CB21" s="455"/>
      <c r="CC21" s="456"/>
      <c r="CD21" s="390"/>
      <c r="CE21" s="452"/>
      <c r="CF21" s="452"/>
      <c r="CG21" s="452"/>
      <c r="CH21" s="452"/>
      <c r="CI21" s="452"/>
      <c r="CJ21" s="452"/>
      <c r="CK21" s="452"/>
      <c r="CL21" s="452"/>
      <c r="CM21" s="452"/>
      <c r="CN21" s="452"/>
      <c r="CO21" s="452"/>
      <c r="CP21" s="452"/>
      <c r="CQ21" s="452"/>
      <c r="CR21" s="452"/>
      <c r="CS21" s="453"/>
      <c r="CT21" s="424"/>
      <c r="CU21" s="425"/>
      <c r="CV21" s="425"/>
      <c r="CW21" s="425"/>
      <c r="CX21" s="425"/>
      <c r="CY21" s="425"/>
      <c r="CZ21" s="425"/>
      <c r="DA21" s="426"/>
      <c r="DB21" s="424"/>
      <c r="DC21" s="425"/>
      <c r="DD21" s="425"/>
      <c r="DE21" s="425"/>
      <c r="DF21" s="425"/>
      <c r="DG21" s="425"/>
      <c r="DH21" s="425"/>
      <c r="DI21" s="426"/>
      <c r="DJ21" s="165"/>
      <c r="DK21" s="165"/>
      <c r="DL21" s="165"/>
      <c r="DM21" s="165"/>
      <c r="DN21" s="165"/>
      <c r="DO21" s="165"/>
    </row>
    <row r="22" spans="1:119" ht="18.75" customHeight="1" thickBot="1">
      <c r="A22" s="166"/>
      <c r="B22" s="488" t="s">
        <v>102</v>
      </c>
      <c r="C22" s="489"/>
      <c r="D22" s="490"/>
      <c r="E22" s="497" t="s">
        <v>0</v>
      </c>
      <c r="F22" s="469"/>
      <c r="G22" s="469"/>
      <c r="H22" s="469"/>
      <c r="I22" s="469"/>
      <c r="J22" s="469"/>
      <c r="K22" s="470"/>
      <c r="L22" s="497" t="s">
        <v>103</v>
      </c>
      <c r="M22" s="469"/>
      <c r="N22" s="469"/>
      <c r="O22" s="469"/>
      <c r="P22" s="470"/>
      <c r="Q22" s="479" t="s">
        <v>104</v>
      </c>
      <c r="R22" s="480"/>
      <c r="S22" s="480"/>
      <c r="T22" s="480"/>
      <c r="U22" s="480"/>
      <c r="V22" s="498"/>
      <c r="W22" s="500" t="s">
        <v>105</v>
      </c>
      <c r="X22" s="489"/>
      <c r="Y22" s="490"/>
      <c r="Z22" s="497" t="s">
        <v>0</v>
      </c>
      <c r="AA22" s="469"/>
      <c r="AB22" s="469"/>
      <c r="AC22" s="469"/>
      <c r="AD22" s="469"/>
      <c r="AE22" s="469"/>
      <c r="AF22" s="469"/>
      <c r="AG22" s="470"/>
      <c r="AH22" s="468" t="s">
        <v>106</v>
      </c>
      <c r="AI22" s="469"/>
      <c r="AJ22" s="469"/>
      <c r="AK22" s="469"/>
      <c r="AL22" s="470"/>
      <c r="AM22" s="468" t="s">
        <v>107</v>
      </c>
      <c r="AN22" s="474"/>
      <c r="AO22" s="474"/>
      <c r="AP22" s="474"/>
      <c r="AQ22" s="474"/>
      <c r="AR22" s="475"/>
      <c r="AS22" s="479" t="s">
        <v>104</v>
      </c>
      <c r="AT22" s="480"/>
      <c r="AU22" s="480"/>
      <c r="AV22" s="480"/>
      <c r="AW22" s="480"/>
      <c r="AX22" s="481"/>
      <c r="AY22" s="421"/>
      <c r="AZ22" s="422"/>
      <c r="BA22" s="422"/>
      <c r="BB22" s="422"/>
      <c r="BC22" s="422"/>
      <c r="BD22" s="422"/>
      <c r="BE22" s="422"/>
      <c r="BF22" s="422"/>
      <c r="BG22" s="422"/>
      <c r="BH22" s="422"/>
      <c r="BI22" s="422"/>
      <c r="BJ22" s="422"/>
      <c r="BK22" s="422"/>
      <c r="BL22" s="422"/>
      <c r="BM22" s="423"/>
      <c r="BN22" s="457"/>
      <c r="BO22" s="458"/>
      <c r="BP22" s="458"/>
      <c r="BQ22" s="458"/>
      <c r="BR22" s="458"/>
      <c r="BS22" s="458"/>
      <c r="BT22" s="458"/>
      <c r="BU22" s="459"/>
      <c r="BV22" s="457"/>
      <c r="BW22" s="458"/>
      <c r="BX22" s="458"/>
      <c r="BY22" s="458"/>
      <c r="BZ22" s="458"/>
      <c r="CA22" s="458"/>
      <c r="CB22" s="458"/>
      <c r="CC22" s="459"/>
      <c r="CD22" s="390"/>
      <c r="CE22" s="452"/>
      <c r="CF22" s="452"/>
      <c r="CG22" s="452"/>
      <c r="CH22" s="452"/>
      <c r="CI22" s="452"/>
      <c r="CJ22" s="452"/>
      <c r="CK22" s="452"/>
      <c r="CL22" s="452"/>
      <c r="CM22" s="452"/>
      <c r="CN22" s="452"/>
      <c r="CO22" s="452"/>
      <c r="CP22" s="452"/>
      <c r="CQ22" s="452"/>
      <c r="CR22" s="452"/>
      <c r="CS22" s="453"/>
      <c r="CT22" s="424"/>
      <c r="CU22" s="425"/>
      <c r="CV22" s="425"/>
      <c r="CW22" s="425"/>
      <c r="CX22" s="425"/>
      <c r="CY22" s="425"/>
      <c r="CZ22" s="425"/>
      <c r="DA22" s="426"/>
      <c r="DB22" s="424"/>
      <c r="DC22" s="425"/>
      <c r="DD22" s="425"/>
      <c r="DE22" s="425"/>
      <c r="DF22" s="425"/>
      <c r="DG22" s="425"/>
      <c r="DH22" s="425"/>
      <c r="DI22" s="426"/>
      <c r="DJ22" s="165"/>
      <c r="DK22" s="165"/>
      <c r="DL22" s="165"/>
      <c r="DM22" s="165"/>
      <c r="DN22" s="165"/>
      <c r="DO22" s="165"/>
    </row>
    <row r="23" spans="1:119" ht="18.75" customHeight="1">
      <c r="A23" s="166"/>
      <c r="B23" s="491"/>
      <c r="C23" s="492"/>
      <c r="D23" s="493"/>
      <c r="E23" s="471"/>
      <c r="F23" s="472"/>
      <c r="G23" s="472"/>
      <c r="H23" s="472"/>
      <c r="I23" s="472"/>
      <c r="J23" s="472"/>
      <c r="K23" s="473"/>
      <c r="L23" s="471"/>
      <c r="M23" s="472"/>
      <c r="N23" s="472"/>
      <c r="O23" s="472"/>
      <c r="P23" s="473"/>
      <c r="Q23" s="482"/>
      <c r="R23" s="483"/>
      <c r="S23" s="483"/>
      <c r="T23" s="483"/>
      <c r="U23" s="483"/>
      <c r="V23" s="499"/>
      <c r="W23" s="501"/>
      <c r="X23" s="492"/>
      <c r="Y23" s="493"/>
      <c r="Z23" s="471"/>
      <c r="AA23" s="472"/>
      <c r="AB23" s="472"/>
      <c r="AC23" s="472"/>
      <c r="AD23" s="472"/>
      <c r="AE23" s="472"/>
      <c r="AF23" s="472"/>
      <c r="AG23" s="473"/>
      <c r="AH23" s="471"/>
      <c r="AI23" s="472"/>
      <c r="AJ23" s="472"/>
      <c r="AK23" s="472"/>
      <c r="AL23" s="473"/>
      <c r="AM23" s="476"/>
      <c r="AN23" s="477"/>
      <c r="AO23" s="477"/>
      <c r="AP23" s="477"/>
      <c r="AQ23" s="477"/>
      <c r="AR23" s="478"/>
      <c r="AS23" s="482"/>
      <c r="AT23" s="483"/>
      <c r="AU23" s="483"/>
      <c r="AV23" s="483"/>
      <c r="AW23" s="483"/>
      <c r="AX23" s="484"/>
      <c r="AY23" s="446" t="s">
        <v>108</v>
      </c>
      <c r="AZ23" s="447"/>
      <c r="BA23" s="447"/>
      <c r="BB23" s="447"/>
      <c r="BC23" s="447"/>
      <c r="BD23" s="447"/>
      <c r="BE23" s="447"/>
      <c r="BF23" s="447"/>
      <c r="BG23" s="447"/>
      <c r="BH23" s="447"/>
      <c r="BI23" s="447"/>
      <c r="BJ23" s="447"/>
      <c r="BK23" s="447"/>
      <c r="BL23" s="447"/>
      <c r="BM23" s="448"/>
      <c r="BN23" s="454">
        <v>13111669</v>
      </c>
      <c r="BO23" s="455"/>
      <c r="BP23" s="455"/>
      <c r="BQ23" s="455"/>
      <c r="BR23" s="455"/>
      <c r="BS23" s="455"/>
      <c r="BT23" s="455"/>
      <c r="BU23" s="456"/>
      <c r="BV23" s="454">
        <v>12979446</v>
      </c>
      <c r="BW23" s="455"/>
      <c r="BX23" s="455"/>
      <c r="BY23" s="455"/>
      <c r="BZ23" s="455"/>
      <c r="CA23" s="455"/>
      <c r="CB23" s="455"/>
      <c r="CC23" s="456"/>
      <c r="CD23" s="390"/>
      <c r="CE23" s="452"/>
      <c r="CF23" s="452"/>
      <c r="CG23" s="452"/>
      <c r="CH23" s="452"/>
      <c r="CI23" s="452"/>
      <c r="CJ23" s="452"/>
      <c r="CK23" s="452"/>
      <c r="CL23" s="452"/>
      <c r="CM23" s="452"/>
      <c r="CN23" s="452"/>
      <c r="CO23" s="452"/>
      <c r="CP23" s="452"/>
      <c r="CQ23" s="452"/>
      <c r="CR23" s="452"/>
      <c r="CS23" s="453"/>
      <c r="CT23" s="424"/>
      <c r="CU23" s="425"/>
      <c r="CV23" s="425"/>
      <c r="CW23" s="425"/>
      <c r="CX23" s="425"/>
      <c r="CY23" s="425"/>
      <c r="CZ23" s="425"/>
      <c r="DA23" s="426"/>
      <c r="DB23" s="424"/>
      <c r="DC23" s="425"/>
      <c r="DD23" s="425"/>
      <c r="DE23" s="425"/>
      <c r="DF23" s="425"/>
      <c r="DG23" s="425"/>
      <c r="DH23" s="425"/>
      <c r="DI23" s="426"/>
      <c r="DJ23" s="165"/>
      <c r="DK23" s="165"/>
      <c r="DL23" s="165"/>
      <c r="DM23" s="165"/>
      <c r="DN23" s="165"/>
      <c r="DO23" s="165"/>
    </row>
    <row r="24" spans="1:119" ht="18.75" customHeight="1" thickBot="1">
      <c r="A24" s="166"/>
      <c r="B24" s="491"/>
      <c r="C24" s="492"/>
      <c r="D24" s="493"/>
      <c r="E24" s="427" t="s">
        <v>109</v>
      </c>
      <c r="F24" s="428"/>
      <c r="G24" s="428"/>
      <c r="H24" s="428"/>
      <c r="I24" s="428"/>
      <c r="J24" s="428"/>
      <c r="K24" s="429"/>
      <c r="L24" s="430">
        <v>1</v>
      </c>
      <c r="M24" s="431"/>
      <c r="N24" s="431"/>
      <c r="O24" s="431"/>
      <c r="P24" s="432"/>
      <c r="Q24" s="430">
        <v>8400</v>
      </c>
      <c r="R24" s="431"/>
      <c r="S24" s="431"/>
      <c r="T24" s="431"/>
      <c r="U24" s="431"/>
      <c r="V24" s="432"/>
      <c r="W24" s="501"/>
      <c r="X24" s="492"/>
      <c r="Y24" s="493"/>
      <c r="Z24" s="427" t="s">
        <v>110</v>
      </c>
      <c r="AA24" s="428"/>
      <c r="AB24" s="428"/>
      <c r="AC24" s="428"/>
      <c r="AD24" s="428"/>
      <c r="AE24" s="428"/>
      <c r="AF24" s="428"/>
      <c r="AG24" s="429"/>
      <c r="AH24" s="430">
        <v>161</v>
      </c>
      <c r="AI24" s="431"/>
      <c r="AJ24" s="431"/>
      <c r="AK24" s="431"/>
      <c r="AL24" s="432"/>
      <c r="AM24" s="430">
        <v>521801</v>
      </c>
      <c r="AN24" s="431"/>
      <c r="AO24" s="431"/>
      <c r="AP24" s="431"/>
      <c r="AQ24" s="431"/>
      <c r="AR24" s="432"/>
      <c r="AS24" s="430">
        <v>3241</v>
      </c>
      <c r="AT24" s="431"/>
      <c r="AU24" s="431"/>
      <c r="AV24" s="431"/>
      <c r="AW24" s="431"/>
      <c r="AX24" s="433"/>
      <c r="AY24" s="421" t="s">
        <v>111</v>
      </c>
      <c r="AZ24" s="422"/>
      <c r="BA24" s="422"/>
      <c r="BB24" s="422"/>
      <c r="BC24" s="422"/>
      <c r="BD24" s="422"/>
      <c r="BE24" s="422"/>
      <c r="BF24" s="422"/>
      <c r="BG24" s="422"/>
      <c r="BH24" s="422"/>
      <c r="BI24" s="422"/>
      <c r="BJ24" s="422"/>
      <c r="BK24" s="422"/>
      <c r="BL24" s="422"/>
      <c r="BM24" s="423"/>
      <c r="BN24" s="454">
        <v>8415495</v>
      </c>
      <c r="BO24" s="455"/>
      <c r="BP24" s="455"/>
      <c r="BQ24" s="455"/>
      <c r="BR24" s="455"/>
      <c r="BS24" s="455"/>
      <c r="BT24" s="455"/>
      <c r="BU24" s="456"/>
      <c r="BV24" s="454">
        <v>8160891</v>
      </c>
      <c r="BW24" s="455"/>
      <c r="BX24" s="455"/>
      <c r="BY24" s="455"/>
      <c r="BZ24" s="455"/>
      <c r="CA24" s="455"/>
      <c r="CB24" s="455"/>
      <c r="CC24" s="456"/>
      <c r="CD24" s="390"/>
      <c r="CE24" s="452"/>
      <c r="CF24" s="452"/>
      <c r="CG24" s="452"/>
      <c r="CH24" s="452"/>
      <c r="CI24" s="452"/>
      <c r="CJ24" s="452"/>
      <c r="CK24" s="452"/>
      <c r="CL24" s="452"/>
      <c r="CM24" s="452"/>
      <c r="CN24" s="452"/>
      <c r="CO24" s="452"/>
      <c r="CP24" s="452"/>
      <c r="CQ24" s="452"/>
      <c r="CR24" s="452"/>
      <c r="CS24" s="453"/>
      <c r="CT24" s="424"/>
      <c r="CU24" s="425"/>
      <c r="CV24" s="425"/>
      <c r="CW24" s="425"/>
      <c r="CX24" s="425"/>
      <c r="CY24" s="425"/>
      <c r="CZ24" s="425"/>
      <c r="DA24" s="426"/>
      <c r="DB24" s="424"/>
      <c r="DC24" s="425"/>
      <c r="DD24" s="425"/>
      <c r="DE24" s="425"/>
      <c r="DF24" s="425"/>
      <c r="DG24" s="425"/>
      <c r="DH24" s="425"/>
      <c r="DI24" s="426"/>
      <c r="DJ24" s="165"/>
      <c r="DK24" s="165"/>
      <c r="DL24" s="165"/>
      <c r="DM24" s="165"/>
      <c r="DN24" s="165"/>
      <c r="DO24" s="165"/>
    </row>
    <row r="25" spans="1:119" s="165" customFormat="1" ht="18.75" customHeight="1">
      <c r="A25" s="166"/>
      <c r="B25" s="491"/>
      <c r="C25" s="492"/>
      <c r="D25" s="493"/>
      <c r="E25" s="427" t="s">
        <v>112</v>
      </c>
      <c r="F25" s="428"/>
      <c r="G25" s="428"/>
      <c r="H25" s="428"/>
      <c r="I25" s="428"/>
      <c r="J25" s="428"/>
      <c r="K25" s="429"/>
      <c r="L25" s="430">
        <v>1</v>
      </c>
      <c r="M25" s="431"/>
      <c r="N25" s="431"/>
      <c r="O25" s="431"/>
      <c r="P25" s="432"/>
      <c r="Q25" s="430">
        <v>6700</v>
      </c>
      <c r="R25" s="431"/>
      <c r="S25" s="431"/>
      <c r="T25" s="431"/>
      <c r="U25" s="431"/>
      <c r="V25" s="432"/>
      <c r="W25" s="501"/>
      <c r="X25" s="492"/>
      <c r="Y25" s="493"/>
      <c r="Z25" s="427" t="s">
        <v>113</v>
      </c>
      <c r="AA25" s="428"/>
      <c r="AB25" s="428"/>
      <c r="AC25" s="428"/>
      <c r="AD25" s="428"/>
      <c r="AE25" s="428"/>
      <c r="AF25" s="428"/>
      <c r="AG25" s="429"/>
      <c r="AH25" s="430" t="s">
        <v>405</v>
      </c>
      <c r="AI25" s="431"/>
      <c r="AJ25" s="431"/>
      <c r="AK25" s="431"/>
      <c r="AL25" s="432"/>
      <c r="AM25" s="430" t="s">
        <v>405</v>
      </c>
      <c r="AN25" s="431"/>
      <c r="AO25" s="431"/>
      <c r="AP25" s="431"/>
      <c r="AQ25" s="431"/>
      <c r="AR25" s="432"/>
      <c r="AS25" s="430" t="s">
        <v>405</v>
      </c>
      <c r="AT25" s="431"/>
      <c r="AU25" s="431"/>
      <c r="AV25" s="431"/>
      <c r="AW25" s="431"/>
      <c r="AX25" s="433"/>
      <c r="AY25" s="446" t="s">
        <v>114</v>
      </c>
      <c r="AZ25" s="447"/>
      <c r="BA25" s="447"/>
      <c r="BB25" s="447"/>
      <c r="BC25" s="447"/>
      <c r="BD25" s="447"/>
      <c r="BE25" s="447"/>
      <c r="BF25" s="447"/>
      <c r="BG25" s="447"/>
      <c r="BH25" s="447"/>
      <c r="BI25" s="447"/>
      <c r="BJ25" s="447"/>
      <c r="BK25" s="447"/>
      <c r="BL25" s="447"/>
      <c r="BM25" s="448"/>
      <c r="BN25" s="449">
        <v>815281</v>
      </c>
      <c r="BO25" s="450"/>
      <c r="BP25" s="450"/>
      <c r="BQ25" s="450"/>
      <c r="BR25" s="450"/>
      <c r="BS25" s="450"/>
      <c r="BT25" s="450"/>
      <c r="BU25" s="451"/>
      <c r="BV25" s="449">
        <v>812485</v>
      </c>
      <c r="BW25" s="450"/>
      <c r="BX25" s="450"/>
      <c r="BY25" s="450"/>
      <c r="BZ25" s="450"/>
      <c r="CA25" s="450"/>
      <c r="CB25" s="450"/>
      <c r="CC25" s="451"/>
      <c r="CD25" s="390"/>
      <c r="CE25" s="452"/>
      <c r="CF25" s="452"/>
      <c r="CG25" s="452"/>
      <c r="CH25" s="452"/>
      <c r="CI25" s="452"/>
      <c r="CJ25" s="452"/>
      <c r="CK25" s="452"/>
      <c r="CL25" s="452"/>
      <c r="CM25" s="452"/>
      <c r="CN25" s="452"/>
      <c r="CO25" s="452"/>
      <c r="CP25" s="452"/>
      <c r="CQ25" s="452"/>
      <c r="CR25" s="452"/>
      <c r="CS25" s="453"/>
      <c r="CT25" s="424"/>
      <c r="CU25" s="425"/>
      <c r="CV25" s="425"/>
      <c r="CW25" s="425"/>
      <c r="CX25" s="425"/>
      <c r="CY25" s="425"/>
      <c r="CZ25" s="425"/>
      <c r="DA25" s="426"/>
      <c r="DB25" s="424"/>
      <c r="DC25" s="425"/>
      <c r="DD25" s="425"/>
      <c r="DE25" s="425"/>
      <c r="DF25" s="425"/>
      <c r="DG25" s="425"/>
      <c r="DH25" s="425"/>
      <c r="DI25" s="426"/>
    </row>
    <row r="26" spans="1:119" s="165" customFormat="1" ht="18.75" customHeight="1">
      <c r="A26" s="166"/>
      <c r="B26" s="491"/>
      <c r="C26" s="492"/>
      <c r="D26" s="493"/>
      <c r="E26" s="427" t="s">
        <v>416</v>
      </c>
      <c r="F26" s="428"/>
      <c r="G26" s="428"/>
      <c r="H26" s="428"/>
      <c r="I26" s="428"/>
      <c r="J26" s="428"/>
      <c r="K26" s="429"/>
      <c r="L26" s="430">
        <v>1</v>
      </c>
      <c r="M26" s="431"/>
      <c r="N26" s="431"/>
      <c r="O26" s="431"/>
      <c r="P26" s="432"/>
      <c r="Q26" s="430">
        <v>5850</v>
      </c>
      <c r="R26" s="431"/>
      <c r="S26" s="431"/>
      <c r="T26" s="431"/>
      <c r="U26" s="431"/>
      <c r="V26" s="432"/>
      <c r="W26" s="501"/>
      <c r="X26" s="492"/>
      <c r="Y26" s="493"/>
      <c r="Z26" s="427" t="s">
        <v>115</v>
      </c>
      <c r="AA26" s="466"/>
      <c r="AB26" s="466"/>
      <c r="AC26" s="466"/>
      <c r="AD26" s="466"/>
      <c r="AE26" s="466"/>
      <c r="AF26" s="466"/>
      <c r="AG26" s="467"/>
      <c r="AH26" s="430">
        <v>22</v>
      </c>
      <c r="AI26" s="431"/>
      <c r="AJ26" s="431"/>
      <c r="AK26" s="431"/>
      <c r="AL26" s="432"/>
      <c r="AM26" s="430">
        <v>77286</v>
      </c>
      <c r="AN26" s="431"/>
      <c r="AO26" s="431"/>
      <c r="AP26" s="431"/>
      <c r="AQ26" s="431"/>
      <c r="AR26" s="432"/>
      <c r="AS26" s="430">
        <v>3513</v>
      </c>
      <c r="AT26" s="431"/>
      <c r="AU26" s="431"/>
      <c r="AV26" s="431"/>
      <c r="AW26" s="431"/>
      <c r="AX26" s="433"/>
      <c r="AY26" s="463" t="s">
        <v>116</v>
      </c>
      <c r="AZ26" s="464"/>
      <c r="BA26" s="464"/>
      <c r="BB26" s="464"/>
      <c r="BC26" s="464"/>
      <c r="BD26" s="464"/>
      <c r="BE26" s="464"/>
      <c r="BF26" s="464"/>
      <c r="BG26" s="464"/>
      <c r="BH26" s="464"/>
      <c r="BI26" s="464"/>
      <c r="BJ26" s="464"/>
      <c r="BK26" s="464"/>
      <c r="BL26" s="464"/>
      <c r="BM26" s="465"/>
      <c r="BN26" s="454" t="s">
        <v>405</v>
      </c>
      <c r="BO26" s="455"/>
      <c r="BP26" s="455"/>
      <c r="BQ26" s="455"/>
      <c r="BR26" s="455"/>
      <c r="BS26" s="455"/>
      <c r="BT26" s="455"/>
      <c r="BU26" s="456"/>
      <c r="BV26" s="454" t="s">
        <v>405</v>
      </c>
      <c r="BW26" s="455"/>
      <c r="BX26" s="455"/>
      <c r="BY26" s="455"/>
      <c r="BZ26" s="455"/>
      <c r="CA26" s="455"/>
      <c r="CB26" s="455"/>
      <c r="CC26" s="456"/>
      <c r="CD26" s="390"/>
      <c r="CE26" s="452"/>
      <c r="CF26" s="452"/>
      <c r="CG26" s="452"/>
      <c r="CH26" s="452"/>
      <c r="CI26" s="452"/>
      <c r="CJ26" s="452"/>
      <c r="CK26" s="452"/>
      <c r="CL26" s="452"/>
      <c r="CM26" s="452"/>
      <c r="CN26" s="452"/>
      <c r="CO26" s="452"/>
      <c r="CP26" s="452"/>
      <c r="CQ26" s="452"/>
      <c r="CR26" s="452"/>
      <c r="CS26" s="453"/>
      <c r="CT26" s="424"/>
      <c r="CU26" s="425"/>
      <c r="CV26" s="425"/>
      <c r="CW26" s="425"/>
      <c r="CX26" s="425"/>
      <c r="CY26" s="425"/>
      <c r="CZ26" s="425"/>
      <c r="DA26" s="426"/>
      <c r="DB26" s="424"/>
      <c r="DC26" s="425"/>
      <c r="DD26" s="425"/>
      <c r="DE26" s="425"/>
      <c r="DF26" s="425"/>
      <c r="DG26" s="425"/>
      <c r="DH26" s="425"/>
      <c r="DI26" s="426"/>
    </row>
    <row r="27" spans="1:119" ht="18.75" customHeight="1" thickBot="1">
      <c r="A27" s="166"/>
      <c r="B27" s="491"/>
      <c r="C27" s="492"/>
      <c r="D27" s="493"/>
      <c r="E27" s="427" t="s">
        <v>117</v>
      </c>
      <c r="F27" s="428"/>
      <c r="G27" s="428"/>
      <c r="H27" s="428"/>
      <c r="I27" s="428"/>
      <c r="J27" s="428"/>
      <c r="K27" s="429"/>
      <c r="L27" s="430">
        <v>1</v>
      </c>
      <c r="M27" s="431"/>
      <c r="N27" s="431"/>
      <c r="O27" s="431"/>
      <c r="P27" s="432"/>
      <c r="Q27" s="430">
        <v>3300</v>
      </c>
      <c r="R27" s="431"/>
      <c r="S27" s="431"/>
      <c r="T27" s="431"/>
      <c r="U27" s="431"/>
      <c r="V27" s="432"/>
      <c r="W27" s="501"/>
      <c r="X27" s="492"/>
      <c r="Y27" s="493"/>
      <c r="Z27" s="427" t="s">
        <v>118</v>
      </c>
      <c r="AA27" s="428"/>
      <c r="AB27" s="428"/>
      <c r="AC27" s="428"/>
      <c r="AD27" s="428"/>
      <c r="AE27" s="428"/>
      <c r="AF27" s="428"/>
      <c r="AG27" s="429"/>
      <c r="AH27" s="430">
        <v>13</v>
      </c>
      <c r="AI27" s="431"/>
      <c r="AJ27" s="431"/>
      <c r="AK27" s="431"/>
      <c r="AL27" s="432"/>
      <c r="AM27" s="430">
        <v>46123</v>
      </c>
      <c r="AN27" s="431"/>
      <c r="AO27" s="431"/>
      <c r="AP27" s="431"/>
      <c r="AQ27" s="431"/>
      <c r="AR27" s="432"/>
      <c r="AS27" s="430">
        <v>3548</v>
      </c>
      <c r="AT27" s="431"/>
      <c r="AU27" s="431"/>
      <c r="AV27" s="431"/>
      <c r="AW27" s="431"/>
      <c r="AX27" s="433"/>
      <c r="AY27" s="460" t="s">
        <v>119</v>
      </c>
      <c r="AZ27" s="461"/>
      <c r="BA27" s="461"/>
      <c r="BB27" s="461"/>
      <c r="BC27" s="461"/>
      <c r="BD27" s="461"/>
      <c r="BE27" s="461"/>
      <c r="BF27" s="461"/>
      <c r="BG27" s="461"/>
      <c r="BH27" s="461"/>
      <c r="BI27" s="461"/>
      <c r="BJ27" s="461"/>
      <c r="BK27" s="461"/>
      <c r="BL27" s="461"/>
      <c r="BM27" s="462"/>
      <c r="BN27" s="457">
        <v>246220</v>
      </c>
      <c r="BO27" s="458"/>
      <c r="BP27" s="458"/>
      <c r="BQ27" s="458"/>
      <c r="BR27" s="458"/>
      <c r="BS27" s="458"/>
      <c r="BT27" s="458"/>
      <c r="BU27" s="459"/>
      <c r="BV27" s="457">
        <v>246214</v>
      </c>
      <c r="BW27" s="458"/>
      <c r="BX27" s="458"/>
      <c r="BY27" s="458"/>
      <c r="BZ27" s="458"/>
      <c r="CA27" s="458"/>
      <c r="CB27" s="458"/>
      <c r="CC27" s="459"/>
      <c r="CD27" s="387"/>
      <c r="CE27" s="452"/>
      <c r="CF27" s="452"/>
      <c r="CG27" s="452"/>
      <c r="CH27" s="452"/>
      <c r="CI27" s="452"/>
      <c r="CJ27" s="452"/>
      <c r="CK27" s="452"/>
      <c r="CL27" s="452"/>
      <c r="CM27" s="452"/>
      <c r="CN27" s="452"/>
      <c r="CO27" s="452"/>
      <c r="CP27" s="452"/>
      <c r="CQ27" s="452"/>
      <c r="CR27" s="452"/>
      <c r="CS27" s="453"/>
      <c r="CT27" s="424"/>
      <c r="CU27" s="425"/>
      <c r="CV27" s="425"/>
      <c r="CW27" s="425"/>
      <c r="CX27" s="425"/>
      <c r="CY27" s="425"/>
      <c r="CZ27" s="425"/>
      <c r="DA27" s="426"/>
      <c r="DB27" s="424"/>
      <c r="DC27" s="425"/>
      <c r="DD27" s="425"/>
      <c r="DE27" s="425"/>
      <c r="DF27" s="425"/>
      <c r="DG27" s="425"/>
      <c r="DH27" s="425"/>
      <c r="DI27" s="426"/>
      <c r="DJ27" s="165"/>
      <c r="DK27" s="165"/>
      <c r="DL27" s="165"/>
      <c r="DM27" s="165"/>
      <c r="DN27" s="165"/>
      <c r="DO27" s="165"/>
    </row>
    <row r="28" spans="1:119" ht="18.75" customHeight="1">
      <c r="A28" s="166"/>
      <c r="B28" s="491"/>
      <c r="C28" s="492"/>
      <c r="D28" s="493"/>
      <c r="E28" s="427" t="s">
        <v>120</v>
      </c>
      <c r="F28" s="428"/>
      <c r="G28" s="428"/>
      <c r="H28" s="428"/>
      <c r="I28" s="428"/>
      <c r="J28" s="428"/>
      <c r="K28" s="429"/>
      <c r="L28" s="430">
        <v>1</v>
      </c>
      <c r="M28" s="431"/>
      <c r="N28" s="431"/>
      <c r="O28" s="431"/>
      <c r="P28" s="432"/>
      <c r="Q28" s="430">
        <v>2700</v>
      </c>
      <c r="R28" s="431"/>
      <c r="S28" s="431"/>
      <c r="T28" s="431"/>
      <c r="U28" s="431"/>
      <c r="V28" s="432"/>
      <c r="W28" s="501"/>
      <c r="X28" s="492"/>
      <c r="Y28" s="493"/>
      <c r="Z28" s="427" t="s">
        <v>121</v>
      </c>
      <c r="AA28" s="428"/>
      <c r="AB28" s="428"/>
      <c r="AC28" s="428"/>
      <c r="AD28" s="428"/>
      <c r="AE28" s="428"/>
      <c r="AF28" s="428"/>
      <c r="AG28" s="429"/>
      <c r="AH28" s="430" t="s">
        <v>405</v>
      </c>
      <c r="AI28" s="431"/>
      <c r="AJ28" s="431"/>
      <c r="AK28" s="431"/>
      <c r="AL28" s="432"/>
      <c r="AM28" s="430" t="s">
        <v>405</v>
      </c>
      <c r="AN28" s="431"/>
      <c r="AO28" s="431"/>
      <c r="AP28" s="431"/>
      <c r="AQ28" s="431"/>
      <c r="AR28" s="432"/>
      <c r="AS28" s="430" t="s">
        <v>405</v>
      </c>
      <c r="AT28" s="431"/>
      <c r="AU28" s="431"/>
      <c r="AV28" s="431"/>
      <c r="AW28" s="431"/>
      <c r="AX28" s="433"/>
      <c r="AY28" s="437" t="s">
        <v>122</v>
      </c>
      <c r="AZ28" s="438"/>
      <c r="BA28" s="438"/>
      <c r="BB28" s="439"/>
      <c r="BC28" s="446" t="s">
        <v>28</v>
      </c>
      <c r="BD28" s="447"/>
      <c r="BE28" s="447"/>
      <c r="BF28" s="447"/>
      <c r="BG28" s="447"/>
      <c r="BH28" s="447"/>
      <c r="BI28" s="447"/>
      <c r="BJ28" s="447"/>
      <c r="BK28" s="447"/>
      <c r="BL28" s="447"/>
      <c r="BM28" s="448"/>
      <c r="BN28" s="449">
        <v>476427</v>
      </c>
      <c r="BO28" s="450"/>
      <c r="BP28" s="450"/>
      <c r="BQ28" s="450"/>
      <c r="BR28" s="450"/>
      <c r="BS28" s="450"/>
      <c r="BT28" s="450"/>
      <c r="BU28" s="451"/>
      <c r="BV28" s="449">
        <v>634563</v>
      </c>
      <c r="BW28" s="450"/>
      <c r="BX28" s="450"/>
      <c r="BY28" s="450"/>
      <c r="BZ28" s="450"/>
      <c r="CA28" s="450"/>
      <c r="CB28" s="450"/>
      <c r="CC28" s="451"/>
      <c r="CD28" s="390"/>
      <c r="CE28" s="452"/>
      <c r="CF28" s="452"/>
      <c r="CG28" s="452"/>
      <c r="CH28" s="452"/>
      <c r="CI28" s="452"/>
      <c r="CJ28" s="452"/>
      <c r="CK28" s="452"/>
      <c r="CL28" s="452"/>
      <c r="CM28" s="452"/>
      <c r="CN28" s="452"/>
      <c r="CO28" s="452"/>
      <c r="CP28" s="452"/>
      <c r="CQ28" s="452"/>
      <c r="CR28" s="452"/>
      <c r="CS28" s="453"/>
      <c r="CT28" s="424"/>
      <c r="CU28" s="425"/>
      <c r="CV28" s="425"/>
      <c r="CW28" s="425"/>
      <c r="CX28" s="425"/>
      <c r="CY28" s="425"/>
      <c r="CZ28" s="425"/>
      <c r="DA28" s="426"/>
      <c r="DB28" s="424"/>
      <c r="DC28" s="425"/>
      <c r="DD28" s="425"/>
      <c r="DE28" s="425"/>
      <c r="DF28" s="425"/>
      <c r="DG28" s="425"/>
      <c r="DH28" s="425"/>
      <c r="DI28" s="426"/>
      <c r="DJ28" s="165"/>
      <c r="DK28" s="165"/>
      <c r="DL28" s="165"/>
      <c r="DM28" s="165"/>
      <c r="DN28" s="165"/>
      <c r="DO28" s="165"/>
    </row>
    <row r="29" spans="1:119" ht="18.75" customHeight="1">
      <c r="A29" s="166"/>
      <c r="B29" s="491"/>
      <c r="C29" s="492"/>
      <c r="D29" s="493"/>
      <c r="E29" s="427" t="s">
        <v>123</v>
      </c>
      <c r="F29" s="428"/>
      <c r="G29" s="428"/>
      <c r="H29" s="428"/>
      <c r="I29" s="428"/>
      <c r="J29" s="428"/>
      <c r="K29" s="429"/>
      <c r="L29" s="430">
        <v>13</v>
      </c>
      <c r="M29" s="431"/>
      <c r="N29" s="431"/>
      <c r="O29" s="431"/>
      <c r="P29" s="432"/>
      <c r="Q29" s="430">
        <v>2550</v>
      </c>
      <c r="R29" s="431"/>
      <c r="S29" s="431"/>
      <c r="T29" s="431"/>
      <c r="U29" s="431"/>
      <c r="V29" s="432"/>
      <c r="W29" s="502"/>
      <c r="X29" s="503"/>
      <c r="Y29" s="504"/>
      <c r="Z29" s="427" t="s">
        <v>124</v>
      </c>
      <c r="AA29" s="428"/>
      <c r="AB29" s="428"/>
      <c r="AC29" s="428"/>
      <c r="AD29" s="428"/>
      <c r="AE29" s="428"/>
      <c r="AF29" s="428"/>
      <c r="AG29" s="429"/>
      <c r="AH29" s="430">
        <v>174</v>
      </c>
      <c r="AI29" s="431"/>
      <c r="AJ29" s="431"/>
      <c r="AK29" s="431"/>
      <c r="AL29" s="432"/>
      <c r="AM29" s="430">
        <v>567924</v>
      </c>
      <c r="AN29" s="431"/>
      <c r="AO29" s="431"/>
      <c r="AP29" s="431"/>
      <c r="AQ29" s="431"/>
      <c r="AR29" s="432"/>
      <c r="AS29" s="430">
        <v>3264</v>
      </c>
      <c r="AT29" s="431"/>
      <c r="AU29" s="431"/>
      <c r="AV29" s="431"/>
      <c r="AW29" s="431"/>
      <c r="AX29" s="433"/>
      <c r="AY29" s="440"/>
      <c r="AZ29" s="441"/>
      <c r="BA29" s="441"/>
      <c r="BB29" s="442"/>
      <c r="BC29" s="434" t="s">
        <v>125</v>
      </c>
      <c r="BD29" s="435"/>
      <c r="BE29" s="435"/>
      <c r="BF29" s="435"/>
      <c r="BG29" s="435"/>
      <c r="BH29" s="435"/>
      <c r="BI29" s="435"/>
      <c r="BJ29" s="435"/>
      <c r="BK29" s="435"/>
      <c r="BL29" s="435"/>
      <c r="BM29" s="436"/>
      <c r="BN29" s="454">
        <v>26085</v>
      </c>
      <c r="BO29" s="455"/>
      <c r="BP29" s="455"/>
      <c r="BQ29" s="455"/>
      <c r="BR29" s="455"/>
      <c r="BS29" s="455"/>
      <c r="BT29" s="455"/>
      <c r="BU29" s="456"/>
      <c r="BV29" s="454">
        <v>122262</v>
      </c>
      <c r="BW29" s="455"/>
      <c r="BX29" s="455"/>
      <c r="BY29" s="455"/>
      <c r="BZ29" s="455"/>
      <c r="CA29" s="455"/>
      <c r="CB29" s="455"/>
      <c r="CC29" s="456"/>
      <c r="CD29" s="387"/>
      <c r="CE29" s="452"/>
      <c r="CF29" s="452"/>
      <c r="CG29" s="452"/>
      <c r="CH29" s="452"/>
      <c r="CI29" s="452"/>
      <c r="CJ29" s="452"/>
      <c r="CK29" s="452"/>
      <c r="CL29" s="452"/>
      <c r="CM29" s="452"/>
      <c r="CN29" s="452"/>
      <c r="CO29" s="452"/>
      <c r="CP29" s="452"/>
      <c r="CQ29" s="452"/>
      <c r="CR29" s="452"/>
      <c r="CS29" s="453"/>
      <c r="CT29" s="424"/>
      <c r="CU29" s="425"/>
      <c r="CV29" s="425"/>
      <c r="CW29" s="425"/>
      <c r="CX29" s="425"/>
      <c r="CY29" s="425"/>
      <c r="CZ29" s="425"/>
      <c r="DA29" s="426"/>
      <c r="DB29" s="424"/>
      <c r="DC29" s="425"/>
      <c r="DD29" s="425"/>
      <c r="DE29" s="425"/>
      <c r="DF29" s="425"/>
      <c r="DG29" s="425"/>
      <c r="DH29" s="425"/>
      <c r="DI29" s="426"/>
      <c r="DJ29" s="165"/>
      <c r="DK29" s="165"/>
      <c r="DL29" s="165"/>
      <c r="DM29" s="165"/>
      <c r="DN29" s="165"/>
      <c r="DO29" s="165"/>
    </row>
    <row r="30" spans="1:119" ht="18.75" customHeight="1" thickBot="1">
      <c r="A30" s="166"/>
      <c r="B30" s="494"/>
      <c r="C30" s="495"/>
      <c r="D30" s="496"/>
      <c r="E30" s="409"/>
      <c r="F30" s="410"/>
      <c r="G30" s="410"/>
      <c r="H30" s="410"/>
      <c r="I30" s="410"/>
      <c r="J30" s="410"/>
      <c r="K30" s="411"/>
      <c r="L30" s="412"/>
      <c r="M30" s="413"/>
      <c r="N30" s="413"/>
      <c r="O30" s="413"/>
      <c r="P30" s="414"/>
      <c r="Q30" s="412"/>
      <c r="R30" s="413"/>
      <c r="S30" s="413"/>
      <c r="T30" s="413"/>
      <c r="U30" s="413"/>
      <c r="V30" s="414"/>
      <c r="W30" s="415" t="s">
        <v>126</v>
      </c>
      <c r="X30" s="416"/>
      <c r="Y30" s="416"/>
      <c r="Z30" s="416"/>
      <c r="AA30" s="416"/>
      <c r="AB30" s="416"/>
      <c r="AC30" s="416"/>
      <c r="AD30" s="416"/>
      <c r="AE30" s="416"/>
      <c r="AF30" s="416"/>
      <c r="AG30" s="417"/>
      <c r="AH30" s="418">
        <v>98.6</v>
      </c>
      <c r="AI30" s="419"/>
      <c r="AJ30" s="419"/>
      <c r="AK30" s="419"/>
      <c r="AL30" s="419"/>
      <c r="AM30" s="419"/>
      <c r="AN30" s="419"/>
      <c r="AO30" s="419"/>
      <c r="AP30" s="419"/>
      <c r="AQ30" s="419"/>
      <c r="AR30" s="419"/>
      <c r="AS30" s="419"/>
      <c r="AT30" s="419"/>
      <c r="AU30" s="419"/>
      <c r="AV30" s="419"/>
      <c r="AW30" s="419"/>
      <c r="AX30" s="420"/>
      <c r="AY30" s="443"/>
      <c r="AZ30" s="444"/>
      <c r="BA30" s="444"/>
      <c r="BB30" s="445"/>
      <c r="BC30" s="421" t="s">
        <v>30</v>
      </c>
      <c r="BD30" s="422"/>
      <c r="BE30" s="422"/>
      <c r="BF30" s="422"/>
      <c r="BG30" s="422"/>
      <c r="BH30" s="422"/>
      <c r="BI30" s="422"/>
      <c r="BJ30" s="422"/>
      <c r="BK30" s="422"/>
      <c r="BL30" s="422"/>
      <c r="BM30" s="423"/>
      <c r="BN30" s="457">
        <v>749040</v>
      </c>
      <c r="BO30" s="458"/>
      <c r="BP30" s="458"/>
      <c r="BQ30" s="458"/>
      <c r="BR30" s="458"/>
      <c r="BS30" s="458"/>
      <c r="BT30" s="458"/>
      <c r="BU30" s="459"/>
      <c r="BV30" s="457">
        <v>702046</v>
      </c>
      <c r="BW30" s="458"/>
      <c r="BX30" s="458"/>
      <c r="BY30" s="458"/>
      <c r="BZ30" s="458"/>
      <c r="CA30" s="458"/>
      <c r="CB30" s="458"/>
      <c r="CC30" s="459"/>
      <c r="CD30" s="391"/>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417</v>
      </c>
      <c r="D32" s="187"/>
      <c r="E32" s="187"/>
      <c r="F32" s="184"/>
      <c r="G32" s="184"/>
      <c r="H32" s="184"/>
      <c r="I32" s="184"/>
      <c r="J32" s="184"/>
      <c r="K32" s="184"/>
      <c r="L32" s="184"/>
      <c r="M32" s="184"/>
      <c r="N32" s="184"/>
      <c r="O32" s="184"/>
      <c r="P32" s="184"/>
      <c r="Q32" s="184"/>
      <c r="R32" s="184"/>
      <c r="S32" s="184"/>
      <c r="T32" s="184"/>
      <c r="U32" s="184" t="s">
        <v>127</v>
      </c>
      <c r="V32" s="184"/>
      <c r="W32" s="184"/>
      <c r="X32" s="184"/>
      <c r="Y32" s="184"/>
      <c r="Z32" s="184"/>
      <c r="AA32" s="184"/>
      <c r="AB32" s="184"/>
      <c r="AC32" s="184"/>
      <c r="AD32" s="184"/>
      <c r="AE32" s="184"/>
      <c r="AF32" s="184"/>
      <c r="AG32" s="184"/>
      <c r="AH32" s="184"/>
      <c r="AI32" s="184"/>
      <c r="AJ32" s="184"/>
      <c r="AK32" s="184"/>
      <c r="AL32" s="184"/>
      <c r="AM32" s="188" t="s">
        <v>128</v>
      </c>
      <c r="AN32" s="184"/>
      <c r="AO32" s="184"/>
      <c r="AP32" s="184"/>
      <c r="AQ32" s="184"/>
      <c r="AR32" s="184"/>
      <c r="AS32" s="188"/>
      <c r="AT32" s="188"/>
      <c r="AU32" s="188"/>
      <c r="AV32" s="188"/>
      <c r="AW32" s="188"/>
      <c r="AX32" s="188"/>
      <c r="AY32" s="188"/>
      <c r="AZ32" s="188"/>
      <c r="BA32" s="188"/>
      <c r="BB32" s="184"/>
      <c r="BC32" s="188"/>
      <c r="BD32" s="184"/>
      <c r="BE32" s="188" t="s">
        <v>129</v>
      </c>
      <c r="BF32" s="184"/>
      <c r="BG32" s="184"/>
      <c r="BH32" s="184"/>
      <c r="BI32" s="184"/>
      <c r="BJ32" s="188"/>
      <c r="BK32" s="188"/>
      <c r="BL32" s="188"/>
      <c r="BM32" s="188"/>
      <c r="BN32" s="188"/>
      <c r="BO32" s="188"/>
      <c r="BP32" s="188"/>
      <c r="BQ32" s="188"/>
      <c r="BR32" s="184"/>
      <c r="BS32" s="184"/>
      <c r="BT32" s="184"/>
      <c r="BU32" s="184"/>
      <c r="BV32" s="184"/>
      <c r="BW32" s="184" t="s">
        <v>130</v>
      </c>
      <c r="BX32" s="184"/>
      <c r="BY32" s="184"/>
      <c r="BZ32" s="184"/>
      <c r="CA32" s="184"/>
      <c r="CB32" s="188"/>
      <c r="CC32" s="188"/>
      <c r="CD32" s="188"/>
      <c r="CE32" s="188"/>
      <c r="CF32" s="188"/>
      <c r="CG32" s="188"/>
      <c r="CH32" s="188"/>
      <c r="CI32" s="188"/>
      <c r="CJ32" s="188"/>
      <c r="CK32" s="188"/>
      <c r="CL32" s="188"/>
      <c r="CM32" s="188"/>
      <c r="CN32" s="188"/>
      <c r="CO32" s="188" t="s">
        <v>131</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08" t="s">
        <v>418</v>
      </c>
      <c r="D33" s="408"/>
      <c r="E33" s="407" t="s">
        <v>419</v>
      </c>
      <c r="F33" s="407"/>
      <c r="G33" s="407"/>
      <c r="H33" s="407"/>
      <c r="I33" s="407"/>
      <c r="J33" s="407"/>
      <c r="K33" s="407"/>
      <c r="L33" s="407"/>
      <c r="M33" s="407"/>
      <c r="N33" s="407"/>
      <c r="O33" s="407"/>
      <c r="P33" s="407"/>
      <c r="Q33" s="407"/>
      <c r="R33" s="407"/>
      <c r="S33" s="407"/>
      <c r="T33" s="388"/>
      <c r="U33" s="408" t="s">
        <v>418</v>
      </c>
      <c r="V33" s="408"/>
      <c r="W33" s="407" t="s">
        <v>419</v>
      </c>
      <c r="X33" s="407"/>
      <c r="Y33" s="407"/>
      <c r="Z33" s="407"/>
      <c r="AA33" s="407"/>
      <c r="AB33" s="407"/>
      <c r="AC33" s="407"/>
      <c r="AD33" s="407"/>
      <c r="AE33" s="407"/>
      <c r="AF33" s="407"/>
      <c r="AG33" s="407"/>
      <c r="AH33" s="407"/>
      <c r="AI33" s="407"/>
      <c r="AJ33" s="407"/>
      <c r="AK33" s="407"/>
      <c r="AL33" s="388"/>
      <c r="AM33" s="408" t="s">
        <v>418</v>
      </c>
      <c r="AN33" s="408"/>
      <c r="AO33" s="407" t="s">
        <v>419</v>
      </c>
      <c r="AP33" s="407"/>
      <c r="AQ33" s="407"/>
      <c r="AR33" s="407"/>
      <c r="AS33" s="407"/>
      <c r="AT33" s="407"/>
      <c r="AU33" s="407"/>
      <c r="AV33" s="407"/>
      <c r="AW33" s="407"/>
      <c r="AX33" s="407"/>
      <c r="AY33" s="407"/>
      <c r="AZ33" s="407"/>
      <c r="BA33" s="407"/>
      <c r="BB33" s="407"/>
      <c r="BC33" s="407"/>
      <c r="BD33" s="392"/>
      <c r="BE33" s="407" t="s">
        <v>132</v>
      </c>
      <c r="BF33" s="407"/>
      <c r="BG33" s="407" t="s">
        <v>133</v>
      </c>
      <c r="BH33" s="407"/>
      <c r="BI33" s="407"/>
      <c r="BJ33" s="407"/>
      <c r="BK33" s="407"/>
      <c r="BL33" s="407"/>
      <c r="BM33" s="407"/>
      <c r="BN33" s="407"/>
      <c r="BO33" s="407"/>
      <c r="BP33" s="407"/>
      <c r="BQ33" s="407"/>
      <c r="BR33" s="407"/>
      <c r="BS33" s="407"/>
      <c r="BT33" s="407"/>
      <c r="BU33" s="407"/>
      <c r="BV33" s="392"/>
      <c r="BW33" s="408" t="s">
        <v>132</v>
      </c>
      <c r="BX33" s="408"/>
      <c r="BY33" s="407" t="s">
        <v>420</v>
      </c>
      <c r="BZ33" s="407"/>
      <c r="CA33" s="407"/>
      <c r="CB33" s="407"/>
      <c r="CC33" s="407"/>
      <c r="CD33" s="407"/>
      <c r="CE33" s="407"/>
      <c r="CF33" s="407"/>
      <c r="CG33" s="407"/>
      <c r="CH33" s="407"/>
      <c r="CI33" s="407"/>
      <c r="CJ33" s="407"/>
      <c r="CK33" s="407"/>
      <c r="CL33" s="407"/>
      <c r="CM33" s="407"/>
      <c r="CN33" s="388"/>
      <c r="CO33" s="408" t="s">
        <v>418</v>
      </c>
      <c r="CP33" s="408"/>
      <c r="CQ33" s="407" t="s">
        <v>134</v>
      </c>
      <c r="CR33" s="407"/>
      <c r="CS33" s="407"/>
      <c r="CT33" s="407"/>
      <c r="CU33" s="407"/>
      <c r="CV33" s="407"/>
      <c r="CW33" s="407"/>
      <c r="CX33" s="407"/>
      <c r="CY33" s="407"/>
      <c r="CZ33" s="407"/>
      <c r="DA33" s="407"/>
      <c r="DB33" s="407"/>
      <c r="DC33" s="407"/>
      <c r="DD33" s="407"/>
      <c r="DE33" s="407"/>
      <c r="DF33" s="388"/>
      <c r="DG33" s="406" t="s">
        <v>421</v>
      </c>
      <c r="DH33" s="406"/>
      <c r="DI33" s="389"/>
      <c r="DJ33" s="165"/>
      <c r="DK33" s="165"/>
      <c r="DL33" s="165"/>
      <c r="DM33" s="165"/>
      <c r="DN33" s="165"/>
      <c r="DO33" s="165"/>
    </row>
    <row r="34" spans="1:119" ht="32.25" customHeight="1">
      <c r="A34" s="166"/>
      <c r="B34" s="186"/>
      <c r="C34" s="404">
        <f>IF(E34="","",1)</f>
        <v>1</v>
      </c>
      <c r="D34" s="404"/>
      <c r="E34" s="405" t="str">
        <f>IF('各会計、関係団体の財政状況及び健全化判断比率'!B7="","",'各会計、関係団体の財政状況及び健全化判断比率'!B7)</f>
        <v>一般会計</v>
      </c>
      <c r="F34" s="405"/>
      <c r="G34" s="405"/>
      <c r="H34" s="405"/>
      <c r="I34" s="405"/>
      <c r="J34" s="405"/>
      <c r="K34" s="405"/>
      <c r="L34" s="405"/>
      <c r="M34" s="405"/>
      <c r="N34" s="405"/>
      <c r="O34" s="405"/>
      <c r="P34" s="405"/>
      <c r="Q34" s="405"/>
      <c r="R34" s="405"/>
      <c r="S34" s="405"/>
      <c r="T34" s="187"/>
      <c r="U34" s="404">
        <f>IF(W34="","",MAX(C34:D43)+1)</f>
        <v>2</v>
      </c>
      <c r="V34" s="404"/>
      <c r="W34" s="405" t="str">
        <f>IF('各会計、関係団体の財政状況及び健全化判断比率'!B28="","",'各会計、関係団体の財政状況及び健全化判断比率'!B28)</f>
        <v>国民健康保険事業特別会計</v>
      </c>
      <c r="X34" s="405"/>
      <c r="Y34" s="405"/>
      <c r="Z34" s="405"/>
      <c r="AA34" s="405"/>
      <c r="AB34" s="405"/>
      <c r="AC34" s="405"/>
      <c r="AD34" s="405"/>
      <c r="AE34" s="405"/>
      <c r="AF34" s="405"/>
      <c r="AG34" s="405"/>
      <c r="AH34" s="405"/>
      <c r="AI34" s="405"/>
      <c r="AJ34" s="405"/>
      <c r="AK34" s="405"/>
      <c r="AL34" s="187"/>
      <c r="AM34" s="404">
        <f>IF(AO34="","",MAX(C34:D43,U34:V43)+1)</f>
        <v>5</v>
      </c>
      <c r="AN34" s="404"/>
      <c r="AO34" s="405" t="str">
        <f>IF('各会計、関係団体の財政状況及び健全化判断比率'!B31="","",'各会計、関係団体の財政状況及び健全化判断比率'!B31)</f>
        <v>水道事業会計</v>
      </c>
      <c r="AP34" s="405"/>
      <c r="AQ34" s="405"/>
      <c r="AR34" s="405"/>
      <c r="AS34" s="405"/>
      <c r="AT34" s="405"/>
      <c r="AU34" s="405"/>
      <c r="AV34" s="405"/>
      <c r="AW34" s="405"/>
      <c r="AX34" s="405"/>
      <c r="AY34" s="405"/>
      <c r="AZ34" s="405"/>
      <c r="BA34" s="405"/>
      <c r="BB34" s="405"/>
      <c r="BC34" s="405"/>
      <c r="BD34" s="187"/>
      <c r="BE34" s="404">
        <f>IF(BG34="","",MAX(C34:D43,U34:V43,AM34:AN43)+1)</f>
        <v>6</v>
      </c>
      <c r="BF34" s="404"/>
      <c r="BG34" s="405" t="str">
        <f>IF('各会計、関係団体の財政状況及び健全化判断比率'!B32="","",'各会計、関係団体の財政状況及び健全化判断比率'!B32)</f>
        <v>下水道事業特別会計</v>
      </c>
      <c r="BH34" s="405"/>
      <c r="BI34" s="405"/>
      <c r="BJ34" s="405"/>
      <c r="BK34" s="405"/>
      <c r="BL34" s="405"/>
      <c r="BM34" s="405"/>
      <c r="BN34" s="405"/>
      <c r="BO34" s="405"/>
      <c r="BP34" s="405"/>
      <c r="BQ34" s="405"/>
      <c r="BR34" s="405"/>
      <c r="BS34" s="405"/>
      <c r="BT34" s="405"/>
      <c r="BU34" s="405"/>
      <c r="BV34" s="187"/>
      <c r="BW34" s="404">
        <f>IF(BY34="","",MAX(C34:D43,U34:V43,AM34:AN43,BE34:BF43)+1)</f>
        <v>8</v>
      </c>
      <c r="BX34" s="404"/>
      <c r="BY34" s="405" t="str">
        <f>IF('各会計、関係団体の財政状況及び健全化判断比率'!B68="","",'各会計、関係団体の財政状況及び健全化判断比率'!B68)</f>
        <v>置賜広域病院企業団</v>
      </c>
      <c r="BZ34" s="405"/>
      <c r="CA34" s="405"/>
      <c r="CB34" s="405"/>
      <c r="CC34" s="405"/>
      <c r="CD34" s="405"/>
      <c r="CE34" s="405"/>
      <c r="CF34" s="405"/>
      <c r="CG34" s="405"/>
      <c r="CH34" s="405"/>
      <c r="CI34" s="405"/>
      <c r="CJ34" s="405"/>
      <c r="CK34" s="405"/>
      <c r="CL34" s="405"/>
      <c r="CM34" s="405"/>
      <c r="CN34" s="187"/>
      <c r="CO34" s="404">
        <f>IF(CQ34="","",MAX(C34:D43,U34:V43,AM34:AN43,BE34:BF43,BW34:BX43)+1)</f>
        <v>16</v>
      </c>
      <c r="CP34" s="404"/>
      <c r="CQ34" s="405" t="str">
        <f>IF('各会計、関係団体の財政状況及び健全化判断比率'!BS7="","",'各会計、関係団体の財政状況及び健全化判断比率'!BS7)</f>
        <v>川西町体育振興公社</v>
      </c>
      <c r="CR34" s="405"/>
      <c r="CS34" s="405"/>
      <c r="CT34" s="405"/>
      <c r="CU34" s="405"/>
      <c r="CV34" s="405"/>
      <c r="CW34" s="405"/>
      <c r="CX34" s="405"/>
      <c r="CY34" s="405"/>
      <c r="CZ34" s="405"/>
      <c r="DA34" s="405"/>
      <c r="DB34" s="405"/>
      <c r="DC34" s="405"/>
      <c r="DD34" s="405"/>
      <c r="DE34" s="405"/>
      <c r="DF34" s="184"/>
      <c r="DG34" s="403" t="str">
        <f>IF('各会計、関係団体の財政状況及び健全化判断比率'!BR7="","",'各会計、関係団体の財政状況及び健全化判断比率'!BR7)</f>
        <v/>
      </c>
      <c r="DH34" s="403"/>
      <c r="DI34" s="389"/>
      <c r="DJ34" s="165"/>
      <c r="DK34" s="165"/>
      <c r="DL34" s="165"/>
      <c r="DM34" s="165"/>
      <c r="DN34" s="165"/>
      <c r="DO34" s="165"/>
    </row>
    <row r="35" spans="1:119" ht="32.25" customHeight="1">
      <c r="A35" s="166"/>
      <c r="B35" s="186"/>
      <c r="C35" s="404" t="str">
        <f>IF(E35="","",C34+1)</f>
        <v/>
      </c>
      <c r="D35" s="404"/>
      <c r="E35" s="405" t="str">
        <f>IF('各会計、関係団体の財政状況及び健全化判断比率'!B8="","",'各会計、関係団体の財政状況及び健全化判断比率'!B8)</f>
        <v/>
      </c>
      <c r="F35" s="405"/>
      <c r="G35" s="405"/>
      <c r="H35" s="405"/>
      <c r="I35" s="405"/>
      <c r="J35" s="405"/>
      <c r="K35" s="405"/>
      <c r="L35" s="405"/>
      <c r="M35" s="405"/>
      <c r="N35" s="405"/>
      <c r="O35" s="405"/>
      <c r="P35" s="405"/>
      <c r="Q35" s="405"/>
      <c r="R35" s="405"/>
      <c r="S35" s="405"/>
      <c r="T35" s="187"/>
      <c r="U35" s="404">
        <f>IF(W35="","",U34+1)</f>
        <v>3</v>
      </c>
      <c r="V35" s="404"/>
      <c r="W35" s="405" t="str">
        <f>IF('各会計、関係団体の財政状況及び健全化判断比率'!B29="","",'各会計、関係団体の財政状況及び健全化判断比率'!B29)</f>
        <v>介護保険事業特別会計</v>
      </c>
      <c r="X35" s="405"/>
      <c r="Y35" s="405"/>
      <c r="Z35" s="405"/>
      <c r="AA35" s="405"/>
      <c r="AB35" s="405"/>
      <c r="AC35" s="405"/>
      <c r="AD35" s="405"/>
      <c r="AE35" s="405"/>
      <c r="AF35" s="405"/>
      <c r="AG35" s="405"/>
      <c r="AH35" s="405"/>
      <c r="AI35" s="405"/>
      <c r="AJ35" s="405"/>
      <c r="AK35" s="405"/>
      <c r="AL35" s="187"/>
      <c r="AM35" s="404" t="str">
        <f t="shared" ref="AM35:AM43" si="0">IF(AO35="","",AM34+1)</f>
        <v/>
      </c>
      <c r="AN35" s="404"/>
      <c r="AO35" s="405"/>
      <c r="AP35" s="405"/>
      <c r="AQ35" s="405"/>
      <c r="AR35" s="405"/>
      <c r="AS35" s="405"/>
      <c r="AT35" s="405"/>
      <c r="AU35" s="405"/>
      <c r="AV35" s="405"/>
      <c r="AW35" s="405"/>
      <c r="AX35" s="405"/>
      <c r="AY35" s="405"/>
      <c r="AZ35" s="405"/>
      <c r="BA35" s="405"/>
      <c r="BB35" s="405"/>
      <c r="BC35" s="405"/>
      <c r="BD35" s="187"/>
      <c r="BE35" s="404">
        <f t="shared" ref="BE35:BE43" si="1">IF(BG35="","",BE34+1)</f>
        <v>7</v>
      </c>
      <c r="BF35" s="404"/>
      <c r="BG35" s="405" t="str">
        <f>IF('各会計、関係団体の財政状況及び健全化判断比率'!B33="","",'各会計、関係団体の財政状況及び健全化判断比率'!B33)</f>
        <v>農業集落排水事業特別会計</v>
      </c>
      <c r="BH35" s="405"/>
      <c r="BI35" s="405"/>
      <c r="BJ35" s="405"/>
      <c r="BK35" s="405"/>
      <c r="BL35" s="405"/>
      <c r="BM35" s="405"/>
      <c r="BN35" s="405"/>
      <c r="BO35" s="405"/>
      <c r="BP35" s="405"/>
      <c r="BQ35" s="405"/>
      <c r="BR35" s="405"/>
      <c r="BS35" s="405"/>
      <c r="BT35" s="405"/>
      <c r="BU35" s="405"/>
      <c r="BV35" s="187"/>
      <c r="BW35" s="404">
        <f t="shared" ref="BW35:BW43" si="2">IF(BY35="","",BW34+1)</f>
        <v>9</v>
      </c>
      <c r="BX35" s="404"/>
      <c r="BY35" s="405" t="str">
        <f>IF('各会計、関係団体の財政状況及び健全化判断比率'!B69="","",'各会計、関係団体の財政状況及び健全化判断比率'!B69)</f>
        <v>置賜広域行政事務組合</v>
      </c>
      <c r="BZ35" s="405"/>
      <c r="CA35" s="405"/>
      <c r="CB35" s="405"/>
      <c r="CC35" s="405"/>
      <c r="CD35" s="405"/>
      <c r="CE35" s="405"/>
      <c r="CF35" s="405"/>
      <c r="CG35" s="405"/>
      <c r="CH35" s="405"/>
      <c r="CI35" s="405"/>
      <c r="CJ35" s="405"/>
      <c r="CK35" s="405"/>
      <c r="CL35" s="405"/>
      <c r="CM35" s="405"/>
      <c r="CN35" s="187"/>
      <c r="CO35" s="404">
        <f t="shared" ref="CO35:CO43" si="3">IF(CQ35="","",CO34+1)</f>
        <v>17</v>
      </c>
      <c r="CP35" s="404"/>
      <c r="CQ35" s="405" t="str">
        <f>IF('各会計、関係団体の財政状況及び健全化判断比率'!BS8="","",'各会計、関係団体の財政状況及び健全化判断比率'!BS8)</f>
        <v>ダリヤパークサービス</v>
      </c>
      <c r="CR35" s="405"/>
      <c r="CS35" s="405"/>
      <c r="CT35" s="405"/>
      <c r="CU35" s="405"/>
      <c r="CV35" s="405"/>
      <c r="CW35" s="405"/>
      <c r="CX35" s="405"/>
      <c r="CY35" s="405"/>
      <c r="CZ35" s="405"/>
      <c r="DA35" s="405"/>
      <c r="DB35" s="405"/>
      <c r="DC35" s="405"/>
      <c r="DD35" s="405"/>
      <c r="DE35" s="405"/>
      <c r="DF35" s="184"/>
      <c r="DG35" s="403" t="str">
        <f>IF('各会計、関係団体の財政状況及び健全化判断比率'!BR8="","",'各会計、関係団体の財政状況及び健全化判断比率'!BR8)</f>
        <v/>
      </c>
      <c r="DH35" s="403"/>
      <c r="DI35" s="389"/>
      <c r="DJ35" s="165"/>
      <c r="DK35" s="165"/>
      <c r="DL35" s="165"/>
      <c r="DM35" s="165"/>
      <c r="DN35" s="165"/>
      <c r="DO35" s="165"/>
    </row>
    <row r="36" spans="1:119" ht="32.25" customHeight="1">
      <c r="A36" s="166"/>
      <c r="B36" s="186"/>
      <c r="C36" s="404" t="str">
        <f>IF(E36="","",C35+1)</f>
        <v/>
      </c>
      <c r="D36" s="404"/>
      <c r="E36" s="405" t="str">
        <f>IF('各会計、関係団体の財政状況及び健全化判断比率'!B9="","",'各会計、関係団体の財政状況及び健全化判断比率'!B9)</f>
        <v/>
      </c>
      <c r="F36" s="405"/>
      <c r="G36" s="405"/>
      <c r="H36" s="405"/>
      <c r="I36" s="405"/>
      <c r="J36" s="405"/>
      <c r="K36" s="405"/>
      <c r="L36" s="405"/>
      <c r="M36" s="405"/>
      <c r="N36" s="405"/>
      <c r="O36" s="405"/>
      <c r="P36" s="405"/>
      <c r="Q36" s="405"/>
      <c r="R36" s="405"/>
      <c r="S36" s="405"/>
      <c r="T36" s="187"/>
      <c r="U36" s="404">
        <f t="shared" ref="U36:U43" si="4">IF(W36="","",U35+1)</f>
        <v>4</v>
      </c>
      <c r="V36" s="404"/>
      <c r="W36" s="405" t="str">
        <f>IF('各会計、関係団体の財政状況及び健全化判断比率'!B30="","",'各会計、関係団体の財政状況及び健全化判断比率'!B30)</f>
        <v>後期高齢者医療特別会計</v>
      </c>
      <c r="X36" s="405"/>
      <c r="Y36" s="405"/>
      <c r="Z36" s="405"/>
      <c r="AA36" s="405"/>
      <c r="AB36" s="405"/>
      <c r="AC36" s="405"/>
      <c r="AD36" s="405"/>
      <c r="AE36" s="405"/>
      <c r="AF36" s="405"/>
      <c r="AG36" s="405"/>
      <c r="AH36" s="405"/>
      <c r="AI36" s="405"/>
      <c r="AJ36" s="405"/>
      <c r="AK36" s="405"/>
      <c r="AL36" s="187"/>
      <c r="AM36" s="404" t="str">
        <f t="shared" si="0"/>
        <v/>
      </c>
      <c r="AN36" s="404"/>
      <c r="AO36" s="405"/>
      <c r="AP36" s="405"/>
      <c r="AQ36" s="405"/>
      <c r="AR36" s="405"/>
      <c r="AS36" s="405"/>
      <c r="AT36" s="405"/>
      <c r="AU36" s="405"/>
      <c r="AV36" s="405"/>
      <c r="AW36" s="405"/>
      <c r="AX36" s="405"/>
      <c r="AY36" s="405"/>
      <c r="AZ36" s="405"/>
      <c r="BA36" s="405"/>
      <c r="BB36" s="405"/>
      <c r="BC36" s="405"/>
      <c r="BD36" s="187"/>
      <c r="BE36" s="404" t="str">
        <f t="shared" si="1"/>
        <v/>
      </c>
      <c r="BF36" s="404"/>
      <c r="BG36" s="405"/>
      <c r="BH36" s="405"/>
      <c r="BI36" s="405"/>
      <c r="BJ36" s="405"/>
      <c r="BK36" s="405"/>
      <c r="BL36" s="405"/>
      <c r="BM36" s="405"/>
      <c r="BN36" s="405"/>
      <c r="BO36" s="405"/>
      <c r="BP36" s="405"/>
      <c r="BQ36" s="405"/>
      <c r="BR36" s="405"/>
      <c r="BS36" s="405"/>
      <c r="BT36" s="405"/>
      <c r="BU36" s="405"/>
      <c r="BV36" s="187"/>
      <c r="BW36" s="404">
        <f t="shared" si="2"/>
        <v>10</v>
      </c>
      <c r="BX36" s="404"/>
      <c r="BY36" s="405" t="str">
        <f>IF('各会計、関係団体の財政状況及び健全化判断比率'!B70="","",'各会計、関係団体の財政状況及び健全化判断比率'!B70)</f>
        <v>山形県消防補償等組合</v>
      </c>
      <c r="BZ36" s="405"/>
      <c r="CA36" s="405"/>
      <c r="CB36" s="405"/>
      <c r="CC36" s="405"/>
      <c r="CD36" s="405"/>
      <c r="CE36" s="405"/>
      <c r="CF36" s="405"/>
      <c r="CG36" s="405"/>
      <c r="CH36" s="405"/>
      <c r="CI36" s="405"/>
      <c r="CJ36" s="405"/>
      <c r="CK36" s="405"/>
      <c r="CL36" s="405"/>
      <c r="CM36" s="405"/>
      <c r="CN36" s="187"/>
      <c r="CO36" s="404">
        <f t="shared" si="3"/>
        <v>18</v>
      </c>
      <c r="CP36" s="404"/>
      <c r="CQ36" s="405" t="str">
        <f>IF('各会計、関係団体の財政状況及び健全化判断比率'!BS9="","",'各会計、関係団体の財政状況及び健全化判断比率'!BS9)</f>
        <v>川西町土地開発公社</v>
      </c>
      <c r="CR36" s="405"/>
      <c r="CS36" s="405"/>
      <c r="CT36" s="405"/>
      <c r="CU36" s="405"/>
      <c r="CV36" s="405"/>
      <c r="CW36" s="405"/>
      <c r="CX36" s="405"/>
      <c r="CY36" s="405"/>
      <c r="CZ36" s="405"/>
      <c r="DA36" s="405"/>
      <c r="DB36" s="405"/>
      <c r="DC36" s="405"/>
      <c r="DD36" s="405"/>
      <c r="DE36" s="405"/>
      <c r="DF36" s="184"/>
      <c r="DG36" s="403" t="str">
        <f>IF('各会計、関係団体の財政状況及び健全化判断比率'!BR9="","",'各会計、関係団体の財政状況及び健全化判断比率'!BR9)</f>
        <v>○</v>
      </c>
      <c r="DH36" s="403"/>
      <c r="DI36" s="389"/>
      <c r="DJ36" s="165"/>
      <c r="DK36" s="165"/>
      <c r="DL36" s="165"/>
      <c r="DM36" s="165"/>
      <c r="DN36" s="165"/>
      <c r="DO36" s="165"/>
    </row>
    <row r="37" spans="1:119" ht="32.25" customHeight="1">
      <c r="A37" s="166"/>
      <c r="B37" s="186"/>
      <c r="C37" s="404" t="str">
        <f>IF(E37="","",C36+1)</f>
        <v/>
      </c>
      <c r="D37" s="404"/>
      <c r="E37" s="405" t="str">
        <f>IF('各会計、関係団体の財政状況及び健全化判断比率'!B10="","",'各会計、関係団体の財政状況及び健全化判断比率'!B10)</f>
        <v/>
      </c>
      <c r="F37" s="405"/>
      <c r="G37" s="405"/>
      <c r="H37" s="405"/>
      <c r="I37" s="405"/>
      <c r="J37" s="405"/>
      <c r="K37" s="405"/>
      <c r="L37" s="405"/>
      <c r="M37" s="405"/>
      <c r="N37" s="405"/>
      <c r="O37" s="405"/>
      <c r="P37" s="405"/>
      <c r="Q37" s="405"/>
      <c r="R37" s="405"/>
      <c r="S37" s="405"/>
      <c r="T37" s="187"/>
      <c r="U37" s="404" t="str">
        <f t="shared" si="4"/>
        <v/>
      </c>
      <c r="V37" s="404"/>
      <c r="W37" s="405"/>
      <c r="X37" s="405"/>
      <c r="Y37" s="405"/>
      <c r="Z37" s="405"/>
      <c r="AA37" s="405"/>
      <c r="AB37" s="405"/>
      <c r="AC37" s="405"/>
      <c r="AD37" s="405"/>
      <c r="AE37" s="405"/>
      <c r="AF37" s="405"/>
      <c r="AG37" s="405"/>
      <c r="AH37" s="405"/>
      <c r="AI37" s="405"/>
      <c r="AJ37" s="405"/>
      <c r="AK37" s="405"/>
      <c r="AL37" s="187"/>
      <c r="AM37" s="404" t="str">
        <f t="shared" si="0"/>
        <v/>
      </c>
      <c r="AN37" s="404"/>
      <c r="AO37" s="405"/>
      <c r="AP37" s="405"/>
      <c r="AQ37" s="405"/>
      <c r="AR37" s="405"/>
      <c r="AS37" s="405"/>
      <c r="AT37" s="405"/>
      <c r="AU37" s="405"/>
      <c r="AV37" s="405"/>
      <c r="AW37" s="405"/>
      <c r="AX37" s="405"/>
      <c r="AY37" s="405"/>
      <c r="AZ37" s="405"/>
      <c r="BA37" s="405"/>
      <c r="BB37" s="405"/>
      <c r="BC37" s="405"/>
      <c r="BD37" s="187"/>
      <c r="BE37" s="404" t="str">
        <f t="shared" si="1"/>
        <v/>
      </c>
      <c r="BF37" s="404"/>
      <c r="BG37" s="405"/>
      <c r="BH37" s="405"/>
      <c r="BI37" s="405"/>
      <c r="BJ37" s="405"/>
      <c r="BK37" s="405"/>
      <c r="BL37" s="405"/>
      <c r="BM37" s="405"/>
      <c r="BN37" s="405"/>
      <c r="BO37" s="405"/>
      <c r="BP37" s="405"/>
      <c r="BQ37" s="405"/>
      <c r="BR37" s="405"/>
      <c r="BS37" s="405"/>
      <c r="BT37" s="405"/>
      <c r="BU37" s="405"/>
      <c r="BV37" s="187"/>
      <c r="BW37" s="404">
        <f t="shared" si="2"/>
        <v>11</v>
      </c>
      <c r="BX37" s="404"/>
      <c r="BY37" s="405" t="str">
        <f>IF('各会計、関係団体の財政状況及び健全化判断比率'!B71="","",'各会計、関係団体の財政状況及び健全化判断比率'!B71)</f>
        <v>山形県自治会館管理組合</v>
      </c>
      <c r="BZ37" s="405"/>
      <c r="CA37" s="405"/>
      <c r="CB37" s="405"/>
      <c r="CC37" s="405"/>
      <c r="CD37" s="405"/>
      <c r="CE37" s="405"/>
      <c r="CF37" s="405"/>
      <c r="CG37" s="405"/>
      <c r="CH37" s="405"/>
      <c r="CI37" s="405"/>
      <c r="CJ37" s="405"/>
      <c r="CK37" s="405"/>
      <c r="CL37" s="405"/>
      <c r="CM37" s="405"/>
      <c r="CN37" s="187"/>
      <c r="CO37" s="404">
        <f t="shared" si="3"/>
        <v>19</v>
      </c>
      <c r="CP37" s="404"/>
      <c r="CQ37" s="405" t="str">
        <f>IF('各会計、関係団体の財政状況及び健全化判断比率'!BS10="","",'各会計、関係団体の財政状況及び健全化判断比率'!BS10)</f>
        <v>山形鉄道</v>
      </c>
      <c r="CR37" s="405"/>
      <c r="CS37" s="405"/>
      <c r="CT37" s="405"/>
      <c r="CU37" s="405"/>
      <c r="CV37" s="405"/>
      <c r="CW37" s="405"/>
      <c r="CX37" s="405"/>
      <c r="CY37" s="405"/>
      <c r="CZ37" s="405"/>
      <c r="DA37" s="405"/>
      <c r="DB37" s="405"/>
      <c r="DC37" s="405"/>
      <c r="DD37" s="405"/>
      <c r="DE37" s="405"/>
      <c r="DF37" s="184"/>
      <c r="DG37" s="403" t="str">
        <f>IF('各会計、関係団体の財政状況及び健全化判断比率'!BR10="","",'各会計、関係団体の財政状況及び健全化判断比率'!BR10)</f>
        <v/>
      </c>
      <c r="DH37" s="403"/>
      <c r="DI37" s="389"/>
      <c r="DJ37" s="165"/>
      <c r="DK37" s="165"/>
      <c r="DL37" s="165"/>
      <c r="DM37" s="165"/>
      <c r="DN37" s="165"/>
      <c r="DO37" s="165"/>
    </row>
    <row r="38" spans="1:119" ht="32.25" customHeight="1">
      <c r="A38" s="166"/>
      <c r="B38" s="186"/>
      <c r="C38" s="404" t="str">
        <f t="shared" ref="C38:C43" si="5">IF(E38="","",C37+1)</f>
        <v/>
      </c>
      <c r="D38" s="404"/>
      <c r="E38" s="405" t="str">
        <f>IF('各会計、関係団体の財政状況及び健全化判断比率'!B11="","",'各会計、関係団体の財政状況及び健全化判断比率'!B11)</f>
        <v/>
      </c>
      <c r="F38" s="405"/>
      <c r="G38" s="405"/>
      <c r="H38" s="405"/>
      <c r="I38" s="405"/>
      <c r="J38" s="405"/>
      <c r="K38" s="405"/>
      <c r="L38" s="405"/>
      <c r="M38" s="405"/>
      <c r="N38" s="405"/>
      <c r="O38" s="405"/>
      <c r="P38" s="405"/>
      <c r="Q38" s="405"/>
      <c r="R38" s="405"/>
      <c r="S38" s="405"/>
      <c r="T38" s="187"/>
      <c r="U38" s="404" t="str">
        <f t="shared" si="4"/>
        <v/>
      </c>
      <c r="V38" s="404"/>
      <c r="W38" s="405"/>
      <c r="X38" s="405"/>
      <c r="Y38" s="405"/>
      <c r="Z38" s="405"/>
      <c r="AA38" s="405"/>
      <c r="AB38" s="405"/>
      <c r="AC38" s="405"/>
      <c r="AD38" s="405"/>
      <c r="AE38" s="405"/>
      <c r="AF38" s="405"/>
      <c r="AG38" s="405"/>
      <c r="AH38" s="405"/>
      <c r="AI38" s="405"/>
      <c r="AJ38" s="405"/>
      <c r="AK38" s="405"/>
      <c r="AL38" s="187"/>
      <c r="AM38" s="404" t="str">
        <f t="shared" si="0"/>
        <v/>
      </c>
      <c r="AN38" s="404"/>
      <c r="AO38" s="405"/>
      <c r="AP38" s="405"/>
      <c r="AQ38" s="405"/>
      <c r="AR38" s="405"/>
      <c r="AS38" s="405"/>
      <c r="AT38" s="405"/>
      <c r="AU38" s="405"/>
      <c r="AV38" s="405"/>
      <c r="AW38" s="405"/>
      <c r="AX38" s="405"/>
      <c r="AY38" s="405"/>
      <c r="AZ38" s="405"/>
      <c r="BA38" s="405"/>
      <c r="BB38" s="405"/>
      <c r="BC38" s="405"/>
      <c r="BD38" s="187"/>
      <c r="BE38" s="404" t="str">
        <f t="shared" si="1"/>
        <v/>
      </c>
      <c r="BF38" s="404"/>
      <c r="BG38" s="405"/>
      <c r="BH38" s="405"/>
      <c r="BI38" s="405"/>
      <c r="BJ38" s="405"/>
      <c r="BK38" s="405"/>
      <c r="BL38" s="405"/>
      <c r="BM38" s="405"/>
      <c r="BN38" s="405"/>
      <c r="BO38" s="405"/>
      <c r="BP38" s="405"/>
      <c r="BQ38" s="405"/>
      <c r="BR38" s="405"/>
      <c r="BS38" s="405"/>
      <c r="BT38" s="405"/>
      <c r="BU38" s="405"/>
      <c r="BV38" s="187"/>
      <c r="BW38" s="404">
        <f t="shared" si="2"/>
        <v>12</v>
      </c>
      <c r="BX38" s="404"/>
      <c r="BY38" s="405" t="str">
        <f>IF('各会計、関係団体の財政状況及び健全化判断比率'!B72="","",'各会計、関係団体の財政状況及び健全化判断比率'!B72)</f>
        <v>山形県市町村職員退職手当組合</v>
      </c>
      <c r="BZ38" s="405"/>
      <c r="CA38" s="405"/>
      <c r="CB38" s="405"/>
      <c r="CC38" s="405"/>
      <c r="CD38" s="405"/>
      <c r="CE38" s="405"/>
      <c r="CF38" s="405"/>
      <c r="CG38" s="405"/>
      <c r="CH38" s="405"/>
      <c r="CI38" s="405"/>
      <c r="CJ38" s="405"/>
      <c r="CK38" s="405"/>
      <c r="CL38" s="405"/>
      <c r="CM38" s="405"/>
      <c r="CN38" s="187"/>
      <c r="CO38" s="404" t="str">
        <f t="shared" si="3"/>
        <v/>
      </c>
      <c r="CP38" s="404"/>
      <c r="CQ38" s="405" t="str">
        <f>IF('各会計、関係団体の財政状況及び健全化判断比率'!BS11="","",'各会計、関係団体の財政状況及び健全化判断比率'!BS11)</f>
        <v/>
      </c>
      <c r="CR38" s="405"/>
      <c r="CS38" s="405"/>
      <c r="CT38" s="405"/>
      <c r="CU38" s="405"/>
      <c r="CV38" s="405"/>
      <c r="CW38" s="405"/>
      <c r="CX38" s="405"/>
      <c r="CY38" s="405"/>
      <c r="CZ38" s="405"/>
      <c r="DA38" s="405"/>
      <c r="DB38" s="405"/>
      <c r="DC38" s="405"/>
      <c r="DD38" s="405"/>
      <c r="DE38" s="405"/>
      <c r="DF38" s="184"/>
      <c r="DG38" s="403" t="str">
        <f>IF('各会計、関係団体の財政状況及び健全化判断比率'!BR11="","",'各会計、関係団体の財政状況及び健全化判断比率'!BR11)</f>
        <v/>
      </c>
      <c r="DH38" s="403"/>
      <c r="DI38" s="389"/>
      <c r="DJ38" s="165"/>
      <c r="DK38" s="165"/>
      <c r="DL38" s="165"/>
      <c r="DM38" s="165"/>
      <c r="DN38" s="165"/>
      <c r="DO38" s="165"/>
    </row>
    <row r="39" spans="1:119" ht="32.25" customHeight="1">
      <c r="A39" s="166"/>
      <c r="B39" s="186"/>
      <c r="C39" s="404" t="str">
        <f t="shared" si="5"/>
        <v/>
      </c>
      <c r="D39" s="404"/>
      <c r="E39" s="405" t="str">
        <f>IF('各会計、関係団体の財政状況及び健全化判断比率'!B12="","",'各会計、関係団体の財政状況及び健全化判断比率'!B12)</f>
        <v/>
      </c>
      <c r="F39" s="405"/>
      <c r="G39" s="405"/>
      <c r="H39" s="405"/>
      <c r="I39" s="405"/>
      <c r="J39" s="405"/>
      <c r="K39" s="405"/>
      <c r="L39" s="405"/>
      <c r="M39" s="405"/>
      <c r="N39" s="405"/>
      <c r="O39" s="405"/>
      <c r="P39" s="405"/>
      <c r="Q39" s="405"/>
      <c r="R39" s="405"/>
      <c r="S39" s="405"/>
      <c r="T39" s="187"/>
      <c r="U39" s="404" t="str">
        <f t="shared" si="4"/>
        <v/>
      </c>
      <c r="V39" s="404"/>
      <c r="W39" s="405"/>
      <c r="X39" s="405"/>
      <c r="Y39" s="405"/>
      <c r="Z39" s="405"/>
      <c r="AA39" s="405"/>
      <c r="AB39" s="405"/>
      <c r="AC39" s="405"/>
      <c r="AD39" s="405"/>
      <c r="AE39" s="405"/>
      <c r="AF39" s="405"/>
      <c r="AG39" s="405"/>
      <c r="AH39" s="405"/>
      <c r="AI39" s="405"/>
      <c r="AJ39" s="405"/>
      <c r="AK39" s="405"/>
      <c r="AL39" s="187"/>
      <c r="AM39" s="404" t="str">
        <f t="shared" si="0"/>
        <v/>
      </c>
      <c r="AN39" s="404"/>
      <c r="AO39" s="405"/>
      <c r="AP39" s="405"/>
      <c r="AQ39" s="405"/>
      <c r="AR39" s="405"/>
      <c r="AS39" s="405"/>
      <c r="AT39" s="405"/>
      <c r="AU39" s="405"/>
      <c r="AV39" s="405"/>
      <c r="AW39" s="405"/>
      <c r="AX39" s="405"/>
      <c r="AY39" s="405"/>
      <c r="AZ39" s="405"/>
      <c r="BA39" s="405"/>
      <c r="BB39" s="405"/>
      <c r="BC39" s="405"/>
      <c r="BD39" s="187"/>
      <c r="BE39" s="404" t="str">
        <f t="shared" si="1"/>
        <v/>
      </c>
      <c r="BF39" s="404"/>
      <c r="BG39" s="405"/>
      <c r="BH39" s="405"/>
      <c r="BI39" s="405"/>
      <c r="BJ39" s="405"/>
      <c r="BK39" s="405"/>
      <c r="BL39" s="405"/>
      <c r="BM39" s="405"/>
      <c r="BN39" s="405"/>
      <c r="BO39" s="405"/>
      <c r="BP39" s="405"/>
      <c r="BQ39" s="405"/>
      <c r="BR39" s="405"/>
      <c r="BS39" s="405"/>
      <c r="BT39" s="405"/>
      <c r="BU39" s="405"/>
      <c r="BV39" s="187"/>
      <c r="BW39" s="404">
        <f t="shared" si="2"/>
        <v>13</v>
      </c>
      <c r="BX39" s="404"/>
      <c r="BY39" s="405" t="str">
        <f>IF('各会計、関係団体の財政状況及び健全化判断比率'!B73="","",'各会計、関係団体の財政状況及び健全化判断比率'!B73)</f>
        <v>松川堰組合</v>
      </c>
      <c r="BZ39" s="405"/>
      <c r="CA39" s="405"/>
      <c r="CB39" s="405"/>
      <c r="CC39" s="405"/>
      <c r="CD39" s="405"/>
      <c r="CE39" s="405"/>
      <c r="CF39" s="405"/>
      <c r="CG39" s="405"/>
      <c r="CH39" s="405"/>
      <c r="CI39" s="405"/>
      <c r="CJ39" s="405"/>
      <c r="CK39" s="405"/>
      <c r="CL39" s="405"/>
      <c r="CM39" s="405"/>
      <c r="CN39" s="187"/>
      <c r="CO39" s="404" t="str">
        <f t="shared" si="3"/>
        <v/>
      </c>
      <c r="CP39" s="404"/>
      <c r="CQ39" s="405" t="str">
        <f>IF('各会計、関係団体の財政状況及び健全化判断比率'!BS12="","",'各会計、関係団体の財政状況及び健全化判断比率'!BS12)</f>
        <v/>
      </c>
      <c r="CR39" s="405"/>
      <c r="CS39" s="405"/>
      <c r="CT39" s="405"/>
      <c r="CU39" s="405"/>
      <c r="CV39" s="405"/>
      <c r="CW39" s="405"/>
      <c r="CX39" s="405"/>
      <c r="CY39" s="405"/>
      <c r="CZ39" s="405"/>
      <c r="DA39" s="405"/>
      <c r="DB39" s="405"/>
      <c r="DC39" s="405"/>
      <c r="DD39" s="405"/>
      <c r="DE39" s="405"/>
      <c r="DF39" s="184"/>
      <c r="DG39" s="403" t="str">
        <f>IF('各会計、関係団体の財政状況及び健全化判断比率'!BR12="","",'各会計、関係団体の財政状況及び健全化判断比率'!BR12)</f>
        <v/>
      </c>
      <c r="DH39" s="403"/>
      <c r="DI39" s="389"/>
      <c r="DJ39" s="165"/>
      <c r="DK39" s="165"/>
      <c r="DL39" s="165"/>
      <c r="DM39" s="165"/>
      <c r="DN39" s="165"/>
      <c r="DO39" s="165"/>
    </row>
    <row r="40" spans="1:119" ht="32.25" customHeight="1">
      <c r="A40" s="166"/>
      <c r="B40" s="186"/>
      <c r="C40" s="404" t="str">
        <f t="shared" si="5"/>
        <v/>
      </c>
      <c r="D40" s="404"/>
      <c r="E40" s="405" t="str">
        <f>IF('各会計、関係団体の財政状況及び健全化判断比率'!B13="","",'各会計、関係団体の財政状況及び健全化判断比率'!B13)</f>
        <v/>
      </c>
      <c r="F40" s="405"/>
      <c r="G40" s="405"/>
      <c r="H40" s="405"/>
      <c r="I40" s="405"/>
      <c r="J40" s="405"/>
      <c r="K40" s="405"/>
      <c r="L40" s="405"/>
      <c r="M40" s="405"/>
      <c r="N40" s="405"/>
      <c r="O40" s="405"/>
      <c r="P40" s="405"/>
      <c r="Q40" s="405"/>
      <c r="R40" s="405"/>
      <c r="S40" s="405"/>
      <c r="T40" s="187"/>
      <c r="U40" s="404" t="str">
        <f t="shared" si="4"/>
        <v/>
      </c>
      <c r="V40" s="404"/>
      <c r="W40" s="405"/>
      <c r="X40" s="405"/>
      <c r="Y40" s="405"/>
      <c r="Z40" s="405"/>
      <c r="AA40" s="405"/>
      <c r="AB40" s="405"/>
      <c r="AC40" s="405"/>
      <c r="AD40" s="405"/>
      <c r="AE40" s="405"/>
      <c r="AF40" s="405"/>
      <c r="AG40" s="405"/>
      <c r="AH40" s="405"/>
      <c r="AI40" s="405"/>
      <c r="AJ40" s="405"/>
      <c r="AK40" s="405"/>
      <c r="AL40" s="187"/>
      <c r="AM40" s="404" t="str">
        <f t="shared" si="0"/>
        <v/>
      </c>
      <c r="AN40" s="404"/>
      <c r="AO40" s="405"/>
      <c r="AP40" s="405"/>
      <c r="AQ40" s="405"/>
      <c r="AR40" s="405"/>
      <c r="AS40" s="405"/>
      <c r="AT40" s="405"/>
      <c r="AU40" s="405"/>
      <c r="AV40" s="405"/>
      <c r="AW40" s="405"/>
      <c r="AX40" s="405"/>
      <c r="AY40" s="405"/>
      <c r="AZ40" s="405"/>
      <c r="BA40" s="405"/>
      <c r="BB40" s="405"/>
      <c r="BC40" s="405"/>
      <c r="BD40" s="187"/>
      <c r="BE40" s="404" t="str">
        <f t="shared" si="1"/>
        <v/>
      </c>
      <c r="BF40" s="404"/>
      <c r="BG40" s="405"/>
      <c r="BH40" s="405"/>
      <c r="BI40" s="405"/>
      <c r="BJ40" s="405"/>
      <c r="BK40" s="405"/>
      <c r="BL40" s="405"/>
      <c r="BM40" s="405"/>
      <c r="BN40" s="405"/>
      <c r="BO40" s="405"/>
      <c r="BP40" s="405"/>
      <c r="BQ40" s="405"/>
      <c r="BR40" s="405"/>
      <c r="BS40" s="405"/>
      <c r="BT40" s="405"/>
      <c r="BU40" s="405"/>
      <c r="BV40" s="187"/>
      <c r="BW40" s="404">
        <f t="shared" si="2"/>
        <v>14</v>
      </c>
      <c r="BX40" s="404"/>
      <c r="BY40" s="405" t="str">
        <f>IF('各会計、関係団体の財政状況及び健全化判断比率'!B74="","",'各会計、関係団体の財政状況及び健全化判断比率'!B74)</f>
        <v>山形県後期高齢者医療広域連合（普通会計分）</v>
      </c>
      <c r="BZ40" s="405"/>
      <c r="CA40" s="405"/>
      <c r="CB40" s="405"/>
      <c r="CC40" s="405"/>
      <c r="CD40" s="405"/>
      <c r="CE40" s="405"/>
      <c r="CF40" s="405"/>
      <c r="CG40" s="405"/>
      <c r="CH40" s="405"/>
      <c r="CI40" s="405"/>
      <c r="CJ40" s="405"/>
      <c r="CK40" s="405"/>
      <c r="CL40" s="405"/>
      <c r="CM40" s="405"/>
      <c r="CN40" s="187"/>
      <c r="CO40" s="404" t="str">
        <f t="shared" si="3"/>
        <v/>
      </c>
      <c r="CP40" s="404"/>
      <c r="CQ40" s="405" t="str">
        <f>IF('各会計、関係団体の財政状況及び健全化判断比率'!BS13="","",'各会計、関係団体の財政状況及び健全化判断比率'!BS13)</f>
        <v/>
      </c>
      <c r="CR40" s="405"/>
      <c r="CS40" s="405"/>
      <c r="CT40" s="405"/>
      <c r="CU40" s="405"/>
      <c r="CV40" s="405"/>
      <c r="CW40" s="405"/>
      <c r="CX40" s="405"/>
      <c r="CY40" s="405"/>
      <c r="CZ40" s="405"/>
      <c r="DA40" s="405"/>
      <c r="DB40" s="405"/>
      <c r="DC40" s="405"/>
      <c r="DD40" s="405"/>
      <c r="DE40" s="405"/>
      <c r="DF40" s="184"/>
      <c r="DG40" s="403" t="str">
        <f>IF('各会計、関係団体の財政状況及び健全化判断比率'!BR13="","",'各会計、関係団体の財政状況及び健全化判断比率'!BR13)</f>
        <v/>
      </c>
      <c r="DH40" s="403"/>
      <c r="DI40" s="389"/>
      <c r="DJ40" s="165"/>
      <c r="DK40" s="165"/>
      <c r="DL40" s="165"/>
      <c r="DM40" s="165"/>
      <c r="DN40" s="165"/>
      <c r="DO40" s="165"/>
    </row>
    <row r="41" spans="1:119" ht="32.25" customHeight="1">
      <c r="A41" s="166"/>
      <c r="B41" s="186"/>
      <c r="C41" s="404" t="str">
        <f t="shared" si="5"/>
        <v/>
      </c>
      <c r="D41" s="404"/>
      <c r="E41" s="405" t="str">
        <f>IF('各会計、関係団体の財政状況及び健全化判断比率'!B14="","",'各会計、関係団体の財政状況及び健全化判断比率'!B14)</f>
        <v/>
      </c>
      <c r="F41" s="405"/>
      <c r="G41" s="405"/>
      <c r="H41" s="405"/>
      <c r="I41" s="405"/>
      <c r="J41" s="405"/>
      <c r="K41" s="405"/>
      <c r="L41" s="405"/>
      <c r="M41" s="405"/>
      <c r="N41" s="405"/>
      <c r="O41" s="405"/>
      <c r="P41" s="405"/>
      <c r="Q41" s="405"/>
      <c r="R41" s="405"/>
      <c r="S41" s="405"/>
      <c r="T41" s="187"/>
      <c r="U41" s="404" t="str">
        <f t="shared" si="4"/>
        <v/>
      </c>
      <c r="V41" s="404"/>
      <c r="W41" s="405"/>
      <c r="X41" s="405"/>
      <c r="Y41" s="405"/>
      <c r="Z41" s="405"/>
      <c r="AA41" s="405"/>
      <c r="AB41" s="405"/>
      <c r="AC41" s="405"/>
      <c r="AD41" s="405"/>
      <c r="AE41" s="405"/>
      <c r="AF41" s="405"/>
      <c r="AG41" s="405"/>
      <c r="AH41" s="405"/>
      <c r="AI41" s="405"/>
      <c r="AJ41" s="405"/>
      <c r="AK41" s="405"/>
      <c r="AL41" s="187"/>
      <c r="AM41" s="404" t="str">
        <f t="shared" si="0"/>
        <v/>
      </c>
      <c r="AN41" s="404"/>
      <c r="AO41" s="405"/>
      <c r="AP41" s="405"/>
      <c r="AQ41" s="405"/>
      <c r="AR41" s="405"/>
      <c r="AS41" s="405"/>
      <c r="AT41" s="405"/>
      <c r="AU41" s="405"/>
      <c r="AV41" s="405"/>
      <c r="AW41" s="405"/>
      <c r="AX41" s="405"/>
      <c r="AY41" s="405"/>
      <c r="AZ41" s="405"/>
      <c r="BA41" s="405"/>
      <c r="BB41" s="405"/>
      <c r="BC41" s="405"/>
      <c r="BD41" s="187"/>
      <c r="BE41" s="404" t="str">
        <f t="shared" si="1"/>
        <v/>
      </c>
      <c r="BF41" s="404"/>
      <c r="BG41" s="405"/>
      <c r="BH41" s="405"/>
      <c r="BI41" s="405"/>
      <c r="BJ41" s="405"/>
      <c r="BK41" s="405"/>
      <c r="BL41" s="405"/>
      <c r="BM41" s="405"/>
      <c r="BN41" s="405"/>
      <c r="BO41" s="405"/>
      <c r="BP41" s="405"/>
      <c r="BQ41" s="405"/>
      <c r="BR41" s="405"/>
      <c r="BS41" s="405"/>
      <c r="BT41" s="405"/>
      <c r="BU41" s="405"/>
      <c r="BV41" s="187"/>
      <c r="BW41" s="404">
        <f t="shared" si="2"/>
        <v>15</v>
      </c>
      <c r="BX41" s="404"/>
      <c r="BY41" s="405" t="str">
        <f>IF('各会計、関係団体の財政状況及び健全化判断比率'!B75="","",'各会計、関係団体の財政状況及び健全化判断比率'!B75)</f>
        <v>山形県後期高齢者医療広域連合（事業会計分）</v>
      </c>
      <c r="BZ41" s="405"/>
      <c r="CA41" s="405"/>
      <c r="CB41" s="405"/>
      <c r="CC41" s="405"/>
      <c r="CD41" s="405"/>
      <c r="CE41" s="405"/>
      <c r="CF41" s="405"/>
      <c r="CG41" s="405"/>
      <c r="CH41" s="405"/>
      <c r="CI41" s="405"/>
      <c r="CJ41" s="405"/>
      <c r="CK41" s="405"/>
      <c r="CL41" s="405"/>
      <c r="CM41" s="405"/>
      <c r="CN41" s="187"/>
      <c r="CO41" s="404" t="str">
        <f t="shared" si="3"/>
        <v/>
      </c>
      <c r="CP41" s="404"/>
      <c r="CQ41" s="405" t="str">
        <f>IF('各会計、関係団体の財政状況及び健全化判断比率'!BS14="","",'各会計、関係団体の財政状況及び健全化判断比率'!BS14)</f>
        <v/>
      </c>
      <c r="CR41" s="405"/>
      <c r="CS41" s="405"/>
      <c r="CT41" s="405"/>
      <c r="CU41" s="405"/>
      <c r="CV41" s="405"/>
      <c r="CW41" s="405"/>
      <c r="CX41" s="405"/>
      <c r="CY41" s="405"/>
      <c r="CZ41" s="405"/>
      <c r="DA41" s="405"/>
      <c r="DB41" s="405"/>
      <c r="DC41" s="405"/>
      <c r="DD41" s="405"/>
      <c r="DE41" s="405"/>
      <c r="DF41" s="184"/>
      <c r="DG41" s="403" t="str">
        <f>IF('各会計、関係団体の財政状況及び健全化判断比率'!BR14="","",'各会計、関係団体の財政状況及び健全化判断比率'!BR14)</f>
        <v/>
      </c>
      <c r="DH41" s="403"/>
      <c r="DI41" s="389"/>
      <c r="DJ41" s="165"/>
      <c r="DK41" s="165"/>
      <c r="DL41" s="165"/>
      <c r="DM41" s="165"/>
      <c r="DN41" s="165"/>
      <c r="DO41" s="165"/>
    </row>
    <row r="42" spans="1:119" ht="32.25" customHeight="1">
      <c r="A42" s="165"/>
      <c r="B42" s="186"/>
      <c r="C42" s="404" t="str">
        <f t="shared" si="5"/>
        <v/>
      </c>
      <c r="D42" s="404"/>
      <c r="E42" s="405" t="str">
        <f>IF('各会計、関係団体の財政状況及び健全化判断比率'!B15="","",'各会計、関係団体の財政状況及び健全化判断比率'!B15)</f>
        <v/>
      </c>
      <c r="F42" s="405"/>
      <c r="G42" s="405"/>
      <c r="H42" s="405"/>
      <c r="I42" s="405"/>
      <c r="J42" s="405"/>
      <c r="K42" s="405"/>
      <c r="L42" s="405"/>
      <c r="M42" s="405"/>
      <c r="N42" s="405"/>
      <c r="O42" s="405"/>
      <c r="P42" s="405"/>
      <c r="Q42" s="405"/>
      <c r="R42" s="405"/>
      <c r="S42" s="405"/>
      <c r="T42" s="187"/>
      <c r="U42" s="404" t="str">
        <f t="shared" si="4"/>
        <v/>
      </c>
      <c r="V42" s="404"/>
      <c r="W42" s="405"/>
      <c r="X42" s="405"/>
      <c r="Y42" s="405"/>
      <c r="Z42" s="405"/>
      <c r="AA42" s="405"/>
      <c r="AB42" s="405"/>
      <c r="AC42" s="405"/>
      <c r="AD42" s="405"/>
      <c r="AE42" s="405"/>
      <c r="AF42" s="405"/>
      <c r="AG42" s="405"/>
      <c r="AH42" s="405"/>
      <c r="AI42" s="405"/>
      <c r="AJ42" s="405"/>
      <c r="AK42" s="405"/>
      <c r="AL42" s="187"/>
      <c r="AM42" s="404" t="str">
        <f t="shared" si="0"/>
        <v/>
      </c>
      <c r="AN42" s="404"/>
      <c r="AO42" s="405"/>
      <c r="AP42" s="405"/>
      <c r="AQ42" s="405"/>
      <c r="AR42" s="405"/>
      <c r="AS42" s="405"/>
      <c r="AT42" s="405"/>
      <c r="AU42" s="405"/>
      <c r="AV42" s="405"/>
      <c r="AW42" s="405"/>
      <c r="AX42" s="405"/>
      <c r="AY42" s="405"/>
      <c r="AZ42" s="405"/>
      <c r="BA42" s="405"/>
      <c r="BB42" s="405"/>
      <c r="BC42" s="405"/>
      <c r="BD42" s="187"/>
      <c r="BE42" s="404" t="str">
        <f t="shared" si="1"/>
        <v/>
      </c>
      <c r="BF42" s="404"/>
      <c r="BG42" s="405"/>
      <c r="BH42" s="405"/>
      <c r="BI42" s="405"/>
      <c r="BJ42" s="405"/>
      <c r="BK42" s="405"/>
      <c r="BL42" s="405"/>
      <c r="BM42" s="405"/>
      <c r="BN42" s="405"/>
      <c r="BO42" s="405"/>
      <c r="BP42" s="405"/>
      <c r="BQ42" s="405"/>
      <c r="BR42" s="405"/>
      <c r="BS42" s="405"/>
      <c r="BT42" s="405"/>
      <c r="BU42" s="405"/>
      <c r="BV42" s="187"/>
      <c r="BW42" s="404" t="str">
        <f t="shared" si="2"/>
        <v/>
      </c>
      <c r="BX42" s="404"/>
      <c r="BY42" s="405" t="str">
        <f>IF('各会計、関係団体の財政状況及び健全化判断比率'!B76="","",'各会計、関係団体の財政状況及び健全化判断比率'!B76)</f>
        <v/>
      </c>
      <c r="BZ42" s="405"/>
      <c r="CA42" s="405"/>
      <c r="CB42" s="405"/>
      <c r="CC42" s="405"/>
      <c r="CD42" s="405"/>
      <c r="CE42" s="405"/>
      <c r="CF42" s="405"/>
      <c r="CG42" s="405"/>
      <c r="CH42" s="405"/>
      <c r="CI42" s="405"/>
      <c r="CJ42" s="405"/>
      <c r="CK42" s="405"/>
      <c r="CL42" s="405"/>
      <c r="CM42" s="405"/>
      <c r="CN42" s="187"/>
      <c r="CO42" s="404" t="str">
        <f t="shared" si="3"/>
        <v/>
      </c>
      <c r="CP42" s="404"/>
      <c r="CQ42" s="405" t="str">
        <f>IF('各会計、関係団体の財政状況及び健全化判断比率'!BS15="","",'各会計、関係団体の財政状況及び健全化判断比率'!BS15)</f>
        <v/>
      </c>
      <c r="CR42" s="405"/>
      <c r="CS42" s="405"/>
      <c r="CT42" s="405"/>
      <c r="CU42" s="405"/>
      <c r="CV42" s="405"/>
      <c r="CW42" s="405"/>
      <c r="CX42" s="405"/>
      <c r="CY42" s="405"/>
      <c r="CZ42" s="405"/>
      <c r="DA42" s="405"/>
      <c r="DB42" s="405"/>
      <c r="DC42" s="405"/>
      <c r="DD42" s="405"/>
      <c r="DE42" s="405"/>
      <c r="DF42" s="184"/>
      <c r="DG42" s="403" t="str">
        <f>IF('各会計、関係団体の財政状況及び健全化判断比率'!BR15="","",'各会計、関係団体の財政状況及び健全化判断比率'!BR15)</f>
        <v/>
      </c>
      <c r="DH42" s="403"/>
      <c r="DI42" s="389"/>
      <c r="DJ42" s="165"/>
      <c r="DK42" s="165"/>
      <c r="DL42" s="165"/>
      <c r="DM42" s="165"/>
      <c r="DN42" s="165"/>
      <c r="DO42" s="165"/>
    </row>
    <row r="43" spans="1:119" ht="32.25" customHeight="1">
      <c r="A43" s="165"/>
      <c r="B43" s="186"/>
      <c r="C43" s="404" t="str">
        <f t="shared" si="5"/>
        <v/>
      </c>
      <c r="D43" s="404"/>
      <c r="E43" s="405" t="str">
        <f>IF('各会計、関係団体の財政状況及び健全化判断比率'!B16="","",'各会計、関係団体の財政状況及び健全化判断比率'!B16)</f>
        <v/>
      </c>
      <c r="F43" s="405"/>
      <c r="G43" s="405"/>
      <c r="H43" s="405"/>
      <c r="I43" s="405"/>
      <c r="J43" s="405"/>
      <c r="K43" s="405"/>
      <c r="L43" s="405"/>
      <c r="M43" s="405"/>
      <c r="N43" s="405"/>
      <c r="O43" s="405"/>
      <c r="P43" s="405"/>
      <c r="Q43" s="405"/>
      <c r="R43" s="405"/>
      <c r="S43" s="405"/>
      <c r="T43" s="187"/>
      <c r="U43" s="404" t="str">
        <f t="shared" si="4"/>
        <v/>
      </c>
      <c r="V43" s="404"/>
      <c r="W43" s="405"/>
      <c r="X43" s="405"/>
      <c r="Y43" s="405"/>
      <c r="Z43" s="405"/>
      <c r="AA43" s="405"/>
      <c r="AB43" s="405"/>
      <c r="AC43" s="405"/>
      <c r="AD43" s="405"/>
      <c r="AE43" s="405"/>
      <c r="AF43" s="405"/>
      <c r="AG43" s="405"/>
      <c r="AH43" s="405"/>
      <c r="AI43" s="405"/>
      <c r="AJ43" s="405"/>
      <c r="AK43" s="405"/>
      <c r="AL43" s="187"/>
      <c r="AM43" s="404" t="str">
        <f t="shared" si="0"/>
        <v/>
      </c>
      <c r="AN43" s="404"/>
      <c r="AO43" s="405"/>
      <c r="AP43" s="405"/>
      <c r="AQ43" s="405"/>
      <c r="AR43" s="405"/>
      <c r="AS43" s="405"/>
      <c r="AT43" s="405"/>
      <c r="AU43" s="405"/>
      <c r="AV43" s="405"/>
      <c r="AW43" s="405"/>
      <c r="AX43" s="405"/>
      <c r="AY43" s="405"/>
      <c r="AZ43" s="405"/>
      <c r="BA43" s="405"/>
      <c r="BB43" s="405"/>
      <c r="BC43" s="405"/>
      <c r="BD43" s="187"/>
      <c r="BE43" s="404" t="str">
        <f t="shared" si="1"/>
        <v/>
      </c>
      <c r="BF43" s="404"/>
      <c r="BG43" s="405"/>
      <c r="BH43" s="405"/>
      <c r="BI43" s="405"/>
      <c r="BJ43" s="405"/>
      <c r="BK43" s="405"/>
      <c r="BL43" s="405"/>
      <c r="BM43" s="405"/>
      <c r="BN43" s="405"/>
      <c r="BO43" s="405"/>
      <c r="BP43" s="405"/>
      <c r="BQ43" s="405"/>
      <c r="BR43" s="405"/>
      <c r="BS43" s="405"/>
      <c r="BT43" s="405"/>
      <c r="BU43" s="405"/>
      <c r="BV43" s="187"/>
      <c r="BW43" s="404" t="str">
        <f t="shared" si="2"/>
        <v/>
      </c>
      <c r="BX43" s="404"/>
      <c r="BY43" s="405" t="str">
        <f>IF('各会計、関係団体の財政状況及び健全化判断比率'!B77="","",'各会計、関係団体の財政状況及び健全化判断比率'!B77)</f>
        <v/>
      </c>
      <c r="BZ43" s="405"/>
      <c r="CA43" s="405"/>
      <c r="CB43" s="405"/>
      <c r="CC43" s="405"/>
      <c r="CD43" s="405"/>
      <c r="CE43" s="405"/>
      <c r="CF43" s="405"/>
      <c r="CG43" s="405"/>
      <c r="CH43" s="405"/>
      <c r="CI43" s="405"/>
      <c r="CJ43" s="405"/>
      <c r="CK43" s="405"/>
      <c r="CL43" s="405"/>
      <c r="CM43" s="405"/>
      <c r="CN43" s="187"/>
      <c r="CO43" s="404" t="str">
        <f t="shared" si="3"/>
        <v/>
      </c>
      <c r="CP43" s="404"/>
      <c r="CQ43" s="405" t="str">
        <f>IF('各会計、関係団体の財政状況及び健全化判断比率'!BS16="","",'各会計、関係団体の財政状況及び健全化判断比率'!BS16)</f>
        <v/>
      </c>
      <c r="CR43" s="405"/>
      <c r="CS43" s="405"/>
      <c r="CT43" s="405"/>
      <c r="CU43" s="405"/>
      <c r="CV43" s="405"/>
      <c r="CW43" s="405"/>
      <c r="CX43" s="405"/>
      <c r="CY43" s="405"/>
      <c r="CZ43" s="405"/>
      <c r="DA43" s="405"/>
      <c r="DB43" s="405"/>
      <c r="DC43" s="405"/>
      <c r="DD43" s="405"/>
      <c r="DE43" s="405"/>
      <c r="DF43" s="184"/>
      <c r="DG43" s="403" t="str">
        <f>IF('各会計、関係団体の財政状況及び健全化判断比率'!BR16="","",'各会計、関係団体の財政状況及び健全化判断比率'!BR16)</f>
        <v/>
      </c>
      <c r="DH43" s="403"/>
      <c r="DI43" s="389"/>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135</v>
      </c>
      <c r="C46" s="165"/>
      <c r="D46" s="165"/>
      <c r="E46" s="165" t="s">
        <v>136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137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138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139</v>
      </c>
    </row>
    <row r="50" spans="5:5">
      <c r="E50" s="167" t="s">
        <v>422</v>
      </c>
    </row>
    <row r="51" spans="5:5">
      <c r="E51" s="167" t="s">
        <v>423</v>
      </c>
    </row>
    <row r="52" spans="5:5">
      <c r="E52" s="167" t="s">
        <v>140</v>
      </c>
    </row>
    <row r="53" spans="5:5">
      <c r="E53" s="167" t="s">
        <v>141</v>
      </c>
    </row>
    <row r="54" spans="5:5"/>
    <row r="55" spans="5:5"/>
    <row r="56" spans="5:5"/>
    <row r="57" spans="5:5" hidden="1"/>
    <row r="58" spans="5:5" hidden="1"/>
    <row r="59" spans="5:5" hidden="1"/>
  </sheetData>
  <sheetProtection algorithmName="SHA-512" hashValue="k99XnOEhfjT/NjBKNJu6oyiuvp6goKH4vE9p86LdcpUGZrC62s9GhQbLR7M2gv5pk4ZY9NyHk+lyEPWwnJEl/A==" saltValue="Ma1UXIkkIk90KmwMjqHn7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topLeftCell="A13" workbookViewId="0">
      <selection activeCell="B1" sqref="B1:DN1"/>
    </sheetView>
  </sheetViews>
  <sheetFormatPr defaultColWidth="0" defaultRowHeight="11.25" customHeight="1" zeroHeight="1"/>
  <cols>
    <col min="1" max="95" width="1.6640625" style="196" customWidth="1"/>
    <col min="96" max="133" width="1.6640625" style="207"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74" t="s">
        <v>424</v>
      </c>
      <c r="DI1" s="775"/>
      <c r="DJ1" s="775"/>
      <c r="DK1" s="775"/>
      <c r="DL1" s="775"/>
      <c r="DM1" s="775"/>
      <c r="DN1" s="776"/>
      <c r="DO1" s="196"/>
      <c r="DP1" s="774" t="s">
        <v>425</v>
      </c>
      <c r="DQ1" s="775"/>
      <c r="DR1" s="775"/>
      <c r="DS1" s="775"/>
      <c r="DT1" s="775"/>
      <c r="DU1" s="775"/>
      <c r="DV1" s="775"/>
      <c r="DW1" s="775"/>
      <c r="DX1" s="775"/>
      <c r="DY1" s="775"/>
      <c r="DZ1" s="775"/>
      <c r="EA1" s="775"/>
      <c r="EB1" s="775"/>
      <c r="EC1" s="776"/>
      <c r="ED1" s="194"/>
      <c r="EE1" s="194"/>
      <c r="EF1" s="194"/>
      <c r="EG1" s="194"/>
      <c r="EH1" s="194"/>
      <c r="EI1" s="194"/>
      <c r="EJ1" s="194"/>
      <c r="EK1" s="194"/>
      <c r="EL1" s="194"/>
      <c r="EM1" s="194"/>
    </row>
    <row r="2" spans="2:143" ht="22.5" customHeight="1">
      <c r="B2" s="197" t="s">
        <v>142</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715" t="s">
        <v>143</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144</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426</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0</v>
      </c>
      <c r="C4" s="716"/>
      <c r="D4" s="716"/>
      <c r="E4" s="716"/>
      <c r="F4" s="716"/>
      <c r="G4" s="716"/>
      <c r="H4" s="716"/>
      <c r="I4" s="716"/>
      <c r="J4" s="716"/>
      <c r="K4" s="716"/>
      <c r="L4" s="716"/>
      <c r="M4" s="716"/>
      <c r="N4" s="716"/>
      <c r="O4" s="716"/>
      <c r="P4" s="716"/>
      <c r="Q4" s="717"/>
      <c r="R4" s="715" t="s">
        <v>145</v>
      </c>
      <c r="S4" s="716"/>
      <c r="T4" s="716"/>
      <c r="U4" s="716"/>
      <c r="V4" s="716"/>
      <c r="W4" s="716"/>
      <c r="X4" s="716"/>
      <c r="Y4" s="717"/>
      <c r="Z4" s="715" t="s">
        <v>146</v>
      </c>
      <c r="AA4" s="716"/>
      <c r="AB4" s="716"/>
      <c r="AC4" s="717"/>
      <c r="AD4" s="715" t="s">
        <v>147</v>
      </c>
      <c r="AE4" s="716"/>
      <c r="AF4" s="716"/>
      <c r="AG4" s="716"/>
      <c r="AH4" s="716"/>
      <c r="AI4" s="716"/>
      <c r="AJ4" s="716"/>
      <c r="AK4" s="717"/>
      <c r="AL4" s="715" t="s">
        <v>146</v>
      </c>
      <c r="AM4" s="716"/>
      <c r="AN4" s="716"/>
      <c r="AO4" s="717"/>
      <c r="AP4" s="771" t="s">
        <v>148</v>
      </c>
      <c r="AQ4" s="771"/>
      <c r="AR4" s="771"/>
      <c r="AS4" s="771"/>
      <c r="AT4" s="771"/>
      <c r="AU4" s="771"/>
      <c r="AV4" s="771"/>
      <c r="AW4" s="771"/>
      <c r="AX4" s="771"/>
      <c r="AY4" s="771"/>
      <c r="AZ4" s="771"/>
      <c r="BA4" s="771"/>
      <c r="BB4" s="771"/>
      <c r="BC4" s="771"/>
      <c r="BD4" s="771"/>
      <c r="BE4" s="771"/>
      <c r="BF4" s="771"/>
      <c r="BG4" s="771" t="s">
        <v>149</v>
      </c>
      <c r="BH4" s="771"/>
      <c r="BI4" s="771"/>
      <c r="BJ4" s="771"/>
      <c r="BK4" s="771"/>
      <c r="BL4" s="771"/>
      <c r="BM4" s="771"/>
      <c r="BN4" s="771"/>
      <c r="BO4" s="771" t="s">
        <v>146</v>
      </c>
      <c r="BP4" s="771"/>
      <c r="BQ4" s="771"/>
      <c r="BR4" s="771"/>
      <c r="BS4" s="771" t="s">
        <v>150</v>
      </c>
      <c r="BT4" s="771"/>
      <c r="BU4" s="771"/>
      <c r="BV4" s="771"/>
      <c r="BW4" s="771"/>
      <c r="BX4" s="771"/>
      <c r="BY4" s="771"/>
      <c r="BZ4" s="771"/>
      <c r="CA4" s="771"/>
      <c r="CB4" s="771"/>
      <c r="CD4" s="758" t="s">
        <v>427</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394" customFormat="1" ht="11.25" customHeight="1">
      <c r="B5" s="734" t="s">
        <v>151</v>
      </c>
      <c r="C5" s="735"/>
      <c r="D5" s="735"/>
      <c r="E5" s="735"/>
      <c r="F5" s="735"/>
      <c r="G5" s="735"/>
      <c r="H5" s="735"/>
      <c r="I5" s="735"/>
      <c r="J5" s="735"/>
      <c r="K5" s="735"/>
      <c r="L5" s="735"/>
      <c r="M5" s="735"/>
      <c r="N5" s="735"/>
      <c r="O5" s="735"/>
      <c r="P5" s="735"/>
      <c r="Q5" s="736"/>
      <c r="R5" s="706">
        <v>1342523</v>
      </c>
      <c r="S5" s="707"/>
      <c r="T5" s="707"/>
      <c r="U5" s="707"/>
      <c r="V5" s="707"/>
      <c r="W5" s="707"/>
      <c r="X5" s="707"/>
      <c r="Y5" s="753"/>
      <c r="Z5" s="772">
        <v>12.5</v>
      </c>
      <c r="AA5" s="772"/>
      <c r="AB5" s="772"/>
      <c r="AC5" s="772"/>
      <c r="AD5" s="773">
        <v>1314379</v>
      </c>
      <c r="AE5" s="773"/>
      <c r="AF5" s="773"/>
      <c r="AG5" s="773"/>
      <c r="AH5" s="773"/>
      <c r="AI5" s="773"/>
      <c r="AJ5" s="773"/>
      <c r="AK5" s="773"/>
      <c r="AL5" s="754">
        <v>21.4</v>
      </c>
      <c r="AM5" s="723"/>
      <c r="AN5" s="723"/>
      <c r="AO5" s="755"/>
      <c r="AP5" s="734" t="s">
        <v>152</v>
      </c>
      <c r="AQ5" s="735"/>
      <c r="AR5" s="735"/>
      <c r="AS5" s="735"/>
      <c r="AT5" s="735"/>
      <c r="AU5" s="735"/>
      <c r="AV5" s="735"/>
      <c r="AW5" s="735"/>
      <c r="AX5" s="735"/>
      <c r="AY5" s="735"/>
      <c r="AZ5" s="735"/>
      <c r="BA5" s="735"/>
      <c r="BB5" s="735"/>
      <c r="BC5" s="735"/>
      <c r="BD5" s="735"/>
      <c r="BE5" s="735"/>
      <c r="BF5" s="736"/>
      <c r="BG5" s="654">
        <v>1308130</v>
      </c>
      <c r="BH5" s="655"/>
      <c r="BI5" s="655"/>
      <c r="BJ5" s="655"/>
      <c r="BK5" s="655"/>
      <c r="BL5" s="655"/>
      <c r="BM5" s="655"/>
      <c r="BN5" s="656"/>
      <c r="BO5" s="703">
        <v>97.4</v>
      </c>
      <c r="BP5" s="703"/>
      <c r="BQ5" s="703"/>
      <c r="BR5" s="703"/>
      <c r="BS5" s="704">
        <v>6399</v>
      </c>
      <c r="BT5" s="704"/>
      <c r="BU5" s="704"/>
      <c r="BV5" s="704"/>
      <c r="BW5" s="704"/>
      <c r="BX5" s="704"/>
      <c r="BY5" s="704"/>
      <c r="BZ5" s="704"/>
      <c r="CA5" s="704"/>
      <c r="CB5" s="745"/>
      <c r="CD5" s="758" t="s">
        <v>148</v>
      </c>
      <c r="CE5" s="759"/>
      <c r="CF5" s="759"/>
      <c r="CG5" s="759"/>
      <c r="CH5" s="759"/>
      <c r="CI5" s="759"/>
      <c r="CJ5" s="759"/>
      <c r="CK5" s="759"/>
      <c r="CL5" s="759"/>
      <c r="CM5" s="759"/>
      <c r="CN5" s="759"/>
      <c r="CO5" s="759"/>
      <c r="CP5" s="759"/>
      <c r="CQ5" s="760"/>
      <c r="CR5" s="758" t="s">
        <v>153</v>
      </c>
      <c r="CS5" s="759"/>
      <c r="CT5" s="759"/>
      <c r="CU5" s="759"/>
      <c r="CV5" s="759"/>
      <c r="CW5" s="759"/>
      <c r="CX5" s="759"/>
      <c r="CY5" s="760"/>
      <c r="CZ5" s="758" t="s">
        <v>146</v>
      </c>
      <c r="DA5" s="759"/>
      <c r="DB5" s="759"/>
      <c r="DC5" s="760"/>
      <c r="DD5" s="758" t="s">
        <v>154</v>
      </c>
      <c r="DE5" s="759"/>
      <c r="DF5" s="759"/>
      <c r="DG5" s="759"/>
      <c r="DH5" s="759"/>
      <c r="DI5" s="759"/>
      <c r="DJ5" s="759"/>
      <c r="DK5" s="759"/>
      <c r="DL5" s="759"/>
      <c r="DM5" s="759"/>
      <c r="DN5" s="759"/>
      <c r="DO5" s="759"/>
      <c r="DP5" s="760"/>
      <c r="DQ5" s="758" t="s">
        <v>155</v>
      </c>
      <c r="DR5" s="759"/>
      <c r="DS5" s="759"/>
      <c r="DT5" s="759"/>
      <c r="DU5" s="759"/>
      <c r="DV5" s="759"/>
      <c r="DW5" s="759"/>
      <c r="DX5" s="759"/>
      <c r="DY5" s="759"/>
      <c r="DZ5" s="759"/>
      <c r="EA5" s="759"/>
      <c r="EB5" s="759"/>
      <c r="EC5" s="760"/>
    </row>
    <row r="6" spans="2:143" ht="11.25" customHeight="1">
      <c r="B6" s="651" t="s">
        <v>428</v>
      </c>
      <c r="C6" s="652"/>
      <c r="D6" s="652"/>
      <c r="E6" s="652"/>
      <c r="F6" s="652"/>
      <c r="G6" s="652"/>
      <c r="H6" s="652"/>
      <c r="I6" s="652"/>
      <c r="J6" s="652"/>
      <c r="K6" s="652"/>
      <c r="L6" s="652"/>
      <c r="M6" s="652"/>
      <c r="N6" s="652"/>
      <c r="O6" s="652"/>
      <c r="P6" s="652"/>
      <c r="Q6" s="653"/>
      <c r="R6" s="654">
        <v>132331</v>
      </c>
      <c r="S6" s="655"/>
      <c r="T6" s="655"/>
      <c r="U6" s="655"/>
      <c r="V6" s="655"/>
      <c r="W6" s="655"/>
      <c r="X6" s="655"/>
      <c r="Y6" s="656"/>
      <c r="Z6" s="703">
        <v>1.2</v>
      </c>
      <c r="AA6" s="703"/>
      <c r="AB6" s="703"/>
      <c r="AC6" s="703"/>
      <c r="AD6" s="704">
        <v>132331</v>
      </c>
      <c r="AE6" s="704"/>
      <c r="AF6" s="704"/>
      <c r="AG6" s="704"/>
      <c r="AH6" s="704"/>
      <c r="AI6" s="704"/>
      <c r="AJ6" s="704"/>
      <c r="AK6" s="704"/>
      <c r="AL6" s="657">
        <v>2.2000000000000002</v>
      </c>
      <c r="AM6" s="658"/>
      <c r="AN6" s="658"/>
      <c r="AO6" s="705"/>
      <c r="AP6" s="651" t="s">
        <v>429</v>
      </c>
      <c r="AQ6" s="652"/>
      <c r="AR6" s="652"/>
      <c r="AS6" s="652"/>
      <c r="AT6" s="652"/>
      <c r="AU6" s="652"/>
      <c r="AV6" s="652"/>
      <c r="AW6" s="652"/>
      <c r="AX6" s="652"/>
      <c r="AY6" s="652"/>
      <c r="AZ6" s="652"/>
      <c r="BA6" s="652"/>
      <c r="BB6" s="652"/>
      <c r="BC6" s="652"/>
      <c r="BD6" s="652"/>
      <c r="BE6" s="652"/>
      <c r="BF6" s="653"/>
      <c r="BG6" s="654">
        <v>1308130</v>
      </c>
      <c r="BH6" s="655"/>
      <c r="BI6" s="655"/>
      <c r="BJ6" s="655"/>
      <c r="BK6" s="655"/>
      <c r="BL6" s="655"/>
      <c r="BM6" s="655"/>
      <c r="BN6" s="656"/>
      <c r="BO6" s="703">
        <v>97.4</v>
      </c>
      <c r="BP6" s="703"/>
      <c r="BQ6" s="703"/>
      <c r="BR6" s="703"/>
      <c r="BS6" s="704">
        <v>6399</v>
      </c>
      <c r="BT6" s="704"/>
      <c r="BU6" s="704"/>
      <c r="BV6" s="704"/>
      <c r="BW6" s="704"/>
      <c r="BX6" s="704"/>
      <c r="BY6" s="704"/>
      <c r="BZ6" s="704"/>
      <c r="CA6" s="704"/>
      <c r="CB6" s="745"/>
      <c r="CD6" s="712" t="s">
        <v>156</v>
      </c>
      <c r="CE6" s="713"/>
      <c r="CF6" s="713"/>
      <c r="CG6" s="713"/>
      <c r="CH6" s="713"/>
      <c r="CI6" s="713"/>
      <c r="CJ6" s="713"/>
      <c r="CK6" s="713"/>
      <c r="CL6" s="713"/>
      <c r="CM6" s="713"/>
      <c r="CN6" s="713"/>
      <c r="CO6" s="713"/>
      <c r="CP6" s="713"/>
      <c r="CQ6" s="714"/>
      <c r="CR6" s="654">
        <v>111861</v>
      </c>
      <c r="CS6" s="655"/>
      <c r="CT6" s="655"/>
      <c r="CU6" s="655"/>
      <c r="CV6" s="655"/>
      <c r="CW6" s="655"/>
      <c r="CX6" s="655"/>
      <c r="CY6" s="656"/>
      <c r="CZ6" s="754">
        <v>1.1000000000000001</v>
      </c>
      <c r="DA6" s="723"/>
      <c r="DB6" s="723"/>
      <c r="DC6" s="757"/>
      <c r="DD6" s="660" t="s">
        <v>405</v>
      </c>
      <c r="DE6" s="655"/>
      <c r="DF6" s="655"/>
      <c r="DG6" s="655"/>
      <c r="DH6" s="655"/>
      <c r="DI6" s="655"/>
      <c r="DJ6" s="655"/>
      <c r="DK6" s="655"/>
      <c r="DL6" s="655"/>
      <c r="DM6" s="655"/>
      <c r="DN6" s="655"/>
      <c r="DO6" s="655"/>
      <c r="DP6" s="656"/>
      <c r="DQ6" s="660">
        <v>111861</v>
      </c>
      <c r="DR6" s="655"/>
      <c r="DS6" s="655"/>
      <c r="DT6" s="655"/>
      <c r="DU6" s="655"/>
      <c r="DV6" s="655"/>
      <c r="DW6" s="655"/>
      <c r="DX6" s="655"/>
      <c r="DY6" s="655"/>
      <c r="DZ6" s="655"/>
      <c r="EA6" s="655"/>
      <c r="EB6" s="655"/>
      <c r="EC6" s="693"/>
    </row>
    <row r="7" spans="2:143" ht="11.25" customHeight="1">
      <c r="B7" s="651" t="s">
        <v>157</v>
      </c>
      <c r="C7" s="652"/>
      <c r="D7" s="652"/>
      <c r="E7" s="652"/>
      <c r="F7" s="652"/>
      <c r="G7" s="652"/>
      <c r="H7" s="652"/>
      <c r="I7" s="652"/>
      <c r="J7" s="652"/>
      <c r="K7" s="652"/>
      <c r="L7" s="652"/>
      <c r="M7" s="652"/>
      <c r="N7" s="652"/>
      <c r="O7" s="652"/>
      <c r="P7" s="652"/>
      <c r="Q7" s="653"/>
      <c r="R7" s="654">
        <v>2891</v>
      </c>
      <c r="S7" s="655"/>
      <c r="T7" s="655"/>
      <c r="U7" s="655"/>
      <c r="V7" s="655"/>
      <c r="W7" s="655"/>
      <c r="X7" s="655"/>
      <c r="Y7" s="656"/>
      <c r="Z7" s="703">
        <v>0</v>
      </c>
      <c r="AA7" s="703"/>
      <c r="AB7" s="703"/>
      <c r="AC7" s="703"/>
      <c r="AD7" s="704">
        <v>2891</v>
      </c>
      <c r="AE7" s="704"/>
      <c r="AF7" s="704"/>
      <c r="AG7" s="704"/>
      <c r="AH7" s="704"/>
      <c r="AI7" s="704"/>
      <c r="AJ7" s="704"/>
      <c r="AK7" s="704"/>
      <c r="AL7" s="657">
        <v>0</v>
      </c>
      <c r="AM7" s="658"/>
      <c r="AN7" s="658"/>
      <c r="AO7" s="705"/>
      <c r="AP7" s="651" t="s">
        <v>430</v>
      </c>
      <c r="AQ7" s="652"/>
      <c r="AR7" s="652"/>
      <c r="AS7" s="652"/>
      <c r="AT7" s="652"/>
      <c r="AU7" s="652"/>
      <c r="AV7" s="652"/>
      <c r="AW7" s="652"/>
      <c r="AX7" s="652"/>
      <c r="AY7" s="652"/>
      <c r="AZ7" s="652"/>
      <c r="BA7" s="652"/>
      <c r="BB7" s="652"/>
      <c r="BC7" s="652"/>
      <c r="BD7" s="652"/>
      <c r="BE7" s="652"/>
      <c r="BF7" s="653"/>
      <c r="BG7" s="654">
        <v>574103</v>
      </c>
      <c r="BH7" s="655"/>
      <c r="BI7" s="655"/>
      <c r="BJ7" s="655"/>
      <c r="BK7" s="655"/>
      <c r="BL7" s="655"/>
      <c r="BM7" s="655"/>
      <c r="BN7" s="656"/>
      <c r="BO7" s="703">
        <v>42.8</v>
      </c>
      <c r="BP7" s="703"/>
      <c r="BQ7" s="703"/>
      <c r="BR7" s="703"/>
      <c r="BS7" s="704">
        <v>6399</v>
      </c>
      <c r="BT7" s="704"/>
      <c r="BU7" s="704"/>
      <c r="BV7" s="704"/>
      <c r="BW7" s="704"/>
      <c r="BX7" s="704"/>
      <c r="BY7" s="704"/>
      <c r="BZ7" s="704"/>
      <c r="CA7" s="704"/>
      <c r="CB7" s="745"/>
      <c r="CD7" s="686" t="s">
        <v>158</v>
      </c>
      <c r="CE7" s="687"/>
      <c r="CF7" s="687"/>
      <c r="CG7" s="687"/>
      <c r="CH7" s="687"/>
      <c r="CI7" s="687"/>
      <c r="CJ7" s="687"/>
      <c r="CK7" s="687"/>
      <c r="CL7" s="687"/>
      <c r="CM7" s="687"/>
      <c r="CN7" s="687"/>
      <c r="CO7" s="687"/>
      <c r="CP7" s="687"/>
      <c r="CQ7" s="688"/>
      <c r="CR7" s="654">
        <v>1565206</v>
      </c>
      <c r="CS7" s="655"/>
      <c r="CT7" s="655"/>
      <c r="CU7" s="655"/>
      <c r="CV7" s="655"/>
      <c r="CW7" s="655"/>
      <c r="CX7" s="655"/>
      <c r="CY7" s="656"/>
      <c r="CZ7" s="703">
        <v>14.9</v>
      </c>
      <c r="DA7" s="703"/>
      <c r="DB7" s="703"/>
      <c r="DC7" s="703"/>
      <c r="DD7" s="660">
        <v>50020</v>
      </c>
      <c r="DE7" s="655"/>
      <c r="DF7" s="655"/>
      <c r="DG7" s="655"/>
      <c r="DH7" s="655"/>
      <c r="DI7" s="655"/>
      <c r="DJ7" s="655"/>
      <c r="DK7" s="655"/>
      <c r="DL7" s="655"/>
      <c r="DM7" s="655"/>
      <c r="DN7" s="655"/>
      <c r="DO7" s="655"/>
      <c r="DP7" s="656"/>
      <c r="DQ7" s="660">
        <v>1215676</v>
      </c>
      <c r="DR7" s="655"/>
      <c r="DS7" s="655"/>
      <c r="DT7" s="655"/>
      <c r="DU7" s="655"/>
      <c r="DV7" s="655"/>
      <c r="DW7" s="655"/>
      <c r="DX7" s="655"/>
      <c r="DY7" s="655"/>
      <c r="DZ7" s="655"/>
      <c r="EA7" s="655"/>
      <c r="EB7" s="655"/>
      <c r="EC7" s="693"/>
    </row>
    <row r="8" spans="2:143" ht="11.25" customHeight="1">
      <c r="B8" s="651" t="s">
        <v>159</v>
      </c>
      <c r="C8" s="652"/>
      <c r="D8" s="652"/>
      <c r="E8" s="652"/>
      <c r="F8" s="652"/>
      <c r="G8" s="652"/>
      <c r="H8" s="652"/>
      <c r="I8" s="652"/>
      <c r="J8" s="652"/>
      <c r="K8" s="652"/>
      <c r="L8" s="652"/>
      <c r="M8" s="652"/>
      <c r="N8" s="652"/>
      <c r="O8" s="652"/>
      <c r="P8" s="652"/>
      <c r="Q8" s="653"/>
      <c r="R8" s="654">
        <v>3782</v>
      </c>
      <c r="S8" s="655"/>
      <c r="T8" s="655"/>
      <c r="U8" s="655"/>
      <c r="V8" s="655"/>
      <c r="W8" s="655"/>
      <c r="X8" s="655"/>
      <c r="Y8" s="656"/>
      <c r="Z8" s="703">
        <v>0</v>
      </c>
      <c r="AA8" s="703"/>
      <c r="AB8" s="703"/>
      <c r="AC8" s="703"/>
      <c r="AD8" s="704">
        <v>3782</v>
      </c>
      <c r="AE8" s="704"/>
      <c r="AF8" s="704"/>
      <c r="AG8" s="704"/>
      <c r="AH8" s="704"/>
      <c r="AI8" s="704"/>
      <c r="AJ8" s="704"/>
      <c r="AK8" s="704"/>
      <c r="AL8" s="657">
        <v>0.1</v>
      </c>
      <c r="AM8" s="658"/>
      <c r="AN8" s="658"/>
      <c r="AO8" s="705"/>
      <c r="AP8" s="651" t="s">
        <v>431</v>
      </c>
      <c r="AQ8" s="652"/>
      <c r="AR8" s="652"/>
      <c r="AS8" s="652"/>
      <c r="AT8" s="652"/>
      <c r="AU8" s="652"/>
      <c r="AV8" s="652"/>
      <c r="AW8" s="652"/>
      <c r="AX8" s="652"/>
      <c r="AY8" s="652"/>
      <c r="AZ8" s="652"/>
      <c r="BA8" s="652"/>
      <c r="BB8" s="652"/>
      <c r="BC8" s="652"/>
      <c r="BD8" s="652"/>
      <c r="BE8" s="652"/>
      <c r="BF8" s="653"/>
      <c r="BG8" s="654">
        <v>26711</v>
      </c>
      <c r="BH8" s="655"/>
      <c r="BI8" s="655"/>
      <c r="BJ8" s="655"/>
      <c r="BK8" s="655"/>
      <c r="BL8" s="655"/>
      <c r="BM8" s="655"/>
      <c r="BN8" s="656"/>
      <c r="BO8" s="703">
        <v>2</v>
      </c>
      <c r="BP8" s="703"/>
      <c r="BQ8" s="703"/>
      <c r="BR8" s="703"/>
      <c r="BS8" s="660" t="s">
        <v>405</v>
      </c>
      <c r="BT8" s="655"/>
      <c r="BU8" s="655"/>
      <c r="BV8" s="655"/>
      <c r="BW8" s="655"/>
      <c r="BX8" s="655"/>
      <c r="BY8" s="655"/>
      <c r="BZ8" s="655"/>
      <c r="CA8" s="655"/>
      <c r="CB8" s="693"/>
      <c r="CD8" s="686" t="s">
        <v>160</v>
      </c>
      <c r="CE8" s="687"/>
      <c r="CF8" s="687"/>
      <c r="CG8" s="687"/>
      <c r="CH8" s="687"/>
      <c r="CI8" s="687"/>
      <c r="CJ8" s="687"/>
      <c r="CK8" s="687"/>
      <c r="CL8" s="687"/>
      <c r="CM8" s="687"/>
      <c r="CN8" s="687"/>
      <c r="CO8" s="687"/>
      <c r="CP8" s="687"/>
      <c r="CQ8" s="688"/>
      <c r="CR8" s="654">
        <v>2058498</v>
      </c>
      <c r="CS8" s="655"/>
      <c r="CT8" s="655"/>
      <c r="CU8" s="655"/>
      <c r="CV8" s="655"/>
      <c r="CW8" s="655"/>
      <c r="CX8" s="655"/>
      <c r="CY8" s="656"/>
      <c r="CZ8" s="703">
        <v>19.600000000000001</v>
      </c>
      <c r="DA8" s="703"/>
      <c r="DB8" s="703"/>
      <c r="DC8" s="703"/>
      <c r="DD8" s="660">
        <v>22314</v>
      </c>
      <c r="DE8" s="655"/>
      <c r="DF8" s="655"/>
      <c r="DG8" s="655"/>
      <c r="DH8" s="655"/>
      <c r="DI8" s="655"/>
      <c r="DJ8" s="655"/>
      <c r="DK8" s="655"/>
      <c r="DL8" s="655"/>
      <c r="DM8" s="655"/>
      <c r="DN8" s="655"/>
      <c r="DO8" s="655"/>
      <c r="DP8" s="656"/>
      <c r="DQ8" s="660">
        <v>1082666</v>
      </c>
      <c r="DR8" s="655"/>
      <c r="DS8" s="655"/>
      <c r="DT8" s="655"/>
      <c r="DU8" s="655"/>
      <c r="DV8" s="655"/>
      <c r="DW8" s="655"/>
      <c r="DX8" s="655"/>
      <c r="DY8" s="655"/>
      <c r="DZ8" s="655"/>
      <c r="EA8" s="655"/>
      <c r="EB8" s="655"/>
      <c r="EC8" s="693"/>
    </row>
    <row r="9" spans="2:143" ht="11.25" customHeight="1">
      <c r="B9" s="651" t="s">
        <v>161</v>
      </c>
      <c r="C9" s="652"/>
      <c r="D9" s="652"/>
      <c r="E9" s="652"/>
      <c r="F9" s="652"/>
      <c r="G9" s="652"/>
      <c r="H9" s="652"/>
      <c r="I9" s="652"/>
      <c r="J9" s="652"/>
      <c r="K9" s="652"/>
      <c r="L9" s="652"/>
      <c r="M9" s="652"/>
      <c r="N9" s="652"/>
      <c r="O9" s="652"/>
      <c r="P9" s="652"/>
      <c r="Q9" s="653"/>
      <c r="R9" s="654">
        <v>3846</v>
      </c>
      <c r="S9" s="655"/>
      <c r="T9" s="655"/>
      <c r="U9" s="655"/>
      <c r="V9" s="655"/>
      <c r="W9" s="655"/>
      <c r="X9" s="655"/>
      <c r="Y9" s="656"/>
      <c r="Z9" s="703">
        <v>0</v>
      </c>
      <c r="AA9" s="703"/>
      <c r="AB9" s="703"/>
      <c r="AC9" s="703"/>
      <c r="AD9" s="704">
        <v>3846</v>
      </c>
      <c r="AE9" s="704"/>
      <c r="AF9" s="704"/>
      <c r="AG9" s="704"/>
      <c r="AH9" s="704"/>
      <c r="AI9" s="704"/>
      <c r="AJ9" s="704"/>
      <c r="AK9" s="704"/>
      <c r="AL9" s="657">
        <v>0.1</v>
      </c>
      <c r="AM9" s="658"/>
      <c r="AN9" s="658"/>
      <c r="AO9" s="705"/>
      <c r="AP9" s="651" t="s">
        <v>432</v>
      </c>
      <c r="AQ9" s="652"/>
      <c r="AR9" s="652"/>
      <c r="AS9" s="652"/>
      <c r="AT9" s="652"/>
      <c r="AU9" s="652"/>
      <c r="AV9" s="652"/>
      <c r="AW9" s="652"/>
      <c r="AX9" s="652"/>
      <c r="AY9" s="652"/>
      <c r="AZ9" s="652"/>
      <c r="BA9" s="652"/>
      <c r="BB9" s="652"/>
      <c r="BC9" s="652"/>
      <c r="BD9" s="652"/>
      <c r="BE9" s="652"/>
      <c r="BF9" s="653"/>
      <c r="BG9" s="654">
        <v>486977</v>
      </c>
      <c r="BH9" s="655"/>
      <c r="BI9" s="655"/>
      <c r="BJ9" s="655"/>
      <c r="BK9" s="655"/>
      <c r="BL9" s="655"/>
      <c r="BM9" s="655"/>
      <c r="BN9" s="656"/>
      <c r="BO9" s="703">
        <v>36.299999999999997</v>
      </c>
      <c r="BP9" s="703"/>
      <c r="BQ9" s="703"/>
      <c r="BR9" s="703"/>
      <c r="BS9" s="660" t="s">
        <v>405</v>
      </c>
      <c r="BT9" s="655"/>
      <c r="BU9" s="655"/>
      <c r="BV9" s="655"/>
      <c r="BW9" s="655"/>
      <c r="BX9" s="655"/>
      <c r="BY9" s="655"/>
      <c r="BZ9" s="655"/>
      <c r="CA9" s="655"/>
      <c r="CB9" s="693"/>
      <c r="CD9" s="686" t="s">
        <v>162</v>
      </c>
      <c r="CE9" s="687"/>
      <c r="CF9" s="687"/>
      <c r="CG9" s="687"/>
      <c r="CH9" s="687"/>
      <c r="CI9" s="687"/>
      <c r="CJ9" s="687"/>
      <c r="CK9" s="687"/>
      <c r="CL9" s="687"/>
      <c r="CM9" s="687"/>
      <c r="CN9" s="687"/>
      <c r="CO9" s="687"/>
      <c r="CP9" s="687"/>
      <c r="CQ9" s="688"/>
      <c r="CR9" s="654">
        <v>1757337</v>
      </c>
      <c r="CS9" s="655"/>
      <c r="CT9" s="655"/>
      <c r="CU9" s="655"/>
      <c r="CV9" s="655"/>
      <c r="CW9" s="655"/>
      <c r="CX9" s="655"/>
      <c r="CY9" s="656"/>
      <c r="CZ9" s="703">
        <v>16.7</v>
      </c>
      <c r="DA9" s="703"/>
      <c r="DB9" s="703"/>
      <c r="DC9" s="703"/>
      <c r="DD9" s="660">
        <v>16068</v>
      </c>
      <c r="DE9" s="655"/>
      <c r="DF9" s="655"/>
      <c r="DG9" s="655"/>
      <c r="DH9" s="655"/>
      <c r="DI9" s="655"/>
      <c r="DJ9" s="655"/>
      <c r="DK9" s="655"/>
      <c r="DL9" s="655"/>
      <c r="DM9" s="655"/>
      <c r="DN9" s="655"/>
      <c r="DO9" s="655"/>
      <c r="DP9" s="656"/>
      <c r="DQ9" s="660">
        <v>1712274</v>
      </c>
      <c r="DR9" s="655"/>
      <c r="DS9" s="655"/>
      <c r="DT9" s="655"/>
      <c r="DU9" s="655"/>
      <c r="DV9" s="655"/>
      <c r="DW9" s="655"/>
      <c r="DX9" s="655"/>
      <c r="DY9" s="655"/>
      <c r="DZ9" s="655"/>
      <c r="EA9" s="655"/>
      <c r="EB9" s="655"/>
      <c r="EC9" s="693"/>
    </row>
    <row r="10" spans="2:143" ht="11.25" customHeight="1">
      <c r="B10" s="651" t="s">
        <v>433</v>
      </c>
      <c r="C10" s="652"/>
      <c r="D10" s="652"/>
      <c r="E10" s="652"/>
      <c r="F10" s="652"/>
      <c r="G10" s="652"/>
      <c r="H10" s="652"/>
      <c r="I10" s="652"/>
      <c r="J10" s="652"/>
      <c r="K10" s="652"/>
      <c r="L10" s="652"/>
      <c r="M10" s="652"/>
      <c r="N10" s="652"/>
      <c r="O10" s="652"/>
      <c r="P10" s="652"/>
      <c r="Q10" s="653"/>
      <c r="R10" s="654" t="s">
        <v>405</v>
      </c>
      <c r="S10" s="655"/>
      <c r="T10" s="655"/>
      <c r="U10" s="655"/>
      <c r="V10" s="655"/>
      <c r="W10" s="655"/>
      <c r="X10" s="655"/>
      <c r="Y10" s="656"/>
      <c r="Z10" s="703" t="s">
        <v>405</v>
      </c>
      <c r="AA10" s="703"/>
      <c r="AB10" s="703"/>
      <c r="AC10" s="703"/>
      <c r="AD10" s="704" t="s">
        <v>405</v>
      </c>
      <c r="AE10" s="704"/>
      <c r="AF10" s="704"/>
      <c r="AG10" s="704"/>
      <c r="AH10" s="704"/>
      <c r="AI10" s="704"/>
      <c r="AJ10" s="704"/>
      <c r="AK10" s="704"/>
      <c r="AL10" s="657" t="s">
        <v>405</v>
      </c>
      <c r="AM10" s="658"/>
      <c r="AN10" s="658"/>
      <c r="AO10" s="705"/>
      <c r="AP10" s="651" t="s">
        <v>434</v>
      </c>
      <c r="AQ10" s="652"/>
      <c r="AR10" s="652"/>
      <c r="AS10" s="652"/>
      <c r="AT10" s="652"/>
      <c r="AU10" s="652"/>
      <c r="AV10" s="652"/>
      <c r="AW10" s="652"/>
      <c r="AX10" s="652"/>
      <c r="AY10" s="652"/>
      <c r="AZ10" s="652"/>
      <c r="BA10" s="652"/>
      <c r="BB10" s="652"/>
      <c r="BC10" s="652"/>
      <c r="BD10" s="652"/>
      <c r="BE10" s="652"/>
      <c r="BF10" s="653"/>
      <c r="BG10" s="654">
        <v>28800</v>
      </c>
      <c r="BH10" s="655"/>
      <c r="BI10" s="655"/>
      <c r="BJ10" s="655"/>
      <c r="BK10" s="655"/>
      <c r="BL10" s="655"/>
      <c r="BM10" s="655"/>
      <c r="BN10" s="656"/>
      <c r="BO10" s="703">
        <v>2.1</v>
      </c>
      <c r="BP10" s="703"/>
      <c r="BQ10" s="703"/>
      <c r="BR10" s="703"/>
      <c r="BS10" s="660" t="s">
        <v>405</v>
      </c>
      <c r="BT10" s="655"/>
      <c r="BU10" s="655"/>
      <c r="BV10" s="655"/>
      <c r="BW10" s="655"/>
      <c r="BX10" s="655"/>
      <c r="BY10" s="655"/>
      <c r="BZ10" s="655"/>
      <c r="CA10" s="655"/>
      <c r="CB10" s="693"/>
      <c r="CD10" s="686" t="s">
        <v>163</v>
      </c>
      <c r="CE10" s="687"/>
      <c r="CF10" s="687"/>
      <c r="CG10" s="687"/>
      <c r="CH10" s="687"/>
      <c r="CI10" s="687"/>
      <c r="CJ10" s="687"/>
      <c r="CK10" s="687"/>
      <c r="CL10" s="687"/>
      <c r="CM10" s="687"/>
      <c r="CN10" s="687"/>
      <c r="CO10" s="687"/>
      <c r="CP10" s="687"/>
      <c r="CQ10" s="688"/>
      <c r="CR10" s="654">
        <v>41550</v>
      </c>
      <c r="CS10" s="655"/>
      <c r="CT10" s="655"/>
      <c r="CU10" s="655"/>
      <c r="CV10" s="655"/>
      <c r="CW10" s="655"/>
      <c r="CX10" s="655"/>
      <c r="CY10" s="656"/>
      <c r="CZ10" s="703">
        <v>0.4</v>
      </c>
      <c r="DA10" s="703"/>
      <c r="DB10" s="703"/>
      <c r="DC10" s="703"/>
      <c r="DD10" s="660" t="s">
        <v>405</v>
      </c>
      <c r="DE10" s="655"/>
      <c r="DF10" s="655"/>
      <c r="DG10" s="655"/>
      <c r="DH10" s="655"/>
      <c r="DI10" s="655"/>
      <c r="DJ10" s="655"/>
      <c r="DK10" s="655"/>
      <c r="DL10" s="655"/>
      <c r="DM10" s="655"/>
      <c r="DN10" s="655"/>
      <c r="DO10" s="655"/>
      <c r="DP10" s="656"/>
      <c r="DQ10" s="660">
        <v>16550</v>
      </c>
      <c r="DR10" s="655"/>
      <c r="DS10" s="655"/>
      <c r="DT10" s="655"/>
      <c r="DU10" s="655"/>
      <c r="DV10" s="655"/>
      <c r="DW10" s="655"/>
      <c r="DX10" s="655"/>
      <c r="DY10" s="655"/>
      <c r="DZ10" s="655"/>
      <c r="EA10" s="655"/>
      <c r="EB10" s="655"/>
      <c r="EC10" s="693"/>
    </row>
    <row r="11" spans="2:143" ht="11.25" customHeight="1">
      <c r="B11" s="651" t="s">
        <v>435</v>
      </c>
      <c r="C11" s="652"/>
      <c r="D11" s="652"/>
      <c r="E11" s="652"/>
      <c r="F11" s="652"/>
      <c r="G11" s="652"/>
      <c r="H11" s="652"/>
      <c r="I11" s="652"/>
      <c r="J11" s="652"/>
      <c r="K11" s="652"/>
      <c r="L11" s="652"/>
      <c r="M11" s="652"/>
      <c r="N11" s="652"/>
      <c r="O11" s="652"/>
      <c r="P11" s="652"/>
      <c r="Q11" s="653"/>
      <c r="R11" s="654" t="s">
        <v>405</v>
      </c>
      <c r="S11" s="655"/>
      <c r="T11" s="655"/>
      <c r="U11" s="655"/>
      <c r="V11" s="655"/>
      <c r="W11" s="655"/>
      <c r="X11" s="655"/>
      <c r="Y11" s="656"/>
      <c r="Z11" s="703" t="s">
        <v>405</v>
      </c>
      <c r="AA11" s="703"/>
      <c r="AB11" s="703"/>
      <c r="AC11" s="703"/>
      <c r="AD11" s="704" t="s">
        <v>405</v>
      </c>
      <c r="AE11" s="704"/>
      <c r="AF11" s="704"/>
      <c r="AG11" s="704"/>
      <c r="AH11" s="704"/>
      <c r="AI11" s="704"/>
      <c r="AJ11" s="704"/>
      <c r="AK11" s="704"/>
      <c r="AL11" s="657" t="s">
        <v>405</v>
      </c>
      <c r="AM11" s="658"/>
      <c r="AN11" s="658"/>
      <c r="AO11" s="705"/>
      <c r="AP11" s="651" t="s">
        <v>436</v>
      </c>
      <c r="AQ11" s="652"/>
      <c r="AR11" s="652"/>
      <c r="AS11" s="652"/>
      <c r="AT11" s="652"/>
      <c r="AU11" s="652"/>
      <c r="AV11" s="652"/>
      <c r="AW11" s="652"/>
      <c r="AX11" s="652"/>
      <c r="AY11" s="652"/>
      <c r="AZ11" s="652"/>
      <c r="BA11" s="652"/>
      <c r="BB11" s="652"/>
      <c r="BC11" s="652"/>
      <c r="BD11" s="652"/>
      <c r="BE11" s="652"/>
      <c r="BF11" s="653"/>
      <c r="BG11" s="654">
        <v>31615</v>
      </c>
      <c r="BH11" s="655"/>
      <c r="BI11" s="655"/>
      <c r="BJ11" s="655"/>
      <c r="BK11" s="655"/>
      <c r="BL11" s="655"/>
      <c r="BM11" s="655"/>
      <c r="BN11" s="656"/>
      <c r="BO11" s="703">
        <v>2.4</v>
      </c>
      <c r="BP11" s="703"/>
      <c r="BQ11" s="703"/>
      <c r="BR11" s="703"/>
      <c r="BS11" s="660">
        <v>6399</v>
      </c>
      <c r="BT11" s="655"/>
      <c r="BU11" s="655"/>
      <c r="BV11" s="655"/>
      <c r="BW11" s="655"/>
      <c r="BX11" s="655"/>
      <c r="BY11" s="655"/>
      <c r="BZ11" s="655"/>
      <c r="CA11" s="655"/>
      <c r="CB11" s="693"/>
      <c r="CD11" s="686" t="s">
        <v>164</v>
      </c>
      <c r="CE11" s="687"/>
      <c r="CF11" s="687"/>
      <c r="CG11" s="687"/>
      <c r="CH11" s="687"/>
      <c r="CI11" s="687"/>
      <c r="CJ11" s="687"/>
      <c r="CK11" s="687"/>
      <c r="CL11" s="687"/>
      <c r="CM11" s="687"/>
      <c r="CN11" s="687"/>
      <c r="CO11" s="687"/>
      <c r="CP11" s="687"/>
      <c r="CQ11" s="688"/>
      <c r="CR11" s="654">
        <v>908341</v>
      </c>
      <c r="CS11" s="655"/>
      <c r="CT11" s="655"/>
      <c r="CU11" s="655"/>
      <c r="CV11" s="655"/>
      <c r="CW11" s="655"/>
      <c r="CX11" s="655"/>
      <c r="CY11" s="656"/>
      <c r="CZ11" s="703">
        <v>8.6999999999999993</v>
      </c>
      <c r="DA11" s="703"/>
      <c r="DB11" s="703"/>
      <c r="DC11" s="703"/>
      <c r="DD11" s="660">
        <v>257197</v>
      </c>
      <c r="DE11" s="655"/>
      <c r="DF11" s="655"/>
      <c r="DG11" s="655"/>
      <c r="DH11" s="655"/>
      <c r="DI11" s="655"/>
      <c r="DJ11" s="655"/>
      <c r="DK11" s="655"/>
      <c r="DL11" s="655"/>
      <c r="DM11" s="655"/>
      <c r="DN11" s="655"/>
      <c r="DO11" s="655"/>
      <c r="DP11" s="656"/>
      <c r="DQ11" s="660">
        <v>311757</v>
      </c>
      <c r="DR11" s="655"/>
      <c r="DS11" s="655"/>
      <c r="DT11" s="655"/>
      <c r="DU11" s="655"/>
      <c r="DV11" s="655"/>
      <c r="DW11" s="655"/>
      <c r="DX11" s="655"/>
      <c r="DY11" s="655"/>
      <c r="DZ11" s="655"/>
      <c r="EA11" s="655"/>
      <c r="EB11" s="655"/>
      <c r="EC11" s="693"/>
    </row>
    <row r="12" spans="2:143" ht="11.25" customHeight="1">
      <c r="B12" s="651" t="s">
        <v>165</v>
      </c>
      <c r="C12" s="652"/>
      <c r="D12" s="652"/>
      <c r="E12" s="652"/>
      <c r="F12" s="652"/>
      <c r="G12" s="652"/>
      <c r="H12" s="652"/>
      <c r="I12" s="652"/>
      <c r="J12" s="652"/>
      <c r="K12" s="652"/>
      <c r="L12" s="652"/>
      <c r="M12" s="652"/>
      <c r="N12" s="652"/>
      <c r="O12" s="652"/>
      <c r="P12" s="652"/>
      <c r="Q12" s="653"/>
      <c r="R12" s="654">
        <v>280968</v>
      </c>
      <c r="S12" s="655"/>
      <c r="T12" s="655"/>
      <c r="U12" s="655"/>
      <c r="V12" s="655"/>
      <c r="W12" s="655"/>
      <c r="X12" s="655"/>
      <c r="Y12" s="656"/>
      <c r="Z12" s="703">
        <v>2.6</v>
      </c>
      <c r="AA12" s="703"/>
      <c r="AB12" s="703"/>
      <c r="AC12" s="703"/>
      <c r="AD12" s="704">
        <v>280968</v>
      </c>
      <c r="AE12" s="704"/>
      <c r="AF12" s="704"/>
      <c r="AG12" s="704"/>
      <c r="AH12" s="704"/>
      <c r="AI12" s="704"/>
      <c r="AJ12" s="704"/>
      <c r="AK12" s="704"/>
      <c r="AL12" s="657">
        <v>4.5999999999999996</v>
      </c>
      <c r="AM12" s="658"/>
      <c r="AN12" s="658"/>
      <c r="AO12" s="705"/>
      <c r="AP12" s="651" t="s">
        <v>437</v>
      </c>
      <c r="AQ12" s="652"/>
      <c r="AR12" s="652"/>
      <c r="AS12" s="652"/>
      <c r="AT12" s="652"/>
      <c r="AU12" s="652"/>
      <c r="AV12" s="652"/>
      <c r="AW12" s="652"/>
      <c r="AX12" s="652"/>
      <c r="AY12" s="652"/>
      <c r="AZ12" s="652"/>
      <c r="BA12" s="652"/>
      <c r="BB12" s="652"/>
      <c r="BC12" s="652"/>
      <c r="BD12" s="652"/>
      <c r="BE12" s="652"/>
      <c r="BF12" s="653"/>
      <c r="BG12" s="654">
        <v>565274</v>
      </c>
      <c r="BH12" s="655"/>
      <c r="BI12" s="655"/>
      <c r="BJ12" s="655"/>
      <c r="BK12" s="655"/>
      <c r="BL12" s="655"/>
      <c r="BM12" s="655"/>
      <c r="BN12" s="656"/>
      <c r="BO12" s="703">
        <v>42.1</v>
      </c>
      <c r="BP12" s="703"/>
      <c r="BQ12" s="703"/>
      <c r="BR12" s="703"/>
      <c r="BS12" s="660" t="s">
        <v>405</v>
      </c>
      <c r="BT12" s="655"/>
      <c r="BU12" s="655"/>
      <c r="BV12" s="655"/>
      <c r="BW12" s="655"/>
      <c r="BX12" s="655"/>
      <c r="BY12" s="655"/>
      <c r="BZ12" s="655"/>
      <c r="CA12" s="655"/>
      <c r="CB12" s="693"/>
      <c r="CD12" s="686" t="s">
        <v>166</v>
      </c>
      <c r="CE12" s="687"/>
      <c r="CF12" s="687"/>
      <c r="CG12" s="687"/>
      <c r="CH12" s="687"/>
      <c r="CI12" s="687"/>
      <c r="CJ12" s="687"/>
      <c r="CK12" s="687"/>
      <c r="CL12" s="687"/>
      <c r="CM12" s="687"/>
      <c r="CN12" s="687"/>
      <c r="CO12" s="687"/>
      <c r="CP12" s="687"/>
      <c r="CQ12" s="688"/>
      <c r="CR12" s="654">
        <v>226749</v>
      </c>
      <c r="CS12" s="655"/>
      <c r="CT12" s="655"/>
      <c r="CU12" s="655"/>
      <c r="CV12" s="655"/>
      <c r="CW12" s="655"/>
      <c r="CX12" s="655"/>
      <c r="CY12" s="656"/>
      <c r="CZ12" s="703">
        <v>2.2000000000000002</v>
      </c>
      <c r="DA12" s="703"/>
      <c r="DB12" s="703"/>
      <c r="DC12" s="703"/>
      <c r="DD12" s="660">
        <v>15198</v>
      </c>
      <c r="DE12" s="655"/>
      <c r="DF12" s="655"/>
      <c r="DG12" s="655"/>
      <c r="DH12" s="655"/>
      <c r="DI12" s="655"/>
      <c r="DJ12" s="655"/>
      <c r="DK12" s="655"/>
      <c r="DL12" s="655"/>
      <c r="DM12" s="655"/>
      <c r="DN12" s="655"/>
      <c r="DO12" s="655"/>
      <c r="DP12" s="656"/>
      <c r="DQ12" s="660">
        <v>122575</v>
      </c>
      <c r="DR12" s="655"/>
      <c r="DS12" s="655"/>
      <c r="DT12" s="655"/>
      <c r="DU12" s="655"/>
      <c r="DV12" s="655"/>
      <c r="DW12" s="655"/>
      <c r="DX12" s="655"/>
      <c r="DY12" s="655"/>
      <c r="DZ12" s="655"/>
      <c r="EA12" s="655"/>
      <c r="EB12" s="655"/>
      <c r="EC12" s="693"/>
    </row>
    <row r="13" spans="2:143" ht="11.25" customHeight="1">
      <c r="B13" s="651" t="s">
        <v>167</v>
      </c>
      <c r="C13" s="652"/>
      <c r="D13" s="652"/>
      <c r="E13" s="652"/>
      <c r="F13" s="652"/>
      <c r="G13" s="652"/>
      <c r="H13" s="652"/>
      <c r="I13" s="652"/>
      <c r="J13" s="652"/>
      <c r="K13" s="652"/>
      <c r="L13" s="652"/>
      <c r="M13" s="652"/>
      <c r="N13" s="652"/>
      <c r="O13" s="652"/>
      <c r="P13" s="652"/>
      <c r="Q13" s="653"/>
      <c r="R13" s="654">
        <v>6421</v>
      </c>
      <c r="S13" s="655"/>
      <c r="T13" s="655"/>
      <c r="U13" s="655"/>
      <c r="V13" s="655"/>
      <c r="W13" s="655"/>
      <c r="X13" s="655"/>
      <c r="Y13" s="656"/>
      <c r="Z13" s="703">
        <v>0.1</v>
      </c>
      <c r="AA13" s="703"/>
      <c r="AB13" s="703"/>
      <c r="AC13" s="703"/>
      <c r="AD13" s="704">
        <v>6421</v>
      </c>
      <c r="AE13" s="704"/>
      <c r="AF13" s="704"/>
      <c r="AG13" s="704"/>
      <c r="AH13" s="704"/>
      <c r="AI13" s="704"/>
      <c r="AJ13" s="704"/>
      <c r="AK13" s="704"/>
      <c r="AL13" s="657">
        <v>0.1</v>
      </c>
      <c r="AM13" s="658"/>
      <c r="AN13" s="658"/>
      <c r="AO13" s="705"/>
      <c r="AP13" s="651" t="s">
        <v>438</v>
      </c>
      <c r="AQ13" s="652"/>
      <c r="AR13" s="652"/>
      <c r="AS13" s="652"/>
      <c r="AT13" s="652"/>
      <c r="AU13" s="652"/>
      <c r="AV13" s="652"/>
      <c r="AW13" s="652"/>
      <c r="AX13" s="652"/>
      <c r="AY13" s="652"/>
      <c r="AZ13" s="652"/>
      <c r="BA13" s="652"/>
      <c r="BB13" s="652"/>
      <c r="BC13" s="652"/>
      <c r="BD13" s="652"/>
      <c r="BE13" s="652"/>
      <c r="BF13" s="653"/>
      <c r="BG13" s="654">
        <v>563827</v>
      </c>
      <c r="BH13" s="655"/>
      <c r="BI13" s="655"/>
      <c r="BJ13" s="655"/>
      <c r="BK13" s="655"/>
      <c r="BL13" s="655"/>
      <c r="BM13" s="655"/>
      <c r="BN13" s="656"/>
      <c r="BO13" s="703">
        <v>42</v>
      </c>
      <c r="BP13" s="703"/>
      <c r="BQ13" s="703"/>
      <c r="BR13" s="703"/>
      <c r="BS13" s="660" t="s">
        <v>405</v>
      </c>
      <c r="BT13" s="655"/>
      <c r="BU13" s="655"/>
      <c r="BV13" s="655"/>
      <c r="BW13" s="655"/>
      <c r="BX13" s="655"/>
      <c r="BY13" s="655"/>
      <c r="BZ13" s="655"/>
      <c r="CA13" s="655"/>
      <c r="CB13" s="693"/>
      <c r="CD13" s="686" t="s">
        <v>168</v>
      </c>
      <c r="CE13" s="687"/>
      <c r="CF13" s="687"/>
      <c r="CG13" s="687"/>
      <c r="CH13" s="687"/>
      <c r="CI13" s="687"/>
      <c r="CJ13" s="687"/>
      <c r="CK13" s="687"/>
      <c r="CL13" s="687"/>
      <c r="CM13" s="687"/>
      <c r="CN13" s="687"/>
      <c r="CO13" s="687"/>
      <c r="CP13" s="687"/>
      <c r="CQ13" s="688"/>
      <c r="CR13" s="654">
        <v>924369</v>
      </c>
      <c r="CS13" s="655"/>
      <c r="CT13" s="655"/>
      <c r="CU13" s="655"/>
      <c r="CV13" s="655"/>
      <c r="CW13" s="655"/>
      <c r="CX13" s="655"/>
      <c r="CY13" s="656"/>
      <c r="CZ13" s="703">
        <v>8.8000000000000007</v>
      </c>
      <c r="DA13" s="703"/>
      <c r="DB13" s="703"/>
      <c r="DC13" s="703"/>
      <c r="DD13" s="660">
        <v>201939</v>
      </c>
      <c r="DE13" s="655"/>
      <c r="DF13" s="655"/>
      <c r="DG13" s="655"/>
      <c r="DH13" s="655"/>
      <c r="DI13" s="655"/>
      <c r="DJ13" s="655"/>
      <c r="DK13" s="655"/>
      <c r="DL13" s="655"/>
      <c r="DM13" s="655"/>
      <c r="DN13" s="655"/>
      <c r="DO13" s="655"/>
      <c r="DP13" s="656"/>
      <c r="DQ13" s="660">
        <v>601305</v>
      </c>
      <c r="DR13" s="655"/>
      <c r="DS13" s="655"/>
      <c r="DT13" s="655"/>
      <c r="DU13" s="655"/>
      <c r="DV13" s="655"/>
      <c r="DW13" s="655"/>
      <c r="DX13" s="655"/>
      <c r="DY13" s="655"/>
      <c r="DZ13" s="655"/>
      <c r="EA13" s="655"/>
      <c r="EB13" s="655"/>
      <c r="EC13" s="693"/>
    </row>
    <row r="14" spans="2:143" ht="11.25" customHeight="1">
      <c r="B14" s="651" t="s">
        <v>169</v>
      </c>
      <c r="C14" s="652"/>
      <c r="D14" s="652"/>
      <c r="E14" s="652"/>
      <c r="F14" s="652"/>
      <c r="G14" s="652"/>
      <c r="H14" s="652"/>
      <c r="I14" s="652"/>
      <c r="J14" s="652"/>
      <c r="K14" s="652"/>
      <c r="L14" s="652"/>
      <c r="M14" s="652"/>
      <c r="N14" s="652"/>
      <c r="O14" s="652"/>
      <c r="P14" s="652"/>
      <c r="Q14" s="653"/>
      <c r="R14" s="654" t="s">
        <v>405</v>
      </c>
      <c r="S14" s="655"/>
      <c r="T14" s="655"/>
      <c r="U14" s="655"/>
      <c r="V14" s="655"/>
      <c r="W14" s="655"/>
      <c r="X14" s="655"/>
      <c r="Y14" s="656"/>
      <c r="Z14" s="703" t="s">
        <v>405</v>
      </c>
      <c r="AA14" s="703"/>
      <c r="AB14" s="703"/>
      <c r="AC14" s="703"/>
      <c r="AD14" s="704" t="s">
        <v>405</v>
      </c>
      <c r="AE14" s="704"/>
      <c r="AF14" s="704"/>
      <c r="AG14" s="704"/>
      <c r="AH14" s="704"/>
      <c r="AI14" s="704"/>
      <c r="AJ14" s="704"/>
      <c r="AK14" s="704"/>
      <c r="AL14" s="657" t="s">
        <v>405</v>
      </c>
      <c r="AM14" s="658"/>
      <c r="AN14" s="658"/>
      <c r="AO14" s="705"/>
      <c r="AP14" s="651" t="s">
        <v>439</v>
      </c>
      <c r="AQ14" s="652"/>
      <c r="AR14" s="652"/>
      <c r="AS14" s="652"/>
      <c r="AT14" s="652"/>
      <c r="AU14" s="652"/>
      <c r="AV14" s="652"/>
      <c r="AW14" s="652"/>
      <c r="AX14" s="652"/>
      <c r="AY14" s="652"/>
      <c r="AZ14" s="652"/>
      <c r="BA14" s="652"/>
      <c r="BB14" s="652"/>
      <c r="BC14" s="652"/>
      <c r="BD14" s="652"/>
      <c r="BE14" s="652"/>
      <c r="BF14" s="653"/>
      <c r="BG14" s="654">
        <v>58039</v>
      </c>
      <c r="BH14" s="655"/>
      <c r="BI14" s="655"/>
      <c r="BJ14" s="655"/>
      <c r="BK14" s="655"/>
      <c r="BL14" s="655"/>
      <c r="BM14" s="655"/>
      <c r="BN14" s="656"/>
      <c r="BO14" s="703">
        <v>4.3</v>
      </c>
      <c r="BP14" s="703"/>
      <c r="BQ14" s="703"/>
      <c r="BR14" s="703"/>
      <c r="BS14" s="660" t="s">
        <v>405</v>
      </c>
      <c r="BT14" s="655"/>
      <c r="BU14" s="655"/>
      <c r="BV14" s="655"/>
      <c r="BW14" s="655"/>
      <c r="BX14" s="655"/>
      <c r="BY14" s="655"/>
      <c r="BZ14" s="655"/>
      <c r="CA14" s="655"/>
      <c r="CB14" s="693"/>
      <c r="CD14" s="686" t="s">
        <v>170</v>
      </c>
      <c r="CE14" s="687"/>
      <c r="CF14" s="687"/>
      <c r="CG14" s="687"/>
      <c r="CH14" s="687"/>
      <c r="CI14" s="687"/>
      <c r="CJ14" s="687"/>
      <c r="CK14" s="687"/>
      <c r="CL14" s="687"/>
      <c r="CM14" s="687"/>
      <c r="CN14" s="687"/>
      <c r="CO14" s="687"/>
      <c r="CP14" s="687"/>
      <c r="CQ14" s="688"/>
      <c r="CR14" s="654">
        <v>357999</v>
      </c>
      <c r="CS14" s="655"/>
      <c r="CT14" s="655"/>
      <c r="CU14" s="655"/>
      <c r="CV14" s="655"/>
      <c r="CW14" s="655"/>
      <c r="CX14" s="655"/>
      <c r="CY14" s="656"/>
      <c r="CZ14" s="703">
        <v>3.4</v>
      </c>
      <c r="DA14" s="703"/>
      <c r="DB14" s="703"/>
      <c r="DC14" s="703"/>
      <c r="DD14" s="660">
        <v>27051</v>
      </c>
      <c r="DE14" s="655"/>
      <c r="DF14" s="655"/>
      <c r="DG14" s="655"/>
      <c r="DH14" s="655"/>
      <c r="DI14" s="655"/>
      <c r="DJ14" s="655"/>
      <c r="DK14" s="655"/>
      <c r="DL14" s="655"/>
      <c r="DM14" s="655"/>
      <c r="DN14" s="655"/>
      <c r="DO14" s="655"/>
      <c r="DP14" s="656"/>
      <c r="DQ14" s="660">
        <v>333833</v>
      </c>
      <c r="DR14" s="655"/>
      <c r="DS14" s="655"/>
      <c r="DT14" s="655"/>
      <c r="DU14" s="655"/>
      <c r="DV14" s="655"/>
      <c r="DW14" s="655"/>
      <c r="DX14" s="655"/>
      <c r="DY14" s="655"/>
      <c r="DZ14" s="655"/>
      <c r="EA14" s="655"/>
      <c r="EB14" s="655"/>
      <c r="EC14" s="693"/>
    </row>
    <row r="15" spans="2:143" ht="11.25" customHeight="1">
      <c r="B15" s="651" t="s">
        <v>171</v>
      </c>
      <c r="C15" s="652"/>
      <c r="D15" s="652"/>
      <c r="E15" s="652"/>
      <c r="F15" s="652"/>
      <c r="G15" s="652"/>
      <c r="H15" s="652"/>
      <c r="I15" s="652"/>
      <c r="J15" s="652"/>
      <c r="K15" s="652"/>
      <c r="L15" s="652"/>
      <c r="M15" s="652"/>
      <c r="N15" s="652"/>
      <c r="O15" s="652"/>
      <c r="P15" s="652"/>
      <c r="Q15" s="653"/>
      <c r="R15" s="654">
        <v>37786</v>
      </c>
      <c r="S15" s="655"/>
      <c r="T15" s="655"/>
      <c r="U15" s="655"/>
      <c r="V15" s="655"/>
      <c r="W15" s="655"/>
      <c r="X15" s="655"/>
      <c r="Y15" s="656"/>
      <c r="Z15" s="703">
        <v>0.4</v>
      </c>
      <c r="AA15" s="703"/>
      <c r="AB15" s="703"/>
      <c r="AC15" s="703"/>
      <c r="AD15" s="704">
        <v>37786</v>
      </c>
      <c r="AE15" s="704"/>
      <c r="AF15" s="704"/>
      <c r="AG15" s="704"/>
      <c r="AH15" s="704"/>
      <c r="AI15" s="704"/>
      <c r="AJ15" s="704"/>
      <c r="AK15" s="704"/>
      <c r="AL15" s="657">
        <v>0.6</v>
      </c>
      <c r="AM15" s="658"/>
      <c r="AN15" s="658"/>
      <c r="AO15" s="705"/>
      <c r="AP15" s="651" t="s">
        <v>440</v>
      </c>
      <c r="AQ15" s="652"/>
      <c r="AR15" s="652"/>
      <c r="AS15" s="652"/>
      <c r="AT15" s="652"/>
      <c r="AU15" s="652"/>
      <c r="AV15" s="652"/>
      <c r="AW15" s="652"/>
      <c r="AX15" s="652"/>
      <c r="AY15" s="652"/>
      <c r="AZ15" s="652"/>
      <c r="BA15" s="652"/>
      <c r="BB15" s="652"/>
      <c r="BC15" s="652"/>
      <c r="BD15" s="652"/>
      <c r="BE15" s="652"/>
      <c r="BF15" s="653"/>
      <c r="BG15" s="654">
        <v>110714</v>
      </c>
      <c r="BH15" s="655"/>
      <c r="BI15" s="655"/>
      <c r="BJ15" s="655"/>
      <c r="BK15" s="655"/>
      <c r="BL15" s="655"/>
      <c r="BM15" s="655"/>
      <c r="BN15" s="656"/>
      <c r="BO15" s="703">
        <v>8.1999999999999993</v>
      </c>
      <c r="BP15" s="703"/>
      <c r="BQ15" s="703"/>
      <c r="BR15" s="703"/>
      <c r="BS15" s="660" t="s">
        <v>405</v>
      </c>
      <c r="BT15" s="655"/>
      <c r="BU15" s="655"/>
      <c r="BV15" s="655"/>
      <c r="BW15" s="655"/>
      <c r="BX15" s="655"/>
      <c r="BY15" s="655"/>
      <c r="BZ15" s="655"/>
      <c r="CA15" s="655"/>
      <c r="CB15" s="693"/>
      <c r="CD15" s="686" t="s">
        <v>172</v>
      </c>
      <c r="CE15" s="687"/>
      <c r="CF15" s="687"/>
      <c r="CG15" s="687"/>
      <c r="CH15" s="687"/>
      <c r="CI15" s="687"/>
      <c r="CJ15" s="687"/>
      <c r="CK15" s="687"/>
      <c r="CL15" s="687"/>
      <c r="CM15" s="687"/>
      <c r="CN15" s="687"/>
      <c r="CO15" s="687"/>
      <c r="CP15" s="687"/>
      <c r="CQ15" s="688"/>
      <c r="CR15" s="654">
        <v>1357572</v>
      </c>
      <c r="CS15" s="655"/>
      <c r="CT15" s="655"/>
      <c r="CU15" s="655"/>
      <c r="CV15" s="655"/>
      <c r="CW15" s="655"/>
      <c r="CX15" s="655"/>
      <c r="CY15" s="656"/>
      <c r="CZ15" s="703">
        <v>12.9</v>
      </c>
      <c r="DA15" s="703"/>
      <c r="DB15" s="703"/>
      <c r="DC15" s="703"/>
      <c r="DD15" s="660">
        <v>537397</v>
      </c>
      <c r="DE15" s="655"/>
      <c r="DF15" s="655"/>
      <c r="DG15" s="655"/>
      <c r="DH15" s="655"/>
      <c r="DI15" s="655"/>
      <c r="DJ15" s="655"/>
      <c r="DK15" s="655"/>
      <c r="DL15" s="655"/>
      <c r="DM15" s="655"/>
      <c r="DN15" s="655"/>
      <c r="DO15" s="655"/>
      <c r="DP15" s="656"/>
      <c r="DQ15" s="660">
        <v>724557</v>
      </c>
      <c r="DR15" s="655"/>
      <c r="DS15" s="655"/>
      <c r="DT15" s="655"/>
      <c r="DU15" s="655"/>
      <c r="DV15" s="655"/>
      <c r="DW15" s="655"/>
      <c r="DX15" s="655"/>
      <c r="DY15" s="655"/>
      <c r="DZ15" s="655"/>
      <c r="EA15" s="655"/>
      <c r="EB15" s="655"/>
      <c r="EC15" s="693"/>
    </row>
    <row r="16" spans="2:143" ht="11.25" customHeight="1">
      <c r="B16" s="651" t="s">
        <v>173</v>
      </c>
      <c r="C16" s="652"/>
      <c r="D16" s="652"/>
      <c r="E16" s="652"/>
      <c r="F16" s="652"/>
      <c r="G16" s="652"/>
      <c r="H16" s="652"/>
      <c r="I16" s="652"/>
      <c r="J16" s="652"/>
      <c r="K16" s="652"/>
      <c r="L16" s="652"/>
      <c r="M16" s="652"/>
      <c r="N16" s="652"/>
      <c r="O16" s="652"/>
      <c r="P16" s="652"/>
      <c r="Q16" s="653"/>
      <c r="R16" s="654" t="s">
        <v>405</v>
      </c>
      <c r="S16" s="655"/>
      <c r="T16" s="655"/>
      <c r="U16" s="655"/>
      <c r="V16" s="655"/>
      <c r="W16" s="655"/>
      <c r="X16" s="655"/>
      <c r="Y16" s="656"/>
      <c r="Z16" s="703" t="s">
        <v>405</v>
      </c>
      <c r="AA16" s="703"/>
      <c r="AB16" s="703"/>
      <c r="AC16" s="703"/>
      <c r="AD16" s="704" t="s">
        <v>405</v>
      </c>
      <c r="AE16" s="704"/>
      <c r="AF16" s="704"/>
      <c r="AG16" s="704"/>
      <c r="AH16" s="704"/>
      <c r="AI16" s="704"/>
      <c r="AJ16" s="704"/>
      <c r="AK16" s="704"/>
      <c r="AL16" s="657" t="s">
        <v>405</v>
      </c>
      <c r="AM16" s="658"/>
      <c r="AN16" s="658"/>
      <c r="AO16" s="705"/>
      <c r="AP16" s="651" t="s">
        <v>441</v>
      </c>
      <c r="AQ16" s="652"/>
      <c r="AR16" s="652"/>
      <c r="AS16" s="652"/>
      <c r="AT16" s="652"/>
      <c r="AU16" s="652"/>
      <c r="AV16" s="652"/>
      <c r="AW16" s="652"/>
      <c r="AX16" s="652"/>
      <c r="AY16" s="652"/>
      <c r="AZ16" s="652"/>
      <c r="BA16" s="652"/>
      <c r="BB16" s="652"/>
      <c r="BC16" s="652"/>
      <c r="BD16" s="652"/>
      <c r="BE16" s="652"/>
      <c r="BF16" s="653"/>
      <c r="BG16" s="654" t="s">
        <v>405</v>
      </c>
      <c r="BH16" s="655"/>
      <c r="BI16" s="655"/>
      <c r="BJ16" s="655"/>
      <c r="BK16" s="655"/>
      <c r="BL16" s="655"/>
      <c r="BM16" s="655"/>
      <c r="BN16" s="656"/>
      <c r="BO16" s="703" t="s">
        <v>405</v>
      </c>
      <c r="BP16" s="703"/>
      <c r="BQ16" s="703"/>
      <c r="BR16" s="703"/>
      <c r="BS16" s="660" t="s">
        <v>405</v>
      </c>
      <c r="BT16" s="655"/>
      <c r="BU16" s="655"/>
      <c r="BV16" s="655"/>
      <c r="BW16" s="655"/>
      <c r="BX16" s="655"/>
      <c r="BY16" s="655"/>
      <c r="BZ16" s="655"/>
      <c r="CA16" s="655"/>
      <c r="CB16" s="693"/>
      <c r="CD16" s="686" t="s">
        <v>174</v>
      </c>
      <c r="CE16" s="687"/>
      <c r="CF16" s="687"/>
      <c r="CG16" s="687"/>
      <c r="CH16" s="687"/>
      <c r="CI16" s="687"/>
      <c r="CJ16" s="687"/>
      <c r="CK16" s="687"/>
      <c r="CL16" s="687"/>
      <c r="CM16" s="687"/>
      <c r="CN16" s="687"/>
      <c r="CO16" s="687"/>
      <c r="CP16" s="687"/>
      <c r="CQ16" s="688"/>
      <c r="CR16" s="654">
        <v>929</v>
      </c>
      <c r="CS16" s="655"/>
      <c r="CT16" s="655"/>
      <c r="CU16" s="655"/>
      <c r="CV16" s="655"/>
      <c r="CW16" s="655"/>
      <c r="CX16" s="655"/>
      <c r="CY16" s="656"/>
      <c r="CZ16" s="703">
        <v>0</v>
      </c>
      <c r="DA16" s="703"/>
      <c r="DB16" s="703"/>
      <c r="DC16" s="703"/>
      <c r="DD16" s="660" t="s">
        <v>405</v>
      </c>
      <c r="DE16" s="655"/>
      <c r="DF16" s="655"/>
      <c r="DG16" s="655"/>
      <c r="DH16" s="655"/>
      <c r="DI16" s="655"/>
      <c r="DJ16" s="655"/>
      <c r="DK16" s="655"/>
      <c r="DL16" s="655"/>
      <c r="DM16" s="655"/>
      <c r="DN16" s="655"/>
      <c r="DO16" s="655"/>
      <c r="DP16" s="656"/>
      <c r="DQ16" s="660">
        <v>929</v>
      </c>
      <c r="DR16" s="655"/>
      <c r="DS16" s="655"/>
      <c r="DT16" s="655"/>
      <c r="DU16" s="655"/>
      <c r="DV16" s="655"/>
      <c r="DW16" s="655"/>
      <c r="DX16" s="655"/>
      <c r="DY16" s="655"/>
      <c r="DZ16" s="655"/>
      <c r="EA16" s="655"/>
      <c r="EB16" s="655"/>
      <c r="EC16" s="693"/>
    </row>
    <row r="17" spans="2:133" ht="11.25" customHeight="1">
      <c r="B17" s="651" t="s">
        <v>442</v>
      </c>
      <c r="C17" s="652"/>
      <c r="D17" s="652"/>
      <c r="E17" s="652"/>
      <c r="F17" s="652"/>
      <c r="G17" s="652"/>
      <c r="H17" s="652"/>
      <c r="I17" s="652"/>
      <c r="J17" s="652"/>
      <c r="K17" s="652"/>
      <c r="L17" s="652"/>
      <c r="M17" s="652"/>
      <c r="N17" s="652"/>
      <c r="O17" s="652"/>
      <c r="P17" s="652"/>
      <c r="Q17" s="653"/>
      <c r="R17" s="654">
        <v>5601</v>
      </c>
      <c r="S17" s="655"/>
      <c r="T17" s="655"/>
      <c r="U17" s="655"/>
      <c r="V17" s="655"/>
      <c r="W17" s="655"/>
      <c r="X17" s="655"/>
      <c r="Y17" s="656"/>
      <c r="Z17" s="703">
        <v>0.1</v>
      </c>
      <c r="AA17" s="703"/>
      <c r="AB17" s="703"/>
      <c r="AC17" s="703"/>
      <c r="AD17" s="704">
        <v>5601</v>
      </c>
      <c r="AE17" s="704"/>
      <c r="AF17" s="704"/>
      <c r="AG17" s="704"/>
      <c r="AH17" s="704"/>
      <c r="AI17" s="704"/>
      <c r="AJ17" s="704"/>
      <c r="AK17" s="704"/>
      <c r="AL17" s="657">
        <v>0.1</v>
      </c>
      <c r="AM17" s="658"/>
      <c r="AN17" s="658"/>
      <c r="AO17" s="705"/>
      <c r="AP17" s="651" t="s">
        <v>443</v>
      </c>
      <c r="AQ17" s="652"/>
      <c r="AR17" s="652"/>
      <c r="AS17" s="652"/>
      <c r="AT17" s="652"/>
      <c r="AU17" s="652"/>
      <c r="AV17" s="652"/>
      <c r="AW17" s="652"/>
      <c r="AX17" s="652"/>
      <c r="AY17" s="652"/>
      <c r="AZ17" s="652"/>
      <c r="BA17" s="652"/>
      <c r="BB17" s="652"/>
      <c r="BC17" s="652"/>
      <c r="BD17" s="652"/>
      <c r="BE17" s="652"/>
      <c r="BF17" s="653"/>
      <c r="BG17" s="654" t="s">
        <v>405</v>
      </c>
      <c r="BH17" s="655"/>
      <c r="BI17" s="655"/>
      <c r="BJ17" s="655"/>
      <c r="BK17" s="655"/>
      <c r="BL17" s="655"/>
      <c r="BM17" s="655"/>
      <c r="BN17" s="656"/>
      <c r="BO17" s="703" t="s">
        <v>405</v>
      </c>
      <c r="BP17" s="703"/>
      <c r="BQ17" s="703"/>
      <c r="BR17" s="703"/>
      <c r="BS17" s="660" t="s">
        <v>405</v>
      </c>
      <c r="BT17" s="655"/>
      <c r="BU17" s="655"/>
      <c r="BV17" s="655"/>
      <c r="BW17" s="655"/>
      <c r="BX17" s="655"/>
      <c r="BY17" s="655"/>
      <c r="BZ17" s="655"/>
      <c r="CA17" s="655"/>
      <c r="CB17" s="693"/>
      <c r="CD17" s="686" t="s">
        <v>175</v>
      </c>
      <c r="CE17" s="687"/>
      <c r="CF17" s="687"/>
      <c r="CG17" s="687"/>
      <c r="CH17" s="687"/>
      <c r="CI17" s="687"/>
      <c r="CJ17" s="687"/>
      <c r="CK17" s="687"/>
      <c r="CL17" s="687"/>
      <c r="CM17" s="687"/>
      <c r="CN17" s="687"/>
      <c r="CO17" s="687"/>
      <c r="CP17" s="687"/>
      <c r="CQ17" s="688"/>
      <c r="CR17" s="654">
        <v>1185954</v>
      </c>
      <c r="CS17" s="655"/>
      <c r="CT17" s="655"/>
      <c r="CU17" s="655"/>
      <c r="CV17" s="655"/>
      <c r="CW17" s="655"/>
      <c r="CX17" s="655"/>
      <c r="CY17" s="656"/>
      <c r="CZ17" s="703">
        <v>11.3</v>
      </c>
      <c r="DA17" s="703"/>
      <c r="DB17" s="703"/>
      <c r="DC17" s="703"/>
      <c r="DD17" s="660" t="s">
        <v>405</v>
      </c>
      <c r="DE17" s="655"/>
      <c r="DF17" s="655"/>
      <c r="DG17" s="655"/>
      <c r="DH17" s="655"/>
      <c r="DI17" s="655"/>
      <c r="DJ17" s="655"/>
      <c r="DK17" s="655"/>
      <c r="DL17" s="655"/>
      <c r="DM17" s="655"/>
      <c r="DN17" s="655"/>
      <c r="DO17" s="655"/>
      <c r="DP17" s="656"/>
      <c r="DQ17" s="660">
        <v>1181740</v>
      </c>
      <c r="DR17" s="655"/>
      <c r="DS17" s="655"/>
      <c r="DT17" s="655"/>
      <c r="DU17" s="655"/>
      <c r="DV17" s="655"/>
      <c r="DW17" s="655"/>
      <c r="DX17" s="655"/>
      <c r="DY17" s="655"/>
      <c r="DZ17" s="655"/>
      <c r="EA17" s="655"/>
      <c r="EB17" s="655"/>
      <c r="EC17" s="693"/>
    </row>
    <row r="18" spans="2:133" ht="11.25" customHeight="1">
      <c r="B18" s="651" t="s">
        <v>176</v>
      </c>
      <c r="C18" s="652"/>
      <c r="D18" s="652"/>
      <c r="E18" s="652"/>
      <c r="F18" s="652"/>
      <c r="G18" s="652"/>
      <c r="H18" s="652"/>
      <c r="I18" s="652"/>
      <c r="J18" s="652"/>
      <c r="K18" s="652"/>
      <c r="L18" s="652"/>
      <c r="M18" s="652"/>
      <c r="N18" s="652"/>
      <c r="O18" s="652"/>
      <c r="P18" s="652"/>
      <c r="Q18" s="653"/>
      <c r="R18" s="654">
        <v>5007732</v>
      </c>
      <c r="S18" s="655"/>
      <c r="T18" s="655"/>
      <c r="U18" s="655"/>
      <c r="V18" s="655"/>
      <c r="W18" s="655"/>
      <c r="X18" s="655"/>
      <c r="Y18" s="656"/>
      <c r="Z18" s="703">
        <v>46.8</v>
      </c>
      <c r="AA18" s="703"/>
      <c r="AB18" s="703"/>
      <c r="AC18" s="703"/>
      <c r="AD18" s="704">
        <v>4351098</v>
      </c>
      <c r="AE18" s="704"/>
      <c r="AF18" s="704"/>
      <c r="AG18" s="704"/>
      <c r="AH18" s="704"/>
      <c r="AI18" s="704"/>
      <c r="AJ18" s="704"/>
      <c r="AK18" s="704"/>
      <c r="AL18" s="657">
        <v>70.7</v>
      </c>
      <c r="AM18" s="658"/>
      <c r="AN18" s="658"/>
      <c r="AO18" s="705"/>
      <c r="AP18" s="651" t="s">
        <v>444</v>
      </c>
      <c r="AQ18" s="652"/>
      <c r="AR18" s="652"/>
      <c r="AS18" s="652"/>
      <c r="AT18" s="652"/>
      <c r="AU18" s="652"/>
      <c r="AV18" s="652"/>
      <c r="AW18" s="652"/>
      <c r="AX18" s="652"/>
      <c r="AY18" s="652"/>
      <c r="AZ18" s="652"/>
      <c r="BA18" s="652"/>
      <c r="BB18" s="652"/>
      <c r="BC18" s="652"/>
      <c r="BD18" s="652"/>
      <c r="BE18" s="652"/>
      <c r="BF18" s="653"/>
      <c r="BG18" s="654" t="s">
        <v>405</v>
      </c>
      <c r="BH18" s="655"/>
      <c r="BI18" s="655"/>
      <c r="BJ18" s="655"/>
      <c r="BK18" s="655"/>
      <c r="BL18" s="655"/>
      <c r="BM18" s="655"/>
      <c r="BN18" s="656"/>
      <c r="BO18" s="703" t="s">
        <v>405</v>
      </c>
      <c r="BP18" s="703"/>
      <c r="BQ18" s="703"/>
      <c r="BR18" s="703"/>
      <c r="BS18" s="660" t="s">
        <v>405</v>
      </c>
      <c r="BT18" s="655"/>
      <c r="BU18" s="655"/>
      <c r="BV18" s="655"/>
      <c r="BW18" s="655"/>
      <c r="BX18" s="655"/>
      <c r="BY18" s="655"/>
      <c r="BZ18" s="655"/>
      <c r="CA18" s="655"/>
      <c r="CB18" s="693"/>
      <c r="CD18" s="686" t="s">
        <v>177</v>
      </c>
      <c r="CE18" s="687"/>
      <c r="CF18" s="687"/>
      <c r="CG18" s="687"/>
      <c r="CH18" s="687"/>
      <c r="CI18" s="687"/>
      <c r="CJ18" s="687"/>
      <c r="CK18" s="687"/>
      <c r="CL18" s="687"/>
      <c r="CM18" s="687"/>
      <c r="CN18" s="687"/>
      <c r="CO18" s="687"/>
      <c r="CP18" s="687"/>
      <c r="CQ18" s="688"/>
      <c r="CR18" s="654" t="s">
        <v>405</v>
      </c>
      <c r="CS18" s="655"/>
      <c r="CT18" s="655"/>
      <c r="CU18" s="655"/>
      <c r="CV18" s="655"/>
      <c r="CW18" s="655"/>
      <c r="CX18" s="655"/>
      <c r="CY18" s="656"/>
      <c r="CZ18" s="703" t="s">
        <v>405</v>
      </c>
      <c r="DA18" s="703"/>
      <c r="DB18" s="703"/>
      <c r="DC18" s="703"/>
      <c r="DD18" s="660" t="s">
        <v>405</v>
      </c>
      <c r="DE18" s="655"/>
      <c r="DF18" s="655"/>
      <c r="DG18" s="655"/>
      <c r="DH18" s="655"/>
      <c r="DI18" s="655"/>
      <c r="DJ18" s="655"/>
      <c r="DK18" s="655"/>
      <c r="DL18" s="655"/>
      <c r="DM18" s="655"/>
      <c r="DN18" s="655"/>
      <c r="DO18" s="655"/>
      <c r="DP18" s="656"/>
      <c r="DQ18" s="660" t="s">
        <v>405</v>
      </c>
      <c r="DR18" s="655"/>
      <c r="DS18" s="655"/>
      <c r="DT18" s="655"/>
      <c r="DU18" s="655"/>
      <c r="DV18" s="655"/>
      <c r="DW18" s="655"/>
      <c r="DX18" s="655"/>
      <c r="DY18" s="655"/>
      <c r="DZ18" s="655"/>
      <c r="EA18" s="655"/>
      <c r="EB18" s="655"/>
      <c r="EC18" s="693"/>
    </row>
    <row r="19" spans="2:133" ht="11.25" customHeight="1">
      <c r="B19" s="651" t="s">
        <v>445</v>
      </c>
      <c r="C19" s="652"/>
      <c r="D19" s="652"/>
      <c r="E19" s="652"/>
      <c r="F19" s="652"/>
      <c r="G19" s="652"/>
      <c r="H19" s="652"/>
      <c r="I19" s="652"/>
      <c r="J19" s="652"/>
      <c r="K19" s="652"/>
      <c r="L19" s="652"/>
      <c r="M19" s="652"/>
      <c r="N19" s="652"/>
      <c r="O19" s="652"/>
      <c r="P19" s="652"/>
      <c r="Q19" s="653"/>
      <c r="R19" s="654">
        <v>4351098</v>
      </c>
      <c r="S19" s="655"/>
      <c r="T19" s="655"/>
      <c r="U19" s="655"/>
      <c r="V19" s="655"/>
      <c r="W19" s="655"/>
      <c r="X19" s="655"/>
      <c r="Y19" s="656"/>
      <c r="Z19" s="703">
        <v>40.700000000000003</v>
      </c>
      <c r="AA19" s="703"/>
      <c r="AB19" s="703"/>
      <c r="AC19" s="703"/>
      <c r="AD19" s="704">
        <v>4351098</v>
      </c>
      <c r="AE19" s="704"/>
      <c r="AF19" s="704"/>
      <c r="AG19" s="704"/>
      <c r="AH19" s="704"/>
      <c r="AI19" s="704"/>
      <c r="AJ19" s="704"/>
      <c r="AK19" s="704"/>
      <c r="AL19" s="657">
        <v>70.7</v>
      </c>
      <c r="AM19" s="658"/>
      <c r="AN19" s="658"/>
      <c r="AO19" s="705"/>
      <c r="AP19" s="651" t="s">
        <v>178</v>
      </c>
      <c r="AQ19" s="652"/>
      <c r="AR19" s="652"/>
      <c r="AS19" s="652"/>
      <c r="AT19" s="652"/>
      <c r="AU19" s="652"/>
      <c r="AV19" s="652"/>
      <c r="AW19" s="652"/>
      <c r="AX19" s="652"/>
      <c r="AY19" s="652"/>
      <c r="AZ19" s="652"/>
      <c r="BA19" s="652"/>
      <c r="BB19" s="652"/>
      <c r="BC19" s="652"/>
      <c r="BD19" s="652"/>
      <c r="BE19" s="652"/>
      <c r="BF19" s="653"/>
      <c r="BG19" s="654">
        <v>34393</v>
      </c>
      <c r="BH19" s="655"/>
      <c r="BI19" s="655"/>
      <c r="BJ19" s="655"/>
      <c r="BK19" s="655"/>
      <c r="BL19" s="655"/>
      <c r="BM19" s="655"/>
      <c r="BN19" s="656"/>
      <c r="BO19" s="703">
        <v>2.6</v>
      </c>
      <c r="BP19" s="703"/>
      <c r="BQ19" s="703"/>
      <c r="BR19" s="703"/>
      <c r="BS19" s="660" t="s">
        <v>405</v>
      </c>
      <c r="BT19" s="655"/>
      <c r="BU19" s="655"/>
      <c r="BV19" s="655"/>
      <c r="BW19" s="655"/>
      <c r="BX19" s="655"/>
      <c r="BY19" s="655"/>
      <c r="BZ19" s="655"/>
      <c r="CA19" s="655"/>
      <c r="CB19" s="693"/>
      <c r="CD19" s="686" t="s">
        <v>446</v>
      </c>
      <c r="CE19" s="687"/>
      <c r="CF19" s="687"/>
      <c r="CG19" s="687"/>
      <c r="CH19" s="687"/>
      <c r="CI19" s="687"/>
      <c r="CJ19" s="687"/>
      <c r="CK19" s="687"/>
      <c r="CL19" s="687"/>
      <c r="CM19" s="687"/>
      <c r="CN19" s="687"/>
      <c r="CO19" s="687"/>
      <c r="CP19" s="687"/>
      <c r="CQ19" s="688"/>
      <c r="CR19" s="654" t="s">
        <v>405</v>
      </c>
      <c r="CS19" s="655"/>
      <c r="CT19" s="655"/>
      <c r="CU19" s="655"/>
      <c r="CV19" s="655"/>
      <c r="CW19" s="655"/>
      <c r="CX19" s="655"/>
      <c r="CY19" s="656"/>
      <c r="CZ19" s="703" t="s">
        <v>405</v>
      </c>
      <c r="DA19" s="703"/>
      <c r="DB19" s="703"/>
      <c r="DC19" s="703"/>
      <c r="DD19" s="660" t="s">
        <v>405</v>
      </c>
      <c r="DE19" s="655"/>
      <c r="DF19" s="655"/>
      <c r="DG19" s="655"/>
      <c r="DH19" s="655"/>
      <c r="DI19" s="655"/>
      <c r="DJ19" s="655"/>
      <c r="DK19" s="655"/>
      <c r="DL19" s="655"/>
      <c r="DM19" s="655"/>
      <c r="DN19" s="655"/>
      <c r="DO19" s="655"/>
      <c r="DP19" s="656"/>
      <c r="DQ19" s="660" t="s">
        <v>405</v>
      </c>
      <c r="DR19" s="655"/>
      <c r="DS19" s="655"/>
      <c r="DT19" s="655"/>
      <c r="DU19" s="655"/>
      <c r="DV19" s="655"/>
      <c r="DW19" s="655"/>
      <c r="DX19" s="655"/>
      <c r="DY19" s="655"/>
      <c r="DZ19" s="655"/>
      <c r="EA19" s="655"/>
      <c r="EB19" s="655"/>
      <c r="EC19" s="693"/>
    </row>
    <row r="20" spans="2:133" ht="11.25" customHeight="1">
      <c r="B20" s="651" t="s">
        <v>447</v>
      </c>
      <c r="C20" s="652"/>
      <c r="D20" s="652"/>
      <c r="E20" s="652"/>
      <c r="F20" s="652"/>
      <c r="G20" s="652"/>
      <c r="H20" s="652"/>
      <c r="I20" s="652"/>
      <c r="J20" s="652"/>
      <c r="K20" s="652"/>
      <c r="L20" s="652"/>
      <c r="M20" s="652"/>
      <c r="N20" s="652"/>
      <c r="O20" s="652"/>
      <c r="P20" s="652"/>
      <c r="Q20" s="653"/>
      <c r="R20" s="654">
        <v>656609</v>
      </c>
      <c r="S20" s="655"/>
      <c r="T20" s="655"/>
      <c r="U20" s="655"/>
      <c r="V20" s="655"/>
      <c r="W20" s="655"/>
      <c r="X20" s="655"/>
      <c r="Y20" s="656"/>
      <c r="Z20" s="703">
        <v>6.1</v>
      </c>
      <c r="AA20" s="703"/>
      <c r="AB20" s="703"/>
      <c r="AC20" s="703"/>
      <c r="AD20" s="704" t="s">
        <v>405</v>
      </c>
      <c r="AE20" s="704"/>
      <c r="AF20" s="704"/>
      <c r="AG20" s="704"/>
      <c r="AH20" s="704"/>
      <c r="AI20" s="704"/>
      <c r="AJ20" s="704"/>
      <c r="AK20" s="704"/>
      <c r="AL20" s="657" t="s">
        <v>405</v>
      </c>
      <c r="AM20" s="658"/>
      <c r="AN20" s="658"/>
      <c r="AO20" s="705"/>
      <c r="AP20" s="651" t="s">
        <v>448</v>
      </c>
      <c r="AQ20" s="652"/>
      <c r="AR20" s="652"/>
      <c r="AS20" s="652"/>
      <c r="AT20" s="652"/>
      <c r="AU20" s="652"/>
      <c r="AV20" s="652"/>
      <c r="AW20" s="652"/>
      <c r="AX20" s="652"/>
      <c r="AY20" s="652"/>
      <c r="AZ20" s="652"/>
      <c r="BA20" s="652"/>
      <c r="BB20" s="652"/>
      <c r="BC20" s="652"/>
      <c r="BD20" s="652"/>
      <c r="BE20" s="652"/>
      <c r="BF20" s="653"/>
      <c r="BG20" s="654">
        <v>34393</v>
      </c>
      <c r="BH20" s="655"/>
      <c r="BI20" s="655"/>
      <c r="BJ20" s="655"/>
      <c r="BK20" s="655"/>
      <c r="BL20" s="655"/>
      <c r="BM20" s="655"/>
      <c r="BN20" s="656"/>
      <c r="BO20" s="703">
        <v>2.6</v>
      </c>
      <c r="BP20" s="703"/>
      <c r="BQ20" s="703"/>
      <c r="BR20" s="703"/>
      <c r="BS20" s="660" t="s">
        <v>405</v>
      </c>
      <c r="BT20" s="655"/>
      <c r="BU20" s="655"/>
      <c r="BV20" s="655"/>
      <c r="BW20" s="655"/>
      <c r="BX20" s="655"/>
      <c r="BY20" s="655"/>
      <c r="BZ20" s="655"/>
      <c r="CA20" s="655"/>
      <c r="CB20" s="693"/>
      <c r="CD20" s="686" t="s">
        <v>179</v>
      </c>
      <c r="CE20" s="687"/>
      <c r="CF20" s="687"/>
      <c r="CG20" s="687"/>
      <c r="CH20" s="687"/>
      <c r="CI20" s="687"/>
      <c r="CJ20" s="687"/>
      <c r="CK20" s="687"/>
      <c r="CL20" s="687"/>
      <c r="CM20" s="687"/>
      <c r="CN20" s="687"/>
      <c r="CO20" s="687"/>
      <c r="CP20" s="687"/>
      <c r="CQ20" s="688"/>
      <c r="CR20" s="654">
        <v>10496365</v>
      </c>
      <c r="CS20" s="655"/>
      <c r="CT20" s="655"/>
      <c r="CU20" s="655"/>
      <c r="CV20" s="655"/>
      <c r="CW20" s="655"/>
      <c r="CX20" s="655"/>
      <c r="CY20" s="656"/>
      <c r="CZ20" s="703">
        <v>100</v>
      </c>
      <c r="DA20" s="703"/>
      <c r="DB20" s="703"/>
      <c r="DC20" s="703"/>
      <c r="DD20" s="660">
        <v>1127184</v>
      </c>
      <c r="DE20" s="655"/>
      <c r="DF20" s="655"/>
      <c r="DG20" s="655"/>
      <c r="DH20" s="655"/>
      <c r="DI20" s="655"/>
      <c r="DJ20" s="655"/>
      <c r="DK20" s="655"/>
      <c r="DL20" s="655"/>
      <c r="DM20" s="655"/>
      <c r="DN20" s="655"/>
      <c r="DO20" s="655"/>
      <c r="DP20" s="656"/>
      <c r="DQ20" s="660">
        <v>7415723</v>
      </c>
      <c r="DR20" s="655"/>
      <c r="DS20" s="655"/>
      <c r="DT20" s="655"/>
      <c r="DU20" s="655"/>
      <c r="DV20" s="655"/>
      <c r="DW20" s="655"/>
      <c r="DX20" s="655"/>
      <c r="DY20" s="655"/>
      <c r="DZ20" s="655"/>
      <c r="EA20" s="655"/>
      <c r="EB20" s="655"/>
      <c r="EC20" s="693"/>
    </row>
    <row r="21" spans="2:133" ht="11.25" customHeight="1">
      <c r="B21" s="651" t="s">
        <v>449</v>
      </c>
      <c r="C21" s="652"/>
      <c r="D21" s="652"/>
      <c r="E21" s="652"/>
      <c r="F21" s="652"/>
      <c r="G21" s="652"/>
      <c r="H21" s="652"/>
      <c r="I21" s="652"/>
      <c r="J21" s="652"/>
      <c r="K21" s="652"/>
      <c r="L21" s="652"/>
      <c r="M21" s="652"/>
      <c r="N21" s="652"/>
      <c r="O21" s="652"/>
      <c r="P21" s="652"/>
      <c r="Q21" s="653"/>
      <c r="R21" s="654">
        <v>25</v>
      </c>
      <c r="S21" s="655"/>
      <c r="T21" s="655"/>
      <c r="U21" s="655"/>
      <c r="V21" s="655"/>
      <c r="W21" s="655"/>
      <c r="X21" s="655"/>
      <c r="Y21" s="656"/>
      <c r="Z21" s="703">
        <v>0</v>
      </c>
      <c r="AA21" s="703"/>
      <c r="AB21" s="703"/>
      <c r="AC21" s="703"/>
      <c r="AD21" s="704" t="s">
        <v>405</v>
      </c>
      <c r="AE21" s="704"/>
      <c r="AF21" s="704"/>
      <c r="AG21" s="704"/>
      <c r="AH21" s="704"/>
      <c r="AI21" s="704"/>
      <c r="AJ21" s="704"/>
      <c r="AK21" s="704"/>
      <c r="AL21" s="657" t="s">
        <v>405</v>
      </c>
      <c r="AM21" s="658"/>
      <c r="AN21" s="658"/>
      <c r="AO21" s="705"/>
      <c r="AP21" s="749" t="s">
        <v>450</v>
      </c>
      <c r="AQ21" s="756"/>
      <c r="AR21" s="756"/>
      <c r="AS21" s="756"/>
      <c r="AT21" s="756"/>
      <c r="AU21" s="756"/>
      <c r="AV21" s="756"/>
      <c r="AW21" s="756"/>
      <c r="AX21" s="756"/>
      <c r="AY21" s="756"/>
      <c r="AZ21" s="756"/>
      <c r="BA21" s="756"/>
      <c r="BB21" s="756"/>
      <c r="BC21" s="756"/>
      <c r="BD21" s="756"/>
      <c r="BE21" s="756"/>
      <c r="BF21" s="751"/>
      <c r="BG21" s="654">
        <v>6249</v>
      </c>
      <c r="BH21" s="655"/>
      <c r="BI21" s="655"/>
      <c r="BJ21" s="655"/>
      <c r="BK21" s="655"/>
      <c r="BL21" s="655"/>
      <c r="BM21" s="655"/>
      <c r="BN21" s="656"/>
      <c r="BO21" s="703">
        <v>0.5</v>
      </c>
      <c r="BP21" s="703"/>
      <c r="BQ21" s="703"/>
      <c r="BR21" s="703"/>
      <c r="BS21" s="660" t="s">
        <v>405</v>
      </c>
      <c r="BT21" s="655"/>
      <c r="BU21" s="655"/>
      <c r="BV21" s="655"/>
      <c r="BW21" s="655"/>
      <c r="BX21" s="655"/>
      <c r="BY21" s="655"/>
      <c r="BZ21" s="655"/>
      <c r="CA21" s="655"/>
      <c r="CB21" s="693"/>
      <c r="CD21" s="767"/>
      <c r="CE21" s="683"/>
      <c r="CF21" s="683"/>
      <c r="CG21" s="683"/>
      <c r="CH21" s="683"/>
      <c r="CI21" s="683"/>
      <c r="CJ21" s="683"/>
      <c r="CK21" s="683"/>
      <c r="CL21" s="683"/>
      <c r="CM21" s="683"/>
      <c r="CN21" s="683"/>
      <c r="CO21" s="683"/>
      <c r="CP21" s="683"/>
      <c r="CQ21" s="684"/>
      <c r="CR21" s="768"/>
      <c r="CS21" s="765"/>
      <c r="CT21" s="765"/>
      <c r="CU21" s="765"/>
      <c r="CV21" s="765"/>
      <c r="CW21" s="765"/>
      <c r="CX21" s="765"/>
      <c r="CY21" s="769"/>
      <c r="CZ21" s="770"/>
      <c r="DA21" s="770"/>
      <c r="DB21" s="770"/>
      <c r="DC21" s="770"/>
      <c r="DD21" s="764"/>
      <c r="DE21" s="765"/>
      <c r="DF21" s="765"/>
      <c r="DG21" s="765"/>
      <c r="DH21" s="765"/>
      <c r="DI21" s="765"/>
      <c r="DJ21" s="765"/>
      <c r="DK21" s="765"/>
      <c r="DL21" s="765"/>
      <c r="DM21" s="765"/>
      <c r="DN21" s="765"/>
      <c r="DO21" s="765"/>
      <c r="DP21" s="769"/>
      <c r="DQ21" s="764"/>
      <c r="DR21" s="765"/>
      <c r="DS21" s="765"/>
      <c r="DT21" s="765"/>
      <c r="DU21" s="765"/>
      <c r="DV21" s="765"/>
      <c r="DW21" s="765"/>
      <c r="DX21" s="765"/>
      <c r="DY21" s="765"/>
      <c r="DZ21" s="765"/>
      <c r="EA21" s="765"/>
      <c r="EB21" s="765"/>
      <c r="EC21" s="766"/>
    </row>
    <row r="22" spans="2:133" ht="11.25" customHeight="1">
      <c r="B22" s="651" t="s">
        <v>451</v>
      </c>
      <c r="C22" s="652"/>
      <c r="D22" s="652"/>
      <c r="E22" s="652"/>
      <c r="F22" s="652"/>
      <c r="G22" s="652"/>
      <c r="H22" s="652"/>
      <c r="I22" s="652"/>
      <c r="J22" s="652"/>
      <c r="K22" s="652"/>
      <c r="L22" s="652"/>
      <c r="M22" s="652"/>
      <c r="N22" s="652"/>
      <c r="O22" s="652"/>
      <c r="P22" s="652"/>
      <c r="Q22" s="653"/>
      <c r="R22" s="654">
        <v>6823881</v>
      </c>
      <c r="S22" s="655"/>
      <c r="T22" s="655"/>
      <c r="U22" s="655"/>
      <c r="V22" s="655"/>
      <c r="W22" s="655"/>
      <c r="X22" s="655"/>
      <c r="Y22" s="656"/>
      <c r="Z22" s="703">
        <v>63.8</v>
      </c>
      <c r="AA22" s="703"/>
      <c r="AB22" s="703"/>
      <c r="AC22" s="703"/>
      <c r="AD22" s="704">
        <v>6139103</v>
      </c>
      <c r="AE22" s="704"/>
      <c r="AF22" s="704"/>
      <c r="AG22" s="704"/>
      <c r="AH22" s="704"/>
      <c r="AI22" s="704"/>
      <c r="AJ22" s="704"/>
      <c r="AK22" s="704"/>
      <c r="AL22" s="657">
        <v>99.8</v>
      </c>
      <c r="AM22" s="658"/>
      <c r="AN22" s="658"/>
      <c r="AO22" s="705"/>
      <c r="AP22" s="749" t="s">
        <v>452</v>
      </c>
      <c r="AQ22" s="756"/>
      <c r="AR22" s="756"/>
      <c r="AS22" s="756"/>
      <c r="AT22" s="756"/>
      <c r="AU22" s="756"/>
      <c r="AV22" s="756"/>
      <c r="AW22" s="756"/>
      <c r="AX22" s="756"/>
      <c r="AY22" s="756"/>
      <c r="AZ22" s="756"/>
      <c r="BA22" s="756"/>
      <c r="BB22" s="756"/>
      <c r="BC22" s="756"/>
      <c r="BD22" s="756"/>
      <c r="BE22" s="756"/>
      <c r="BF22" s="751"/>
      <c r="BG22" s="654" t="s">
        <v>405</v>
      </c>
      <c r="BH22" s="655"/>
      <c r="BI22" s="655"/>
      <c r="BJ22" s="655"/>
      <c r="BK22" s="655"/>
      <c r="BL22" s="655"/>
      <c r="BM22" s="655"/>
      <c r="BN22" s="656"/>
      <c r="BO22" s="703" t="s">
        <v>405</v>
      </c>
      <c r="BP22" s="703"/>
      <c r="BQ22" s="703"/>
      <c r="BR22" s="703"/>
      <c r="BS22" s="660" t="s">
        <v>405</v>
      </c>
      <c r="BT22" s="655"/>
      <c r="BU22" s="655"/>
      <c r="BV22" s="655"/>
      <c r="BW22" s="655"/>
      <c r="BX22" s="655"/>
      <c r="BY22" s="655"/>
      <c r="BZ22" s="655"/>
      <c r="CA22" s="655"/>
      <c r="CB22" s="693"/>
      <c r="CD22" s="758" t="s">
        <v>180</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51" t="s">
        <v>453</v>
      </c>
      <c r="C23" s="652"/>
      <c r="D23" s="652"/>
      <c r="E23" s="652"/>
      <c r="F23" s="652"/>
      <c r="G23" s="652"/>
      <c r="H23" s="652"/>
      <c r="I23" s="652"/>
      <c r="J23" s="652"/>
      <c r="K23" s="652"/>
      <c r="L23" s="652"/>
      <c r="M23" s="652"/>
      <c r="N23" s="652"/>
      <c r="O23" s="652"/>
      <c r="P23" s="652"/>
      <c r="Q23" s="653"/>
      <c r="R23" s="654">
        <v>3165</v>
      </c>
      <c r="S23" s="655"/>
      <c r="T23" s="655"/>
      <c r="U23" s="655"/>
      <c r="V23" s="655"/>
      <c r="W23" s="655"/>
      <c r="X23" s="655"/>
      <c r="Y23" s="656"/>
      <c r="Z23" s="703">
        <v>0</v>
      </c>
      <c r="AA23" s="703"/>
      <c r="AB23" s="703"/>
      <c r="AC23" s="703"/>
      <c r="AD23" s="704">
        <v>3165</v>
      </c>
      <c r="AE23" s="704"/>
      <c r="AF23" s="704"/>
      <c r="AG23" s="704"/>
      <c r="AH23" s="704"/>
      <c r="AI23" s="704"/>
      <c r="AJ23" s="704"/>
      <c r="AK23" s="704"/>
      <c r="AL23" s="657">
        <v>0.1</v>
      </c>
      <c r="AM23" s="658"/>
      <c r="AN23" s="658"/>
      <c r="AO23" s="705"/>
      <c r="AP23" s="749" t="s">
        <v>454</v>
      </c>
      <c r="AQ23" s="756"/>
      <c r="AR23" s="756"/>
      <c r="AS23" s="756"/>
      <c r="AT23" s="756"/>
      <c r="AU23" s="756"/>
      <c r="AV23" s="756"/>
      <c r="AW23" s="756"/>
      <c r="AX23" s="756"/>
      <c r="AY23" s="756"/>
      <c r="AZ23" s="756"/>
      <c r="BA23" s="756"/>
      <c r="BB23" s="756"/>
      <c r="BC23" s="756"/>
      <c r="BD23" s="756"/>
      <c r="BE23" s="756"/>
      <c r="BF23" s="751"/>
      <c r="BG23" s="654">
        <v>28144</v>
      </c>
      <c r="BH23" s="655"/>
      <c r="BI23" s="655"/>
      <c r="BJ23" s="655"/>
      <c r="BK23" s="655"/>
      <c r="BL23" s="655"/>
      <c r="BM23" s="655"/>
      <c r="BN23" s="656"/>
      <c r="BO23" s="703">
        <v>2.1</v>
      </c>
      <c r="BP23" s="703"/>
      <c r="BQ23" s="703"/>
      <c r="BR23" s="703"/>
      <c r="BS23" s="660" t="s">
        <v>405</v>
      </c>
      <c r="BT23" s="655"/>
      <c r="BU23" s="655"/>
      <c r="BV23" s="655"/>
      <c r="BW23" s="655"/>
      <c r="BX23" s="655"/>
      <c r="BY23" s="655"/>
      <c r="BZ23" s="655"/>
      <c r="CA23" s="655"/>
      <c r="CB23" s="693"/>
      <c r="CD23" s="758" t="s">
        <v>148</v>
      </c>
      <c r="CE23" s="759"/>
      <c r="CF23" s="759"/>
      <c r="CG23" s="759"/>
      <c r="CH23" s="759"/>
      <c r="CI23" s="759"/>
      <c r="CJ23" s="759"/>
      <c r="CK23" s="759"/>
      <c r="CL23" s="759"/>
      <c r="CM23" s="759"/>
      <c r="CN23" s="759"/>
      <c r="CO23" s="759"/>
      <c r="CP23" s="759"/>
      <c r="CQ23" s="760"/>
      <c r="CR23" s="758" t="s">
        <v>181</v>
      </c>
      <c r="CS23" s="759"/>
      <c r="CT23" s="759"/>
      <c r="CU23" s="759"/>
      <c r="CV23" s="759"/>
      <c r="CW23" s="759"/>
      <c r="CX23" s="759"/>
      <c r="CY23" s="760"/>
      <c r="CZ23" s="758" t="s">
        <v>455</v>
      </c>
      <c r="DA23" s="759"/>
      <c r="DB23" s="759"/>
      <c r="DC23" s="760"/>
      <c r="DD23" s="758" t="s">
        <v>456</v>
      </c>
      <c r="DE23" s="759"/>
      <c r="DF23" s="759"/>
      <c r="DG23" s="759"/>
      <c r="DH23" s="759"/>
      <c r="DI23" s="759"/>
      <c r="DJ23" s="759"/>
      <c r="DK23" s="760"/>
      <c r="DL23" s="761" t="s">
        <v>182</v>
      </c>
      <c r="DM23" s="762"/>
      <c r="DN23" s="762"/>
      <c r="DO23" s="762"/>
      <c r="DP23" s="762"/>
      <c r="DQ23" s="762"/>
      <c r="DR23" s="762"/>
      <c r="DS23" s="762"/>
      <c r="DT23" s="762"/>
      <c r="DU23" s="762"/>
      <c r="DV23" s="763"/>
      <c r="DW23" s="758" t="s">
        <v>183</v>
      </c>
      <c r="DX23" s="759"/>
      <c r="DY23" s="759"/>
      <c r="DZ23" s="759"/>
      <c r="EA23" s="759"/>
      <c r="EB23" s="759"/>
      <c r="EC23" s="760"/>
    </row>
    <row r="24" spans="2:133" ht="11.25" customHeight="1">
      <c r="B24" s="651" t="s">
        <v>184</v>
      </c>
      <c r="C24" s="652"/>
      <c r="D24" s="652"/>
      <c r="E24" s="652"/>
      <c r="F24" s="652"/>
      <c r="G24" s="652"/>
      <c r="H24" s="652"/>
      <c r="I24" s="652"/>
      <c r="J24" s="652"/>
      <c r="K24" s="652"/>
      <c r="L24" s="652"/>
      <c r="M24" s="652"/>
      <c r="N24" s="652"/>
      <c r="O24" s="652"/>
      <c r="P24" s="652"/>
      <c r="Q24" s="653"/>
      <c r="R24" s="654">
        <v>8601</v>
      </c>
      <c r="S24" s="655"/>
      <c r="T24" s="655"/>
      <c r="U24" s="655"/>
      <c r="V24" s="655"/>
      <c r="W24" s="655"/>
      <c r="X24" s="655"/>
      <c r="Y24" s="656"/>
      <c r="Z24" s="703">
        <v>0.1</v>
      </c>
      <c r="AA24" s="703"/>
      <c r="AB24" s="703"/>
      <c r="AC24" s="703"/>
      <c r="AD24" s="704" t="s">
        <v>405</v>
      </c>
      <c r="AE24" s="704"/>
      <c r="AF24" s="704"/>
      <c r="AG24" s="704"/>
      <c r="AH24" s="704"/>
      <c r="AI24" s="704"/>
      <c r="AJ24" s="704"/>
      <c r="AK24" s="704"/>
      <c r="AL24" s="657" t="s">
        <v>405</v>
      </c>
      <c r="AM24" s="658"/>
      <c r="AN24" s="658"/>
      <c r="AO24" s="705"/>
      <c r="AP24" s="749" t="s">
        <v>457</v>
      </c>
      <c r="AQ24" s="756"/>
      <c r="AR24" s="756"/>
      <c r="AS24" s="756"/>
      <c r="AT24" s="756"/>
      <c r="AU24" s="756"/>
      <c r="AV24" s="756"/>
      <c r="AW24" s="756"/>
      <c r="AX24" s="756"/>
      <c r="AY24" s="756"/>
      <c r="AZ24" s="756"/>
      <c r="BA24" s="756"/>
      <c r="BB24" s="756"/>
      <c r="BC24" s="756"/>
      <c r="BD24" s="756"/>
      <c r="BE24" s="756"/>
      <c r="BF24" s="751"/>
      <c r="BG24" s="654" t="s">
        <v>405</v>
      </c>
      <c r="BH24" s="655"/>
      <c r="BI24" s="655"/>
      <c r="BJ24" s="655"/>
      <c r="BK24" s="655"/>
      <c r="BL24" s="655"/>
      <c r="BM24" s="655"/>
      <c r="BN24" s="656"/>
      <c r="BO24" s="703" t="s">
        <v>405</v>
      </c>
      <c r="BP24" s="703"/>
      <c r="BQ24" s="703"/>
      <c r="BR24" s="703"/>
      <c r="BS24" s="660" t="s">
        <v>405</v>
      </c>
      <c r="BT24" s="655"/>
      <c r="BU24" s="655"/>
      <c r="BV24" s="655"/>
      <c r="BW24" s="655"/>
      <c r="BX24" s="655"/>
      <c r="BY24" s="655"/>
      <c r="BZ24" s="655"/>
      <c r="CA24" s="655"/>
      <c r="CB24" s="693"/>
      <c r="CD24" s="712" t="s">
        <v>185</v>
      </c>
      <c r="CE24" s="713"/>
      <c r="CF24" s="713"/>
      <c r="CG24" s="713"/>
      <c r="CH24" s="713"/>
      <c r="CI24" s="713"/>
      <c r="CJ24" s="713"/>
      <c r="CK24" s="713"/>
      <c r="CL24" s="713"/>
      <c r="CM24" s="713"/>
      <c r="CN24" s="713"/>
      <c r="CO24" s="713"/>
      <c r="CP24" s="713"/>
      <c r="CQ24" s="714"/>
      <c r="CR24" s="706">
        <v>3899687</v>
      </c>
      <c r="CS24" s="707"/>
      <c r="CT24" s="707"/>
      <c r="CU24" s="707"/>
      <c r="CV24" s="707"/>
      <c r="CW24" s="707"/>
      <c r="CX24" s="707"/>
      <c r="CY24" s="753"/>
      <c r="CZ24" s="754">
        <v>37.200000000000003</v>
      </c>
      <c r="DA24" s="723"/>
      <c r="DB24" s="723"/>
      <c r="DC24" s="757"/>
      <c r="DD24" s="752">
        <v>3027746</v>
      </c>
      <c r="DE24" s="707"/>
      <c r="DF24" s="707"/>
      <c r="DG24" s="707"/>
      <c r="DH24" s="707"/>
      <c r="DI24" s="707"/>
      <c r="DJ24" s="707"/>
      <c r="DK24" s="753"/>
      <c r="DL24" s="752">
        <v>2991829</v>
      </c>
      <c r="DM24" s="707"/>
      <c r="DN24" s="707"/>
      <c r="DO24" s="707"/>
      <c r="DP24" s="707"/>
      <c r="DQ24" s="707"/>
      <c r="DR24" s="707"/>
      <c r="DS24" s="707"/>
      <c r="DT24" s="707"/>
      <c r="DU24" s="707"/>
      <c r="DV24" s="753"/>
      <c r="DW24" s="754">
        <v>46.5</v>
      </c>
      <c r="DX24" s="723"/>
      <c r="DY24" s="723"/>
      <c r="DZ24" s="723"/>
      <c r="EA24" s="723"/>
      <c r="EB24" s="723"/>
      <c r="EC24" s="755"/>
    </row>
    <row r="25" spans="2:133" ht="11.25" customHeight="1">
      <c r="B25" s="651" t="s">
        <v>186</v>
      </c>
      <c r="C25" s="652"/>
      <c r="D25" s="652"/>
      <c r="E25" s="652"/>
      <c r="F25" s="652"/>
      <c r="G25" s="652"/>
      <c r="H25" s="652"/>
      <c r="I25" s="652"/>
      <c r="J25" s="652"/>
      <c r="K25" s="652"/>
      <c r="L25" s="652"/>
      <c r="M25" s="652"/>
      <c r="N25" s="652"/>
      <c r="O25" s="652"/>
      <c r="P25" s="652"/>
      <c r="Q25" s="653"/>
      <c r="R25" s="654">
        <v>99069</v>
      </c>
      <c r="S25" s="655"/>
      <c r="T25" s="655"/>
      <c r="U25" s="655"/>
      <c r="V25" s="655"/>
      <c r="W25" s="655"/>
      <c r="X25" s="655"/>
      <c r="Y25" s="656"/>
      <c r="Z25" s="703">
        <v>0.9</v>
      </c>
      <c r="AA25" s="703"/>
      <c r="AB25" s="703"/>
      <c r="AC25" s="703"/>
      <c r="AD25" s="704">
        <v>3482</v>
      </c>
      <c r="AE25" s="704"/>
      <c r="AF25" s="704"/>
      <c r="AG25" s="704"/>
      <c r="AH25" s="704"/>
      <c r="AI25" s="704"/>
      <c r="AJ25" s="704"/>
      <c r="AK25" s="704"/>
      <c r="AL25" s="657">
        <v>0.1</v>
      </c>
      <c r="AM25" s="658"/>
      <c r="AN25" s="658"/>
      <c r="AO25" s="705"/>
      <c r="AP25" s="749" t="s">
        <v>458</v>
      </c>
      <c r="AQ25" s="756"/>
      <c r="AR25" s="756"/>
      <c r="AS25" s="756"/>
      <c r="AT25" s="756"/>
      <c r="AU25" s="756"/>
      <c r="AV25" s="756"/>
      <c r="AW25" s="756"/>
      <c r="AX25" s="756"/>
      <c r="AY25" s="756"/>
      <c r="AZ25" s="756"/>
      <c r="BA25" s="756"/>
      <c r="BB25" s="756"/>
      <c r="BC25" s="756"/>
      <c r="BD25" s="756"/>
      <c r="BE25" s="756"/>
      <c r="BF25" s="751"/>
      <c r="BG25" s="654" t="s">
        <v>405</v>
      </c>
      <c r="BH25" s="655"/>
      <c r="BI25" s="655"/>
      <c r="BJ25" s="655"/>
      <c r="BK25" s="655"/>
      <c r="BL25" s="655"/>
      <c r="BM25" s="655"/>
      <c r="BN25" s="656"/>
      <c r="BO25" s="703" t="s">
        <v>405</v>
      </c>
      <c r="BP25" s="703"/>
      <c r="BQ25" s="703"/>
      <c r="BR25" s="703"/>
      <c r="BS25" s="660" t="s">
        <v>405</v>
      </c>
      <c r="BT25" s="655"/>
      <c r="BU25" s="655"/>
      <c r="BV25" s="655"/>
      <c r="BW25" s="655"/>
      <c r="BX25" s="655"/>
      <c r="BY25" s="655"/>
      <c r="BZ25" s="655"/>
      <c r="CA25" s="655"/>
      <c r="CB25" s="693"/>
      <c r="CD25" s="686" t="s">
        <v>459</v>
      </c>
      <c r="CE25" s="687"/>
      <c r="CF25" s="687"/>
      <c r="CG25" s="687"/>
      <c r="CH25" s="687"/>
      <c r="CI25" s="687"/>
      <c r="CJ25" s="687"/>
      <c r="CK25" s="687"/>
      <c r="CL25" s="687"/>
      <c r="CM25" s="687"/>
      <c r="CN25" s="687"/>
      <c r="CO25" s="687"/>
      <c r="CP25" s="687"/>
      <c r="CQ25" s="688"/>
      <c r="CR25" s="654">
        <v>1623415</v>
      </c>
      <c r="CS25" s="667"/>
      <c r="CT25" s="667"/>
      <c r="CU25" s="667"/>
      <c r="CV25" s="667"/>
      <c r="CW25" s="667"/>
      <c r="CX25" s="667"/>
      <c r="CY25" s="668"/>
      <c r="CZ25" s="657">
        <v>15.5</v>
      </c>
      <c r="DA25" s="669"/>
      <c r="DB25" s="669"/>
      <c r="DC25" s="670"/>
      <c r="DD25" s="660">
        <v>1567802</v>
      </c>
      <c r="DE25" s="667"/>
      <c r="DF25" s="667"/>
      <c r="DG25" s="667"/>
      <c r="DH25" s="667"/>
      <c r="DI25" s="667"/>
      <c r="DJ25" s="667"/>
      <c r="DK25" s="668"/>
      <c r="DL25" s="660">
        <v>1546630</v>
      </c>
      <c r="DM25" s="667"/>
      <c r="DN25" s="667"/>
      <c r="DO25" s="667"/>
      <c r="DP25" s="667"/>
      <c r="DQ25" s="667"/>
      <c r="DR25" s="667"/>
      <c r="DS25" s="667"/>
      <c r="DT25" s="667"/>
      <c r="DU25" s="667"/>
      <c r="DV25" s="668"/>
      <c r="DW25" s="657">
        <v>24.1</v>
      </c>
      <c r="DX25" s="669"/>
      <c r="DY25" s="669"/>
      <c r="DZ25" s="669"/>
      <c r="EA25" s="669"/>
      <c r="EB25" s="669"/>
      <c r="EC25" s="677"/>
    </row>
    <row r="26" spans="2:133" ht="11.25" customHeight="1">
      <c r="B26" s="651" t="s">
        <v>187</v>
      </c>
      <c r="C26" s="652"/>
      <c r="D26" s="652"/>
      <c r="E26" s="652"/>
      <c r="F26" s="652"/>
      <c r="G26" s="652"/>
      <c r="H26" s="652"/>
      <c r="I26" s="652"/>
      <c r="J26" s="652"/>
      <c r="K26" s="652"/>
      <c r="L26" s="652"/>
      <c r="M26" s="652"/>
      <c r="N26" s="652"/>
      <c r="O26" s="652"/>
      <c r="P26" s="652"/>
      <c r="Q26" s="653"/>
      <c r="R26" s="654">
        <v>11047</v>
      </c>
      <c r="S26" s="655"/>
      <c r="T26" s="655"/>
      <c r="U26" s="655"/>
      <c r="V26" s="655"/>
      <c r="W26" s="655"/>
      <c r="X26" s="655"/>
      <c r="Y26" s="656"/>
      <c r="Z26" s="703">
        <v>0.1</v>
      </c>
      <c r="AA26" s="703"/>
      <c r="AB26" s="703"/>
      <c r="AC26" s="703"/>
      <c r="AD26" s="704" t="s">
        <v>405</v>
      </c>
      <c r="AE26" s="704"/>
      <c r="AF26" s="704"/>
      <c r="AG26" s="704"/>
      <c r="AH26" s="704"/>
      <c r="AI26" s="704"/>
      <c r="AJ26" s="704"/>
      <c r="AK26" s="704"/>
      <c r="AL26" s="657" t="s">
        <v>405</v>
      </c>
      <c r="AM26" s="658"/>
      <c r="AN26" s="658"/>
      <c r="AO26" s="705"/>
      <c r="AP26" s="749" t="s">
        <v>188</v>
      </c>
      <c r="AQ26" s="750"/>
      <c r="AR26" s="750"/>
      <c r="AS26" s="750"/>
      <c r="AT26" s="750"/>
      <c r="AU26" s="750"/>
      <c r="AV26" s="750"/>
      <c r="AW26" s="750"/>
      <c r="AX26" s="750"/>
      <c r="AY26" s="750"/>
      <c r="AZ26" s="750"/>
      <c r="BA26" s="750"/>
      <c r="BB26" s="750"/>
      <c r="BC26" s="750"/>
      <c r="BD26" s="750"/>
      <c r="BE26" s="750"/>
      <c r="BF26" s="751"/>
      <c r="BG26" s="654" t="s">
        <v>405</v>
      </c>
      <c r="BH26" s="655"/>
      <c r="BI26" s="655"/>
      <c r="BJ26" s="655"/>
      <c r="BK26" s="655"/>
      <c r="BL26" s="655"/>
      <c r="BM26" s="655"/>
      <c r="BN26" s="656"/>
      <c r="BO26" s="703" t="s">
        <v>405</v>
      </c>
      <c r="BP26" s="703"/>
      <c r="BQ26" s="703"/>
      <c r="BR26" s="703"/>
      <c r="BS26" s="660" t="s">
        <v>405</v>
      </c>
      <c r="BT26" s="655"/>
      <c r="BU26" s="655"/>
      <c r="BV26" s="655"/>
      <c r="BW26" s="655"/>
      <c r="BX26" s="655"/>
      <c r="BY26" s="655"/>
      <c r="BZ26" s="655"/>
      <c r="CA26" s="655"/>
      <c r="CB26" s="693"/>
      <c r="CD26" s="686" t="s">
        <v>189</v>
      </c>
      <c r="CE26" s="687"/>
      <c r="CF26" s="687"/>
      <c r="CG26" s="687"/>
      <c r="CH26" s="687"/>
      <c r="CI26" s="687"/>
      <c r="CJ26" s="687"/>
      <c r="CK26" s="687"/>
      <c r="CL26" s="687"/>
      <c r="CM26" s="687"/>
      <c r="CN26" s="687"/>
      <c r="CO26" s="687"/>
      <c r="CP26" s="687"/>
      <c r="CQ26" s="688"/>
      <c r="CR26" s="654">
        <v>1068770</v>
      </c>
      <c r="CS26" s="655"/>
      <c r="CT26" s="655"/>
      <c r="CU26" s="655"/>
      <c r="CV26" s="655"/>
      <c r="CW26" s="655"/>
      <c r="CX26" s="655"/>
      <c r="CY26" s="656"/>
      <c r="CZ26" s="657">
        <v>10.199999999999999</v>
      </c>
      <c r="DA26" s="669"/>
      <c r="DB26" s="669"/>
      <c r="DC26" s="670"/>
      <c r="DD26" s="660">
        <v>1020617</v>
      </c>
      <c r="DE26" s="655"/>
      <c r="DF26" s="655"/>
      <c r="DG26" s="655"/>
      <c r="DH26" s="655"/>
      <c r="DI26" s="655"/>
      <c r="DJ26" s="655"/>
      <c r="DK26" s="656"/>
      <c r="DL26" s="660" t="s">
        <v>405</v>
      </c>
      <c r="DM26" s="655"/>
      <c r="DN26" s="655"/>
      <c r="DO26" s="655"/>
      <c r="DP26" s="655"/>
      <c r="DQ26" s="655"/>
      <c r="DR26" s="655"/>
      <c r="DS26" s="655"/>
      <c r="DT26" s="655"/>
      <c r="DU26" s="655"/>
      <c r="DV26" s="656"/>
      <c r="DW26" s="657" t="s">
        <v>405</v>
      </c>
      <c r="DX26" s="669"/>
      <c r="DY26" s="669"/>
      <c r="DZ26" s="669"/>
      <c r="EA26" s="669"/>
      <c r="EB26" s="669"/>
      <c r="EC26" s="677"/>
    </row>
    <row r="27" spans="2:133" ht="11.25" customHeight="1">
      <c r="B27" s="651" t="s">
        <v>190</v>
      </c>
      <c r="C27" s="652"/>
      <c r="D27" s="652"/>
      <c r="E27" s="652"/>
      <c r="F27" s="652"/>
      <c r="G27" s="652"/>
      <c r="H27" s="652"/>
      <c r="I27" s="652"/>
      <c r="J27" s="652"/>
      <c r="K27" s="652"/>
      <c r="L27" s="652"/>
      <c r="M27" s="652"/>
      <c r="N27" s="652"/>
      <c r="O27" s="652"/>
      <c r="P27" s="652"/>
      <c r="Q27" s="653"/>
      <c r="R27" s="654">
        <v>667859</v>
      </c>
      <c r="S27" s="655"/>
      <c r="T27" s="655"/>
      <c r="U27" s="655"/>
      <c r="V27" s="655"/>
      <c r="W27" s="655"/>
      <c r="X27" s="655"/>
      <c r="Y27" s="656"/>
      <c r="Z27" s="703">
        <v>6.2</v>
      </c>
      <c r="AA27" s="703"/>
      <c r="AB27" s="703"/>
      <c r="AC27" s="703"/>
      <c r="AD27" s="704" t="s">
        <v>405</v>
      </c>
      <c r="AE27" s="704"/>
      <c r="AF27" s="704"/>
      <c r="AG27" s="704"/>
      <c r="AH27" s="704"/>
      <c r="AI27" s="704"/>
      <c r="AJ27" s="704"/>
      <c r="AK27" s="704"/>
      <c r="AL27" s="657" t="s">
        <v>405</v>
      </c>
      <c r="AM27" s="658"/>
      <c r="AN27" s="658"/>
      <c r="AO27" s="705"/>
      <c r="AP27" s="651" t="s">
        <v>191</v>
      </c>
      <c r="AQ27" s="652"/>
      <c r="AR27" s="652"/>
      <c r="AS27" s="652"/>
      <c r="AT27" s="652"/>
      <c r="AU27" s="652"/>
      <c r="AV27" s="652"/>
      <c r="AW27" s="652"/>
      <c r="AX27" s="652"/>
      <c r="AY27" s="652"/>
      <c r="AZ27" s="652"/>
      <c r="BA27" s="652"/>
      <c r="BB27" s="652"/>
      <c r="BC27" s="652"/>
      <c r="BD27" s="652"/>
      <c r="BE27" s="652"/>
      <c r="BF27" s="653"/>
      <c r="BG27" s="654">
        <v>1342523</v>
      </c>
      <c r="BH27" s="655"/>
      <c r="BI27" s="655"/>
      <c r="BJ27" s="655"/>
      <c r="BK27" s="655"/>
      <c r="BL27" s="655"/>
      <c r="BM27" s="655"/>
      <c r="BN27" s="656"/>
      <c r="BO27" s="703">
        <v>100</v>
      </c>
      <c r="BP27" s="703"/>
      <c r="BQ27" s="703"/>
      <c r="BR27" s="703"/>
      <c r="BS27" s="660">
        <v>6399</v>
      </c>
      <c r="BT27" s="655"/>
      <c r="BU27" s="655"/>
      <c r="BV27" s="655"/>
      <c r="BW27" s="655"/>
      <c r="BX27" s="655"/>
      <c r="BY27" s="655"/>
      <c r="BZ27" s="655"/>
      <c r="CA27" s="655"/>
      <c r="CB27" s="693"/>
      <c r="CD27" s="686" t="s">
        <v>460</v>
      </c>
      <c r="CE27" s="687"/>
      <c r="CF27" s="687"/>
      <c r="CG27" s="687"/>
      <c r="CH27" s="687"/>
      <c r="CI27" s="687"/>
      <c r="CJ27" s="687"/>
      <c r="CK27" s="687"/>
      <c r="CL27" s="687"/>
      <c r="CM27" s="687"/>
      <c r="CN27" s="687"/>
      <c r="CO27" s="687"/>
      <c r="CP27" s="687"/>
      <c r="CQ27" s="688"/>
      <c r="CR27" s="654">
        <v>1090524</v>
      </c>
      <c r="CS27" s="667"/>
      <c r="CT27" s="667"/>
      <c r="CU27" s="667"/>
      <c r="CV27" s="667"/>
      <c r="CW27" s="667"/>
      <c r="CX27" s="667"/>
      <c r="CY27" s="668"/>
      <c r="CZ27" s="657">
        <v>10.4</v>
      </c>
      <c r="DA27" s="669"/>
      <c r="DB27" s="669"/>
      <c r="DC27" s="670"/>
      <c r="DD27" s="660">
        <v>278410</v>
      </c>
      <c r="DE27" s="667"/>
      <c r="DF27" s="667"/>
      <c r="DG27" s="667"/>
      <c r="DH27" s="667"/>
      <c r="DI27" s="667"/>
      <c r="DJ27" s="667"/>
      <c r="DK27" s="668"/>
      <c r="DL27" s="660">
        <v>263665</v>
      </c>
      <c r="DM27" s="667"/>
      <c r="DN27" s="667"/>
      <c r="DO27" s="667"/>
      <c r="DP27" s="667"/>
      <c r="DQ27" s="667"/>
      <c r="DR27" s="667"/>
      <c r="DS27" s="667"/>
      <c r="DT27" s="667"/>
      <c r="DU27" s="667"/>
      <c r="DV27" s="668"/>
      <c r="DW27" s="657">
        <v>4.0999999999999996</v>
      </c>
      <c r="DX27" s="669"/>
      <c r="DY27" s="669"/>
      <c r="DZ27" s="669"/>
      <c r="EA27" s="669"/>
      <c r="EB27" s="669"/>
      <c r="EC27" s="677"/>
    </row>
    <row r="28" spans="2:133" ht="11.25" customHeight="1">
      <c r="B28" s="746" t="s">
        <v>192</v>
      </c>
      <c r="C28" s="747"/>
      <c r="D28" s="747"/>
      <c r="E28" s="747"/>
      <c r="F28" s="747"/>
      <c r="G28" s="747"/>
      <c r="H28" s="747"/>
      <c r="I28" s="747"/>
      <c r="J28" s="747"/>
      <c r="K28" s="747"/>
      <c r="L28" s="747"/>
      <c r="M28" s="747"/>
      <c r="N28" s="747"/>
      <c r="O28" s="747"/>
      <c r="P28" s="747"/>
      <c r="Q28" s="748"/>
      <c r="R28" s="654" t="s">
        <v>405</v>
      </c>
      <c r="S28" s="655"/>
      <c r="T28" s="655"/>
      <c r="U28" s="655"/>
      <c r="V28" s="655"/>
      <c r="W28" s="655"/>
      <c r="X28" s="655"/>
      <c r="Y28" s="656"/>
      <c r="Z28" s="703" t="s">
        <v>405</v>
      </c>
      <c r="AA28" s="703"/>
      <c r="AB28" s="703"/>
      <c r="AC28" s="703"/>
      <c r="AD28" s="704" t="s">
        <v>405</v>
      </c>
      <c r="AE28" s="704"/>
      <c r="AF28" s="704"/>
      <c r="AG28" s="704"/>
      <c r="AH28" s="704"/>
      <c r="AI28" s="704"/>
      <c r="AJ28" s="704"/>
      <c r="AK28" s="704"/>
      <c r="AL28" s="657" t="s">
        <v>405</v>
      </c>
      <c r="AM28" s="658"/>
      <c r="AN28" s="658"/>
      <c r="AO28" s="705"/>
      <c r="AP28" s="635"/>
      <c r="AQ28" s="636"/>
      <c r="AR28" s="636"/>
      <c r="AS28" s="636"/>
      <c r="AT28" s="636"/>
      <c r="AU28" s="636"/>
      <c r="AV28" s="636"/>
      <c r="AW28" s="636"/>
      <c r="AX28" s="636"/>
      <c r="AY28" s="636"/>
      <c r="AZ28" s="636"/>
      <c r="BA28" s="636"/>
      <c r="BB28" s="636"/>
      <c r="BC28" s="636"/>
      <c r="BD28" s="636"/>
      <c r="BE28" s="636"/>
      <c r="BF28" s="637"/>
      <c r="BG28" s="654"/>
      <c r="BH28" s="655"/>
      <c r="BI28" s="655"/>
      <c r="BJ28" s="655"/>
      <c r="BK28" s="655"/>
      <c r="BL28" s="655"/>
      <c r="BM28" s="655"/>
      <c r="BN28" s="656"/>
      <c r="BO28" s="703"/>
      <c r="BP28" s="703"/>
      <c r="BQ28" s="703"/>
      <c r="BR28" s="703"/>
      <c r="BS28" s="704"/>
      <c r="BT28" s="704"/>
      <c r="BU28" s="704"/>
      <c r="BV28" s="704"/>
      <c r="BW28" s="704"/>
      <c r="BX28" s="704"/>
      <c r="BY28" s="704"/>
      <c r="BZ28" s="704"/>
      <c r="CA28" s="704"/>
      <c r="CB28" s="745"/>
      <c r="CD28" s="686" t="s">
        <v>461</v>
      </c>
      <c r="CE28" s="687"/>
      <c r="CF28" s="687"/>
      <c r="CG28" s="687"/>
      <c r="CH28" s="687"/>
      <c r="CI28" s="687"/>
      <c r="CJ28" s="687"/>
      <c r="CK28" s="687"/>
      <c r="CL28" s="687"/>
      <c r="CM28" s="687"/>
      <c r="CN28" s="687"/>
      <c r="CO28" s="687"/>
      <c r="CP28" s="687"/>
      <c r="CQ28" s="688"/>
      <c r="CR28" s="654">
        <v>1185748</v>
      </c>
      <c r="CS28" s="655"/>
      <c r="CT28" s="655"/>
      <c r="CU28" s="655"/>
      <c r="CV28" s="655"/>
      <c r="CW28" s="655"/>
      <c r="CX28" s="655"/>
      <c r="CY28" s="656"/>
      <c r="CZ28" s="657">
        <v>11.3</v>
      </c>
      <c r="DA28" s="669"/>
      <c r="DB28" s="669"/>
      <c r="DC28" s="670"/>
      <c r="DD28" s="660">
        <v>1181534</v>
      </c>
      <c r="DE28" s="655"/>
      <c r="DF28" s="655"/>
      <c r="DG28" s="655"/>
      <c r="DH28" s="655"/>
      <c r="DI28" s="655"/>
      <c r="DJ28" s="655"/>
      <c r="DK28" s="656"/>
      <c r="DL28" s="660">
        <v>1181534</v>
      </c>
      <c r="DM28" s="655"/>
      <c r="DN28" s="655"/>
      <c r="DO28" s="655"/>
      <c r="DP28" s="655"/>
      <c r="DQ28" s="655"/>
      <c r="DR28" s="655"/>
      <c r="DS28" s="655"/>
      <c r="DT28" s="655"/>
      <c r="DU28" s="655"/>
      <c r="DV28" s="656"/>
      <c r="DW28" s="657">
        <v>18.399999999999999</v>
      </c>
      <c r="DX28" s="669"/>
      <c r="DY28" s="669"/>
      <c r="DZ28" s="669"/>
      <c r="EA28" s="669"/>
      <c r="EB28" s="669"/>
      <c r="EC28" s="677"/>
    </row>
    <row r="29" spans="2:133" ht="11.25" customHeight="1">
      <c r="B29" s="651" t="s">
        <v>193</v>
      </c>
      <c r="C29" s="652"/>
      <c r="D29" s="652"/>
      <c r="E29" s="652"/>
      <c r="F29" s="652"/>
      <c r="G29" s="652"/>
      <c r="H29" s="652"/>
      <c r="I29" s="652"/>
      <c r="J29" s="652"/>
      <c r="K29" s="652"/>
      <c r="L29" s="652"/>
      <c r="M29" s="652"/>
      <c r="N29" s="652"/>
      <c r="O29" s="652"/>
      <c r="P29" s="652"/>
      <c r="Q29" s="653"/>
      <c r="R29" s="654">
        <v>778196</v>
      </c>
      <c r="S29" s="655"/>
      <c r="T29" s="655"/>
      <c r="U29" s="655"/>
      <c r="V29" s="655"/>
      <c r="W29" s="655"/>
      <c r="X29" s="655"/>
      <c r="Y29" s="656"/>
      <c r="Z29" s="703">
        <v>7.3</v>
      </c>
      <c r="AA29" s="703"/>
      <c r="AB29" s="703"/>
      <c r="AC29" s="703"/>
      <c r="AD29" s="704" t="s">
        <v>405</v>
      </c>
      <c r="AE29" s="704"/>
      <c r="AF29" s="704"/>
      <c r="AG29" s="704"/>
      <c r="AH29" s="704"/>
      <c r="AI29" s="704"/>
      <c r="AJ29" s="704"/>
      <c r="AK29" s="704"/>
      <c r="AL29" s="657" t="s">
        <v>405</v>
      </c>
      <c r="AM29" s="658"/>
      <c r="AN29" s="658"/>
      <c r="AO29" s="705"/>
      <c r="AP29" s="715" t="s">
        <v>148</v>
      </c>
      <c r="AQ29" s="716"/>
      <c r="AR29" s="716"/>
      <c r="AS29" s="716"/>
      <c r="AT29" s="716"/>
      <c r="AU29" s="716"/>
      <c r="AV29" s="716"/>
      <c r="AW29" s="716"/>
      <c r="AX29" s="716"/>
      <c r="AY29" s="716"/>
      <c r="AZ29" s="716"/>
      <c r="BA29" s="716"/>
      <c r="BB29" s="716"/>
      <c r="BC29" s="716"/>
      <c r="BD29" s="716"/>
      <c r="BE29" s="716"/>
      <c r="BF29" s="717"/>
      <c r="BG29" s="715" t="s">
        <v>194</v>
      </c>
      <c r="BH29" s="737"/>
      <c r="BI29" s="737"/>
      <c r="BJ29" s="737"/>
      <c r="BK29" s="737"/>
      <c r="BL29" s="737"/>
      <c r="BM29" s="737"/>
      <c r="BN29" s="737"/>
      <c r="BO29" s="737"/>
      <c r="BP29" s="737"/>
      <c r="BQ29" s="738"/>
      <c r="BR29" s="715" t="s">
        <v>195</v>
      </c>
      <c r="BS29" s="737"/>
      <c r="BT29" s="737"/>
      <c r="BU29" s="737"/>
      <c r="BV29" s="737"/>
      <c r="BW29" s="737"/>
      <c r="BX29" s="737"/>
      <c r="BY29" s="737"/>
      <c r="BZ29" s="737"/>
      <c r="CA29" s="737"/>
      <c r="CB29" s="738"/>
      <c r="CD29" s="739" t="s">
        <v>196</v>
      </c>
      <c r="CE29" s="740"/>
      <c r="CF29" s="686" t="s">
        <v>462</v>
      </c>
      <c r="CG29" s="687"/>
      <c r="CH29" s="687"/>
      <c r="CI29" s="687"/>
      <c r="CJ29" s="687"/>
      <c r="CK29" s="687"/>
      <c r="CL29" s="687"/>
      <c r="CM29" s="687"/>
      <c r="CN29" s="687"/>
      <c r="CO29" s="687"/>
      <c r="CP29" s="687"/>
      <c r="CQ29" s="688"/>
      <c r="CR29" s="654">
        <v>1184419</v>
      </c>
      <c r="CS29" s="667"/>
      <c r="CT29" s="667"/>
      <c r="CU29" s="667"/>
      <c r="CV29" s="667"/>
      <c r="CW29" s="667"/>
      <c r="CX29" s="667"/>
      <c r="CY29" s="668"/>
      <c r="CZ29" s="657">
        <v>11.3</v>
      </c>
      <c r="DA29" s="669"/>
      <c r="DB29" s="669"/>
      <c r="DC29" s="670"/>
      <c r="DD29" s="660">
        <v>1180205</v>
      </c>
      <c r="DE29" s="667"/>
      <c r="DF29" s="667"/>
      <c r="DG29" s="667"/>
      <c r="DH29" s="667"/>
      <c r="DI29" s="667"/>
      <c r="DJ29" s="667"/>
      <c r="DK29" s="668"/>
      <c r="DL29" s="660">
        <v>1180205</v>
      </c>
      <c r="DM29" s="667"/>
      <c r="DN29" s="667"/>
      <c r="DO29" s="667"/>
      <c r="DP29" s="667"/>
      <c r="DQ29" s="667"/>
      <c r="DR29" s="667"/>
      <c r="DS29" s="667"/>
      <c r="DT29" s="667"/>
      <c r="DU29" s="667"/>
      <c r="DV29" s="668"/>
      <c r="DW29" s="657">
        <v>18.399999999999999</v>
      </c>
      <c r="DX29" s="669"/>
      <c r="DY29" s="669"/>
      <c r="DZ29" s="669"/>
      <c r="EA29" s="669"/>
      <c r="EB29" s="669"/>
      <c r="EC29" s="677"/>
    </row>
    <row r="30" spans="2:133" ht="11.25" customHeight="1">
      <c r="B30" s="651" t="s">
        <v>197</v>
      </c>
      <c r="C30" s="652"/>
      <c r="D30" s="652"/>
      <c r="E30" s="652"/>
      <c r="F30" s="652"/>
      <c r="G30" s="652"/>
      <c r="H30" s="652"/>
      <c r="I30" s="652"/>
      <c r="J30" s="652"/>
      <c r="K30" s="652"/>
      <c r="L30" s="652"/>
      <c r="M30" s="652"/>
      <c r="N30" s="652"/>
      <c r="O30" s="652"/>
      <c r="P30" s="652"/>
      <c r="Q30" s="653"/>
      <c r="R30" s="654">
        <v>99926</v>
      </c>
      <c r="S30" s="655"/>
      <c r="T30" s="655"/>
      <c r="U30" s="655"/>
      <c r="V30" s="655"/>
      <c r="W30" s="655"/>
      <c r="X30" s="655"/>
      <c r="Y30" s="656"/>
      <c r="Z30" s="703">
        <v>0.9</v>
      </c>
      <c r="AA30" s="703"/>
      <c r="AB30" s="703"/>
      <c r="AC30" s="703"/>
      <c r="AD30" s="704">
        <v>3536</v>
      </c>
      <c r="AE30" s="704"/>
      <c r="AF30" s="704"/>
      <c r="AG30" s="704"/>
      <c r="AH30" s="704"/>
      <c r="AI30" s="704"/>
      <c r="AJ30" s="704"/>
      <c r="AK30" s="704"/>
      <c r="AL30" s="657">
        <v>0.1</v>
      </c>
      <c r="AM30" s="658"/>
      <c r="AN30" s="658"/>
      <c r="AO30" s="705"/>
      <c r="AP30" s="725" t="s">
        <v>198</v>
      </c>
      <c r="AQ30" s="726"/>
      <c r="AR30" s="726"/>
      <c r="AS30" s="726"/>
      <c r="AT30" s="731" t="s">
        <v>199</v>
      </c>
      <c r="AU30" s="393"/>
      <c r="AV30" s="393"/>
      <c r="AW30" s="393"/>
      <c r="AX30" s="734" t="s">
        <v>124</v>
      </c>
      <c r="AY30" s="735"/>
      <c r="AZ30" s="735"/>
      <c r="BA30" s="735"/>
      <c r="BB30" s="735"/>
      <c r="BC30" s="735"/>
      <c r="BD30" s="735"/>
      <c r="BE30" s="735"/>
      <c r="BF30" s="736"/>
      <c r="BG30" s="721">
        <v>96.5</v>
      </c>
      <c r="BH30" s="722"/>
      <c r="BI30" s="722"/>
      <c r="BJ30" s="722"/>
      <c r="BK30" s="722"/>
      <c r="BL30" s="722"/>
      <c r="BM30" s="723">
        <v>84.2</v>
      </c>
      <c r="BN30" s="722"/>
      <c r="BO30" s="722"/>
      <c r="BP30" s="722"/>
      <c r="BQ30" s="724"/>
      <c r="BR30" s="721">
        <v>97</v>
      </c>
      <c r="BS30" s="722"/>
      <c r="BT30" s="722"/>
      <c r="BU30" s="722"/>
      <c r="BV30" s="722"/>
      <c r="BW30" s="722"/>
      <c r="BX30" s="723">
        <v>85.1</v>
      </c>
      <c r="BY30" s="722"/>
      <c r="BZ30" s="722"/>
      <c r="CA30" s="722"/>
      <c r="CB30" s="724"/>
      <c r="CD30" s="741"/>
      <c r="CE30" s="742"/>
      <c r="CF30" s="686" t="s">
        <v>463</v>
      </c>
      <c r="CG30" s="687"/>
      <c r="CH30" s="687"/>
      <c r="CI30" s="687"/>
      <c r="CJ30" s="687"/>
      <c r="CK30" s="687"/>
      <c r="CL30" s="687"/>
      <c r="CM30" s="687"/>
      <c r="CN30" s="687"/>
      <c r="CO30" s="687"/>
      <c r="CP30" s="687"/>
      <c r="CQ30" s="688"/>
      <c r="CR30" s="654">
        <v>1097957</v>
      </c>
      <c r="CS30" s="655"/>
      <c r="CT30" s="655"/>
      <c r="CU30" s="655"/>
      <c r="CV30" s="655"/>
      <c r="CW30" s="655"/>
      <c r="CX30" s="655"/>
      <c r="CY30" s="656"/>
      <c r="CZ30" s="657">
        <v>10.5</v>
      </c>
      <c r="DA30" s="669"/>
      <c r="DB30" s="669"/>
      <c r="DC30" s="670"/>
      <c r="DD30" s="660">
        <v>1093743</v>
      </c>
      <c r="DE30" s="655"/>
      <c r="DF30" s="655"/>
      <c r="DG30" s="655"/>
      <c r="DH30" s="655"/>
      <c r="DI30" s="655"/>
      <c r="DJ30" s="655"/>
      <c r="DK30" s="656"/>
      <c r="DL30" s="660">
        <v>1093743</v>
      </c>
      <c r="DM30" s="655"/>
      <c r="DN30" s="655"/>
      <c r="DO30" s="655"/>
      <c r="DP30" s="655"/>
      <c r="DQ30" s="655"/>
      <c r="DR30" s="655"/>
      <c r="DS30" s="655"/>
      <c r="DT30" s="655"/>
      <c r="DU30" s="655"/>
      <c r="DV30" s="656"/>
      <c r="DW30" s="657">
        <v>17</v>
      </c>
      <c r="DX30" s="669"/>
      <c r="DY30" s="669"/>
      <c r="DZ30" s="669"/>
      <c r="EA30" s="669"/>
      <c r="EB30" s="669"/>
      <c r="EC30" s="677"/>
    </row>
    <row r="31" spans="2:133" ht="11.25" customHeight="1">
      <c r="B31" s="651" t="s">
        <v>200</v>
      </c>
      <c r="C31" s="652"/>
      <c r="D31" s="652"/>
      <c r="E31" s="652"/>
      <c r="F31" s="652"/>
      <c r="G31" s="652"/>
      <c r="H31" s="652"/>
      <c r="I31" s="652"/>
      <c r="J31" s="652"/>
      <c r="K31" s="652"/>
      <c r="L31" s="652"/>
      <c r="M31" s="652"/>
      <c r="N31" s="652"/>
      <c r="O31" s="652"/>
      <c r="P31" s="652"/>
      <c r="Q31" s="653"/>
      <c r="R31" s="654">
        <v>82372</v>
      </c>
      <c r="S31" s="655"/>
      <c r="T31" s="655"/>
      <c r="U31" s="655"/>
      <c r="V31" s="655"/>
      <c r="W31" s="655"/>
      <c r="X31" s="655"/>
      <c r="Y31" s="656"/>
      <c r="Z31" s="703">
        <v>0.8</v>
      </c>
      <c r="AA31" s="703"/>
      <c r="AB31" s="703"/>
      <c r="AC31" s="703"/>
      <c r="AD31" s="704" t="s">
        <v>405</v>
      </c>
      <c r="AE31" s="704"/>
      <c r="AF31" s="704"/>
      <c r="AG31" s="704"/>
      <c r="AH31" s="704"/>
      <c r="AI31" s="704"/>
      <c r="AJ31" s="704"/>
      <c r="AK31" s="704"/>
      <c r="AL31" s="657" t="s">
        <v>405</v>
      </c>
      <c r="AM31" s="658"/>
      <c r="AN31" s="658"/>
      <c r="AO31" s="705"/>
      <c r="AP31" s="727"/>
      <c r="AQ31" s="728"/>
      <c r="AR31" s="728"/>
      <c r="AS31" s="728"/>
      <c r="AT31" s="732"/>
      <c r="AU31" s="394" t="s">
        <v>464</v>
      </c>
      <c r="AV31" s="394"/>
      <c r="AW31" s="394"/>
      <c r="AX31" s="651" t="s">
        <v>201</v>
      </c>
      <c r="AY31" s="652"/>
      <c r="AZ31" s="652"/>
      <c r="BA31" s="652"/>
      <c r="BB31" s="652"/>
      <c r="BC31" s="652"/>
      <c r="BD31" s="652"/>
      <c r="BE31" s="652"/>
      <c r="BF31" s="653"/>
      <c r="BG31" s="719">
        <v>98.3</v>
      </c>
      <c r="BH31" s="667"/>
      <c r="BI31" s="667"/>
      <c r="BJ31" s="667"/>
      <c r="BK31" s="667"/>
      <c r="BL31" s="667"/>
      <c r="BM31" s="658">
        <v>93.3</v>
      </c>
      <c r="BN31" s="720"/>
      <c r="BO31" s="720"/>
      <c r="BP31" s="720"/>
      <c r="BQ31" s="692"/>
      <c r="BR31" s="719">
        <v>98.6</v>
      </c>
      <c r="BS31" s="667"/>
      <c r="BT31" s="667"/>
      <c r="BU31" s="667"/>
      <c r="BV31" s="667"/>
      <c r="BW31" s="667"/>
      <c r="BX31" s="658">
        <v>93.7</v>
      </c>
      <c r="BY31" s="720"/>
      <c r="BZ31" s="720"/>
      <c r="CA31" s="720"/>
      <c r="CB31" s="692"/>
      <c r="CD31" s="741"/>
      <c r="CE31" s="742"/>
      <c r="CF31" s="686" t="s">
        <v>465</v>
      </c>
      <c r="CG31" s="687"/>
      <c r="CH31" s="687"/>
      <c r="CI31" s="687"/>
      <c r="CJ31" s="687"/>
      <c r="CK31" s="687"/>
      <c r="CL31" s="687"/>
      <c r="CM31" s="687"/>
      <c r="CN31" s="687"/>
      <c r="CO31" s="687"/>
      <c r="CP31" s="687"/>
      <c r="CQ31" s="688"/>
      <c r="CR31" s="654">
        <v>86462</v>
      </c>
      <c r="CS31" s="667"/>
      <c r="CT31" s="667"/>
      <c r="CU31" s="667"/>
      <c r="CV31" s="667"/>
      <c r="CW31" s="667"/>
      <c r="CX31" s="667"/>
      <c r="CY31" s="668"/>
      <c r="CZ31" s="657">
        <v>0.8</v>
      </c>
      <c r="DA31" s="669"/>
      <c r="DB31" s="669"/>
      <c r="DC31" s="670"/>
      <c r="DD31" s="660">
        <v>86462</v>
      </c>
      <c r="DE31" s="667"/>
      <c r="DF31" s="667"/>
      <c r="DG31" s="667"/>
      <c r="DH31" s="667"/>
      <c r="DI31" s="667"/>
      <c r="DJ31" s="667"/>
      <c r="DK31" s="668"/>
      <c r="DL31" s="660">
        <v>86462</v>
      </c>
      <c r="DM31" s="667"/>
      <c r="DN31" s="667"/>
      <c r="DO31" s="667"/>
      <c r="DP31" s="667"/>
      <c r="DQ31" s="667"/>
      <c r="DR31" s="667"/>
      <c r="DS31" s="667"/>
      <c r="DT31" s="667"/>
      <c r="DU31" s="667"/>
      <c r="DV31" s="668"/>
      <c r="DW31" s="657">
        <v>1.3</v>
      </c>
      <c r="DX31" s="669"/>
      <c r="DY31" s="669"/>
      <c r="DZ31" s="669"/>
      <c r="EA31" s="669"/>
      <c r="EB31" s="669"/>
      <c r="EC31" s="677"/>
    </row>
    <row r="32" spans="2:133" ht="11.25" customHeight="1">
      <c r="B32" s="651" t="s">
        <v>202</v>
      </c>
      <c r="C32" s="652"/>
      <c r="D32" s="652"/>
      <c r="E32" s="652"/>
      <c r="F32" s="652"/>
      <c r="G32" s="652"/>
      <c r="H32" s="652"/>
      <c r="I32" s="652"/>
      <c r="J32" s="652"/>
      <c r="K32" s="652"/>
      <c r="L32" s="652"/>
      <c r="M32" s="652"/>
      <c r="N32" s="652"/>
      <c r="O32" s="652"/>
      <c r="P32" s="652"/>
      <c r="Q32" s="653"/>
      <c r="R32" s="654">
        <v>402006</v>
      </c>
      <c r="S32" s="655"/>
      <c r="T32" s="655"/>
      <c r="U32" s="655"/>
      <c r="V32" s="655"/>
      <c r="W32" s="655"/>
      <c r="X32" s="655"/>
      <c r="Y32" s="656"/>
      <c r="Z32" s="703">
        <v>3.8</v>
      </c>
      <c r="AA32" s="703"/>
      <c r="AB32" s="703"/>
      <c r="AC32" s="703"/>
      <c r="AD32" s="704" t="s">
        <v>405</v>
      </c>
      <c r="AE32" s="704"/>
      <c r="AF32" s="704"/>
      <c r="AG32" s="704"/>
      <c r="AH32" s="704"/>
      <c r="AI32" s="704"/>
      <c r="AJ32" s="704"/>
      <c r="AK32" s="704"/>
      <c r="AL32" s="657" t="s">
        <v>405</v>
      </c>
      <c r="AM32" s="658"/>
      <c r="AN32" s="658"/>
      <c r="AO32" s="705"/>
      <c r="AP32" s="729"/>
      <c r="AQ32" s="730"/>
      <c r="AR32" s="730"/>
      <c r="AS32" s="730"/>
      <c r="AT32" s="733"/>
      <c r="AU32" s="395"/>
      <c r="AV32" s="395"/>
      <c r="AW32" s="395"/>
      <c r="AX32" s="635" t="s">
        <v>203</v>
      </c>
      <c r="AY32" s="636"/>
      <c r="AZ32" s="636"/>
      <c r="BA32" s="636"/>
      <c r="BB32" s="636"/>
      <c r="BC32" s="636"/>
      <c r="BD32" s="636"/>
      <c r="BE32" s="636"/>
      <c r="BF32" s="637"/>
      <c r="BG32" s="718">
        <v>94.1</v>
      </c>
      <c r="BH32" s="639"/>
      <c r="BI32" s="639"/>
      <c r="BJ32" s="639"/>
      <c r="BK32" s="639"/>
      <c r="BL32" s="639"/>
      <c r="BM32" s="701">
        <v>74.099999999999994</v>
      </c>
      <c r="BN32" s="639"/>
      <c r="BO32" s="639"/>
      <c r="BP32" s="639"/>
      <c r="BQ32" s="682"/>
      <c r="BR32" s="718">
        <v>94.8</v>
      </c>
      <c r="BS32" s="639"/>
      <c r="BT32" s="639"/>
      <c r="BU32" s="639"/>
      <c r="BV32" s="639"/>
      <c r="BW32" s="639"/>
      <c r="BX32" s="701">
        <v>75.7</v>
      </c>
      <c r="BY32" s="639"/>
      <c r="BZ32" s="639"/>
      <c r="CA32" s="639"/>
      <c r="CB32" s="682"/>
      <c r="CD32" s="743"/>
      <c r="CE32" s="744"/>
      <c r="CF32" s="686" t="s">
        <v>466</v>
      </c>
      <c r="CG32" s="687"/>
      <c r="CH32" s="687"/>
      <c r="CI32" s="687"/>
      <c r="CJ32" s="687"/>
      <c r="CK32" s="687"/>
      <c r="CL32" s="687"/>
      <c r="CM32" s="687"/>
      <c r="CN32" s="687"/>
      <c r="CO32" s="687"/>
      <c r="CP32" s="687"/>
      <c r="CQ32" s="688"/>
      <c r="CR32" s="654">
        <v>1329</v>
      </c>
      <c r="CS32" s="655"/>
      <c r="CT32" s="655"/>
      <c r="CU32" s="655"/>
      <c r="CV32" s="655"/>
      <c r="CW32" s="655"/>
      <c r="CX32" s="655"/>
      <c r="CY32" s="656"/>
      <c r="CZ32" s="657">
        <v>0</v>
      </c>
      <c r="DA32" s="669"/>
      <c r="DB32" s="669"/>
      <c r="DC32" s="670"/>
      <c r="DD32" s="660">
        <v>1329</v>
      </c>
      <c r="DE32" s="655"/>
      <c r="DF32" s="655"/>
      <c r="DG32" s="655"/>
      <c r="DH32" s="655"/>
      <c r="DI32" s="655"/>
      <c r="DJ32" s="655"/>
      <c r="DK32" s="656"/>
      <c r="DL32" s="660">
        <v>1329</v>
      </c>
      <c r="DM32" s="655"/>
      <c r="DN32" s="655"/>
      <c r="DO32" s="655"/>
      <c r="DP32" s="655"/>
      <c r="DQ32" s="655"/>
      <c r="DR32" s="655"/>
      <c r="DS32" s="655"/>
      <c r="DT32" s="655"/>
      <c r="DU32" s="655"/>
      <c r="DV32" s="656"/>
      <c r="DW32" s="657">
        <v>0</v>
      </c>
      <c r="DX32" s="669"/>
      <c r="DY32" s="669"/>
      <c r="DZ32" s="669"/>
      <c r="EA32" s="669"/>
      <c r="EB32" s="669"/>
      <c r="EC32" s="677"/>
    </row>
    <row r="33" spans="2:133" ht="11.25" customHeight="1">
      <c r="B33" s="651" t="s">
        <v>204</v>
      </c>
      <c r="C33" s="652"/>
      <c r="D33" s="652"/>
      <c r="E33" s="652"/>
      <c r="F33" s="652"/>
      <c r="G33" s="652"/>
      <c r="H33" s="652"/>
      <c r="I33" s="652"/>
      <c r="J33" s="652"/>
      <c r="K33" s="652"/>
      <c r="L33" s="652"/>
      <c r="M33" s="652"/>
      <c r="N33" s="652"/>
      <c r="O33" s="652"/>
      <c r="P33" s="652"/>
      <c r="Q33" s="653"/>
      <c r="R33" s="654">
        <v>275479</v>
      </c>
      <c r="S33" s="655"/>
      <c r="T33" s="655"/>
      <c r="U33" s="655"/>
      <c r="V33" s="655"/>
      <c r="W33" s="655"/>
      <c r="X33" s="655"/>
      <c r="Y33" s="656"/>
      <c r="Z33" s="703">
        <v>2.6</v>
      </c>
      <c r="AA33" s="703"/>
      <c r="AB33" s="703"/>
      <c r="AC33" s="703"/>
      <c r="AD33" s="704" t="s">
        <v>405</v>
      </c>
      <c r="AE33" s="704"/>
      <c r="AF33" s="704"/>
      <c r="AG33" s="704"/>
      <c r="AH33" s="704"/>
      <c r="AI33" s="704"/>
      <c r="AJ33" s="704"/>
      <c r="AK33" s="704"/>
      <c r="AL33" s="657" t="s">
        <v>405</v>
      </c>
      <c r="AM33" s="658"/>
      <c r="AN33" s="658"/>
      <c r="AO33" s="705"/>
      <c r="AP33" s="200"/>
      <c r="AQ33" s="201"/>
      <c r="AR33" s="394"/>
      <c r="AS33" s="393"/>
      <c r="AT33" s="393"/>
      <c r="AU33" s="393"/>
      <c r="AV33" s="393"/>
      <c r="AW33" s="393"/>
      <c r="AX33" s="393"/>
      <c r="AY33" s="393"/>
      <c r="AZ33" s="393"/>
      <c r="BA33" s="393"/>
      <c r="BB33" s="393"/>
      <c r="BC33" s="393"/>
      <c r="BD33" s="393"/>
      <c r="BE33" s="393"/>
      <c r="BF33" s="393"/>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D33" s="686" t="s">
        <v>205</v>
      </c>
      <c r="CE33" s="687"/>
      <c r="CF33" s="687"/>
      <c r="CG33" s="687"/>
      <c r="CH33" s="687"/>
      <c r="CI33" s="687"/>
      <c r="CJ33" s="687"/>
      <c r="CK33" s="687"/>
      <c r="CL33" s="687"/>
      <c r="CM33" s="687"/>
      <c r="CN33" s="687"/>
      <c r="CO33" s="687"/>
      <c r="CP33" s="687"/>
      <c r="CQ33" s="688"/>
      <c r="CR33" s="654">
        <v>5468565</v>
      </c>
      <c r="CS33" s="667"/>
      <c r="CT33" s="667"/>
      <c r="CU33" s="667"/>
      <c r="CV33" s="667"/>
      <c r="CW33" s="667"/>
      <c r="CX33" s="667"/>
      <c r="CY33" s="668"/>
      <c r="CZ33" s="657">
        <v>52.1</v>
      </c>
      <c r="DA33" s="669"/>
      <c r="DB33" s="669"/>
      <c r="DC33" s="670"/>
      <c r="DD33" s="660">
        <v>4306268</v>
      </c>
      <c r="DE33" s="667"/>
      <c r="DF33" s="667"/>
      <c r="DG33" s="667"/>
      <c r="DH33" s="667"/>
      <c r="DI33" s="667"/>
      <c r="DJ33" s="667"/>
      <c r="DK33" s="668"/>
      <c r="DL33" s="660">
        <v>2987601</v>
      </c>
      <c r="DM33" s="667"/>
      <c r="DN33" s="667"/>
      <c r="DO33" s="667"/>
      <c r="DP33" s="667"/>
      <c r="DQ33" s="667"/>
      <c r="DR33" s="667"/>
      <c r="DS33" s="667"/>
      <c r="DT33" s="667"/>
      <c r="DU33" s="667"/>
      <c r="DV33" s="668"/>
      <c r="DW33" s="657">
        <v>46.5</v>
      </c>
      <c r="DX33" s="669"/>
      <c r="DY33" s="669"/>
      <c r="DZ33" s="669"/>
      <c r="EA33" s="669"/>
      <c r="EB33" s="669"/>
      <c r="EC33" s="677"/>
    </row>
    <row r="34" spans="2:133" ht="11.25" customHeight="1">
      <c r="B34" s="651" t="s">
        <v>206</v>
      </c>
      <c r="C34" s="652"/>
      <c r="D34" s="652"/>
      <c r="E34" s="652"/>
      <c r="F34" s="652"/>
      <c r="G34" s="652"/>
      <c r="H34" s="652"/>
      <c r="I34" s="652"/>
      <c r="J34" s="652"/>
      <c r="K34" s="652"/>
      <c r="L34" s="652"/>
      <c r="M34" s="652"/>
      <c r="N34" s="652"/>
      <c r="O34" s="652"/>
      <c r="P34" s="652"/>
      <c r="Q34" s="653"/>
      <c r="R34" s="654">
        <v>218068</v>
      </c>
      <c r="S34" s="655"/>
      <c r="T34" s="655"/>
      <c r="U34" s="655"/>
      <c r="V34" s="655"/>
      <c r="W34" s="655"/>
      <c r="X34" s="655"/>
      <c r="Y34" s="656"/>
      <c r="Z34" s="703">
        <v>2</v>
      </c>
      <c r="AA34" s="703"/>
      <c r="AB34" s="703"/>
      <c r="AC34" s="703"/>
      <c r="AD34" s="704">
        <v>2365</v>
      </c>
      <c r="AE34" s="704"/>
      <c r="AF34" s="704"/>
      <c r="AG34" s="704"/>
      <c r="AH34" s="704"/>
      <c r="AI34" s="704"/>
      <c r="AJ34" s="704"/>
      <c r="AK34" s="704"/>
      <c r="AL34" s="657">
        <v>0</v>
      </c>
      <c r="AM34" s="658"/>
      <c r="AN34" s="658"/>
      <c r="AO34" s="705"/>
      <c r="AP34" s="202"/>
      <c r="AQ34" s="715" t="s">
        <v>207</v>
      </c>
      <c r="AR34" s="716"/>
      <c r="AS34" s="716"/>
      <c r="AT34" s="716"/>
      <c r="AU34" s="716"/>
      <c r="AV34" s="716"/>
      <c r="AW34" s="716"/>
      <c r="AX34" s="716"/>
      <c r="AY34" s="716"/>
      <c r="AZ34" s="716"/>
      <c r="BA34" s="716"/>
      <c r="BB34" s="716"/>
      <c r="BC34" s="716"/>
      <c r="BD34" s="716"/>
      <c r="BE34" s="716"/>
      <c r="BF34" s="717"/>
      <c r="BG34" s="715" t="s">
        <v>208</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6" t="s">
        <v>467</v>
      </c>
      <c r="CE34" s="687"/>
      <c r="CF34" s="687"/>
      <c r="CG34" s="687"/>
      <c r="CH34" s="687"/>
      <c r="CI34" s="687"/>
      <c r="CJ34" s="687"/>
      <c r="CK34" s="687"/>
      <c r="CL34" s="687"/>
      <c r="CM34" s="687"/>
      <c r="CN34" s="687"/>
      <c r="CO34" s="687"/>
      <c r="CP34" s="687"/>
      <c r="CQ34" s="688"/>
      <c r="CR34" s="654">
        <v>1119053</v>
      </c>
      <c r="CS34" s="655"/>
      <c r="CT34" s="655"/>
      <c r="CU34" s="655"/>
      <c r="CV34" s="655"/>
      <c r="CW34" s="655"/>
      <c r="CX34" s="655"/>
      <c r="CY34" s="656"/>
      <c r="CZ34" s="657">
        <v>10.7</v>
      </c>
      <c r="DA34" s="669"/>
      <c r="DB34" s="669"/>
      <c r="DC34" s="670"/>
      <c r="DD34" s="660">
        <v>890755</v>
      </c>
      <c r="DE34" s="655"/>
      <c r="DF34" s="655"/>
      <c r="DG34" s="655"/>
      <c r="DH34" s="655"/>
      <c r="DI34" s="655"/>
      <c r="DJ34" s="655"/>
      <c r="DK34" s="656"/>
      <c r="DL34" s="660">
        <v>582953</v>
      </c>
      <c r="DM34" s="655"/>
      <c r="DN34" s="655"/>
      <c r="DO34" s="655"/>
      <c r="DP34" s="655"/>
      <c r="DQ34" s="655"/>
      <c r="DR34" s="655"/>
      <c r="DS34" s="655"/>
      <c r="DT34" s="655"/>
      <c r="DU34" s="655"/>
      <c r="DV34" s="656"/>
      <c r="DW34" s="657">
        <v>9.1</v>
      </c>
      <c r="DX34" s="669"/>
      <c r="DY34" s="669"/>
      <c r="DZ34" s="669"/>
      <c r="EA34" s="669"/>
      <c r="EB34" s="669"/>
      <c r="EC34" s="677"/>
    </row>
    <row r="35" spans="2:133" ht="11.25" customHeight="1">
      <c r="B35" s="651" t="s">
        <v>209</v>
      </c>
      <c r="C35" s="652"/>
      <c r="D35" s="652"/>
      <c r="E35" s="652"/>
      <c r="F35" s="652"/>
      <c r="G35" s="652"/>
      <c r="H35" s="652"/>
      <c r="I35" s="652"/>
      <c r="J35" s="652"/>
      <c r="K35" s="652"/>
      <c r="L35" s="652"/>
      <c r="M35" s="652"/>
      <c r="N35" s="652"/>
      <c r="O35" s="652"/>
      <c r="P35" s="652"/>
      <c r="Q35" s="653"/>
      <c r="R35" s="654">
        <v>1230180</v>
      </c>
      <c r="S35" s="655"/>
      <c r="T35" s="655"/>
      <c r="U35" s="655"/>
      <c r="V35" s="655"/>
      <c r="W35" s="655"/>
      <c r="X35" s="655"/>
      <c r="Y35" s="656"/>
      <c r="Z35" s="703">
        <v>11.5</v>
      </c>
      <c r="AA35" s="703"/>
      <c r="AB35" s="703"/>
      <c r="AC35" s="703"/>
      <c r="AD35" s="704" t="s">
        <v>405</v>
      </c>
      <c r="AE35" s="704"/>
      <c r="AF35" s="704"/>
      <c r="AG35" s="704"/>
      <c r="AH35" s="704"/>
      <c r="AI35" s="704"/>
      <c r="AJ35" s="704"/>
      <c r="AK35" s="704"/>
      <c r="AL35" s="657" t="s">
        <v>405</v>
      </c>
      <c r="AM35" s="658"/>
      <c r="AN35" s="658"/>
      <c r="AO35" s="705"/>
      <c r="AP35" s="202"/>
      <c r="AQ35" s="709" t="s">
        <v>468</v>
      </c>
      <c r="AR35" s="710"/>
      <c r="AS35" s="710"/>
      <c r="AT35" s="710"/>
      <c r="AU35" s="710"/>
      <c r="AV35" s="710"/>
      <c r="AW35" s="710"/>
      <c r="AX35" s="710"/>
      <c r="AY35" s="711"/>
      <c r="AZ35" s="706">
        <v>2514643</v>
      </c>
      <c r="BA35" s="707"/>
      <c r="BB35" s="707"/>
      <c r="BC35" s="707"/>
      <c r="BD35" s="707"/>
      <c r="BE35" s="707"/>
      <c r="BF35" s="708"/>
      <c r="BG35" s="712" t="s">
        <v>210</v>
      </c>
      <c r="BH35" s="713"/>
      <c r="BI35" s="713"/>
      <c r="BJ35" s="713"/>
      <c r="BK35" s="713"/>
      <c r="BL35" s="713"/>
      <c r="BM35" s="713"/>
      <c r="BN35" s="713"/>
      <c r="BO35" s="713"/>
      <c r="BP35" s="713"/>
      <c r="BQ35" s="713"/>
      <c r="BR35" s="713"/>
      <c r="BS35" s="713"/>
      <c r="BT35" s="713"/>
      <c r="BU35" s="714"/>
      <c r="BV35" s="706">
        <v>50975</v>
      </c>
      <c r="BW35" s="707"/>
      <c r="BX35" s="707"/>
      <c r="BY35" s="707"/>
      <c r="BZ35" s="707"/>
      <c r="CA35" s="707"/>
      <c r="CB35" s="708"/>
      <c r="CD35" s="686" t="s">
        <v>469</v>
      </c>
      <c r="CE35" s="687"/>
      <c r="CF35" s="687"/>
      <c r="CG35" s="687"/>
      <c r="CH35" s="687"/>
      <c r="CI35" s="687"/>
      <c r="CJ35" s="687"/>
      <c r="CK35" s="687"/>
      <c r="CL35" s="687"/>
      <c r="CM35" s="687"/>
      <c r="CN35" s="687"/>
      <c r="CO35" s="687"/>
      <c r="CP35" s="687"/>
      <c r="CQ35" s="688"/>
      <c r="CR35" s="654">
        <v>379158</v>
      </c>
      <c r="CS35" s="667"/>
      <c r="CT35" s="667"/>
      <c r="CU35" s="667"/>
      <c r="CV35" s="667"/>
      <c r="CW35" s="667"/>
      <c r="CX35" s="667"/>
      <c r="CY35" s="668"/>
      <c r="CZ35" s="657">
        <v>3.6</v>
      </c>
      <c r="DA35" s="669"/>
      <c r="DB35" s="669"/>
      <c r="DC35" s="670"/>
      <c r="DD35" s="660">
        <v>273430</v>
      </c>
      <c r="DE35" s="667"/>
      <c r="DF35" s="667"/>
      <c r="DG35" s="667"/>
      <c r="DH35" s="667"/>
      <c r="DI35" s="667"/>
      <c r="DJ35" s="667"/>
      <c r="DK35" s="668"/>
      <c r="DL35" s="660">
        <v>187224</v>
      </c>
      <c r="DM35" s="667"/>
      <c r="DN35" s="667"/>
      <c r="DO35" s="667"/>
      <c r="DP35" s="667"/>
      <c r="DQ35" s="667"/>
      <c r="DR35" s="667"/>
      <c r="DS35" s="667"/>
      <c r="DT35" s="667"/>
      <c r="DU35" s="667"/>
      <c r="DV35" s="668"/>
      <c r="DW35" s="657">
        <v>2.9</v>
      </c>
      <c r="DX35" s="669"/>
      <c r="DY35" s="669"/>
      <c r="DZ35" s="669"/>
      <c r="EA35" s="669"/>
      <c r="EB35" s="669"/>
      <c r="EC35" s="677"/>
    </row>
    <row r="36" spans="2:133" ht="11.25" customHeight="1">
      <c r="B36" s="651" t="s">
        <v>211</v>
      </c>
      <c r="C36" s="652"/>
      <c r="D36" s="652"/>
      <c r="E36" s="652"/>
      <c r="F36" s="652"/>
      <c r="G36" s="652"/>
      <c r="H36" s="652"/>
      <c r="I36" s="652"/>
      <c r="J36" s="652"/>
      <c r="K36" s="652"/>
      <c r="L36" s="652"/>
      <c r="M36" s="652"/>
      <c r="N36" s="652"/>
      <c r="O36" s="652"/>
      <c r="P36" s="652"/>
      <c r="Q36" s="653"/>
      <c r="R36" s="654" t="s">
        <v>405</v>
      </c>
      <c r="S36" s="655"/>
      <c r="T36" s="655"/>
      <c r="U36" s="655"/>
      <c r="V36" s="655"/>
      <c r="W36" s="655"/>
      <c r="X36" s="655"/>
      <c r="Y36" s="656"/>
      <c r="Z36" s="703" t="s">
        <v>405</v>
      </c>
      <c r="AA36" s="703"/>
      <c r="AB36" s="703"/>
      <c r="AC36" s="703"/>
      <c r="AD36" s="704" t="s">
        <v>405</v>
      </c>
      <c r="AE36" s="704"/>
      <c r="AF36" s="704"/>
      <c r="AG36" s="704"/>
      <c r="AH36" s="704"/>
      <c r="AI36" s="704"/>
      <c r="AJ36" s="704"/>
      <c r="AK36" s="704"/>
      <c r="AL36" s="657" t="s">
        <v>405</v>
      </c>
      <c r="AM36" s="658"/>
      <c r="AN36" s="658"/>
      <c r="AO36" s="705"/>
      <c r="AQ36" s="689" t="s">
        <v>470</v>
      </c>
      <c r="AR36" s="690"/>
      <c r="AS36" s="690"/>
      <c r="AT36" s="690"/>
      <c r="AU36" s="690"/>
      <c r="AV36" s="690"/>
      <c r="AW36" s="690"/>
      <c r="AX36" s="690"/>
      <c r="AY36" s="691"/>
      <c r="AZ36" s="654">
        <v>1466866</v>
      </c>
      <c r="BA36" s="655"/>
      <c r="BB36" s="655"/>
      <c r="BC36" s="655"/>
      <c r="BD36" s="667"/>
      <c r="BE36" s="667"/>
      <c r="BF36" s="692"/>
      <c r="BG36" s="686" t="s">
        <v>212</v>
      </c>
      <c r="BH36" s="687"/>
      <c r="BI36" s="687"/>
      <c r="BJ36" s="687"/>
      <c r="BK36" s="687"/>
      <c r="BL36" s="687"/>
      <c r="BM36" s="687"/>
      <c r="BN36" s="687"/>
      <c r="BO36" s="687"/>
      <c r="BP36" s="687"/>
      <c r="BQ36" s="687"/>
      <c r="BR36" s="687"/>
      <c r="BS36" s="687"/>
      <c r="BT36" s="687"/>
      <c r="BU36" s="688"/>
      <c r="BV36" s="654">
        <v>36748</v>
      </c>
      <c r="BW36" s="655"/>
      <c r="BX36" s="655"/>
      <c r="BY36" s="655"/>
      <c r="BZ36" s="655"/>
      <c r="CA36" s="655"/>
      <c r="CB36" s="693"/>
      <c r="CD36" s="686" t="s">
        <v>213</v>
      </c>
      <c r="CE36" s="687"/>
      <c r="CF36" s="687"/>
      <c r="CG36" s="687"/>
      <c r="CH36" s="687"/>
      <c r="CI36" s="687"/>
      <c r="CJ36" s="687"/>
      <c r="CK36" s="687"/>
      <c r="CL36" s="687"/>
      <c r="CM36" s="687"/>
      <c r="CN36" s="687"/>
      <c r="CO36" s="687"/>
      <c r="CP36" s="687"/>
      <c r="CQ36" s="688"/>
      <c r="CR36" s="654">
        <v>2641469</v>
      </c>
      <c r="CS36" s="655"/>
      <c r="CT36" s="655"/>
      <c r="CU36" s="655"/>
      <c r="CV36" s="655"/>
      <c r="CW36" s="655"/>
      <c r="CX36" s="655"/>
      <c r="CY36" s="656"/>
      <c r="CZ36" s="657">
        <v>25.2</v>
      </c>
      <c r="DA36" s="669"/>
      <c r="DB36" s="669"/>
      <c r="DC36" s="670"/>
      <c r="DD36" s="660">
        <v>2130029</v>
      </c>
      <c r="DE36" s="655"/>
      <c r="DF36" s="655"/>
      <c r="DG36" s="655"/>
      <c r="DH36" s="655"/>
      <c r="DI36" s="655"/>
      <c r="DJ36" s="655"/>
      <c r="DK36" s="656"/>
      <c r="DL36" s="660">
        <v>1538571</v>
      </c>
      <c r="DM36" s="655"/>
      <c r="DN36" s="655"/>
      <c r="DO36" s="655"/>
      <c r="DP36" s="655"/>
      <c r="DQ36" s="655"/>
      <c r="DR36" s="655"/>
      <c r="DS36" s="655"/>
      <c r="DT36" s="655"/>
      <c r="DU36" s="655"/>
      <c r="DV36" s="656"/>
      <c r="DW36" s="657">
        <v>23.9</v>
      </c>
      <c r="DX36" s="669"/>
      <c r="DY36" s="669"/>
      <c r="DZ36" s="669"/>
      <c r="EA36" s="669"/>
      <c r="EB36" s="669"/>
      <c r="EC36" s="677"/>
    </row>
    <row r="37" spans="2:133" ht="11.25" customHeight="1">
      <c r="B37" s="651" t="s">
        <v>471</v>
      </c>
      <c r="C37" s="652"/>
      <c r="D37" s="652"/>
      <c r="E37" s="652"/>
      <c r="F37" s="652"/>
      <c r="G37" s="652"/>
      <c r="H37" s="652"/>
      <c r="I37" s="652"/>
      <c r="J37" s="652"/>
      <c r="K37" s="652"/>
      <c r="L37" s="652"/>
      <c r="M37" s="652"/>
      <c r="N37" s="652"/>
      <c r="O37" s="652"/>
      <c r="P37" s="652"/>
      <c r="Q37" s="653"/>
      <c r="R37" s="654">
        <v>278680</v>
      </c>
      <c r="S37" s="655"/>
      <c r="T37" s="655"/>
      <c r="U37" s="655"/>
      <c r="V37" s="655"/>
      <c r="W37" s="655"/>
      <c r="X37" s="655"/>
      <c r="Y37" s="656"/>
      <c r="Z37" s="703">
        <v>2.6</v>
      </c>
      <c r="AA37" s="703"/>
      <c r="AB37" s="703"/>
      <c r="AC37" s="703"/>
      <c r="AD37" s="704" t="s">
        <v>405</v>
      </c>
      <c r="AE37" s="704"/>
      <c r="AF37" s="704"/>
      <c r="AG37" s="704"/>
      <c r="AH37" s="704"/>
      <c r="AI37" s="704"/>
      <c r="AJ37" s="704"/>
      <c r="AK37" s="704"/>
      <c r="AL37" s="657" t="s">
        <v>405</v>
      </c>
      <c r="AM37" s="658"/>
      <c r="AN37" s="658"/>
      <c r="AO37" s="705"/>
      <c r="AQ37" s="689" t="s">
        <v>472</v>
      </c>
      <c r="AR37" s="690"/>
      <c r="AS37" s="690"/>
      <c r="AT37" s="690"/>
      <c r="AU37" s="690"/>
      <c r="AV37" s="690"/>
      <c r="AW37" s="690"/>
      <c r="AX37" s="690"/>
      <c r="AY37" s="691"/>
      <c r="AZ37" s="654">
        <v>308655</v>
      </c>
      <c r="BA37" s="655"/>
      <c r="BB37" s="655"/>
      <c r="BC37" s="655"/>
      <c r="BD37" s="667"/>
      <c r="BE37" s="667"/>
      <c r="BF37" s="692"/>
      <c r="BG37" s="686" t="s">
        <v>214</v>
      </c>
      <c r="BH37" s="687"/>
      <c r="BI37" s="687"/>
      <c r="BJ37" s="687"/>
      <c r="BK37" s="687"/>
      <c r="BL37" s="687"/>
      <c r="BM37" s="687"/>
      <c r="BN37" s="687"/>
      <c r="BO37" s="687"/>
      <c r="BP37" s="687"/>
      <c r="BQ37" s="687"/>
      <c r="BR37" s="687"/>
      <c r="BS37" s="687"/>
      <c r="BT37" s="687"/>
      <c r="BU37" s="688"/>
      <c r="BV37" s="654">
        <v>2083</v>
      </c>
      <c r="BW37" s="655"/>
      <c r="BX37" s="655"/>
      <c r="BY37" s="655"/>
      <c r="BZ37" s="655"/>
      <c r="CA37" s="655"/>
      <c r="CB37" s="693"/>
      <c r="CD37" s="686" t="s">
        <v>473</v>
      </c>
      <c r="CE37" s="687"/>
      <c r="CF37" s="687"/>
      <c r="CG37" s="687"/>
      <c r="CH37" s="687"/>
      <c r="CI37" s="687"/>
      <c r="CJ37" s="687"/>
      <c r="CK37" s="687"/>
      <c r="CL37" s="687"/>
      <c r="CM37" s="687"/>
      <c r="CN37" s="687"/>
      <c r="CO37" s="687"/>
      <c r="CP37" s="687"/>
      <c r="CQ37" s="688"/>
      <c r="CR37" s="654">
        <v>416135</v>
      </c>
      <c r="CS37" s="667"/>
      <c r="CT37" s="667"/>
      <c r="CU37" s="667"/>
      <c r="CV37" s="667"/>
      <c r="CW37" s="667"/>
      <c r="CX37" s="667"/>
      <c r="CY37" s="668"/>
      <c r="CZ37" s="657">
        <v>4</v>
      </c>
      <c r="DA37" s="669"/>
      <c r="DB37" s="669"/>
      <c r="DC37" s="670"/>
      <c r="DD37" s="660">
        <v>415455</v>
      </c>
      <c r="DE37" s="667"/>
      <c r="DF37" s="667"/>
      <c r="DG37" s="667"/>
      <c r="DH37" s="667"/>
      <c r="DI37" s="667"/>
      <c r="DJ37" s="667"/>
      <c r="DK37" s="668"/>
      <c r="DL37" s="660">
        <v>376589</v>
      </c>
      <c r="DM37" s="667"/>
      <c r="DN37" s="667"/>
      <c r="DO37" s="667"/>
      <c r="DP37" s="667"/>
      <c r="DQ37" s="667"/>
      <c r="DR37" s="667"/>
      <c r="DS37" s="667"/>
      <c r="DT37" s="667"/>
      <c r="DU37" s="667"/>
      <c r="DV37" s="668"/>
      <c r="DW37" s="657">
        <v>5.9</v>
      </c>
      <c r="DX37" s="669"/>
      <c r="DY37" s="669"/>
      <c r="DZ37" s="669"/>
      <c r="EA37" s="669"/>
      <c r="EB37" s="669"/>
      <c r="EC37" s="677"/>
    </row>
    <row r="38" spans="2:133" ht="11.25" customHeight="1">
      <c r="B38" s="635" t="s">
        <v>474</v>
      </c>
      <c r="C38" s="636"/>
      <c r="D38" s="636"/>
      <c r="E38" s="636"/>
      <c r="F38" s="636"/>
      <c r="G38" s="636"/>
      <c r="H38" s="636"/>
      <c r="I38" s="636"/>
      <c r="J38" s="636"/>
      <c r="K38" s="636"/>
      <c r="L38" s="636"/>
      <c r="M38" s="636"/>
      <c r="N38" s="636"/>
      <c r="O38" s="636"/>
      <c r="P38" s="636"/>
      <c r="Q38" s="637"/>
      <c r="R38" s="638">
        <v>10699849</v>
      </c>
      <c r="S38" s="681"/>
      <c r="T38" s="681"/>
      <c r="U38" s="681"/>
      <c r="V38" s="681"/>
      <c r="W38" s="681"/>
      <c r="X38" s="681"/>
      <c r="Y38" s="698"/>
      <c r="Z38" s="699">
        <v>100</v>
      </c>
      <c r="AA38" s="699"/>
      <c r="AB38" s="699"/>
      <c r="AC38" s="699"/>
      <c r="AD38" s="700">
        <v>6151651</v>
      </c>
      <c r="AE38" s="700"/>
      <c r="AF38" s="700"/>
      <c r="AG38" s="700"/>
      <c r="AH38" s="700"/>
      <c r="AI38" s="700"/>
      <c r="AJ38" s="700"/>
      <c r="AK38" s="700"/>
      <c r="AL38" s="641">
        <v>100</v>
      </c>
      <c r="AM38" s="701"/>
      <c r="AN38" s="701"/>
      <c r="AO38" s="702"/>
      <c r="AQ38" s="689" t="s">
        <v>475</v>
      </c>
      <c r="AR38" s="690"/>
      <c r="AS38" s="690"/>
      <c r="AT38" s="690"/>
      <c r="AU38" s="690"/>
      <c r="AV38" s="690"/>
      <c r="AW38" s="690"/>
      <c r="AX38" s="690"/>
      <c r="AY38" s="691"/>
      <c r="AZ38" s="654">
        <v>29148</v>
      </c>
      <c r="BA38" s="655"/>
      <c r="BB38" s="655"/>
      <c r="BC38" s="655"/>
      <c r="BD38" s="667"/>
      <c r="BE38" s="667"/>
      <c r="BF38" s="692"/>
      <c r="BG38" s="686" t="s">
        <v>215</v>
      </c>
      <c r="BH38" s="687"/>
      <c r="BI38" s="687"/>
      <c r="BJ38" s="687"/>
      <c r="BK38" s="687"/>
      <c r="BL38" s="687"/>
      <c r="BM38" s="687"/>
      <c r="BN38" s="687"/>
      <c r="BO38" s="687"/>
      <c r="BP38" s="687"/>
      <c r="BQ38" s="687"/>
      <c r="BR38" s="687"/>
      <c r="BS38" s="687"/>
      <c r="BT38" s="687"/>
      <c r="BU38" s="688"/>
      <c r="BV38" s="654">
        <v>3489</v>
      </c>
      <c r="BW38" s="655"/>
      <c r="BX38" s="655"/>
      <c r="BY38" s="655"/>
      <c r="BZ38" s="655"/>
      <c r="CA38" s="655"/>
      <c r="CB38" s="693"/>
      <c r="CD38" s="686" t="s">
        <v>476</v>
      </c>
      <c r="CE38" s="687"/>
      <c r="CF38" s="687"/>
      <c r="CG38" s="687"/>
      <c r="CH38" s="687"/>
      <c r="CI38" s="687"/>
      <c r="CJ38" s="687"/>
      <c r="CK38" s="687"/>
      <c r="CL38" s="687"/>
      <c r="CM38" s="687"/>
      <c r="CN38" s="687"/>
      <c r="CO38" s="687"/>
      <c r="CP38" s="687"/>
      <c r="CQ38" s="688"/>
      <c r="CR38" s="654">
        <v>1018629</v>
      </c>
      <c r="CS38" s="655"/>
      <c r="CT38" s="655"/>
      <c r="CU38" s="655"/>
      <c r="CV38" s="655"/>
      <c r="CW38" s="655"/>
      <c r="CX38" s="655"/>
      <c r="CY38" s="656"/>
      <c r="CZ38" s="657">
        <v>9.6999999999999993</v>
      </c>
      <c r="DA38" s="669"/>
      <c r="DB38" s="669"/>
      <c r="DC38" s="670"/>
      <c r="DD38" s="660">
        <v>907768</v>
      </c>
      <c r="DE38" s="655"/>
      <c r="DF38" s="655"/>
      <c r="DG38" s="655"/>
      <c r="DH38" s="655"/>
      <c r="DI38" s="655"/>
      <c r="DJ38" s="655"/>
      <c r="DK38" s="656"/>
      <c r="DL38" s="660">
        <v>677053</v>
      </c>
      <c r="DM38" s="655"/>
      <c r="DN38" s="655"/>
      <c r="DO38" s="655"/>
      <c r="DP38" s="655"/>
      <c r="DQ38" s="655"/>
      <c r="DR38" s="655"/>
      <c r="DS38" s="655"/>
      <c r="DT38" s="655"/>
      <c r="DU38" s="655"/>
      <c r="DV38" s="656"/>
      <c r="DW38" s="657">
        <v>10.5</v>
      </c>
      <c r="DX38" s="669"/>
      <c r="DY38" s="669"/>
      <c r="DZ38" s="669"/>
      <c r="EA38" s="669"/>
      <c r="EB38" s="669"/>
      <c r="EC38" s="677"/>
    </row>
    <row r="39" spans="2:133" ht="11.25" customHeight="1">
      <c r="AQ39" s="689" t="s">
        <v>477</v>
      </c>
      <c r="AR39" s="690"/>
      <c r="AS39" s="690"/>
      <c r="AT39" s="690"/>
      <c r="AU39" s="690"/>
      <c r="AV39" s="690"/>
      <c r="AW39" s="690"/>
      <c r="AX39" s="690"/>
      <c r="AY39" s="691"/>
      <c r="AZ39" s="654" t="s">
        <v>405</v>
      </c>
      <c r="BA39" s="655"/>
      <c r="BB39" s="655"/>
      <c r="BC39" s="655"/>
      <c r="BD39" s="667"/>
      <c r="BE39" s="667"/>
      <c r="BF39" s="692"/>
      <c r="BG39" s="694" t="s">
        <v>478</v>
      </c>
      <c r="BH39" s="695"/>
      <c r="BI39" s="695"/>
      <c r="BJ39" s="695"/>
      <c r="BK39" s="695"/>
      <c r="BL39" s="396"/>
      <c r="BM39" s="687" t="s">
        <v>479</v>
      </c>
      <c r="BN39" s="687"/>
      <c r="BO39" s="687"/>
      <c r="BP39" s="687"/>
      <c r="BQ39" s="687"/>
      <c r="BR39" s="687"/>
      <c r="BS39" s="687"/>
      <c r="BT39" s="687"/>
      <c r="BU39" s="688"/>
      <c r="BV39" s="654">
        <v>118</v>
      </c>
      <c r="BW39" s="655"/>
      <c r="BX39" s="655"/>
      <c r="BY39" s="655"/>
      <c r="BZ39" s="655"/>
      <c r="CA39" s="655"/>
      <c r="CB39" s="693"/>
      <c r="CD39" s="686" t="s">
        <v>480</v>
      </c>
      <c r="CE39" s="687"/>
      <c r="CF39" s="687"/>
      <c r="CG39" s="687"/>
      <c r="CH39" s="687"/>
      <c r="CI39" s="687"/>
      <c r="CJ39" s="687"/>
      <c r="CK39" s="687"/>
      <c r="CL39" s="687"/>
      <c r="CM39" s="687"/>
      <c r="CN39" s="687"/>
      <c r="CO39" s="687"/>
      <c r="CP39" s="687"/>
      <c r="CQ39" s="688"/>
      <c r="CR39" s="654">
        <v>185684</v>
      </c>
      <c r="CS39" s="667"/>
      <c r="CT39" s="667"/>
      <c r="CU39" s="667"/>
      <c r="CV39" s="667"/>
      <c r="CW39" s="667"/>
      <c r="CX39" s="667"/>
      <c r="CY39" s="668"/>
      <c r="CZ39" s="657">
        <v>1.8</v>
      </c>
      <c r="DA39" s="669"/>
      <c r="DB39" s="669"/>
      <c r="DC39" s="670"/>
      <c r="DD39" s="660">
        <v>102214</v>
      </c>
      <c r="DE39" s="667"/>
      <c r="DF39" s="667"/>
      <c r="DG39" s="667"/>
      <c r="DH39" s="667"/>
      <c r="DI39" s="667"/>
      <c r="DJ39" s="667"/>
      <c r="DK39" s="668"/>
      <c r="DL39" s="660" t="s">
        <v>405</v>
      </c>
      <c r="DM39" s="667"/>
      <c r="DN39" s="667"/>
      <c r="DO39" s="667"/>
      <c r="DP39" s="667"/>
      <c r="DQ39" s="667"/>
      <c r="DR39" s="667"/>
      <c r="DS39" s="667"/>
      <c r="DT39" s="667"/>
      <c r="DU39" s="667"/>
      <c r="DV39" s="668"/>
      <c r="DW39" s="657" t="s">
        <v>405</v>
      </c>
      <c r="DX39" s="669"/>
      <c r="DY39" s="669"/>
      <c r="DZ39" s="669"/>
      <c r="EA39" s="669"/>
      <c r="EB39" s="669"/>
      <c r="EC39" s="677"/>
    </row>
    <row r="40" spans="2:133" ht="11.25" customHeight="1">
      <c r="AQ40" s="689" t="s">
        <v>481</v>
      </c>
      <c r="AR40" s="690"/>
      <c r="AS40" s="690"/>
      <c r="AT40" s="690"/>
      <c r="AU40" s="690"/>
      <c r="AV40" s="690"/>
      <c r="AW40" s="690"/>
      <c r="AX40" s="690"/>
      <c r="AY40" s="691"/>
      <c r="AZ40" s="654">
        <v>137916</v>
      </c>
      <c r="BA40" s="655"/>
      <c r="BB40" s="655"/>
      <c r="BC40" s="655"/>
      <c r="BD40" s="667"/>
      <c r="BE40" s="667"/>
      <c r="BF40" s="692"/>
      <c r="BG40" s="694"/>
      <c r="BH40" s="695"/>
      <c r="BI40" s="695"/>
      <c r="BJ40" s="695"/>
      <c r="BK40" s="695"/>
      <c r="BL40" s="396"/>
      <c r="BM40" s="687" t="s">
        <v>482</v>
      </c>
      <c r="BN40" s="687"/>
      <c r="BO40" s="687"/>
      <c r="BP40" s="687"/>
      <c r="BQ40" s="687"/>
      <c r="BR40" s="687"/>
      <c r="BS40" s="687"/>
      <c r="BT40" s="687"/>
      <c r="BU40" s="688"/>
      <c r="BV40" s="654">
        <v>104</v>
      </c>
      <c r="BW40" s="655"/>
      <c r="BX40" s="655"/>
      <c r="BY40" s="655"/>
      <c r="BZ40" s="655"/>
      <c r="CA40" s="655"/>
      <c r="CB40" s="693"/>
      <c r="CD40" s="686" t="s">
        <v>483</v>
      </c>
      <c r="CE40" s="687"/>
      <c r="CF40" s="687"/>
      <c r="CG40" s="687"/>
      <c r="CH40" s="687"/>
      <c r="CI40" s="687"/>
      <c r="CJ40" s="687"/>
      <c r="CK40" s="687"/>
      <c r="CL40" s="687"/>
      <c r="CM40" s="687"/>
      <c r="CN40" s="687"/>
      <c r="CO40" s="687"/>
      <c r="CP40" s="687"/>
      <c r="CQ40" s="688"/>
      <c r="CR40" s="654">
        <v>124572</v>
      </c>
      <c r="CS40" s="655"/>
      <c r="CT40" s="655"/>
      <c r="CU40" s="655"/>
      <c r="CV40" s="655"/>
      <c r="CW40" s="655"/>
      <c r="CX40" s="655"/>
      <c r="CY40" s="656"/>
      <c r="CZ40" s="657">
        <v>1.2</v>
      </c>
      <c r="DA40" s="669"/>
      <c r="DB40" s="669"/>
      <c r="DC40" s="670"/>
      <c r="DD40" s="660">
        <v>2072</v>
      </c>
      <c r="DE40" s="655"/>
      <c r="DF40" s="655"/>
      <c r="DG40" s="655"/>
      <c r="DH40" s="655"/>
      <c r="DI40" s="655"/>
      <c r="DJ40" s="655"/>
      <c r="DK40" s="656"/>
      <c r="DL40" s="660">
        <v>1800</v>
      </c>
      <c r="DM40" s="655"/>
      <c r="DN40" s="655"/>
      <c r="DO40" s="655"/>
      <c r="DP40" s="655"/>
      <c r="DQ40" s="655"/>
      <c r="DR40" s="655"/>
      <c r="DS40" s="655"/>
      <c r="DT40" s="655"/>
      <c r="DU40" s="655"/>
      <c r="DV40" s="656"/>
      <c r="DW40" s="657">
        <v>0</v>
      </c>
      <c r="DX40" s="669"/>
      <c r="DY40" s="669"/>
      <c r="DZ40" s="669"/>
      <c r="EA40" s="669"/>
      <c r="EB40" s="669"/>
      <c r="EC40" s="677"/>
    </row>
    <row r="41" spans="2:133" ht="11.25" customHeight="1">
      <c r="AQ41" s="678" t="s">
        <v>484</v>
      </c>
      <c r="AR41" s="679"/>
      <c r="AS41" s="679"/>
      <c r="AT41" s="679"/>
      <c r="AU41" s="679"/>
      <c r="AV41" s="679"/>
      <c r="AW41" s="679"/>
      <c r="AX41" s="679"/>
      <c r="AY41" s="680"/>
      <c r="AZ41" s="638">
        <v>572058</v>
      </c>
      <c r="BA41" s="681"/>
      <c r="BB41" s="681"/>
      <c r="BC41" s="681"/>
      <c r="BD41" s="639"/>
      <c r="BE41" s="639"/>
      <c r="BF41" s="682"/>
      <c r="BG41" s="696"/>
      <c r="BH41" s="697"/>
      <c r="BI41" s="697"/>
      <c r="BJ41" s="697"/>
      <c r="BK41" s="697"/>
      <c r="BL41" s="397"/>
      <c r="BM41" s="683" t="s">
        <v>485</v>
      </c>
      <c r="BN41" s="683"/>
      <c r="BO41" s="683"/>
      <c r="BP41" s="683"/>
      <c r="BQ41" s="683"/>
      <c r="BR41" s="683"/>
      <c r="BS41" s="683"/>
      <c r="BT41" s="683"/>
      <c r="BU41" s="684"/>
      <c r="BV41" s="638">
        <v>337</v>
      </c>
      <c r="BW41" s="681"/>
      <c r="BX41" s="681"/>
      <c r="BY41" s="681"/>
      <c r="BZ41" s="681"/>
      <c r="CA41" s="681"/>
      <c r="CB41" s="685"/>
      <c r="CD41" s="686" t="s">
        <v>486</v>
      </c>
      <c r="CE41" s="687"/>
      <c r="CF41" s="687"/>
      <c r="CG41" s="687"/>
      <c r="CH41" s="687"/>
      <c r="CI41" s="687"/>
      <c r="CJ41" s="687"/>
      <c r="CK41" s="687"/>
      <c r="CL41" s="687"/>
      <c r="CM41" s="687"/>
      <c r="CN41" s="687"/>
      <c r="CO41" s="687"/>
      <c r="CP41" s="687"/>
      <c r="CQ41" s="688"/>
      <c r="CR41" s="654" t="s">
        <v>405</v>
      </c>
      <c r="CS41" s="667"/>
      <c r="CT41" s="667"/>
      <c r="CU41" s="667"/>
      <c r="CV41" s="667"/>
      <c r="CW41" s="667"/>
      <c r="CX41" s="667"/>
      <c r="CY41" s="668"/>
      <c r="CZ41" s="657" t="s">
        <v>405</v>
      </c>
      <c r="DA41" s="669"/>
      <c r="DB41" s="669"/>
      <c r="DC41" s="670"/>
      <c r="DD41" s="660" t="s">
        <v>405</v>
      </c>
      <c r="DE41" s="667"/>
      <c r="DF41" s="667"/>
      <c r="DG41" s="667"/>
      <c r="DH41" s="667"/>
      <c r="DI41" s="667"/>
      <c r="DJ41" s="667"/>
      <c r="DK41" s="668"/>
      <c r="DL41" s="661"/>
      <c r="DM41" s="662"/>
      <c r="DN41" s="662"/>
      <c r="DO41" s="662"/>
      <c r="DP41" s="662"/>
      <c r="DQ41" s="662"/>
      <c r="DR41" s="662"/>
      <c r="DS41" s="662"/>
      <c r="DT41" s="662"/>
      <c r="DU41" s="662"/>
      <c r="DV41" s="663"/>
      <c r="DW41" s="664"/>
      <c r="DX41" s="665"/>
      <c r="DY41" s="665"/>
      <c r="DZ41" s="665"/>
      <c r="EA41" s="665"/>
      <c r="EB41" s="665"/>
      <c r="EC41" s="666"/>
    </row>
    <row r="42" spans="2:133" ht="11.25" customHeight="1">
      <c r="B42" s="394" t="s">
        <v>216</v>
      </c>
      <c r="C42" s="394"/>
      <c r="D42" s="394"/>
      <c r="E42" s="394"/>
      <c r="F42" s="394"/>
      <c r="G42" s="394"/>
      <c r="H42" s="394"/>
      <c r="I42" s="394"/>
      <c r="J42" s="394"/>
      <c r="K42" s="394"/>
      <c r="L42" s="394"/>
      <c r="M42" s="394"/>
      <c r="N42" s="394"/>
      <c r="O42" s="394"/>
      <c r="P42" s="394"/>
      <c r="Q42" s="394"/>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BV42" s="204"/>
      <c r="BW42" s="204"/>
      <c r="BX42" s="204"/>
      <c r="BY42" s="204"/>
      <c r="BZ42" s="204"/>
      <c r="CA42" s="204"/>
      <c r="CB42" s="204"/>
      <c r="CD42" s="651" t="s">
        <v>217</v>
      </c>
      <c r="CE42" s="652"/>
      <c r="CF42" s="652"/>
      <c r="CG42" s="652"/>
      <c r="CH42" s="652"/>
      <c r="CI42" s="652"/>
      <c r="CJ42" s="652"/>
      <c r="CK42" s="652"/>
      <c r="CL42" s="652"/>
      <c r="CM42" s="652"/>
      <c r="CN42" s="652"/>
      <c r="CO42" s="652"/>
      <c r="CP42" s="652"/>
      <c r="CQ42" s="653"/>
      <c r="CR42" s="654">
        <v>1128113</v>
      </c>
      <c r="CS42" s="655"/>
      <c r="CT42" s="655"/>
      <c r="CU42" s="655"/>
      <c r="CV42" s="655"/>
      <c r="CW42" s="655"/>
      <c r="CX42" s="655"/>
      <c r="CY42" s="656"/>
      <c r="CZ42" s="657">
        <v>10.7</v>
      </c>
      <c r="DA42" s="658"/>
      <c r="DB42" s="658"/>
      <c r="DC42" s="659"/>
      <c r="DD42" s="660">
        <v>81709</v>
      </c>
      <c r="DE42" s="655"/>
      <c r="DF42" s="655"/>
      <c r="DG42" s="655"/>
      <c r="DH42" s="655"/>
      <c r="DI42" s="655"/>
      <c r="DJ42" s="655"/>
      <c r="DK42" s="656"/>
      <c r="DL42" s="661"/>
      <c r="DM42" s="662"/>
      <c r="DN42" s="662"/>
      <c r="DO42" s="662"/>
      <c r="DP42" s="662"/>
      <c r="DQ42" s="662"/>
      <c r="DR42" s="662"/>
      <c r="DS42" s="662"/>
      <c r="DT42" s="662"/>
      <c r="DU42" s="662"/>
      <c r="DV42" s="663"/>
      <c r="DW42" s="664"/>
      <c r="DX42" s="665"/>
      <c r="DY42" s="665"/>
      <c r="DZ42" s="665"/>
      <c r="EA42" s="665"/>
      <c r="EB42" s="665"/>
      <c r="EC42" s="666"/>
    </row>
    <row r="43" spans="2:133" ht="11.25" customHeight="1">
      <c r="B43" s="205" t="s">
        <v>218</v>
      </c>
      <c r="C43" s="394"/>
      <c r="D43" s="394"/>
      <c r="E43" s="394"/>
      <c r="F43" s="394"/>
      <c r="G43" s="394"/>
      <c r="H43" s="394"/>
      <c r="I43" s="394"/>
      <c r="J43" s="394"/>
      <c r="K43" s="394"/>
      <c r="L43" s="394"/>
      <c r="M43" s="394"/>
      <c r="N43" s="394"/>
      <c r="O43" s="394"/>
      <c r="P43" s="394"/>
      <c r="Q43" s="394"/>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CD43" s="651" t="s">
        <v>487</v>
      </c>
      <c r="CE43" s="652"/>
      <c r="CF43" s="652"/>
      <c r="CG43" s="652"/>
      <c r="CH43" s="652"/>
      <c r="CI43" s="652"/>
      <c r="CJ43" s="652"/>
      <c r="CK43" s="652"/>
      <c r="CL43" s="652"/>
      <c r="CM43" s="652"/>
      <c r="CN43" s="652"/>
      <c r="CO43" s="652"/>
      <c r="CP43" s="652"/>
      <c r="CQ43" s="653"/>
      <c r="CR43" s="654">
        <v>16820</v>
      </c>
      <c r="CS43" s="667"/>
      <c r="CT43" s="667"/>
      <c r="CU43" s="667"/>
      <c r="CV43" s="667"/>
      <c r="CW43" s="667"/>
      <c r="CX43" s="667"/>
      <c r="CY43" s="668"/>
      <c r="CZ43" s="657">
        <v>0.2</v>
      </c>
      <c r="DA43" s="669"/>
      <c r="DB43" s="669"/>
      <c r="DC43" s="670"/>
      <c r="DD43" s="660">
        <v>16820</v>
      </c>
      <c r="DE43" s="667"/>
      <c r="DF43" s="667"/>
      <c r="DG43" s="667"/>
      <c r="DH43" s="667"/>
      <c r="DI43" s="667"/>
      <c r="DJ43" s="667"/>
      <c r="DK43" s="668"/>
      <c r="DL43" s="661"/>
      <c r="DM43" s="662"/>
      <c r="DN43" s="662"/>
      <c r="DO43" s="662"/>
      <c r="DP43" s="662"/>
      <c r="DQ43" s="662"/>
      <c r="DR43" s="662"/>
      <c r="DS43" s="662"/>
      <c r="DT43" s="662"/>
      <c r="DU43" s="662"/>
      <c r="DV43" s="663"/>
      <c r="DW43" s="664"/>
      <c r="DX43" s="665"/>
      <c r="DY43" s="665"/>
      <c r="DZ43" s="665"/>
      <c r="EA43" s="665"/>
      <c r="EB43" s="665"/>
      <c r="EC43" s="666"/>
    </row>
    <row r="44" spans="2:133" ht="11.25" customHeight="1">
      <c r="B44" s="206" t="s">
        <v>219</v>
      </c>
      <c r="CD44" s="671" t="s">
        <v>196</v>
      </c>
      <c r="CE44" s="672"/>
      <c r="CF44" s="651" t="s">
        <v>488</v>
      </c>
      <c r="CG44" s="652"/>
      <c r="CH44" s="652"/>
      <c r="CI44" s="652"/>
      <c r="CJ44" s="652"/>
      <c r="CK44" s="652"/>
      <c r="CL44" s="652"/>
      <c r="CM44" s="652"/>
      <c r="CN44" s="652"/>
      <c r="CO44" s="652"/>
      <c r="CP44" s="652"/>
      <c r="CQ44" s="653"/>
      <c r="CR44" s="654">
        <v>1127184</v>
      </c>
      <c r="CS44" s="655"/>
      <c r="CT44" s="655"/>
      <c r="CU44" s="655"/>
      <c r="CV44" s="655"/>
      <c r="CW44" s="655"/>
      <c r="CX44" s="655"/>
      <c r="CY44" s="656"/>
      <c r="CZ44" s="657">
        <v>10.7</v>
      </c>
      <c r="DA44" s="658"/>
      <c r="DB44" s="658"/>
      <c r="DC44" s="659"/>
      <c r="DD44" s="660">
        <v>80780</v>
      </c>
      <c r="DE44" s="655"/>
      <c r="DF44" s="655"/>
      <c r="DG44" s="655"/>
      <c r="DH44" s="655"/>
      <c r="DI44" s="655"/>
      <c r="DJ44" s="655"/>
      <c r="DK44" s="656"/>
      <c r="DL44" s="661"/>
      <c r="DM44" s="662"/>
      <c r="DN44" s="662"/>
      <c r="DO44" s="662"/>
      <c r="DP44" s="662"/>
      <c r="DQ44" s="662"/>
      <c r="DR44" s="662"/>
      <c r="DS44" s="662"/>
      <c r="DT44" s="662"/>
      <c r="DU44" s="662"/>
      <c r="DV44" s="663"/>
      <c r="DW44" s="664"/>
      <c r="DX44" s="665"/>
      <c r="DY44" s="665"/>
      <c r="DZ44" s="665"/>
      <c r="EA44" s="665"/>
      <c r="EB44" s="665"/>
      <c r="EC44" s="666"/>
    </row>
    <row r="45" spans="2:133" ht="11.25" customHeight="1">
      <c r="CD45" s="673"/>
      <c r="CE45" s="674"/>
      <c r="CF45" s="651" t="s">
        <v>489</v>
      </c>
      <c r="CG45" s="652"/>
      <c r="CH45" s="652"/>
      <c r="CI45" s="652"/>
      <c r="CJ45" s="652"/>
      <c r="CK45" s="652"/>
      <c r="CL45" s="652"/>
      <c r="CM45" s="652"/>
      <c r="CN45" s="652"/>
      <c r="CO45" s="652"/>
      <c r="CP45" s="652"/>
      <c r="CQ45" s="653"/>
      <c r="CR45" s="654">
        <v>141813</v>
      </c>
      <c r="CS45" s="667"/>
      <c r="CT45" s="667"/>
      <c r="CU45" s="667"/>
      <c r="CV45" s="667"/>
      <c r="CW45" s="667"/>
      <c r="CX45" s="667"/>
      <c r="CY45" s="668"/>
      <c r="CZ45" s="657">
        <v>1.4</v>
      </c>
      <c r="DA45" s="669"/>
      <c r="DB45" s="669"/>
      <c r="DC45" s="670"/>
      <c r="DD45" s="660">
        <v>14824</v>
      </c>
      <c r="DE45" s="667"/>
      <c r="DF45" s="667"/>
      <c r="DG45" s="667"/>
      <c r="DH45" s="667"/>
      <c r="DI45" s="667"/>
      <c r="DJ45" s="667"/>
      <c r="DK45" s="668"/>
      <c r="DL45" s="661"/>
      <c r="DM45" s="662"/>
      <c r="DN45" s="662"/>
      <c r="DO45" s="662"/>
      <c r="DP45" s="662"/>
      <c r="DQ45" s="662"/>
      <c r="DR45" s="662"/>
      <c r="DS45" s="662"/>
      <c r="DT45" s="662"/>
      <c r="DU45" s="662"/>
      <c r="DV45" s="663"/>
      <c r="DW45" s="664"/>
      <c r="DX45" s="665"/>
      <c r="DY45" s="665"/>
      <c r="DZ45" s="665"/>
      <c r="EA45" s="665"/>
      <c r="EB45" s="665"/>
      <c r="EC45" s="666"/>
    </row>
    <row r="46" spans="2:133" ht="11.25" customHeight="1">
      <c r="CD46" s="673"/>
      <c r="CE46" s="674"/>
      <c r="CF46" s="651" t="s">
        <v>490</v>
      </c>
      <c r="CG46" s="652"/>
      <c r="CH46" s="652"/>
      <c r="CI46" s="652"/>
      <c r="CJ46" s="652"/>
      <c r="CK46" s="652"/>
      <c r="CL46" s="652"/>
      <c r="CM46" s="652"/>
      <c r="CN46" s="652"/>
      <c r="CO46" s="652"/>
      <c r="CP46" s="652"/>
      <c r="CQ46" s="653"/>
      <c r="CR46" s="654">
        <v>852864</v>
      </c>
      <c r="CS46" s="655"/>
      <c r="CT46" s="655"/>
      <c r="CU46" s="655"/>
      <c r="CV46" s="655"/>
      <c r="CW46" s="655"/>
      <c r="CX46" s="655"/>
      <c r="CY46" s="656"/>
      <c r="CZ46" s="657">
        <v>8.1</v>
      </c>
      <c r="DA46" s="658"/>
      <c r="DB46" s="658"/>
      <c r="DC46" s="659"/>
      <c r="DD46" s="660">
        <v>62849</v>
      </c>
      <c r="DE46" s="655"/>
      <c r="DF46" s="655"/>
      <c r="DG46" s="655"/>
      <c r="DH46" s="655"/>
      <c r="DI46" s="655"/>
      <c r="DJ46" s="655"/>
      <c r="DK46" s="656"/>
      <c r="DL46" s="661"/>
      <c r="DM46" s="662"/>
      <c r="DN46" s="662"/>
      <c r="DO46" s="662"/>
      <c r="DP46" s="662"/>
      <c r="DQ46" s="662"/>
      <c r="DR46" s="662"/>
      <c r="DS46" s="662"/>
      <c r="DT46" s="662"/>
      <c r="DU46" s="662"/>
      <c r="DV46" s="663"/>
      <c r="DW46" s="664"/>
      <c r="DX46" s="665"/>
      <c r="DY46" s="665"/>
      <c r="DZ46" s="665"/>
      <c r="EA46" s="665"/>
      <c r="EB46" s="665"/>
      <c r="EC46" s="666"/>
    </row>
    <row r="47" spans="2:133" ht="11.25" customHeight="1">
      <c r="CD47" s="673"/>
      <c r="CE47" s="674"/>
      <c r="CF47" s="651" t="s">
        <v>491</v>
      </c>
      <c r="CG47" s="652"/>
      <c r="CH47" s="652"/>
      <c r="CI47" s="652"/>
      <c r="CJ47" s="652"/>
      <c r="CK47" s="652"/>
      <c r="CL47" s="652"/>
      <c r="CM47" s="652"/>
      <c r="CN47" s="652"/>
      <c r="CO47" s="652"/>
      <c r="CP47" s="652"/>
      <c r="CQ47" s="653"/>
      <c r="CR47" s="654">
        <v>929</v>
      </c>
      <c r="CS47" s="667"/>
      <c r="CT47" s="667"/>
      <c r="CU47" s="667"/>
      <c r="CV47" s="667"/>
      <c r="CW47" s="667"/>
      <c r="CX47" s="667"/>
      <c r="CY47" s="668"/>
      <c r="CZ47" s="657">
        <v>0</v>
      </c>
      <c r="DA47" s="669"/>
      <c r="DB47" s="669"/>
      <c r="DC47" s="670"/>
      <c r="DD47" s="660">
        <v>929</v>
      </c>
      <c r="DE47" s="667"/>
      <c r="DF47" s="667"/>
      <c r="DG47" s="667"/>
      <c r="DH47" s="667"/>
      <c r="DI47" s="667"/>
      <c r="DJ47" s="667"/>
      <c r="DK47" s="668"/>
      <c r="DL47" s="661"/>
      <c r="DM47" s="662"/>
      <c r="DN47" s="662"/>
      <c r="DO47" s="662"/>
      <c r="DP47" s="662"/>
      <c r="DQ47" s="662"/>
      <c r="DR47" s="662"/>
      <c r="DS47" s="662"/>
      <c r="DT47" s="662"/>
      <c r="DU47" s="662"/>
      <c r="DV47" s="663"/>
      <c r="DW47" s="664"/>
      <c r="DX47" s="665"/>
      <c r="DY47" s="665"/>
      <c r="DZ47" s="665"/>
      <c r="EA47" s="665"/>
      <c r="EB47" s="665"/>
      <c r="EC47" s="666"/>
    </row>
    <row r="48" spans="2:133" ht="10.8">
      <c r="CD48" s="675"/>
      <c r="CE48" s="676"/>
      <c r="CF48" s="651" t="s">
        <v>492</v>
      </c>
      <c r="CG48" s="652"/>
      <c r="CH48" s="652"/>
      <c r="CI48" s="652"/>
      <c r="CJ48" s="652"/>
      <c r="CK48" s="652"/>
      <c r="CL48" s="652"/>
      <c r="CM48" s="652"/>
      <c r="CN48" s="652"/>
      <c r="CO48" s="652"/>
      <c r="CP48" s="652"/>
      <c r="CQ48" s="653"/>
      <c r="CR48" s="654" t="s">
        <v>405</v>
      </c>
      <c r="CS48" s="655"/>
      <c r="CT48" s="655"/>
      <c r="CU48" s="655"/>
      <c r="CV48" s="655"/>
      <c r="CW48" s="655"/>
      <c r="CX48" s="655"/>
      <c r="CY48" s="656"/>
      <c r="CZ48" s="657" t="s">
        <v>405</v>
      </c>
      <c r="DA48" s="658"/>
      <c r="DB48" s="658"/>
      <c r="DC48" s="659"/>
      <c r="DD48" s="660" t="s">
        <v>405</v>
      </c>
      <c r="DE48" s="655"/>
      <c r="DF48" s="655"/>
      <c r="DG48" s="655"/>
      <c r="DH48" s="655"/>
      <c r="DI48" s="655"/>
      <c r="DJ48" s="655"/>
      <c r="DK48" s="656"/>
      <c r="DL48" s="661"/>
      <c r="DM48" s="662"/>
      <c r="DN48" s="662"/>
      <c r="DO48" s="662"/>
      <c r="DP48" s="662"/>
      <c r="DQ48" s="662"/>
      <c r="DR48" s="662"/>
      <c r="DS48" s="662"/>
      <c r="DT48" s="662"/>
      <c r="DU48" s="662"/>
      <c r="DV48" s="663"/>
      <c r="DW48" s="664"/>
      <c r="DX48" s="665"/>
      <c r="DY48" s="665"/>
      <c r="DZ48" s="665"/>
      <c r="EA48" s="665"/>
      <c r="EB48" s="665"/>
      <c r="EC48" s="666"/>
    </row>
    <row r="49" spans="82:133" ht="11.25" customHeight="1">
      <c r="CD49" s="635" t="s">
        <v>493</v>
      </c>
      <c r="CE49" s="636"/>
      <c r="CF49" s="636"/>
      <c r="CG49" s="636"/>
      <c r="CH49" s="636"/>
      <c r="CI49" s="636"/>
      <c r="CJ49" s="636"/>
      <c r="CK49" s="636"/>
      <c r="CL49" s="636"/>
      <c r="CM49" s="636"/>
      <c r="CN49" s="636"/>
      <c r="CO49" s="636"/>
      <c r="CP49" s="636"/>
      <c r="CQ49" s="637"/>
      <c r="CR49" s="638">
        <v>10496365</v>
      </c>
      <c r="CS49" s="639"/>
      <c r="CT49" s="639"/>
      <c r="CU49" s="639"/>
      <c r="CV49" s="639"/>
      <c r="CW49" s="639"/>
      <c r="CX49" s="639"/>
      <c r="CY49" s="640"/>
      <c r="CZ49" s="641">
        <v>100</v>
      </c>
      <c r="DA49" s="642"/>
      <c r="DB49" s="642"/>
      <c r="DC49" s="643"/>
      <c r="DD49" s="644">
        <v>7415723</v>
      </c>
      <c r="DE49" s="639"/>
      <c r="DF49" s="639"/>
      <c r="DG49" s="639"/>
      <c r="DH49" s="639"/>
      <c r="DI49" s="639"/>
      <c r="DJ49" s="639"/>
      <c r="DK49" s="640"/>
      <c r="DL49" s="645"/>
      <c r="DM49" s="646"/>
      <c r="DN49" s="646"/>
      <c r="DO49" s="646"/>
      <c r="DP49" s="646"/>
      <c r="DQ49" s="646"/>
      <c r="DR49" s="646"/>
      <c r="DS49" s="646"/>
      <c r="DT49" s="646"/>
      <c r="DU49" s="646"/>
      <c r="DV49" s="647"/>
      <c r="DW49" s="648"/>
      <c r="DX49" s="649"/>
      <c r="DY49" s="649"/>
      <c r="DZ49" s="649"/>
      <c r="EA49" s="649"/>
      <c r="EB49" s="649"/>
      <c r="EC49" s="650"/>
    </row>
    <row r="50" spans="82:133" ht="10.8" hidden="1"/>
    <row r="51" spans="82:133" ht="10.8" hidden="1"/>
    <row r="52" spans="82:133" ht="10.8" hidden="1"/>
    <row r="53" spans="82:133" ht="10.8" hidden="1"/>
  </sheetData>
  <sheetProtection algorithmName="SHA-512" hashValue="oerVRan7X+bRR9AE4X6vz1o7G7balsMPGEkVprIL6CCmED2ydTvFGRl715980wgxhfwWZnM6qQb08usQbHTECg==" saltValue="QMvdsgYSDNysUvipjqPN4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41:AY41"/>
    <mergeCell ref="AZ41:BF41"/>
    <mergeCell ref="BM41:BU41"/>
    <mergeCell ref="BV41:CB41"/>
    <mergeCell ref="CD41:CQ41"/>
    <mergeCell ref="CR41:CY41"/>
    <mergeCell ref="CZ41:DC41"/>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52" zoomScale="70" zoomScaleNormal="25" zoomScaleSheetLayoutView="70" workbookViewId="0">
      <selection activeCell="B1" sqref="B1:DI1"/>
    </sheetView>
  </sheetViews>
  <sheetFormatPr defaultColWidth="0" defaultRowHeight="13.2" zeroHeight="1"/>
  <cols>
    <col min="1" max="130" width="2.77734375" style="250" customWidth="1"/>
    <col min="131" max="131" width="1.6640625" style="250" customWidth="1"/>
    <col min="132" max="16384" width="9" style="250" hidden="1"/>
  </cols>
  <sheetData>
    <row r="1" spans="1:131" s="213" customFormat="1" ht="11.25" customHeight="1" thickBot="1">
      <c r="A1" s="208"/>
      <c r="B1" s="208"/>
      <c r="C1" s="208"/>
      <c r="D1" s="208"/>
      <c r="E1" s="208"/>
      <c r="F1" s="208"/>
      <c r="G1" s="208"/>
      <c r="H1" s="208"/>
      <c r="I1" s="208"/>
      <c r="J1" s="208"/>
      <c r="K1" s="208"/>
      <c r="L1" s="208"/>
      <c r="M1" s="208"/>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c r="AR1" s="209"/>
      <c r="AS1" s="209"/>
      <c r="AT1" s="209"/>
      <c r="AU1" s="209"/>
      <c r="AV1" s="209"/>
      <c r="AW1" s="209"/>
      <c r="AX1" s="209"/>
      <c r="AY1" s="209"/>
      <c r="AZ1" s="209"/>
      <c r="BA1" s="209"/>
      <c r="BB1" s="209"/>
      <c r="BC1" s="209"/>
      <c r="BD1" s="209"/>
      <c r="BE1" s="209"/>
      <c r="BF1" s="209"/>
      <c r="BG1" s="209"/>
      <c r="BH1" s="209"/>
      <c r="BI1" s="209"/>
      <c r="BJ1" s="209"/>
      <c r="BK1" s="209"/>
      <c r="BL1" s="209"/>
      <c r="BM1" s="209"/>
      <c r="BN1" s="209"/>
      <c r="BO1" s="209"/>
      <c r="BP1" s="209"/>
      <c r="BQ1" s="209"/>
      <c r="BR1" s="209"/>
      <c r="BS1" s="209"/>
      <c r="BT1" s="209"/>
      <c r="BU1" s="209"/>
      <c r="BV1" s="209"/>
      <c r="BW1" s="209"/>
      <c r="BX1" s="209"/>
      <c r="BY1" s="209"/>
      <c r="BZ1" s="209"/>
      <c r="CA1" s="209"/>
      <c r="CB1" s="209"/>
      <c r="CC1" s="209"/>
      <c r="CD1" s="209"/>
      <c r="CE1" s="209"/>
      <c r="CF1" s="209"/>
      <c r="CG1" s="209"/>
      <c r="CH1" s="209"/>
      <c r="CI1" s="209"/>
      <c r="CJ1" s="209"/>
      <c r="CK1" s="209"/>
      <c r="CL1" s="209"/>
      <c r="CM1" s="209"/>
      <c r="CN1" s="209"/>
      <c r="CO1" s="209"/>
      <c r="CP1" s="209"/>
      <c r="CQ1" s="209"/>
      <c r="CR1" s="209"/>
      <c r="CS1" s="209"/>
      <c r="CT1" s="209"/>
      <c r="CU1" s="209"/>
      <c r="CV1" s="209"/>
      <c r="CW1" s="209"/>
      <c r="CX1" s="209"/>
      <c r="CY1" s="209"/>
      <c r="CZ1" s="209"/>
      <c r="DA1" s="209"/>
      <c r="DB1" s="209"/>
      <c r="DC1" s="209"/>
      <c r="DD1" s="209"/>
      <c r="DE1" s="209"/>
      <c r="DF1" s="209"/>
      <c r="DG1" s="209"/>
      <c r="DH1" s="209"/>
      <c r="DI1" s="209"/>
      <c r="DJ1" s="209"/>
      <c r="DK1" s="209"/>
      <c r="DL1" s="209"/>
      <c r="DM1" s="209"/>
      <c r="DN1" s="209"/>
      <c r="DO1" s="209"/>
      <c r="DP1" s="210"/>
      <c r="DQ1" s="211"/>
      <c r="DR1" s="211"/>
      <c r="DS1" s="211"/>
      <c r="DT1" s="211"/>
      <c r="DU1" s="211"/>
      <c r="DV1" s="211"/>
      <c r="DW1" s="211"/>
      <c r="DX1" s="211"/>
      <c r="DY1" s="211"/>
      <c r="DZ1" s="211"/>
      <c r="EA1" s="212"/>
    </row>
    <row r="2" spans="1:131" s="217" customFormat="1" ht="26.25" customHeight="1" thickBot="1">
      <c r="A2" s="214" t="s">
        <v>220</v>
      </c>
      <c r="B2" s="215"/>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215"/>
      <c r="BO2" s="215"/>
      <c r="BP2" s="215"/>
      <c r="BQ2" s="215"/>
      <c r="BR2" s="215"/>
      <c r="BS2" s="215"/>
      <c r="BT2" s="215"/>
      <c r="BU2" s="215"/>
      <c r="BV2" s="215"/>
      <c r="BW2" s="215"/>
      <c r="BX2" s="215"/>
      <c r="BY2" s="215"/>
      <c r="BZ2" s="215"/>
      <c r="CA2" s="215"/>
      <c r="CB2" s="215"/>
      <c r="CC2" s="215"/>
      <c r="CD2" s="215"/>
      <c r="CE2" s="215"/>
      <c r="CF2" s="215"/>
      <c r="CG2" s="215"/>
      <c r="CH2" s="215"/>
      <c r="CI2" s="215"/>
      <c r="CJ2" s="215"/>
      <c r="CK2" s="215"/>
      <c r="CL2" s="215"/>
      <c r="CM2" s="215"/>
      <c r="CN2" s="215"/>
      <c r="CO2" s="215"/>
      <c r="CP2" s="215"/>
      <c r="CQ2" s="215"/>
      <c r="CR2" s="215"/>
      <c r="CS2" s="215"/>
      <c r="CT2" s="215"/>
      <c r="CU2" s="215"/>
      <c r="CV2" s="215"/>
      <c r="CW2" s="215"/>
      <c r="CX2" s="215"/>
      <c r="CY2" s="215"/>
      <c r="CZ2" s="215"/>
      <c r="DA2" s="215"/>
      <c r="DB2" s="215"/>
      <c r="DC2" s="215"/>
      <c r="DD2" s="215"/>
      <c r="DE2" s="215"/>
      <c r="DF2" s="215"/>
      <c r="DG2" s="215"/>
      <c r="DH2" s="215"/>
      <c r="DI2" s="215"/>
      <c r="DJ2" s="1182" t="s">
        <v>221</v>
      </c>
      <c r="DK2" s="1183"/>
      <c r="DL2" s="1183"/>
      <c r="DM2" s="1183"/>
      <c r="DN2" s="1183"/>
      <c r="DO2" s="1184"/>
      <c r="DP2" s="215"/>
      <c r="DQ2" s="1182" t="s">
        <v>222</v>
      </c>
      <c r="DR2" s="1183"/>
      <c r="DS2" s="1183"/>
      <c r="DT2" s="1183"/>
      <c r="DU2" s="1183"/>
      <c r="DV2" s="1183"/>
      <c r="DW2" s="1183"/>
      <c r="DX2" s="1183"/>
      <c r="DY2" s="1183"/>
      <c r="DZ2" s="1184"/>
      <c r="EA2" s="216"/>
    </row>
    <row r="3" spans="1:131" s="213" customFormat="1" ht="11.25" customHeight="1">
      <c r="A3" s="209"/>
      <c r="B3" s="209"/>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c r="CA3" s="209"/>
      <c r="CB3" s="209"/>
      <c r="CC3" s="209"/>
      <c r="CD3" s="209"/>
      <c r="CE3" s="209"/>
      <c r="CF3" s="209"/>
      <c r="CG3" s="209"/>
      <c r="CH3" s="209"/>
      <c r="CI3" s="209"/>
      <c r="CJ3" s="209"/>
      <c r="CK3" s="209"/>
      <c r="CL3" s="209"/>
      <c r="CM3" s="209"/>
      <c r="CN3" s="209"/>
      <c r="CO3" s="209"/>
      <c r="CP3" s="209"/>
      <c r="CQ3" s="209"/>
      <c r="CR3" s="209"/>
      <c r="CS3" s="209"/>
      <c r="CT3" s="209"/>
      <c r="CU3" s="209"/>
      <c r="CV3" s="209"/>
      <c r="CW3" s="209"/>
      <c r="CX3" s="209"/>
      <c r="CY3" s="209"/>
      <c r="CZ3" s="209"/>
      <c r="DA3" s="209"/>
      <c r="DB3" s="209"/>
      <c r="DC3" s="209"/>
      <c r="DD3" s="209"/>
      <c r="DE3" s="209"/>
      <c r="DF3" s="209"/>
      <c r="DG3" s="209"/>
      <c r="DH3" s="209"/>
      <c r="DI3" s="209"/>
      <c r="DJ3" s="209"/>
      <c r="DK3" s="209"/>
      <c r="DL3" s="209"/>
      <c r="DM3" s="209"/>
      <c r="DN3" s="209"/>
      <c r="DO3" s="209"/>
      <c r="DP3" s="209"/>
      <c r="DQ3" s="209"/>
      <c r="DR3" s="209"/>
      <c r="DS3" s="209"/>
      <c r="DT3" s="209"/>
      <c r="DU3" s="209"/>
      <c r="DV3" s="209"/>
      <c r="DW3" s="209"/>
      <c r="DX3" s="209"/>
      <c r="DY3" s="209"/>
      <c r="DZ3" s="209"/>
      <c r="EA3" s="212"/>
    </row>
    <row r="4" spans="1:131" s="220" customFormat="1" ht="26.25" customHeight="1" thickBot="1">
      <c r="A4" s="1132" t="s">
        <v>223</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401"/>
      <c r="BA4" s="401"/>
      <c r="BB4" s="401"/>
      <c r="BC4" s="401"/>
      <c r="BD4" s="401"/>
      <c r="BE4" s="218"/>
      <c r="BF4" s="218"/>
      <c r="BG4" s="218"/>
      <c r="BH4" s="218"/>
      <c r="BI4" s="218"/>
      <c r="BJ4" s="218"/>
      <c r="BK4" s="218"/>
      <c r="BL4" s="218"/>
      <c r="BM4" s="218"/>
      <c r="BN4" s="218"/>
      <c r="BO4" s="218"/>
      <c r="BP4" s="218"/>
      <c r="BQ4" s="401" t="s">
        <v>224</v>
      </c>
      <c r="BR4" s="401"/>
      <c r="BS4" s="401"/>
      <c r="BT4" s="401"/>
      <c r="BU4" s="401"/>
      <c r="BV4" s="401"/>
      <c r="BW4" s="401"/>
      <c r="BX4" s="401"/>
      <c r="BY4" s="401"/>
      <c r="BZ4" s="401"/>
      <c r="CA4" s="401"/>
      <c r="CB4" s="401"/>
      <c r="CC4" s="401"/>
      <c r="CD4" s="401"/>
      <c r="CE4" s="401"/>
      <c r="CF4" s="401"/>
      <c r="CG4" s="401"/>
      <c r="CH4" s="401"/>
      <c r="CI4" s="401"/>
      <c r="CJ4" s="401"/>
      <c r="CK4" s="401"/>
      <c r="CL4" s="401"/>
      <c r="CM4" s="401"/>
      <c r="CN4" s="401"/>
      <c r="CO4" s="401"/>
      <c r="CP4" s="401"/>
      <c r="CQ4" s="401"/>
      <c r="CR4" s="401"/>
      <c r="CS4" s="401"/>
      <c r="CT4" s="401"/>
      <c r="CU4" s="401"/>
      <c r="CV4" s="401"/>
      <c r="CW4" s="401"/>
      <c r="CX4" s="401"/>
      <c r="CY4" s="401"/>
      <c r="CZ4" s="401"/>
      <c r="DA4" s="401"/>
      <c r="DB4" s="401"/>
      <c r="DC4" s="401"/>
      <c r="DD4" s="401"/>
      <c r="DE4" s="401"/>
      <c r="DF4" s="401"/>
      <c r="DG4" s="401"/>
      <c r="DH4" s="401"/>
      <c r="DI4" s="401"/>
      <c r="DJ4" s="401"/>
      <c r="DK4" s="401"/>
      <c r="DL4" s="401"/>
      <c r="DM4" s="401"/>
      <c r="DN4" s="401"/>
      <c r="DO4" s="401"/>
      <c r="DP4" s="401"/>
      <c r="DQ4" s="401"/>
      <c r="DR4" s="401"/>
      <c r="DS4" s="401"/>
      <c r="DT4" s="401"/>
      <c r="DU4" s="401"/>
      <c r="DV4" s="401"/>
      <c r="DW4" s="401"/>
      <c r="DX4" s="401"/>
      <c r="DY4" s="401"/>
      <c r="DZ4" s="401"/>
      <c r="EA4" s="219"/>
    </row>
    <row r="5" spans="1:131" s="220" customFormat="1" ht="26.25" customHeight="1">
      <c r="A5" s="1072" t="s">
        <v>225</v>
      </c>
      <c r="B5" s="1073"/>
      <c r="C5" s="1073"/>
      <c r="D5" s="1073"/>
      <c r="E5" s="1073"/>
      <c r="F5" s="1073"/>
      <c r="G5" s="1073"/>
      <c r="H5" s="1073"/>
      <c r="I5" s="1073"/>
      <c r="J5" s="1073"/>
      <c r="K5" s="1073"/>
      <c r="L5" s="1073"/>
      <c r="M5" s="1073"/>
      <c r="N5" s="1073"/>
      <c r="O5" s="1073"/>
      <c r="P5" s="1074"/>
      <c r="Q5" s="1058" t="s">
        <v>226</v>
      </c>
      <c r="R5" s="1059"/>
      <c r="S5" s="1059"/>
      <c r="T5" s="1059"/>
      <c r="U5" s="1060"/>
      <c r="V5" s="1058" t="s">
        <v>227</v>
      </c>
      <c r="W5" s="1059"/>
      <c r="X5" s="1059"/>
      <c r="Y5" s="1059"/>
      <c r="Z5" s="1060"/>
      <c r="AA5" s="1058" t="s">
        <v>228</v>
      </c>
      <c r="AB5" s="1059"/>
      <c r="AC5" s="1059"/>
      <c r="AD5" s="1059"/>
      <c r="AE5" s="1059"/>
      <c r="AF5" s="1185" t="s">
        <v>229</v>
      </c>
      <c r="AG5" s="1059"/>
      <c r="AH5" s="1059"/>
      <c r="AI5" s="1059"/>
      <c r="AJ5" s="1064"/>
      <c r="AK5" s="1059" t="s">
        <v>230</v>
      </c>
      <c r="AL5" s="1059"/>
      <c r="AM5" s="1059"/>
      <c r="AN5" s="1059"/>
      <c r="AO5" s="1060"/>
      <c r="AP5" s="1058" t="s">
        <v>231</v>
      </c>
      <c r="AQ5" s="1059"/>
      <c r="AR5" s="1059"/>
      <c r="AS5" s="1059"/>
      <c r="AT5" s="1060"/>
      <c r="AU5" s="1058" t="s">
        <v>232</v>
      </c>
      <c r="AV5" s="1059"/>
      <c r="AW5" s="1059"/>
      <c r="AX5" s="1059"/>
      <c r="AY5" s="1064"/>
      <c r="AZ5" s="400"/>
      <c r="BA5" s="400"/>
      <c r="BB5" s="400"/>
      <c r="BC5" s="400"/>
      <c r="BD5" s="400"/>
      <c r="BE5" s="221"/>
      <c r="BF5" s="221"/>
      <c r="BG5" s="221"/>
      <c r="BH5" s="221"/>
      <c r="BI5" s="221"/>
      <c r="BJ5" s="221"/>
      <c r="BK5" s="221"/>
      <c r="BL5" s="221"/>
      <c r="BM5" s="221"/>
      <c r="BN5" s="221"/>
      <c r="BO5" s="221"/>
      <c r="BP5" s="221"/>
      <c r="BQ5" s="1072" t="s">
        <v>233</v>
      </c>
      <c r="BR5" s="1073"/>
      <c r="BS5" s="1073"/>
      <c r="BT5" s="1073"/>
      <c r="BU5" s="1073"/>
      <c r="BV5" s="1073"/>
      <c r="BW5" s="1073"/>
      <c r="BX5" s="1073"/>
      <c r="BY5" s="1073"/>
      <c r="BZ5" s="1073"/>
      <c r="CA5" s="1073"/>
      <c r="CB5" s="1073"/>
      <c r="CC5" s="1073"/>
      <c r="CD5" s="1073"/>
      <c r="CE5" s="1073"/>
      <c r="CF5" s="1073"/>
      <c r="CG5" s="1074"/>
      <c r="CH5" s="1058" t="s">
        <v>494</v>
      </c>
      <c r="CI5" s="1059"/>
      <c r="CJ5" s="1059"/>
      <c r="CK5" s="1059"/>
      <c r="CL5" s="1060"/>
      <c r="CM5" s="1058" t="s">
        <v>495</v>
      </c>
      <c r="CN5" s="1059"/>
      <c r="CO5" s="1059"/>
      <c r="CP5" s="1059"/>
      <c r="CQ5" s="1060"/>
      <c r="CR5" s="1058" t="s">
        <v>496</v>
      </c>
      <c r="CS5" s="1059"/>
      <c r="CT5" s="1059"/>
      <c r="CU5" s="1059"/>
      <c r="CV5" s="1060"/>
      <c r="CW5" s="1058" t="s">
        <v>497</v>
      </c>
      <c r="CX5" s="1059"/>
      <c r="CY5" s="1059"/>
      <c r="CZ5" s="1059"/>
      <c r="DA5" s="1060"/>
      <c r="DB5" s="1058" t="s">
        <v>498</v>
      </c>
      <c r="DC5" s="1059"/>
      <c r="DD5" s="1059"/>
      <c r="DE5" s="1059"/>
      <c r="DF5" s="1060"/>
      <c r="DG5" s="1170" t="s">
        <v>234</v>
      </c>
      <c r="DH5" s="1171"/>
      <c r="DI5" s="1171"/>
      <c r="DJ5" s="1171"/>
      <c r="DK5" s="1172"/>
      <c r="DL5" s="1170" t="s">
        <v>499</v>
      </c>
      <c r="DM5" s="1171"/>
      <c r="DN5" s="1171"/>
      <c r="DO5" s="1171"/>
      <c r="DP5" s="1172"/>
      <c r="DQ5" s="1058" t="s">
        <v>500</v>
      </c>
      <c r="DR5" s="1059"/>
      <c r="DS5" s="1059"/>
      <c r="DT5" s="1059"/>
      <c r="DU5" s="1060"/>
      <c r="DV5" s="1058" t="s">
        <v>232</v>
      </c>
      <c r="DW5" s="1059"/>
      <c r="DX5" s="1059"/>
      <c r="DY5" s="1059"/>
      <c r="DZ5" s="1064"/>
      <c r="EA5" s="219"/>
    </row>
    <row r="6" spans="1:131" s="220" customFormat="1" ht="26.25" customHeight="1" thickBot="1">
      <c r="A6" s="1075"/>
      <c r="B6" s="1076"/>
      <c r="C6" s="1076"/>
      <c r="D6" s="1076"/>
      <c r="E6" s="1076"/>
      <c r="F6" s="1076"/>
      <c r="G6" s="1076"/>
      <c r="H6" s="1076"/>
      <c r="I6" s="1076"/>
      <c r="J6" s="1076"/>
      <c r="K6" s="1076"/>
      <c r="L6" s="1076"/>
      <c r="M6" s="1076"/>
      <c r="N6" s="1076"/>
      <c r="O6" s="1076"/>
      <c r="P6" s="1077"/>
      <c r="Q6" s="1061"/>
      <c r="R6" s="1062"/>
      <c r="S6" s="1062"/>
      <c r="T6" s="1062"/>
      <c r="U6" s="1063"/>
      <c r="V6" s="1061"/>
      <c r="W6" s="1062"/>
      <c r="X6" s="1062"/>
      <c r="Y6" s="1062"/>
      <c r="Z6" s="1063"/>
      <c r="AA6" s="1061"/>
      <c r="AB6" s="1062"/>
      <c r="AC6" s="1062"/>
      <c r="AD6" s="1062"/>
      <c r="AE6" s="1062"/>
      <c r="AF6" s="1186"/>
      <c r="AG6" s="1062"/>
      <c r="AH6" s="1062"/>
      <c r="AI6" s="1062"/>
      <c r="AJ6" s="1065"/>
      <c r="AK6" s="1062"/>
      <c r="AL6" s="1062"/>
      <c r="AM6" s="1062"/>
      <c r="AN6" s="1062"/>
      <c r="AO6" s="1063"/>
      <c r="AP6" s="1061"/>
      <c r="AQ6" s="1062"/>
      <c r="AR6" s="1062"/>
      <c r="AS6" s="1062"/>
      <c r="AT6" s="1063"/>
      <c r="AU6" s="1061"/>
      <c r="AV6" s="1062"/>
      <c r="AW6" s="1062"/>
      <c r="AX6" s="1062"/>
      <c r="AY6" s="1065"/>
      <c r="AZ6" s="401"/>
      <c r="BA6" s="401"/>
      <c r="BB6" s="401"/>
      <c r="BC6" s="401"/>
      <c r="BD6" s="401"/>
      <c r="BE6" s="218"/>
      <c r="BF6" s="218"/>
      <c r="BG6" s="218"/>
      <c r="BH6" s="218"/>
      <c r="BI6" s="218"/>
      <c r="BJ6" s="218"/>
      <c r="BK6" s="218"/>
      <c r="BL6" s="218"/>
      <c r="BM6" s="218"/>
      <c r="BN6" s="218"/>
      <c r="BO6" s="218"/>
      <c r="BP6" s="218"/>
      <c r="BQ6" s="1075"/>
      <c r="BR6" s="1076"/>
      <c r="BS6" s="1076"/>
      <c r="BT6" s="1076"/>
      <c r="BU6" s="1076"/>
      <c r="BV6" s="1076"/>
      <c r="BW6" s="1076"/>
      <c r="BX6" s="1076"/>
      <c r="BY6" s="1076"/>
      <c r="BZ6" s="1076"/>
      <c r="CA6" s="1076"/>
      <c r="CB6" s="1076"/>
      <c r="CC6" s="1076"/>
      <c r="CD6" s="1076"/>
      <c r="CE6" s="1076"/>
      <c r="CF6" s="1076"/>
      <c r="CG6" s="107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73"/>
      <c r="DH6" s="1174"/>
      <c r="DI6" s="1174"/>
      <c r="DJ6" s="1174"/>
      <c r="DK6" s="1175"/>
      <c r="DL6" s="1173"/>
      <c r="DM6" s="1174"/>
      <c r="DN6" s="1174"/>
      <c r="DO6" s="1174"/>
      <c r="DP6" s="1175"/>
      <c r="DQ6" s="1061"/>
      <c r="DR6" s="1062"/>
      <c r="DS6" s="1062"/>
      <c r="DT6" s="1062"/>
      <c r="DU6" s="1063"/>
      <c r="DV6" s="1061"/>
      <c r="DW6" s="1062"/>
      <c r="DX6" s="1062"/>
      <c r="DY6" s="1062"/>
      <c r="DZ6" s="1065"/>
      <c r="EA6" s="219"/>
    </row>
    <row r="7" spans="1:131" s="220" customFormat="1" ht="26.25" customHeight="1" thickTop="1">
      <c r="A7" s="222">
        <v>1</v>
      </c>
      <c r="B7" s="1119" t="s">
        <v>501</v>
      </c>
      <c r="C7" s="1120"/>
      <c r="D7" s="1120"/>
      <c r="E7" s="1120"/>
      <c r="F7" s="1120"/>
      <c r="G7" s="1120"/>
      <c r="H7" s="1120"/>
      <c r="I7" s="1120"/>
      <c r="J7" s="1120"/>
      <c r="K7" s="1120"/>
      <c r="L7" s="1120"/>
      <c r="M7" s="1120"/>
      <c r="N7" s="1120"/>
      <c r="O7" s="1120"/>
      <c r="P7" s="1121"/>
      <c r="Q7" s="1176">
        <v>10708</v>
      </c>
      <c r="R7" s="1177"/>
      <c r="S7" s="1177"/>
      <c r="T7" s="1177"/>
      <c r="U7" s="1177"/>
      <c r="V7" s="1177">
        <v>10505</v>
      </c>
      <c r="W7" s="1177"/>
      <c r="X7" s="1177"/>
      <c r="Y7" s="1177"/>
      <c r="Z7" s="1177"/>
      <c r="AA7" s="1177">
        <v>203</v>
      </c>
      <c r="AB7" s="1177"/>
      <c r="AC7" s="1177"/>
      <c r="AD7" s="1177"/>
      <c r="AE7" s="1178"/>
      <c r="AF7" s="1179">
        <v>203</v>
      </c>
      <c r="AG7" s="1180"/>
      <c r="AH7" s="1180"/>
      <c r="AI7" s="1180"/>
      <c r="AJ7" s="1181"/>
      <c r="AK7" s="1163">
        <v>402</v>
      </c>
      <c r="AL7" s="1164"/>
      <c r="AM7" s="1164"/>
      <c r="AN7" s="1164"/>
      <c r="AO7" s="1164"/>
      <c r="AP7" s="1164">
        <v>13112</v>
      </c>
      <c r="AQ7" s="1164"/>
      <c r="AR7" s="1164"/>
      <c r="AS7" s="1164"/>
      <c r="AT7" s="1164"/>
      <c r="AU7" s="1165"/>
      <c r="AV7" s="1165"/>
      <c r="AW7" s="1165"/>
      <c r="AX7" s="1165"/>
      <c r="AY7" s="1166"/>
      <c r="AZ7" s="401"/>
      <c r="BA7" s="401"/>
      <c r="BB7" s="401"/>
      <c r="BC7" s="401"/>
      <c r="BD7" s="401"/>
      <c r="BE7" s="218"/>
      <c r="BF7" s="218"/>
      <c r="BG7" s="218"/>
      <c r="BH7" s="218"/>
      <c r="BI7" s="218"/>
      <c r="BJ7" s="218"/>
      <c r="BK7" s="218"/>
      <c r="BL7" s="218"/>
      <c r="BM7" s="218"/>
      <c r="BN7" s="218"/>
      <c r="BO7" s="218"/>
      <c r="BP7" s="218"/>
      <c r="BQ7" s="223">
        <v>1</v>
      </c>
      <c r="BR7" s="224"/>
      <c r="BS7" s="1167" t="s">
        <v>502</v>
      </c>
      <c r="BT7" s="1168"/>
      <c r="BU7" s="1168"/>
      <c r="BV7" s="1168"/>
      <c r="BW7" s="1168"/>
      <c r="BX7" s="1168"/>
      <c r="BY7" s="1168"/>
      <c r="BZ7" s="1168"/>
      <c r="CA7" s="1168"/>
      <c r="CB7" s="1168"/>
      <c r="CC7" s="1168"/>
      <c r="CD7" s="1168"/>
      <c r="CE7" s="1168"/>
      <c r="CF7" s="1168"/>
      <c r="CG7" s="1169"/>
      <c r="CH7" s="1160">
        <v>1</v>
      </c>
      <c r="CI7" s="1161"/>
      <c r="CJ7" s="1161"/>
      <c r="CK7" s="1161"/>
      <c r="CL7" s="1162"/>
      <c r="CM7" s="1160">
        <v>16</v>
      </c>
      <c r="CN7" s="1161"/>
      <c r="CO7" s="1161"/>
      <c r="CP7" s="1161"/>
      <c r="CQ7" s="1162"/>
      <c r="CR7" s="1160">
        <v>10</v>
      </c>
      <c r="CS7" s="1161"/>
      <c r="CT7" s="1161"/>
      <c r="CU7" s="1161"/>
      <c r="CV7" s="1162"/>
      <c r="CW7" s="1160" t="s">
        <v>503</v>
      </c>
      <c r="CX7" s="1161"/>
      <c r="CY7" s="1161"/>
      <c r="CZ7" s="1161"/>
      <c r="DA7" s="1162"/>
      <c r="DB7" s="1160" t="s">
        <v>503</v>
      </c>
      <c r="DC7" s="1161"/>
      <c r="DD7" s="1161"/>
      <c r="DE7" s="1161"/>
      <c r="DF7" s="1162"/>
      <c r="DG7" s="1160" t="s">
        <v>503</v>
      </c>
      <c r="DH7" s="1161"/>
      <c r="DI7" s="1161"/>
      <c r="DJ7" s="1161"/>
      <c r="DK7" s="1162"/>
      <c r="DL7" s="1160" t="s">
        <v>503</v>
      </c>
      <c r="DM7" s="1161"/>
      <c r="DN7" s="1161"/>
      <c r="DO7" s="1161"/>
      <c r="DP7" s="1162"/>
      <c r="DQ7" s="1160" t="s">
        <v>503</v>
      </c>
      <c r="DR7" s="1161"/>
      <c r="DS7" s="1161"/>
      <c r="DT7" s="1161"/>
      <c r="DU7" s="1162"/>
      <c r="DV7" s="1157"/>
      <c r="DW7" s="1158"/>
      <c r="DX7" s="1158"/>
      <c r="DY7" s="1158"/>
      <c r="DZ7" s="1159"/>
      <c r="EA7" s="219"/>
    </row>
    <row r="8" spans="1:131" s="220" customFormat="1" ht="26.25" customHeight="1">
      <c r="A8" s="225">
        <v>2</v>
      </c>
      <c r="B8" s="1100"/>
      <c r="C8" s="1101"/>
      <c r="D8" s="1101"/>
      <c r="E8" s="1101"/>
      <c r="F8" s="1101"/>
      <c r="G8" s="1101"/>
      <c r="H8" s="1101"/>
      <c r="I8" s="1101"/>
      <c r="J8" s="1101"/>
      <c r="K8" s="1101"/>
      <c r="L8" s="1101"/>
      <c r="M8" s="1101"/>
      <c r="N8" s="1101"/>
      <c r="O8" s="1101"/>
      <c r="P8" s="1102"/>
      <c r="Q8" s="1112"/>
      <c r="R8" s="1113"/>
      <c r="S8" s="1113"/>
      <c r="T8" s="1113"/>
      <c r="U8" s="1113"/>
      <c r="V8" s="1113"/>
      <c r="W8" s="1113"/>
      <c r="X8" s="1113"/>
      <c r="Y8" s="1113"/>
      <c r="Z8" s="1113"/>
      <c r="AA8" s="1113"/>
      <c r="AB8" s="1113"/>
      <c r="AC8" s="1113"/>
      <c r="AD8" s="1113"/>
      <c r="AE8" s="1114"/>
      <c r="AF8" s="1106"/>
      <c r="AG8" s="1107"/>
      <c r="AH8" s="1107"/>
      <c r="AI8" s="1107"/>
      <c r="AJ8" s="1108"/>
      <c r="AK8" s="1155"/>
      <c r="AL8" s="1156"/>
      <c r="AM8" s="1156"/>
      <c r="AN8" s="1156"/>
      <c r="AO8" s="1156"/>
      <c r="AP8" s="1156"/>
      <c r="AQ8" s="1156"/>
      <c r="AR8" s="1156"/>
      <c r="AS8" s="1156"/>
      <c r="AT8" s="1156"/>
      <c r="AU8" s="1153"/>
      <c r="AV8" s="1153"/>
      <c r="AW8" s="1153"/>
      <c r="AX8" s="1153"/>
      <c r="AY8" s="1154"/>
      <c r="AZ8" s="401"/>
      <c r="BA8" s="401"/>
      <c r="BB8" s="401"/>
      <c r="BC8" s="401"/>
      <c r="BD8" s="401"/>
      <c r="BE8" s="218"/>
      <c r="BF8" s="218"/>
      <c r="BG8" s="218"/>
      <c r="BH8" s="218"/>
      <c r="BI8" s="218"/>
      <c r="BJ8" s="218"/>
      <c r="BK8" s="218"/>
      <c r="BL8" s="218"/>
      <c r="BM8" s="218"/>
      <c r="BN8" s="218"/>
      <c r="BO8" s="218"/>
      <c r="BP8" s="218"/>
      <c r="BQ8" s="226">
        <v>2</v>
      </c>
      <c r="BR8" s="227"/>
      <c r="BS8" s="1085" t="s">
        <v>504</v>
      </c>
      <c r="BT8" s="1086"/>
      <c r="BU8" s="1086"/>
      <c r="BV8" s="1086"/>
      <c r="BW8" s="1086"/>
      <c r="BX8" s="1086"/>
      <c r="BY8" s="1086"/>
      <c r="BZ8" s="1086"/>
      <c r="CA8" s="1086"/>
      <c r="CB8" s="1086"/>
      <c r="CC8" s="1086"/>
      <c r="CD8" s="1086"/>
      <c r="CE8" s="1086"/>
      <c r="CF8" s="1086"/>
      <c r="CG8" s="1087"/>
      <c r="CH8" s="1066">
        <v>-1</v>
      </c>
      <c r="CI8" s="1067"/>
      <c r="CJ8" s="1067"/>
      <c r="CK8" s="1067"/>
      <c r="CL8" s="1068"/>
      <c r="CM8" s="1066">
        <v>-10</v>
      </c>
      <c r="CN8" s="1067"/>
      <c r="CO8" s="1067"/>
      <c r="CP8" s="1067"/>
      <c r="CQ8" s="1068"/>
      <c r="CR8" s="1066">
        <v>14</v>
      </c>
      <c r="CS8" s="1067"/>
      <c r="CT8" s="1067"/>
      <c r="CU8" s="1067"/>
      <c r="CV8" s="1068"/>
      <c r="CW8" s="1066" t="s">
        <v>503</v>
      </c>
      <c r="CX8" s="1067"/>
      <c r="CY8" s="1067"/>
      <c r="CZ8" s="1067"/>
      <c r="DA8" s="1068"/>
      <c r="DB8" s="1066" t="s">
        <v>503</v>
      </c>
      <c r="DC8" s="1067"/>
      <c r="DD8" s="1067"/>
      <c r="DE8" s="1067"/>
      <c r="DF8" s="1068"/>
      <c r="DG8" s="1066" t="s">
        <v>503</v>
      </c>
      <c r="DH8" s="1067"/>
      <c r="DI8" s="1067"/>
      <c r="DJ8" s="1067"/>
      <c r="DK8" s="1068"/>
      <c r="DL8" s="1066" t="s">
        <v>503</v>
      </c>
      <c r="DM8" s="1067"/>
      <c r="DN8" s="1067"/>
      <c r="DO8" s="1067"/>
      <c r="DP8" s="1068"/>
      <c r="DQ8" s="1066" t="s">
        <v>503</v>
      </c>
      <c r="DR8" s="1067"/>
      <c r="DS8" s="1067"/>
      <c r="DT8" s="1067"/>
      <c r="DU8" s="1068"/>
      <c r="DV8" s="1069"/>
      <c r="DW8" s="1070"/>
      <c r="DX8" s="1070"/>
      <c r="DY8" s="1070"/>
      <c r="DZ8" s="1071"/>
      <c r="EA8" s="219"/>
    </row>
    <row r="9" spans="1:131" s="220" customFormat="1" ht="26.25" customHeight="1">
      <c r="A9" s="225">
        <v>3</v>
      </c>
      <c r="B9" s="1100"/>
      <c r="C9" s="1101"/>
      <c r="D9" s="1101"/>
      <c r="E9" s="1101"/>
      <c r="F9" s="1101"/>
      <c r="G9" s="1101"/>
      <c r="H9" s="1101"/>
      <c r="I9" s="1101"/>
      <c r="J9" s="1101"/>
      <c r="K9" s="1101"/>
      <c r="L9" s="1101"/>
      <c r="M9" s="1101"/>
      <c r="N9" s="1101"/>
      <c r="O9" s="1101"/>
      <c r="P9" s="1102"/>
      <c r="Q9" s="1112"/>
      <c r="R9" s="1113"/>
      <c r="S9" s="1113"/>
      <c r="T9" s="1113"/>
      <c r="U9" s="1113"/>
      <c r="V9" s="1113"/>
      <c r="W9" s="1113"/>
      <c r="X9" s="1113"/>
      <c r="Y9" s="1113"/>
      <c r="Z9" s="1113"/>
      <c r="AA9" s="1113"/>
      <c r="AB9" s="1113"/>
      <c r="AC9" s="1113"/>
      <c r="AD9" s="1113"/>
      <c r="AE9" s="1114"/>
      <c r="AF9" s="1106"/>
      <c r="AG9" s="1107"/>
      <c r="AH9" s="1107"/>
      <c r="AI9" s="1107"/>
      <c r="AJ9" s="1108"/>
      <c r="AK9" s="1155"/>
      <c r="AL9" s="1156"/>
      <c r="AM9" s="1156"/>
      <c r="AN9" s="1156"/>
      <c r="AO9" s="1156"/>
      <c r="AP9" s="1156"/>
      <c r="AQ9" s="1156"/>
      <c r="AR9" s="1156"/>
      <c r="AS9" s="1156"/>
      <c r="AT9" s="1156"/>
      <c r="AU9" s="1153"/>
      <c r="AV9" s="1153"/>
      <c r="AW9" s="1153"/>
      <c r="AX9" s="1153"/>
      <c r="AY9" s="1154"/>
      <c r="AZ9" s="401"/>
      <c r="BA9" s="401"/>
      <c r="BB9" s="401"/>
      <c r="BC9" s="401"/>
      <c r="BD9" s="401"/>
      <c r="BE9" s="218"/>
      <c r="BF9" s="218"/>
      <c r="BG9" s="218"/>
      <c r="BH9" s="218"/>
      <c r="BI9" s="218"/>
      <c r="BJ9" s="218"/>
      <c r="BK9" s="218"/>
      <c r="BL9" s="218"/>
      <c r="BM9" s="218"/>
      <c r="BN9" s="218"/>
      <c r="BO9" s="218"/>
      <c r="BP9" s="218"/>
      <c r="BQ9" s="226">
        <v>3</v>
      </c>
      <c r="BR9" s="227" t="s">
        <v>505</v>
      </c>
      <c r="BS9" s="1085" t="s">
        <v>506</v>
      </c>
      <c r="BT9" s="1086"/>
      <c r="BU9" s="1086"/>
      <c r="BV9" s="1086"/>
      <c r="BW9" s="1086"/>
      <c r="BX9" s="1086"/>
      <c r="BY9" s="1086"/>
      <c r="BZ9" s="1086"/>
      <c r="CA9" s="1086"/>
      <c r="CB9" s="1086"/>
      <c r="CC9" s="1086"/>
      <c r="CD9" s="1086"/>
      <c r="CE9" s="1086"/>
      <c r="CF9" s="1086"/>
      <c r="CG9" s="1087"/>
      <c r="CH9" s="1066">
        <v>0</v>
      </c>
      <c r="CI9" s="1067"/>
      <c r="CJ9" s="1067"/>
      <c r="CK9" s="1067"/>
      <c r="CL9" s="1068"/>
      <c r="CM9" s="1066">
        <v>58</v>
      </c>
      <c r="CN9" s="1067"/>
      <c r="CO9" s="1067"/>
      <c r="CP9" s="1067"/>
      <c r="CQ9" s="1068"/>
      <c r="CR9" s="1066">
        <v>5</v>
      </c>
      <c r="CS9" s="1067"/>
      <c r="CT9" s="1067"/>
      <c r="CU9" s="1067"/>
      <c r="CV9" s="1068"/>
      <c r="CW9" s="1066" t="s">
        <v>503</v>
      </c>
      <c r="CX9" s="1067"/>
      <c r="CY9" s="1067"/>
      <c r="CZ9" s="1067"/>
      <c r="DA9" s="1068"/>
      <c r="DB9" s="1066" t="s">
        <v>503</v>
      </c>
      <c r="DC9" s="1067"/>
      <c r="DD9" s="1067"/>
      <c r="DE9" s="1067"/>
      <c r="DF9" s="1068"/>
      <c r="DG9" s="1066">
        <v>42</v>
      </c>
      <c r="DH9" s="1067"/>
      <c r="DI9" s="1067"/>
      <c r="DJ9" s="1067"/>
      <c r="DK9" s="1068"/>
      <c r="DL9" s="1066" t="s">
        <v>503</v>
      </c>
      <c r="DM9" s="1067"/>
      <c r="DN9" s="1067"/>
      <c r="DO9" s="1067"/>
      <c r="DP9" s="1068"/>
      <c r="DQ9" s="1066">
        <v>27</v>
      </c>
      <c r="DR9" s="1067"/>
      <c r="DS9" s="1067"/>
      <c r="DT9" s="1067"/>
      <c r="DU9" s="1068"/>
      <c r="DV9" s="1069"/>
      <c r="DW9" s="1070"/>
      <c r="DX9" s="1070"/>
      <c r="DY9" s="1070"/>
      <c r="DZ9" s="1071"/>
      <c r="EA9" s="219"/>
    </row>
    <row r="10" spans="1:131" s="220" customFormat="1" ht="26.25" customHeight="1">
      <c r="A10" s="225">
        <v>4</v>
      </c>
      <c r="B10" s="1100"/>
      <c r="C10" s="1101"/>
      <c r="D10" s="1101"/>
      <c r="E10" s="1101"/>
      <c r="F10" s="1101"/>
      <c r="G10" s="1101"/>
      <c r="H10" s="1101"/>
      <c r="I10" s="1101"/>
      <c r="J10" s="1101"/>
      <c r="K10" s="1101"/>
      <c r="L10" s="1101"/>
      <c r="M10" s="1101"/>
      <c r="N10" s="1101"/>
      <c r="O10" s="1101"/>
      <c r="P10" s="1102"/>
      <c r="Q10" s="1112"/>
      <c r="R10" s="1113"/>
      <c r="S10" s="1113"/>
      <c r="T10" s="1113"/>
      <c r="U10" s="1113"/>
      <c r="V10" s="1113"/>
      <c r="W10" s="1113"/>
      <c r="X10" s="1113"/>
      <c r="Y10" s="1113"/>
      <c r="Z10" s="1113"/>
      <c r="AA10" s="1113"/>
      <c r="AB10" s="1113"/>
      <c r="AC10" s="1113"/>
      <c r="AD10" s="1113"/>
      <c r="AE10" s="1114"/>
      <c r="AF10" s="1106"/>
      <c r="AG10" s="1107"/>
      <c r="AH10" s="1107"/>
      <c r="AI10" s="1107"/>
      <c r="AJ10" s="1108"/>
      <c r="AK10" s="1155"/>
      <c r="AL10" s="1156"/>
      <c r="AM10" s="1156"/>
      <c r="AN10" s="1156"/>
      <c r="AO10" s="1156"/>
      <c r="AP10" s="1156"/>
      <c r="AQ10" s="1156"/>
      <c r="AR10" s="1156"/>
      <c r="AS10" s="1156"/>
      <c r="AT10" s="1156"/>
      <c r="AU10" s="1153"/>
      <c r="AV10" s="1153"/>
      <c r="AW10" s="1153"/>
      <c r="AX10" s="1153"/>
      <c r="AY10" s="1154"/>
      <c r="AZ10" s="401"/>
      <c r="BA10" s="401"/>
      <c r="BB10" s="401"/>
      <c r="BC10" s="401"/>
      <c r="BD10" s="401"/>
      <c r="BE10" s="218"/>
      <c r="BF10" s="218"/>
      <c r="BG10" s="218"/>
      <c r="BH10" s="218"/>
      <c r="BI10" s="218"/>
      <c r="BJ10" s="218"/>
      <c r="BK10" s="218"/>
      <c r="BL10" s="218"/>
      <c r="BM10" s="218"/>
      <c r="BN10" s="218"/>
      <c r="BO10" s="218"/>
      <c r="BP10" s="218"/>
      <c r="BQ10" s="226">
        <v>4</v>
      </c>
      <c r="BR10" s="227"/>
      <c r="BS10" s="1085" t="s">
        <v>507</v>
      </c>
      <c r="BT10" s="1086"/>
      <c r="BU10" s="1086"/>
      <c r="BV10" s="1086"/>
      <c r="BW10" s="1086"/>
      <c r="BX10" s="1086"/>
      <c r="BY10" s="1086"/>
      <c r="BZ10" s="1086"/>
      <c r="CA10" s="1086"/>
      <c r="CB10" s="1086"/>
      <c r="CC10" s="1086"/>
      <c r="CD10" s="1086"/>
      <c r="CE10" s="1086"/>
      <c r="CF10" s="1086"/>
      <c r="CG10" s="1087"/>
      <c r="CH10" s="1066">
        <v>-103</v>
      </c>
      <c r="CI10" s="1067"/>
      <c r="CJ10" s="1067"/>
      <c r="CK10" s="1067"/>
      <c r="CL10" s="1068"/>
      <c r="CM10" s="1066">
        <v>131</v>
      </c>
      <c r="CN10" s="1067"/>
      <c r="CO10" s="1067"/>
      <c r="CP10" s="1067"/>
      <c r="CQ10" s="1068"/>
      <c r="CR10" s="1066">
        <v>10</v>
      </c>
      <c r="CS10" s="1067"/>
      <c r="CT10" s="1067"/>
      <c r="CU10" s="1067"/>
      <c r="CV10" s="1068"/>
      <c r="CW10" s="1066">
        <v>0</v>
      </c>
      <c r="CX10" s="1067"/>
      <c r="CY10" s="1067"/>
      <c r="CZ10" s="1067"/>
      <c r="DA10" s="1068"/>
      <c r="DB10" s="1066" t="s">
        <v>503</v>
      </c>
      <c r="DC10" s="1067"/>
      <c r="DD10" s="1067"/>
      <c r="DE10" s="1067"/>
      <c r="DF10" s="1068"/>
      <c r="DG10" s="1066" t="s">
        <v>503</v>
      </c>
      <c r="DH10" s="1067"/>
      <c r="DI10" s="1067"/>
      <c r="DJ10" s="1067"/>
      <c r="DK10" s="1068"/>
      <c r="DL10" s="1066" t="s">
        <v>503</v>
      </c>
      <c r="DM10" s="1067"/>
      <c r="DN10" s="1067"/>
      <c r="DO10" s="1067"/>
      <c r="DP10" s="1068"/>
      <c r="DQ10" s="1066" t="s">
        <v>503</v>
      </c>
      <c r="DR10" s="1067"/>
      <c r="DS10" s="1067"/>
      <c r="DT10" s="1067"/>
      <c r="DU10" s="1068"/>
      <c r="DV10" s="1069"/>
      <c r="DW10" s="1070"/>
      <c r="DX10" s="1070"/>
      <c r="DY10" s="1070"/>
      <c r="DZ10" s="1071"/>
      <c r="EA10" s="219"/>
    </row>
    <row r="11" spans="1:131" s="220" customFormat="1" ht="26.25" customHeight="1">
      <c r="A11" s="225">
        <v>5</v>
      </c>
      <c r="B11" s="1100"/>
      <c r="C11" s="1101"/>
      <c r="D11" s="1101"/>
      <c r="E11" s="1101"/>
      <c r="F11" s="1101"/>
      <c r="G11" s="1101"/>
      <c r="H11" s="1101"/>
      <c r="I11" s="1101"/>
      <c r="J11" s="1101"/>
      <c r="K11" s="1101"/>
      <c r="L11" s="1101"/>
      <c r="M11" s="1101"/>
      <c r="N11" s="1101"/>
      <c r="O11" s="1101"/>
      <c r="P11" s="1102"/>
      <c r="Q11" s="1112"/>
      <c r="R11" s="1113"/>
      <c r="S11" s="1113"/>
      <c r="T11" s="1113"/>
      <c r="U11" s="1113"/>
      <c r="V11" s="1113"/>
      <c r="W11" s="1113"/>
      <c r="X11" s="1113"/>
      <c r="Y11" s="1113"/>
      <c r="Z11" s="1113"/>
      <c r="AA11" s="1113"/>
      <c r="AB11" s="1113"/>
      <c r="AC11" s="1113"/>
      <c r="AD11" s="1113"/>
      <c r="AE11" s="1114"/>
      <c r="AF11" s="1106"/>
      <c r="AG11" s="1107"/>
      <c r="AH11" s="1107"/>
      <c r="AI11" s="1107"/>
      <c r="AJ11" s="1108"/>
      <c r="AK11" s="1155"/>
      <c r="AL11" s="1156"/>
      <c r="AM11" s="1156"/>
      <c r="AN11" s="1156"/>
      <c r="AO11" s="1156"/>
      <c r="AP11" s="1156"/>
      <c r="AQ11" s="1156"/>
      <c r="AR11" s="1156"/>
      <c r="AS11" s="1156"/>
      <c r="AT11" s="1156"/>
      <c r="AU11" s="1153"/>
      <c r="AV11" s="1153"/>
      <c r="AW11" s="1153"/>
      <c r="AX11" s="1153"/>
      <c r="AY11" s="1154"/>
      <c r="AZ11" s="401"/>
      <c r="BA11" s="401"/>
      <c r="BB11" s="401"/>
      <c r="BC11" s="401"/>
      <c r="BD11" s="401"/>
      <c r="BE11" s="218"/>
      <c r="BF11" s="218"/>
      <c r="BG11" s="218"/>
      <c r="BH11" s="218"/>
      <c r="BI11" s="218"/>
      <c r="BJ11" s="218"/>
      <c r="BK11" s="218"/>
      <c r="BL11" s="218"/>
      <c r="BM11" s="218"/>
      <c r="BN11" s="218"/>
      <c r="BO11" s="218"/>
      <c r="BP11" s="218"/>
      <c r="BQ11" s="226">
        <v>5</v>
      </c>
      <c r="BR11" s="227"/>
      <c r="BS11" s="1085"/>
      <c r="BT11" s="1086"/>
      <c r="BU11" s="1086"/>
      <c r="BV11" s="1086"/>
      <c r="BW11" s="1086"/>
      <c r="BX11" s="1086"/>
      <c r="BY11" s="1086"/>
      <c r="BZ11" s="1086"/>
      <c r="CA11" s="1086"/>
      <c r="CB11" s="1086"/>
      <c r="CC11" s="1086"/>
      <c r="CD11" s="1086"/>
      <c r="CE11" s="1086"/>
      <c r="CF11" s="1086"/>
      <c r="CG11" s="1087"/>
      <c r="CH11" s="1066"/>
      <c r="CI11" s="1067"/>
      <c r="CJ11" s="1067"/>
      <c r="CK11" s="1067"/>
      <c r="CL11" s="1068"/>
      <c r="CM11" s="1066"/>
      <c r="CN11" s="1067"/>
      <c r="CO11" s="1067"/>
      <c r="CP11" s="1067"/>
      <c r="CQ11" s="1068"/>
      <c r="CR11" s="1066"/>
      <c r="CS11" s="1067"/>
      <c r="CT11" s="1067"/>
      <c r="CU11" s="1067"/>
      <c r="CV11" s="1068"/>
      <c r="CW11" s="1066"/>
      <c r="CX11" s="1067"/>
      <c r="CY11" s="1067"/>
      <c r="CZ11" s="1067"/>
      <c r="DA11" s="1068"/>
      <c r="DB11" s="1066"/>
      <c r="DC11" s="1067"/>
      <c r="DD11" s="1067"/>
      <c r="DE11" s="1067"/>
      <c r="DF11" s="1068"/>
      <c r="DG11" s="1066"/>
      <c r="DH11" s="1067"/>
      <c r="DI11" s="1067"/>
      <c r="DJ11" s="1067"/>
      <c r="DK11" s="1068"/>
      <c r="DL11" s="1066"/>
      <c r="DM11" s="1067"/>
      <c r="DN11" s="1067"/>
      <c r="DO11" s="1067"/>
      <c r="DP11" s="1068"/>
      <c r="DQ11" s="1066"/>
      <c r="DR11" s="1067"/>
      <c r="DS11" s="1067"/>
      <c r="DT11" s="1067"/>
      <c r="DU11" s="1068"/>
      <c r="DV11" s="1069"/>
      <c r="DW11" s="1070"/>
      <c r="DX11" s="1070"/>
      <c r="DY11" s="1070"/>
      <c r="DZ11" s="1071"/>
      <c r="EA11" s="219"/>
    </row>
    <row r="12" spans="1:131" s="220" customFormat="1" ht="26.25" customHeight="1">
      <c r="A12" s="225">
        <v>6</v>
      </c>
      <c r="B12" s="1100"/>
      <c r="C12" s="1101"/>
      <c r="D12" s="1101"/>
      <c r="E12" s="1101"/>
      <c r="F12" s="1101"/>
      <c r="G12" s="1101"/>
      <c r="H12" s="1101"/>
      <c r="I12" s="1101"/>
      <c r="J12" s="1101"/>
      <c r="K12" s="1101"/>
      <c r="L12" s="1101"/>
      <c r="M12" s="1101"/>
      <c r="N12" s="1101"/>
      <c r="O12" s="1101"/>
      <c r="P12" s="1102"/>
      <c r="Q12" s="1112"/>
      <c r="R12" s="1113"/>
      <c r="S12" s="1113"/>
      <c r="T12" s="1113"/>
      <c r="U12" s="1113"/>
      <c r="V12" s="1113"/>
      <c r="W12" s="1113"/>
      <c r="X12" s="1113"/>
      <c r="Y12" s="1113"/>
      <c r="Z12" s="1113"/>
      <c r="AA12" s="1113"/>
      <c r="AB12" s="1113"/>
      <c r="AC12" s="1113"/>
      <c r="AD12" s="1113"/>
      <c r="AE12" s="1114"/>
      <c r="AF12" s="1106"/>
      <c r="AG12" s="1107"/>
      <c r="AH12" s="1107"/>
      <c r="AI12" s="1107"/>
      <c r="AJ12" s="1108"/>
      <c r="AK12" s="1155"/>
      <c r="AL12" s="1156"/>
      <c r="AM12" s="1156"/>
      <c r="AN12" s="1156"/>
      <c r="AO12" s="1156"/>
      <c r="AP12" s="1156"/>
      <c r="AQ12" s="1156"/>
      <c r="AR12" s="1156"/>
      <c r="AS12" s="1156"/>
      <c r="AT12" s="1156"/>
      <c r="AU12" s="1153"/>
      <c r="AV12" s="1153"/>
      <c r="AW12" s="1153"/>
      <c r="AX12" s="1153"/>
      <c r="AY12" s="1154"/>
      <c r="AZ12" s="401"/>
      <c r="BA12" s="401"/>
      <c r="BB12" s="401"/>
      <c r="BC12" s="401"/>
      <c r="BD12" s="401"/>
      <c r="BE12" s="218"/>
      <c r="BF12" s="218"/>
      <c r="BG12" s="218"/>
      <c r="BH12" s="218"/>
      <c r="BI12" s="218"/>
      <c r="BJ12" s="218"/>
      <c r="BK12" s="218"/>
      <c r="BL12" s="218"/>
      <c r="BM12" s="218"/>
      <c r="BN12" s="218"/>
      <c r="BO12" s="218"/>
      <c r="BP12" s="218"/>
      <c r="BQ12" s="226">
        <v>6</v>
      </c>
      <c r="BR12" s="227"/>
      <c r="BS12" s="1085"/>
      <c r="BT12" s="1086"/>
      <c r="BU12" s="1086"/>
      <c r="BV12" s="1086"/>
      <c r="BW12" s="1086"/>
      <c r="BX12" s="1086"/>
      <c r="BY12" s="1086"/>
      <c r="BZ12" s="1086"/>
      <c r="CA12" s="1086"/>
      <c r="CB12" s="1086"/>
      <c r="CC12" s="1086"/>
      <c r="CD12" s="1086"/>
      <c r="CE12" s="1086"/>
      <c r="CF12" s="1086"/>
      <c r="CG12" s="1087"/>
      <c r="CH12" s="1066"/>
      <c r="CI12" s="1067"/>
      <c r="CJ12" s="1067"/>
      <c r="CK12" s="1067"/>
      <c r="CL12" s="1068"/>
      <c r="CM12" s="1066"/>
      <c r="CN12" s="1067"/>
      <c r="CO12" s="1067"/>
      <c r="CP12" s="1067"/>
      <c r="CQ12" s="1068"/>
      <c r="CR12" s="1066"/>
      <c r="CS12" s="1067"/>
      <c r="CT12" s="1067"/>
      <c r="CU12" s="1067"/>
      <c r="CV12" s="1068"/>
      <c r="CW12" s="1066"/>
      <c r="CX12" s="1067"/>
      <c r="CY12" s="1067"/>
      <c r="CZ12" s="1067"/>
      <c r="DA12" s="1068"/>
      <c r="DB12" s="1066"/>
      <c r="DC12" s="1067"/>
      <c r="DD12" s="1067"/>
      <c r="DE12" s="1067"/>
      <c r="DF12" s="1068"/>
      <c r="DG12" s="1066"/>
      <c r="DH12" s="1067"/>
      <c r="DI12" s="1067"/>
      <c r="DJ12" s="1067"/>
      <c r="DK12" s="1068"/>
      <c r="DL12" s="1066"/>
      <c r="DM12" s="1067"/>
      <c r="DN12" s="1067"/>
      <c r="DO12" s="1067"/>
      <c r="DP12" s="1068"/>
      <c r="DQ12" s="1066"/>
      <c r="DR12" s="1067"/>
      <c r="DS12" s="1067"/>
      <c r="DT12" s="1067"/>
      <c r="DU12" s="1068"/>
      <c r="DV12" s="1069"/>
      <c r="DW12" s="1070"/>
      <c r="DX12" s="1070"/>
      <c r="DY12" s="1070"/>
      <c r="DZ12" s="1071"/>
      <c r="EA12" s="219"/>
    </row>
    <row r="13" spans="1:131" s="220" customFormat="1" ht="26.25" customHeight="1">
      <c r="A13" s="225">
        <v>7</v>
      </c>
      <c r="B13" s="1100"/>
      <c r="C13" s="1101"/>
      <c r="D13" s="1101"/>
      <c r="E13" s="1101"/>
      <c r="F13" s="1101"/>
      <c r="G13" s="1101"/>
      <c r="H13" s="1101"/>
      <c r="I13" s="1101"/>
      <c r="J13" s="1101"/>
      <c r="K13" s="1101"/>
      <c r="L13" s="1101"/>
      <c r="M13" s="1101"/>
      <c r="N13" s="1101"/>
      <c r="O13" s="1101"/>
      <c r="P13" s="1102"/>
      <c r="Q13" s="1112"/>
      <c r="R13" s="1113"/>
      <c r="S13" s="1113"/>
      <c r="T13" s="1113"/>
      <c r="U13" s="1113"/>
      <c r="V13" s="1113"/>
      <c r="W13" s="1113"/>
      <c r="X13" s="1113"/>
      <c r="Y13" s="1113"/>
      <c r="Z13" s="1113"/>
      <c r="AA13" s="1113"/>
      <c r="AB13" s="1113"/>
      <c r="AC13" s="1113"/>
      <c r="AD13" s="1113"/>
      <c r="AE13" s="1114"/>
      <c r="AF13" s="1106"/>
      <c r="AG13" s="1107"/>
      <c r="AH13" s="1107"/>
      <c r="AI13" s="1107"/>
      <c r="AJ13" s="1108"/>
      <c r="AK13" s="1155"/>
      <c r="AL13" s="1156"/>
      <c r="AM13" s="1156"/>
      <c r="AN13" s="1156"/>
      <c r="AO13" s="1156"/>
      <c r="AP13" s="1156"/>
      <c r="AQ13" s="1156"/>
      <c r="AR13" s="1156"/>
      <c r="AS13" s="1156"/>
      <c r="AT13" s="1156"/>
      <c r="AU13" s="1153"/>
      <c r="AV13" s="1153"/>
      <c r="AW13" s="1153"/>
      <c r="AX13" s="1153"/>
      <c r="AY13" s="1154"/>
      <c r="AZ13" s="401"/>
      <c r="BA13" s="401"/>
      <c r="BB13" s="401"/>
      <c r="BC13" s="401"/>
      <c r="BD13" s="401"/>
      <c r="BE13" s="218"/>
      <c r="BF13" s="218"/>
      <c r="BG13" s="218"/>
      <c r="BH13" s="218"/>
      <c r="BI13" s="218"/>
      <c r="BJ13" s="218"/>
      <c r="BK13" s="218"/>
      <c r="BL13" s="218"/>
      <c r="BM13" s="218"/>
      <c r="BN13" s="218"/>
      <c r="BO13" s="218"/>
      <c r="BP13" s="218"/>
      <c r="BQ13" s="226">
        <v>7</v>
      </c>
      <c r="BR13" s="227"/>
      <c r="BS13" s="1085"/>
      <c r="BT13" s="1086"/>
      <c r="BU13" s="1086"/>
      <c r="BV13" s="1086"/>
      <c r="BW13" s="1086"/>
      <c r="BX13" s="1086"/>
      <c r="BY13" s="1086"/>
      <c r="BZ13" s="1086"/>
      <c r="CA13" s="1086"/>
      <c r="CB13" s="1086"/>
      <c r="CC13" s="1086"/>
      <c r="CD13" s="1086"/>
      <c r="CE13" s="1086"/>
      <c r="CF13" s="1086"/>
      <c r="CG13" s="1087"/>
      <c r="CH13" s="1066"/>
      <c r="CI13" s="1067"/>
      <c r="CJ13" s="1067"/>
      <c r="CK13" s="1067"/>
      <c r="CL13" s="1068"/>
      <c r="CM13" s="1066"/>
      <c r="CN13" s="1067"/>
      <c r="CO13" s="1067"/>
      <c r="CP13" s="1067"/>
      <c r="CQ13" s="1068"/>
      <c r="CR13" s="1066"/>
      <c r="CS13" s="1067"/>
      <c r="CT13" s="1067"/>
      <c r="CU13" s="1067"/>
      <c r="CV13" s="1068"/>
      <c r="CW13" s="1066"/>
      <c r="CX13" s="1067"/>
      <c r="CY13" s="1067"/>
      <c r="CZ13" s="1067"/>
      <c r="DA13" s="1068"/>
      <c r="DB13" s="1066"/>
      <c r="DC13" s="1067"/>
      <c r="DD13" s="1067"/>
      <c r="DE13" s="1067"/>
      <c r="DF13" s="1068"/>
      <c r="DG13" s="1066"/>
      <c r="DH13" s="1067"/>
      <c r="DI13" s="1067"/>
      <c r="DJ13" s="1067"/>
      <c r="DK13" s="1068"/>
      <c r="DL13" s="1066"/>
      <c r="DM13" s="1067"/>
      <c r="DN13" s="1067"/>
      <c r="DO13" s="1067"/>
      <c r="DP13" s="1068"/>
      <c r="DQ13" s="1066"/>
      <c r="DR13" s="1067"/>
      <c r="DS13" s="1067"/>
      <c r="DT13" s="1067"/>
      <c r="DU13" s="1068"/>
      <c r="DV13" s="1069"/>
      <c r="DW13" s="1070"/>
      <c r="DX13" s="1070"/>
      <c r="DY13" s="1070"/>
      <c r="DZ13" s="1071"/>
      <c r="EA13" s="219"/>
    </row>
    <row r="14" spans="1:131" s="220" customFormat="1" ht="26.25" customHeight="1">
      <c r="A14" s="225">
        <v>8</v>
      </c>
      <c r="B14" s="1100"/>
      <c r="C14" s="1101"/>
      <c r="D14" s="1101"/>
      <c r="E14" s="1101"/>
      <c r="F14" s="1101"/>
      <c r="G14" s="1101"/>
      <c r="H14" s="1101"/>
      <c r="I14" s="1101"/>
      <c r="J14" s="1101"/>
      <c r="K14" s="1101"/>
      <c r="L14" s="1101"/>
      <c r="M14" s="1101"/>
      <c r="N14" s="1101"/>
      <c r="O14" s="1101"/>
      <c r="P14" s="1102"/>
      <c r="Q14" s="1112"/>
      <c r="R14" s="1113"/>
      <c r="S14" s="1113"/>
      <c r="T14" s="1113"/>
      <c r="U14" s="1113"/>
      <c r="V14" s="1113"/>
      <c r="W14" s="1113"/>
      <c r="X14" s="1113"/>
      <c r="Y14" s="1113"/>
      <c r="Z14" s="1113"/>
      <c r="AA14" s="1113"/>
      <c r="AB14" s="1113"/>
      <c r="AC14" s="1113"/>
      <c r="AD14" s="1113"/>
      <c r="AE14" s="1114"/>
      <c r="AF14" s="1106"/>
      <c r="AG14" s="1107"/>
      <c r="AH14" s="1107"/>
      <c r="AI14" s="1107"/>
      <c r="AJ14" s="1108"/>
      <c r="AK14" s="1155"/>
      <c r="AL14" s="1156"/>
      <c r="AM14" s="1156"/>
      <c r="AN14" s="1156"/>
      <c r="AO14" s="1156"/>
      <c r="AP14" s="1156"/>
      <c r="AQ14" s="1156"/>
      <c r="AR14" s="1156"/>
      <c r="AS14" s="1156"/>
      <c r="AT14" s="1156"/>
      <c r="AU14" s="1153"/>
      <c r="AV14" s="1153"/>
      <c r="AW14" s="1153"/>
      <c r="AX14" s="1153"/>
      <c r="AY14" s="1154"/>
      <c r="AZ14" s="401"/>
      <c r="BA14" s="401"/>
      <c r="BB14" s="401"/>
      <c r="BC14" s="401"/>
      <c r="BD14" s="401"/>
      <c r="BE14" s="218"/>
      <c r="BF14" s="218"/>
      <c r="BG14" s="218"/>
      <c r="BH14" s="218"/>
      <c r="BI14" s="218"/>
      <c r="BJ14" s="218"/>
      <c r="BK14" s="218"/>
      <c r="BL14" s="218"/>
      <c r="BM14" s="218"/>
      <c r="BN14" s="218"/>
      <c r="BO14" s="218"/>
      <c r="BP14" s="218"/>
      <c r="BQ14" s="226">
        <v>8</v>
      </c>
      <c r="BR14" s="227"/>
      <c r="BS14" s="1085"/>
      <c r="BT14" s="1086"/>
      <c r="BU14" s="1086"/>
      <c r="BV14" s="1086"/>
      <c r="BW14" s="1086"/>
      <c r="BX14" s="1086"/>
      <c r="BY14" s="1086"/>
      <c r="BZ14" s="1086"/>
      <c r="CA14" s="1086"/>
      <c r="CB14" s="1086"/>
      <c r="CC14" s="1086"/>
      <c r="CD14" s="1086"/>
      <c r="CE14" s="1086"/>
      <c r="CF14" s="1086"/>
      <c r="CG14" s="1087"/>
      <c r="CH14" s="1066"/>
      <c r="CI14" s="1067"/>
      <c r="CJ14" s="1067"/>
      <c r="CK14" s="1067"/>
      <c r="CL14" s="1068"/>
      <c r="CM14" s="1066"/>
      <c r="CN14" s="1067"/>
      <c r="CO14" s="1067"/>
      <c r="CP14" s="1067"/>
      <c r="CQ14" s="1068"/>
      <c r="CR14" s="1066"/>
      <c r="CS14" s="1067"/>
      <c r="CT14" s="1067"/>
      <c r="CU14" s="1067"/>
      <c r="CV14" s="1068"/>
      <c r="CW14" s="1066"/>
      <c r="CX14" s="1067"/>
      <c r="CY14" s="1067"/>
      <c r="CZ14" s="1067"/>
      <c r="DA14" s="1068"/>
      <c r="DB14" s="1066"/>
      <c r="DC14" s="1067"/>
      <c r="DD14" s="1067"/>
      <c r="DE14" s="1067"/>
      <c r="DF14" s="1068"/>
      <c r="DG14" s="1066"/>
      <c r="DH14" s="1067"/>
      <c r="DI14" s="1067"/>
      <c r="DJ14" s="1067"/>
      <c r="DK14" s="1068"/>
      <c r="DL14" s="1066"/>
      <c r="DM14" s="1067"/>
      <c r="DN14" s="1067"/>
      <c r="DO14" s="1067"/>
      <c r="DP14" s="1068"/>
      <c r="DQ14" s="1066"/>
      <c r="DR14" s="1067"/>
      <c r="DS14" s="1067"/>
      <c r="DT14" s="1067"/>
      <c r="DU14" s="1068"/>
      <c r="DV14" s="1069"/>
      <c r="DW14" s="1070"/>
      <c r="DX14" s="1070"/>
      <c r="DY14" s="1070"/>
      <c r="DZ14" s="1071"/>
      <c r="EA14" s="219"/>
    </row>
    <row r="15" spans="1:131" s="220" customFormat="1" ht="26.25" customHeight="1">
      <c r="A15" s="225">
        <v>9</v>
      </c>
      <c r="B15" s="1100"/>
      <c r="C15" s="1101"/>
      <c r="D15" s="1101"/>
      <c r="E15" s="1101"/>
      <c r="F15" s="1101"/>
      <c r="G15" s="1101"/>
      <c r="H15" s="1101"/>
      <c r="I15" s="1101"/>
      <c r="J15" s="1101"/>
      <c r="K15" s="1101"/>
      <c r="L15" s="1101"/>
      <c r="M15" s="1101"/>
      <c r="N15" s="1101"/>
      <c r="O15" s="1101"/>
      <c r="P15" s="1102"/>
      <c r="Q15" s="1112"/>
      <c r="R15" s="1113"/>
      <c r="S15" s="1113"/>
      <c r="T15" s="1113"/>
      <c r="U15" s="1113"/>
      <c r="V15" s="1113"/>
      <c r="W15" s="1113"/>
      <c r="X15" s="1113"/>
      <c r="Y15" s="1113"/>
      <c r="Z15" s="1113"/>
      <c r="AA15" s="1113"/>
      <c r="AB15" s="1113"/>
      <c r="AC15" s="1113"/>
      <c r="AD15" s="1113"/>
      <c r="AE15" s="1114"/>
      <c r="AF15" s="1106"/>
      <c r="AG15" s="1107"/>
      <c r="AH15" s="1107"/>
      <c r="AI15" s="1107"/>
      <c r="AJ15" s="1108"/>
      <c r="AK15" s="1155"/>
      <c r="AL15" s="1156"/>
      <c r="AM15" s="1156"/>
      <c r="AN15" s="1156"/>
      <c r="AO15" s="1156"/>
      <c r="AP15" s="1156"/>
      <c r="AQ15" s="1156"/>
      <c r="AR15" s="1156"/>
      <c r="AS15" s="1156"/>
      <c r="AT15" s="1156"/>
      <c r="AU15" s="1153"/>
      <c r="AV15" s="1153"/>
      <c r="AW15" s="1153"/>
      <c r="AX15" s="1153"/>
      <c r="AY15" s="1154"/>
      <c r="AZ15" s="401"/>
      <c r="BA15" s="401"/>
      <c r="BB15" s="401"/>
      <c r="BC15" s="401"/>
      <c r="BD15" s="401"/>
      <c r="BE15" s="218"/>
      <c r="BF15" s="218"/>
      <c r="BG15" s="218"/>
      <c r="BH15" s="218"/>
      <c r="BI15" s="218"/>
      <c r="BJ15" s="218"/>
      <c r="BK15" s="218"/>
      <c r="BL15" s="218"/>
      <c r="BM15" s="218"/>
      <c r="BN15" s="218"/>
      <c r="BO15" s="218"/>
      <c r="BP15" s="218"/>
      <c r="BQ15" s="226">
        <v>9</v>
      </c>
      <c r="BR15" s="227"/>
      <c r="BS15" s="1085"/>
      <c r="BT15" s="1086"/>
      <c r="BU15" s="1086"/>
      <c r="BV15" s="1086"/>
      <c r="BW15" s="1086"/>
      <c r="BX15" s="1086"/>
      <c r="BY15" s="1086"/>
      <c r="BZ15" s="1086"/>
      <c r="CA15" s="1086"/>
      <c r="CB15" s="1086"/>
      <c r="CC15" s="1086"/>
      <c r="CD15" s="1086"/>
      <c r="CE15" s="1086"/>
      <c r="CF15" s="1086"/>
      <c r="CG15" s="1087"/>
      <c r="CH15" s="1066"/>
      <c r="CI15" s="1067"/>
      <c r="CJ15" s="1067"/>
      <c r="CK15" s="1067"/>
      <c r="CL15" s="1068"/>
      <c r="CM15" s="1066"/>
      <c r="CN15" s="1067"/>
      <c r="CO15" s="1067"/>
      <c r="CP15" s="1067"/>
      <c r="CQ15" s="1068"/>
      <c r="CR15" s="1066"/>
      <c r="CS15" s="1067"/>
      <c r="CT15" s="1067"/>
      <c r="CU15" s="1067"/>
      <c r="CV15" s="1068"/>
      <c r="CW15" s="1066"/>
      <c r="CX15" s="1067"/>
      <c r="CY15" s="1067"/>
      <c r="CZ15" s="1067"/>
      <c r="DA15" s="1068"/>
      <c r="DB15" s="1066"/>
      <c r="DC15" s="1067"/>
      <c r="DD15" s="1067"/>
      <c r="DE15" s="1067"/>
      <c r="DF15" s="1068"/>
      <c r="DG15" s="1066"/>
      <c r="DH15" s="1067"/>
      <c r="DI15" s="1067"/>
      <c r="DJ15" s="1067"/>
      <c r="DK15" s="1068"/>
      <c r="DL15" s="1066"/>
      <c r="DM15" s="1067"/>
      <c r="DN15" s="1067"/>
      <c r="DO15" s="1067"/>
      <c r="DP15" s="1068"/>
      <c r="DQ15" s="1066"/>
      <c r="DR15" s="1067"/>
      <c r="DS15" s="1067"/>
      <c r="DT15" s="1067"/>
      <c r="DU15" s="1068"/>
      <c r="DV15" s="1069"/>
      <c r="DW15" s="1070"/>
      <c r="DX15" s="1070"/>
      <c r="DY15" s="1070"/>
      <c r="DZ15" s="1071"/>
      <c r="EA15" s="219"/>
    </row>
    <row r="16" spans="1:131" s="220" customFormat="1" ht="26.25" customHeight="1">
      <c r="A16" s="225">
        <v>10</v>
      </c>
      <c r="B16" s="1100"/>
      <c r="C16" s="1101"/>
      <c r="D16" s="1101"/>
      <c r="E16" s="1101"/>
      <c r="F16" s="1101"/>
      <c r="G16" s="1101"/>
      <c r="H16" s="1101"/>
      <c r="I16" s="1101"/>
      <c r="J16" s="1101"/>
      <c r="K16" s="1101"/>
      <c r="L16" s="1101"/>
      <c r="M16" s="1101"/>
      <c r="N16" s="1101"/>
      <c r="O16" s="1101"/>
      <c r="P16" s="1102"/>
      <c r="Q16" s="1112"/>
      <c r="R16" s="1113"/>
      <c r="S16" s="1113"/>
      <c r="T16" s="1113"/>
      <c r="U16" s="1113"/>
      <c r="V16" s="1113"/>
      <c r="W16" s="1113"/>
      <c r="X16" s="1113"/>
      <c r="Y16" s="1113"/>
      <c r="Z16" s="1113"/>
      <c r="AA16" s="1113"/>
      <c r="AB16" s="1113"/>
      <c r="AC16" s="1113"/>
      <c r="AD16" s="1113"/>
      <c r="AE16" s="1114"/>
      <c r="AF16" s="1106"/>
      <c r="AG16" s="1107"/>
      <c r="AH16" s="1107"/>
      <c r="AI16" s="1107"/>
      <c r="AJ16" s="1108"/>
      <c r="AK16" s="1155"/>
      <c r="AL16" s="1156"/>
      <c r="AM16" s="1156"/>
      <c r="AN16" s="1156"/>
      <c r="AO16" s="1156"/>
      <c r="AP16" s="1156"/>
      <c r="AQ16" s="1156"/>
      <c r="AR16" s="1156"/>
      <c r="AS16" s="1156"/>
      <c r="AT16" s="1156"/>
      <c r="AU16" s="1153"/>
      <c r="AV16" s="1153"/>
      <c r="AW16" s="1153"/>
      <c r="AX16" s="1153"/>
      <c r="AY16" s="1154"/>
      <c r="AZ16" s="401"/>
      <c r="BA16" s="401"/>
      <c r="BB16" s="401"/>
      <c r="BC16" s="401"/>
      <c r="BD16" s="401"/>
      <c r="BE16" s="218"/>
      <c r="BF16" s="218"/>
      <c r="BG16" s="218"/>
      <c r="BH16" s="218"/>
      <c r="BI16" s="218"/>
      <c r="BJ16" s="218"/>
      <c r="BK16" s="218"/>
      <c r="BL16" s="218"/>
      <c r="BM16" s="218"/>
      <c r="BN16" s="218"/>
      <c r="BO16" s="218"/>
      <c r="BP16" s="218"/>
      <c r="BQ16" s="226">
        <v>10</v>
      </c>
      <c r="BR16" s="227"/>
      <c r="BS16" s="1085"/>
      <c r="BT16" s="1086"/>
      <c r="BU16" s="1086"/>
      <c r="BV16" s="1086"/>
      <c r="BW16" s="1086"/>
      <c r="BX16" s="1086"/>
      <c r="BY16" s="1086"/>
      <c r="BZ16" s="1086"/>
      <c r="CA16" s="1086"/>
      <c r="CB16" s="1086"/>
      <c r="CC16" s="1086"/>
      <c r="CD16" s="1086"/>
      <c r="CE16" s="1086"/>
      <c r="CF16" s="1086"/>
      <c r="CG16" s="1087"/>
      <c r="CH16" s="1066"/>
      <c r="CI16" s="1067"/>
      <c r="CJ16" s="1067"/>
      <c r="CK16" s="1067"/>
      <c r="CL16" s="1068"/>
      <c r="CM16" s="1066"/>
      <c r="CN16" s="1067"/>
      <c r="CO16" s="1067"/>
      <c r="CP16" s="1067"/>
      <c r="CQ16" s="1068"/>
      <c r="CR16" s="1066"/>
      <c r="CS16" s="1067"/>
      <c r="CT16" s="1067"/>
      <c r="CU16" s="1067"/>
      <c r="CV16" s="1068"/>
      <c r="CW16" s="1066"/>
      <c r="CX16" s="1067"/>
      <c r="CY16" s="1067"/>
      <c r="CZ16" s="1067"/>
      <c r="DA16" s="1068"/>
      <c r="DB16" s="1066"/>
      <c r="DC16" s="1067"/>
      <c r="DD16" s="1067"/>
      <c r="DE16" s="1067"/>
      <c r="DF16" s="1068"/>
      <c r="DG16" s="1066"/>
      <c r="DH16" s="1067"/>
      <c r="DI16" s="1067"/>
      <c r="DJ16" s="1067"/>
      <c r="DK16" s="1068"/>
      <c r="DL16" s="1066"/>
      <c r="DM16" s="1067"/>
      <c r="DN16" s="1067"/>
      <c r="DO16" s="1067"/>
      <c r="DP16" s="1068"/>
      <c r="DQ16" s="1066"/>
      <c r="DR16" s="1067"/>
      <c r="DS16" s="1067"/>
      <c r="DT16" s="1067"/>
      <c r="DU16" s="1068"/>
      <c r="DV16" s="1069"/>
      <c r="DW16" s="1070"/>
      <c r="DX16" s="1070"/>
      <c r="DY16" s="1070"/>
      <c r="DZ16" s="1071"/>
      <c r="EA16" s="219"/>
    </row>
    <row r="17" spans="1:131" s="220" customFormat="1" ht="26.25" customHeight="1">
      <c r="A17" s="225">
        <v>11</v>
      </c>
      <c r="B17" s="1100"/>
      <c r="C17" s="1101"/>
      <c r="D17" s="1101"/>
      <c r="E17" s="1101"/>
      <c r="F17" s="1101"/>
      <c r="G17" s="1101"/>
      <c r="H17" s="1101"/>
      <c r="I17" s="1101"/>
      <c r="J17" s="1101"/>
      <c r="K17" s="1101"/>
      <c r="L17" s="1101"/>
      <c r="M17" s="1101"/>
      <c r="N17" s="1101"/>
      <c r="O17" s="1101"/>
      <c r="P17" s="1102"/>
      <c r="Q17" s="1112"/>
      <c r="R17" s="1113"/>
      <c r="S17" s="1113"/>
      <c r="T17" s="1113"/>
      <c r="U17" s="1113"/>
      <c r="V17" s="1113"/>
      <c r="W17" s="1113"/>
      <c r="X17" s="1113"/>
      <c r="Y17" s="1113"/>
      <c r="Z17" s="1113"/>
      <c r="AA17" s="1113"/>
      <c r="AB17" s="1113"/>
      <c r="AC17" s="1113"/>
      <c r="AD17" s="1113"/>
      <c r="AE17" s="1114"/>
      <c r="AF17" s="1106"/>
      <c r="AG17" s="1107"/>
      <c r="AH17" s="1107"/>
      <c r="AI17" s="1107"/>
      <c r="AJ17" s="1108"/>
      <c r="AK17" s="1155"/>
      <c r="AL17" s="1156"/>
      <c r="AM17" s="1156"/>
      <c r="AN17" s="1156"/>
      <c r="AO17" s="1156"/>
      <c r="AP17" s="1156"/>
      <c r="AQ17" s="1156"/>
      <c r="AR17" s="1156"/>
      <c r="AS17" s="1156"/>
      <c r="AT17" s="1156"/>
      <c r="AU17" s="1153"/>
      <c r="AV17" s="1153"/>
      <c r="AW17" s="1153"/>
      <c r="AX17" s="1153"/>
      <c r="AY17" s="1154"/>
      <c r="AZ17" s="401"/>
      <c r="BA17" s="401"/>
      <c r="BB17" s="401"/>
      <c r="BC17" s="401"/>
      <c r="BD17" s="401"/>
      <c r="BE17" s="218"/>
      <c r="BF17" s="218"/>
      <c r="BG17" s="218"/>
      <c r="BH17" s="218"/>
      <c r="BI17" s="218"/>
      <c r="BJ17" s="218"/>
      <c r="BK17" s="218"/>
      <c r="BL17" s="218"/>
      <c r="BM17" s="218"/>
      <c r="BN17" s="218"/>
      <c r="BO17" s="218"/>
      <c r="BP17" s="218"/>
      <c r="BQ17" s="226">
        <v>11</v>
      </c>
      <c r="BR17" s="227"/>
      <c r="BS17" s="1085"/>
      <c r="BT17" s="1086"/>
      <c r="BU17" s="1086"/>
      <c r="BV17" s="1086"/>
      <c r="BW17" s="1086"/>
      <c r="BX17" s="1086"/>
      <c r="BY17" s="1086"/>
      <c r="BZ17" s="1086"/>
      <c r="CA17" s="1086"/>
      <c r="CB17" s="1086"/>
      <c r="CC17" s="1086"/>
      <c r="CD17" s="1086"/>
      <c r="CE17" s="1086"/>
      <c r="CF17" s="1086"/>
      <c r="CG17" s="1087"/>
      <c r="CH17" s="1066"/>
      <c r="CI17" s="1067"/>
      <c r="CJ17" s="1067"/>
      <c r="CK17" s="1067"/>
      <c r="CL17" s="1068"/>
      <c r="CM17" s="1066"/>
      <c r="CN17" s="1067"/>
      <c r="CO17" s="1067"/>
      <c r="CP17" s="1067"/>
      <c r="CQ17" s="1068"/>
      <c r="CR17" s="1066"/>
      <c r="CS17" s="1067"/>
      <c r="CT17" s="1067"/>
      <c r="CU17" s="1067"/>
      <c r="CV17" s="1068"/>
      <c r="CW17" s="1066"/>
      <c r="CX17" s="1067"/>
      <c r="CY17" s="1067"/>
      <c r="CZ17" s="1067"/>
      <c r="DA17" s="1068"/>
      <c r="DB17" s="1066"/>
      <c r="DC17" s="1067"/>
      <c r="DD17" s="1067"/>
      <c r="DE17" s="1067"/>
      <c r="DF17" s="1068"/>
      <c r="DG17" s="1066"/>
      <c r="DH17" s="1067"/>
      <c r="DI17" s="1067"/>
      <c r="DJ17" s="1067"/>
      <c r="DK17" s="1068"/>
      <c r="DL17" s="1066"/>
      <c r="DM17" s="1067"/>
      <c r="DN17" s="1067"/>
      <c r="DO17" s="1067"/>
      <c r="DP17" s="1068"/>
      <c r="DQ17" s="1066"/>
      <c r="DR17" s="1067"/>
      <c r="DS17" s="1067"/>
      <c r="DT17" s="1067"/>
      <c r="DU17" s="1068"/>
      <c r="DV17" s="1069"/>
      <c r="DW17" s="1070"/>
      <c r="DX17" s="1070"/>
      <c r="DY17" s="1070"/>
      <c r="DZ17" s="1071"/>
      <c r="EA17" s="219"/>
    </row>
    <row r="18" spans="1:131" s="220" customFormat="1" ht="26.25" customHeight="1">
      <c r="A18" s="225">
        <v>12</v>
      </c>
      <c r="B18" s="1100"/>
      <c r="C18" s="1101"/>
      <c r="D18" s="1101"/>
      <c r="E18" s="1101"/>
      <c r="F18" s="1101"/>
      <c r="G18" s="1101"/>
      <c r="H18" s="1101"/>
      <c r="I18" s="1101"/>
      <c r="J18" s="1101"/>
      <c r="K18" s="1101"/>
      <c r="L18" s="1101"/>
      <c r="M18" s="1101"/>
      <c r="N18" s="1101"/>
      <c r="O18" s="1101"/>
      <c r="P18" s="1102"/>
      <c r="Q18" s="1112"/>
      <c r="R18" s="1113"/>
      <c r="S18" s="1113"/>
      <c r="T18" s="1113"/>
      <c r="U18" s="1113"/>
      <c r="V18" s="1113"/>
      <c r="W18" s="1113"/>
      <c r="X18" s="1113"/>
      <c r="Y18" s="1113"/>
      <c r="Z18" s="1113"/>
      <c r="AA18" s="1113"/>
      <c r="AB18" s="1113"/>
      <c r="AC18" s="1113"/>
      <c r="AD18" s="1113"/>
      <c r="AE18" s="1114"/>
      <c r="AF18" s="1106"/>
      <c r="AG18" s="1107"/>
      <c r="AH18" s="1107"/>
      <c r="AI18" s="1107"/>
      <c r="AJ18" s="1108"/>
      <c r="AK18" s="1155"/>
      <c r="AL18" s="1156"/>
      <c r="AM18" s="1156"/>
      <c r="AN18" s="1156"/>
      <c r="AO18" s="1156"/>
      <c r="AP18" s="1156"/>
      <c r="AQ18" s="1156"/>
      <c r="AR18" s="1156"/>
      <c r="AS18" s="1156"/>
      <c r="AT18" s="1156"/>
      <c r="AU18" s="1153"/>
      <c r="AV18" s="1153"/>
      <c r="AW18" s="1153"/>
      <c r="AX18" s="1153"/>
      <c r="AY18" s="1154"/>
      <c r="AZ18" s="401"/>
      <c r="BA18" s="401"/>
      <c r="BB18" s="401"/>
      <c r="BC18" s="401"/>
      <c r="BD18" s="401"/>
      <c r="BE18" s="218"/>
      <c r="BF18" s="218"/>
      <c r="BG18" s="218"/>
      <c r="BH18" s="218"/>
      <c r="BI18" s="218"/>
      <c r="BJ18" s="218"/>
      <c r="BK18" s="218"/>
      <c r="BL18" s="218"/>
      <c r="BM18" s="218"/>
      <c r="BN18" s="218"/>
      <c r="BO18" s="218"/>
      <c r="BP18" s="218"/>
      <c r="BQ18" s="226">
        <v>12</v>
      </c>
      <c r="BR18" s="227"/>
      <c r="BS18" s="1085"/>
      <c r="BT18" s="1086"/>
      <c r="BU18" s="1086"/>
      <c r="BV18" s="1086"/>
      <c r="BW18" s="1086"/>
      <c r="BX18" s="1086"/>
      <c r="BY18" s="1086"/>
      <c r="BZ18" s="1086"/>
      <c r="CA18" s="1086"/>
      <c r="CB18" s="1086"/>
      <c r="CC18" s="1086"/>
      <c r="CD18" s="1086"/>
      <c r="CE18" s="1086"/>
      <c r="CF18" s="1086"/>
      <c r="CG18" s="1087"/>
      <c r="CH18" s="1066"/>
      <c r="CI18" s="1067"/>
      <c r="CJ18" s="1067"/>
      <c r="CK18" s="1067"/>
      <c r="CL18" s="1068"/>
      <c r="CM18" s="1066"/>
      <c r="CN18" s="1067"/>
      <c r="CO18" s="1067"/>
      <c r="CP18" s="1067"/>
      <c r="CQ18" s="1068"/>
      <c r="CR18" s="1066"/>
      <c r="CS18" s="1067"/>
      <c r="CT18" s="1067"/>
      <c r="CU18" s="1067"/>
      <c r="CV18" s="1068"/>
      <c r="CW18" s="1066"/>
      <c r="CX18" s="1067"/>
      <c r="CY18" s="1067"/>
      <c r="CZ18" s="1067"/>
      <c r="DA18" s="1068"/>
      <c r="DB18" s="1066"/>
      <c r="DC18" s="1067"/>
      <c r="DD18" s="1067"/>
      <c r="DE18" s="1067"/>
      <c r="DF18" s="1068"/>
      <c r="DG18" s="1066"/>
      <c r="DH18" s="1067"/>
      <c r="DI18" s="1067"/>
      <c r="DJ18" s="1067"/>
      <c r="DK18" s="1068"/>
      <c r="DL18" s="1066"/>
      <c r="DM18" s="1067"/>
      <c r="DN18" s="1067"/>
      <c r="DO18" s="1067"/>
      <c r="DP18" s="1068"/>
      <c r="DQ18" s="1066"/>
      <c r="DR18" s="1067"/>
      <c r="DS18" s="1067"/>
      <c r="DT18" s="1067"/>
      <c r="DU18" s="1068"/>
      <c r="DV18" s="1069"/>
      <c r="DW18" s="1070"/>
      <c r="DX18" s="1070"/>
      <c r="DY18" s="1070"/>
      <c r="DZ18" s="1071"/>
      <c r="EA18" s="219"/>
    </row>
    <row r="19" spans="1:131" s="220" customFormat="1" ht="26.25" customHeight="1">
      <c r="A19" s="225">
        <v>13</v>
      </c>
      <c r="B19" s="1100"/>
      <c r="C19" s="1101"/>
      <c r="D19" s="1101"/>
      <c r="E19" s="1101"/>
      <c r="F19" s="1101"/>
      <c r="G19" s="1101"/>
      <c r="H19" s="1101"/>
      <c r="I19" s="1101"/>
      <c r="J19" s="1101"/>
      <c r="K19" s="1101"/>
      <c r="L19" s="1101"/>
      <c r="M19" s="1101"/>
      <c r="N19" s="1101"/>
      <c r="O19" s="1101"/>
      <c r="P19" s="1102"/>
      <c r="Q19" s="1112"/>
      <c r="R19" s="1113"/>
      <c r="S19" s="1113"/>
      <c r="T19" s="1113"/>
      <c r="U19" s="1113"/>
      <c r="V19" s="1113"/>
      <c r="W19" s="1113"/>
      <c r="X19" s="1113"/>
      <c r="Y19" s="1113"/>
      <c r="Z19" s="1113"/>
      <c r="AA19" s="1113"/>
      <c r="AB19" s="1113"/>
      <c r="AC19" s="1113"/>
      <c r="AD19" s="1113"/>
      <c r="AE19" s="1114"/>
      <c r="AF19" s="1106"/>
      <c r="AG19" s="1107"/>
      <c r="AH19" s="1107"/>
      <c r="AI19" s="1107"/>
      <c r="AJ19" s="1108"/>
      <c r="AK19" s="1155"/>
      <c r="AL19" s="1156"/>
      <c r="AM19" s="1156"/>
      <c r="AN19" s="1156"/>
      <c r="AO19" s="1156"/>
      <c r="AP19" s="1156"/>
      <c r="AQ19" s="1156"/>
      <c r="AR19" s="1156"/>
      <c r="AS19" s="1156"/>
      <c r="AT19" s="1156"/>
      <c r="AU19" s="1153"/>
      <c r="AV19" s="1153"/>
      <c r="AW19" s="1153"/>
      <c r="AX19" s="1153"/>
      <c r="AY19" s="1154"/>
      <c r="AZ19" s="401"/>
      <c r="BA19" s="401"/>
      <c r="BB19" s="401"/>
      <c r="BC19" s="401"/>
      <c r="BD19" s="401"/>
      <c r="BE19" s="218"/>
      <c r="BF19" s="218"/>
      <c r="BG19" s="218"/>
      <c r="BH19" s="218"/>
      <c r="BI19" s="218"/>
      <c r="BJ19" s="218"/>
      <c r="BK19" s="218"/>
      <c r="BL19" s="218"/>
      <c r="BM19" s="218"/>
      <c r="BN19" s="218"/>
      <c r="BO19" s="218"/>
      <c r="BP19" s="218"/>
      <c r="BQ19" s="226">
        <v>13</v>
      </c>
      <c r="BR19" s="227"/>
      <c r="BS19" s="1085"/>
      <c r="BT19" s="1086"/>
      <c r="BU19" s="1086"/>
      <c r="BV19" s="1086"/>
      <c r="BW19" s="1086"/>
      <c r="BX19" s="1086"/>
      <c r="BY19" s="1086"/>
      <c r="BZ19" s="1086"/>
      <c r="CA19" s="1086"/>
      <c r="CB19" s="1086"/>
      <c r="CC19" s="1086"/>
      <c r="CD19" s="1086"/>
      <c r="CE19" s="1086"/>
      <c r="CF19" s="1086"/>
      <c r="CG19" s="1087"/>
      <c r="CH19" s="1066"/>
      <c r="CI19" s="1067"/>
      <c r="CJ19" s="1067"/>
      <c r="CK19" s="1067"/>
      <c r="CL19" s="1068"/>
      <c r="CM19" s="1066"/>
      <c r="CN19" s="1067"/>
      <c r="CO19" s="1067"/>
      <c r="CP19" s="1067"/>
      <c r="CQ19" s="1068"/>
      <c r="CR19" s="1066"/>
      <c r="CS19" s="1067"/>
      <c r="CT19" s="1067"/>
      <c r="CU19" s="1067"/>
      <c r="CV19" s="1068"/>
      <c r="CW19" s="1066"/>
      <c r="CX19" s="1067"/>
      <c r="CY19" s="1067"/>
      <c r="CZ19" s="1067"/>
      <c r="DA19" s="1068"/>
      <c r="DB19" s="1066"/>
      <c r="DC19" s="1067"/>
      <c r="DD19" s="1067"/>
      <c r="DE19" s="1067"/>
      <c r="DF19" s="1068"/>
      <c r="DG19" s="1066"/>
      <c r="DH19" s="1067"/>
      <c r="DI19" s="1067"/>
      <c r="DJ19" s="1067"/>
      <c r="DK19" s="1068"/>
      <c r="DL19" s="1066"/>
      <c r="DM19" s="1067"/>
      <c r="DN19" s="1067"/>
      <c r="DO19" s="1067"/>
      <c r="DP19" s="1068"/>
      <c r="DQ19" s="1066"/>
      <c r="DR19" s="1067"/>
      <c r="DS19" s="1067"/>
      <c r="DT19" s="1067"/>
      <c r="DU19" s="1068"/>
      <c r="DV19" s="1069"/>
      <c r="DW19" s="1070"/>
      <c r="DX19" s="1070"/>
      <c r="DY19" s="1070"/>
      <c r="DZ19" s="1071"/>
      <c r="EA19" s="219"/>
    </row>
    <row r="20" spans="1:131" s="220" customFormat="1" ht="26.25" customHeight="1">
      <c r="A20" s="225">
        <v>14</v>
      </c>
      <c r="B20" s="1100"/>
      <c r="C20" s="1101"/>
      <c r="D20" s="1101"/>
      <c r="E20" s="1101"/>
      <c r="F20" s="1101"/>
      <c r="G20" s="1101"/>
      <c r="H20" s="1101"/>
      <c r="I20" s="1101"/>
      <c r="J20" s="1101"/>
      <c r="K20" s="1101"/>
      <c r="L20" s="1101"/>
      <c r="M20" s="1101"/>
      <c r="N20" s="1101"/>
      <c r="O20" s="1101"/>
      <c r="P20" s="1102"/>
      <c r="Q20" s="1112"/>
      <c r="R20" s="1113"/>
      <c r="S20" s="1113"/>
      <c r="T20" s="1113"/>
      <c r="U20" s="1113"/>
      <c r="V20" s="1113"/>
      <c r="W20" s="1113"/>
      <c r="X20" s="1113"/>
      <c r="Y20" s="1113"/>
      <c r="Z20" s="1113"/>
      <c r="AA20" s="1113"/>
      <c r="AB20" s="1113"/>
      <c r="AC20" s="1113"/>
      <c r="AD20" s="1113"/>
      <c r="AE20" s="1114"/>
      <c r="AF20" s="1106"/>
      <c r="AG20" s="1107"/>
      <c r="AH20" s="1107"/>
      <c r="AI20" s="1107"/>
      <c r="AJ20" s="1108"/>
      <c r="AK20" s="1155"/>
      <c r="AL20" s="1156"/>
      <c r="AM20" s="1156"/>
      <c r="AN20" s="1156"/>
      <c r="AO20" s="1156"/>
      <c r="AP20" s="1156"/>
      <c r="AQ20" s="1156"/>
      <c r="AR20" s="1156"/>
      <c r="AS20" s="1156"/>
      <c r="AT20" s="1156"/>
      <c r="AU20" s="1153"/>
      <c r="AV20" s="1153"/>
      <c r="AW20" s="1153"/>
      <c r="AX20" s="1153"/>
      <c r="AY20" s="1154"/>
      <c r="AZ20" s="401"/>
      <c r="BA20" s="401"/>
      <c r="BB20" s="401"/>
      <c r="BC20" s="401"/>
      <c r="BD20" s="401"/>
      <c r="BE20" s="218"/>
      <c r="BF20" s="218"/>
      <c r="BG20" s="218"/>
      <c r="BH20" s="218"/>
      <c r="BI20" s="218"/>
      <c r="BJ20" s="218"/>
      <c r="BK20" s="218"/>
      <c r="BL20" s="218"/>
      <c r="BM20" s="218"/>
      <c r="BN20" s="218"/>
      <c r="BO20" s="218"/>
      <c r="BP20" s="218"/>
      <c r="BQ20" s="226">
        <v>14</v>
      </c>
      <c r="BR20" s="227"/>
      <c r="BS20" s="1085"/>
      <c r="BT20" s="1086"/>
      <c r="BU20" s="1086"/>
      <c r="BV20" s="1086"/>
      <c r="BW20" s="1086"/>
      <c r="BX20" s="1086"/>
      <c r="BY20" s="1086"/>
      <c r="BZ20" s="1086"/>
      <c r="CA20" s="1086"/>
      <c r="CB20" s="1086"/>
      <c r="CC20" s="1086"/>
      <c r="CD20" s="1086"/>
      <c r="CE20" s="1086"/>
      <c r="CF20" s="1086"/>
      <c r="CG20" s="1087"/>
      <c r="CH20" s="1066"/>
      <c r="CI20" s="1067"/>
      <c r="CJ20" s="1067"/>
      <c r="CK20" s="1067"/>
      <c r="CL20" s="1068"/>
      <c r="CM20" s="1066"/>
      <c r="CN20" s="1067"/>
      <c r="CO20" s="1067"/>
      <c r="CP20" s="1067"/>
      <c r="CQ20" s="1068"/>
      <c r="CR20" s="1066"/>
      <c r="CS20" s="1067"/>
      <c r="CT20" s="1067"/>
      <c r="CU20" s="1067"/>
      <c r="CV20" s="1068"/>
      <c r="CW20" s="1066"/>
      <c r="CX20" s="1067"/>
      <c r="CY20" s="1067"/>
      <c r="CZ20" s="1067"/>
      <c r="DA20" s="1068"/>
      <c r="DB20" s="1066"/>
      <c r="DC20" s="1067"/>
      <c r="DD20" s="1067"/>
      <c r="DE20" s="1067"/>
      <c r="DF20" s="1068"/>
      <c r="DG20" s="1066"/>
      <c r="DH20" s="1067"/>
      <c r="DI20" s="1067"/>
      <c r="DJ20" s="1067"/>
      <c r="DK20" s="1068"/>
      <c r="DL20" s="1066"/>
      <c r="DM20" s="1067"/>
      <c r="DN20" s="1067"/>
      <c r="DO20" s="1067"/>
      <c r="DP20" s="1068"/>
      <c r="DQ20" s="1066"/>
      <c r="DR20" s="1067"/>
      <c r="DS20" s="1067"/>
      <c r="DT20" s="1067"/>
      <c r="DU20" s="1068"/>
      <c r="DV20" s="1069"/>
      <c r="DW20" s="1070"/>
      <c r="DX20" s="1070"/>
      <c r="DY20" s="1070"/>
      <c r="DZ20" s="1071"/>
      <c r="EA20" s="219"/>
    </row>
    <row r="21" spans="1:131" s="220" customFormat="1" ht="26.25" customHeight="1" thickBot="1">
      <c r="A21" s="225">
        <v>15</v>
      </c>
      <c r="B21" s="1100"/>
      <c r="C21" s="1101"/>
      <c r="D21" s="1101"/>
      <c r="E21" s="1101"/>
      <c r="F21" s="1101"/>
      <c r="G21" s="1101"/>
      <c r="H21" s="1101"/>
      <c r="I21" s="1101"/>
      <c r="J21" s="1101"/>
      <c r="K21" s="1101"/>
      <c r="L21" s="1101"/>
      <c r="M21" s="1101"/>
      <c r="N21" s="1101"/>
      <c r="O21" s="1101"/>
      <c r="P21" s="1102"/>
      <c r="Q21" s="1112"/>
      <c r="R21" s="1113"/>
      <c r="S21" s="1113"/>
      <c r="T21" s="1113"/>
      <c r="U21" s="1113"/>
      <c r="V21" s="1113"/>
      <c r="W21" s="1113"/>
      <c r="X21" s="1113"/>
      <c r="Y21" s="1113"/>
      <c r="Z21" s="1113"/>
      <c r="AA21" s="1113"/>
      <c r="AB21" s="1113"/>
      <c r="AC21" s="1113"/>
      <c r="AD21" s="1113"/>
      <c r="AE21" s="1114"/>
      <c r="AF21" s="1106"/>
      <c r="AG21" s="1107"/>
      <c r="AH21" s="1107"/>
      <c r="AI21" s="1107"/>
      <c r="AJ21" s="1108"/>
      <c r="AK21" s="1155"/>
      <c r="AL21" s="1156"/>
      <c r="AM21" s="1156"/>
      <c r="AN21" s="1156"/>
      <c r="AO21" s="1156"/>
      <c r="AP21" s="1156"/>
      <c r="AQ21" s="1156"/>
      <c r="AR21" s="1156"/>
      <c r="AS21" s="1156"/>
      <c r="AT21" s="1156"/>
      <c r="AU21" s="1153"/>
      <c r="AV21" s="1153"/>
      <c r="AW21" s="1153"/>
      <c r="AX21" s="1153"/>
      <c r="AY21" s="1154"/>
      <c r="AZ21" s="401"/>
      <c r="BA21" s="401"/>
      <c r="BB21" s="401"/>
      <c r="BC21" s="401"/>
      <c r="BD21" s="401"/>
      <c r="BE21" s="218"/>
      <c r="BF21" s="218"/>
      <c r="BG21" s="218"/>
      <c r="BH21" s="218"/>
      <c r="BI21" s="218"/>
      <c r="BJ21" s="218"/>
      <c r="BK21" s="218"/>
      <c r="BL21" s="218"/>
      <c r="BM21" s="218"/>
      <c r="BN21" s="218"/>
      <c r="BO21" s="218"/>
      <c r="BP21" s="218"/>
      <c r="BQ21" s="226">
        <v>15</v>
      </c>
      <c r="BR21" s="227"/>
      <c r="BS21" s="1085"/>
      <c r="BT21" s="1086"/>
      <c r="BU21" s="1086"/>
      <c r="BV21" s="1086"/>
      <c r="BW21" s="1086"/>
      <c r="BX21" s="1086"/>
      <c r="BY21" s="1086"/>
      <c r="BZ21" s="1086"/>
      <c r="CA21" s="1086"/>
      <c r="CB21" s="1086"/>
      <c r="CC21" s="1086"/>
      <c r="CD21" s="1086"/>
      <c r="CE21" s="1086"/>
      <c r="CF21" s="1086"/>
      <c r="CG21" s="1087"/>
      <c r="CH21" s="1066"/>
      <c r="CI21" s="1067"/>
      <c r="CJ21" s="1067"/>
      <c r="CK21" s="1067"/>
      <c r="CL21" s="1068"/>
      <c r="CM21" s="1066"/>
      <c r="CN21" s="1067"/>
      <c r="CO21" s="1067"/>
      <c r="CP21" s="1067"/>
      <c r="CQ21" s="1068"/>
      <c r="CR21" s="1066"/>
      <c r="CS21" s="1067"/>
      <c r="CT21" s="1067"/>
      <c r="CU21" s="1067"/>
      <c r="CV21" s="1068"/>
      <c r="CW21" s="1066"/>
      <c r="CX21" s="1067"/>
      <c r="CY21" s="1067"/>
      <c r="CZ21" s="1067"/>
      <c r="DA21" s="1068"/>
      <c r="DB21" s="1066"/>
      <c r="DC21" s="1067"/>
      <c r="DD21" s="1067"/>
      <c r="DE21" s="1067"/>
      <c r="DF21" s="1068"/>
      <c r="DG21" s="1066"/>
      <c r="DH21" s="1067"/>
      <c r="DI21" s="1067"/>
      <c r="DJ21" s="1067"/>
      <c r="DK21" s="1068"/>
      <c r="DL21" s="1066"/>
      <c r="DM21" s="1067"/>
      <c r="DN21" s="1067"/>
      <c r="DO21" s="1067"/>
      <c r="DP21" s="1068"/>
      <c r="DQ21" s="1066"/>
      <c r="DR21" s="1067"/>
      <c r="DS21" s="1067"/>
      <c r="DT21" s="1067"/>
      <c r="DU21" s="1068"/>
      <c r="DV21" s="1069"/>
      <c r="DW21" s="1070"/>
      <c r="DX21" s="1070"/>
      <c r="DY21" s="1070"/>
      <c r="DZ21" s="1071"/>
      <c r="EA21" s="219"/>
    </row>
    <row r="22" spans="1:131" s="220" customFormat="1" ht="26.25" customHeight="1">
      <c r="A22" s="225">
        <v>16</v>
      </c>
      <c r="B22" s="1100"/>
      <c r="C22" s="1101"/>
      <c r="D22" s="1101"/>
      <c r="E22" s="1101"/>
      <c r="F22" s="1101"/>
      <c r="G22" s="1101"/>
      <c r="H22" s="1101"/>
      <c r="I22" s="1101"/>
      <c r="J22" s="1101"/>
      <c r="K22" s="1101"/>
      <c r="L22" s="1101"/>
      <c r="M22" s="1101"/>
      <c r="N22" s="1101"/>
      <c r="O22" s="1101"/>
      <c r="P22" s="1102"/>
      <c r="Q22" s="1150"/>
      <c r="R22" s="1151"/>
      <c r="S22" s="1151"/>
      <c r="T22" s="1151"/>
      <c r="U22" s="1151"/>
      <c r="V22" s="1151"/>
      <c r="W22" s="1151"/>
      <c r="X22" s="1151"/>
      <c r="Y22" s="1151"/>
      <c r="Z22" s="1151"/>
      <c r="AA22" s="1151"/>
      <c r="AB22" s="1151"/>
      <c r="AC22" s="1151"/>
      <c r="AD22" s="1151"/>
      <c r="AE22" s="1152"/>
      <c r="AF22" s="1106"/>
      <c r="AG22" s="1107"/>
      <c r="AH22" s="1107"/>
      <c r="AI22" s="1107"/>
      <c r="AJ22" s="1108"/>
      <c r="AK22" s="1146"/>
      <c r="AL22" s="1147"/>
      <c r="AM22" s="1147"/>
      <c r="AN22" s="1147"/>
      <c r="AO22" s="1147"/>
      <c r="AP22" s="1147"/>
      <c r="AQ22" s="1147"/>
      <c r="AR22" s="1147"/>
      <c r="AS22" s="1147"/>
      <c r="AT22" s="1147"/>
      <c r="AU22" s="1148"/>
      <c r="AV22" s="1148"/>
      <c r="AW22" s="1148"/>
      <c r="AX22" s="1148"/>
      <c r="AY22" s="1149"/>
      <c r="AZ22" s="1098" t="s">
        <v>235</v>
      </c>
      <c r="BA22" s="1098"/>
      <c r="BB22" s="1098"/>
      <c r="BC22" s="1098"/>
      <c r="BD22" s="1099"/>
      <c r="BE22" s="218"/>
      <c r="BF22" s="218"/>
      <c r="BG22" s="218"/>
      <c r="BH22" s="218"/>
      <c r="BI22" s="218"/>
      <c r="BJ22" s="218"/>
      <c r="BK22" s="218"/>
      <c r="BL22" s="218"/>
      <c r="BM22" s="218"/>
      <c r="BN22" s="218"/>
      <c r="BO22" s="218"/>
      <c r="BP22" s="218"/>
      <c r="BQ22" s="226">
        <v>16</v>
      </c>
      <c r="BR22" s="227"/>
      <c r="BS22" s="1085"/>
      <c r="BT22" s="1086"/>
      <c r="BU22" s="1086"/>
      <c r="BV22" s="1086"/>
      <c r="BW22" s="1086"/>
      <c r="BX22" s="1086"/>
      <c r="BY22" s="1086"/>
      <c r="BZ22" s="1086"/>
      <c r="CA22" s="1086"/>
      <c r="CB22" s="1086"/>
      <c r="CC22" s="1086"/>
      <c r="CD22" s="1086"/>
      <c r="CE22" s="1086"/>
      <c r="CF22" s="1086"/>
      <c r="CG22" s="1087"/>
      <c r="CH22" s="1066"/>
      <c r="CI22" s="1067"/>
      <c r="CJ22" s="1067"/>
      <c r="CK22" s="1067"/>
      <c r="CL22" s="1068"/>
      <c r="CM22" s="1066"/>
      <c r="CN22" s="1067"/>
      <c r="CO22" s="1067"/>
      <c r="CP22" s="1067"/>
      <c r="CQ22" s="1068"/>
      <c r="CR22" s="1066"/>
      <c r="CS22" s="1067"/>
      <c r="CT22" s="1067"/>
      <c r="CU22" s="1067"/>
      <c r="CV22" s="1068"/>
      <c r="CW22" s="1066"/>
      <c r="CX22" s="1067"/>
      <c r="CY22" s="1067"/>
      <c r="CZ22" s="1067"/>
      <c r="DA22" s="1068"/>
      <c r="DB22" s="1066"/>
      <c r="DC22" s="1067"/>
      <c r="DD22" s="1067"/>
      <c r="DE22" s="1067"/>
      <c r="DF22" s="1068"/>
      <c r="DG22" s="1066"/>
      <c r="DH22" s="1067"/>
      <c r="DI22" s="1067"/>
      <c r="DJ22" s="1067"/>
      <c r="DK22" s="1068"/>
      <c r="DL22" s="1066"/>
      <c r="DM22" s="1067"/>
      <c r="DN22" s="1067"/>
      <c r="DO22" s="1067"/>
      <c r="DP22" s="1068"/>
      <c r="DQ22" s="1066"/>
      <c r="DR22" s="1067"/>
      <c r="DS22" s="1067"/>
      <c r="DT22" s="1067"/>
      <c r="DU22" s="1068"/>
      <c r="DV22" s="1069"/>
      <c r="DW22" s="1070"/>
      <c r="DX22" s="1070"/>
      <c r="DY22" s="1070"/>
      <c r="DZ22" s="1071"/>
      <c r="EA22" s="219"/>
    </row>
    <row r="23" spans="1:131" s="220" customFormat="1" ht="26.25" customHeight="1" thickBot="1">
      <c r="A23" s="228" t="s">
        <v>236</v>
      </c>
      <c r="B23" s="1013" t="s">
        <v>237</v>
      </c>
      <c r="C23" s="1014"/>
      <c r="D23" s="1014"/>
      <c r="E23" s="1014"/>
      <c r="F23" s="1014"/>
      <c r="G23" s="1014"/>
      <c r="H23" s="1014"/>
      <c r="I23" s="1014"/>
      <c r="J23" s="1014"/>
      <c r="K23" s="1014"/>
      <c r="L23" s="1014"/>
      <c r="M23" s="1014"/>
      <c r="N23" s="1014"/>
      <c r="O23" s="1014"/>
      <c r="P23" s="1015"/>
      <c r="Q23" s="1137">
        <v>10700</v>
      </c>
      <c r="R23" s="1138"/>
      <c r="S23" s="1138"/>
      <c r="T23" s="1138"/>
      <c r="U23" s="1138"/>
      <c r="V23" s="1138">
        <v>10496</v>
      </c>
      <c r="W23" s="1138"/>
      <c r="X23" s="1138"/>
      <c r="Y23" s="1138"/>
      <c r="Z23" s="1138"/>
      <c r="AA23" s="1138">
        <v>203</v>
      </c>
      <c r="AB23" s="1138"/>
      <c r="AC23" s="1138"/>
      <c r="AD23" s="1138"/>
      <c r="AE23" s="1139"/>
      <c r="AF23" s="1140">
        <v>203</v>
      </c>
      <c r="AG23" s="1138"/>
      <c r="AH23" s="1138"/>
      <c r="AI23" s="1138"/>
      <c r="AJ23" s="1141"/>
      <c r="AK23" s="1142"/>
      <c r="AL23" s="1143"/>
      <c r="AM23" s="1143"/>
      <c r="AN23" s="1143"/>
      <c r="AO23" s="1143"/>
      <c r="AP23" s="1138">
        <v>13112</v>
      </c>
      <c r="AQ23" s="1138"/>
      <c r="AR23" s="1138"/>
      <c r="AS23" s="1138"/>
      <c r="AT23" s="1138"/>
      <c r="AU23" s="1144"/>
      <c r="AV23" s="1144"/>
      <c r="AW23" s="1144"/>
      <c r="AX23" s="1144"/>
      <c r="AY23" s="1145"/>
      <c r="AZ23" s="1134" t="s">
        <v>508</v>
      </c>
      <c r="BA23" s="1135"/>
      <c r="BB23" s="1135"/>
      <c r="BC23" s="1135"/>
      <c r="BD23" s="1136"/>
      <c r="BE23" s="218"/>
      <c r="BF23" s="218"/>
      <c r="BG23" s="218"/>
      <c r="BH23" s="218"/>
      <c r="BI23" s="218"/>
      <c r="BJ23" s="218"/>
      <c r="BK23" s="218"/>
      <c r="BL23" s="218"/>
      <c r="BM23" s="218"/>
      <c r="BN23" s="218"/>
      <c r="BO23" s="218"/>
      <c r="BP23" s="218"/>
      <c r="BQ23" s="226">
        <v>17</v>
      </c>
      <c r="BR23" s="227"/>
      <c r="BS23" s="1085"/>
      <c r="BT23" s="1086"/>
      <c r="BU23" s="1086"/>
      <c r="BV23" s="1086"/>
      <c r="BW23" s="1086"/>
      <c r="BX23" s="1086"/>
      <c r="BY23" s="1086"/>
      <c r="BZ23" s="1086"/>
      <c r="CA23" s="1086"/>
      <c r="CB23" s="1086"/>
      <c r="CC23" s="1086"/>
      <c r="CD23" s="1086"/>
      <c r="CE23" s="1086"/>
      <c r="CF23" s="1086"/>
      <c r="CG23" s="1087"/>
      <c r="CH23" s="1066"/>
      <c r="CI23" s="1067"/>
      <c r="CJ23" s="1067"/>
      <c r="CK23" s="1067"/>
      <c r="CL23" s="1068"/>
      <c r="CM23" s="1066"/>
      <c r="CN23" s="1067"/>
      <c r="CO23" s="1067"/>
      <c r="CP23" s="1067"/>
      <c r="CQ23" s="1068"/>
      <c r="CR23" s="1066"/>
      <c r="CS23" s="1067"/>
      <c r="CT23" s="1067"/>
      <c r="CU23" s="1067"/>
      <c r="CV23" s="1068"/>
      <c r="CW23" s="1066"/>
      <c r="CX23" s="1067"/>
      <c r="CY23" s="1067"/>
      <c r="CZ23" s="1067"/>
      <c r="DA23" s="1068"/>
      <c r="DB23" s="1066"/>
      <c r="DC23" s="1067"/>
      <c r="DD23" s="1067"/>
      <c r="DE23" s="1067"/>
      <c r="DF23" s="1068"/>
      <c r="DG23" s="1066"/>
      <c r="DH23" s="1067"/>
      <c r="DI23" s="1067"/>
      <c r="DJ23" s="1067"/>
      <c r="DK23" s="1068"/>
      <c r="DL23" s="1066"/>
      <c r="DM23" s="1067"/>
      <c r="DN23" s="1067"/>
      <c r="DO23" s="1067"/>
      <c r="DP23" s="1068"/>
      <c r="DQ23" s="1066"/>
      <c r="DR23" s="1067"/>
      <c r="DS23" s="1067"/>
      <c r="DT23" s="1067"/>
      <c r="DU23" s="1068"/>
      <c r="DV23" s="1069"/>
      <c r="DW23" s="1070"/>
      <c r="DX23" s="1070"/>
      <c r="DY23" s="1070"/>
      <c r="DZ23" s="1071"/>
      <c r="EA23" s="219"/>
    </row>
    <row r="24" spans="1:131" s="220" customFormat="1" ht="26.25" customHeight="1">
      <c r="A24" s="1133" t="s">
        <v>509</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401"/>
      <c r="BA24" s="401"/>
      <c r="BB24" s="401"/>
      <c r="BC24" s="401"/>
      <c r="BD24" s="401"/>
      <c r="BE24" s="218"/>
      <c r="BF24" s="218"/>
      <c r="BG24" s="218"/>
      <c r="BH24" s="218"/>
      <c r="BI24" s="218"/>
      <c r="BJ24" s="218"/>
      <c r="BK24" s="218"/>
      <c r="BL24" s="218"/>
      <c r="BM24" s="218"/>
      <c r="BN24" s="218"/>
      <c r="BO24" s="218"/>
      <c r="BP24" s="218"/>
      <c r="BQ24" s="226">
        <v>18</v>
      </c>
      <c r="BR24" s="227"/>
      <c r="BS24" s="1085"/>
      <c r="BT24" s="1086"/>
      <c r="BU24" s="1086"/>
      <c r="BV24" s="1086"/>
      <c r="BW24" s="1086"/>
      <c r="BX24" s="1086"/>
      <c r="BY24" s="1086"/>
      <c r="BZ24" s="1086"/>
      <c r="CA24" s="1086"/>
      <c r="CB24" s="1086"/>
      <c r="CC24" s="1086"/>
      <c r="CD24" s="1086"/>
      <c r="CE24" s="1086"/>
      <c r="CF24" s="1086"/>
      <c r="CG24" s="1087"/>
      <c r="CH24" s="1066"/>
      <c r="CI24" s="1067"/>
      <c r="CJ24" s="1067"/>
      <c r="CK24" s="1067"/>
      <c r="CL24" s="1068"/>
      <c r="CM24" s="1066"/>
      <c r="CN24" s="1067"/>
      <c r="CO24" s="1067"/>
      <c r="CP24" s="1067"/>
      <c r="CQ24" s="1068"/>
      <c r="CR24" s="1066"/>
      <c r="CS24" s="1067"/>
      <c r="CT24" s="1067"/>
      <c r="CU24" s="1067"/>
      <c r="CV24" s="1068"/>
      <c r="CW24" s="1066"/>
      <c r="CX24" s="1067"/>
      <c r="CY24" s="1067"/>
      <c r="CZ24" s="1067"/>
      <c r="DA24" s="1068"/>
      <c r="DB24" s="1066"/>
      <c r="DC24" s="1067"/>
      <c r="DD24" s="1067"/>
      <c r="DE24" s="1067"/>
      <c r="DF24" s="1068"/>
      <c r="DG24" s="1066"/>
      <c r="DH24" s="1067"/>
      <c r="DI24" s="1067"/>
      <c r="DJ24" s="1067"/>
      <c r="DK24" s="1068"/>
      <c r="DL24" s="1066"/>
      <c r="DM24" s="1067"/>
      <c r="DN24" s="1067"/>
      <c r="DO24" s="1067"/>
      <c r="DP24" s="1068"/>
      <c r="DQ24" s="1066"/>
      <c r="DR24" s="1067"/>
      <c r="DS24" s="1067"/>
      <c r="DT24" s="1067"/>
      <c r="DU24" s="1068"/>
      <c r="DV24" s="1069"/>
      <c r="DW24" s="1070"/>
      <c r="DX24" s="1070"/>
      <c r="DY24" s="1070"/>
      <c r="DZ24" s="1071"/>
      <c r="EA24" s="219"/>
    </row>
    <row r="25" spans="1:131" s="213" customFormat="1" ht="26.25" customHeight="1" thickBot="1">
      <c r="A25" s="1132" t="s">
        <v>238</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401"/>
      <c r="BK25" s="401"/>
      <c r="BL25" s="401"/>
      <c r="BM25" s="401"/>
      <c r="BN25" s="401"/>
      <c r="BO25" s="229"/>
      <c r="BP25" s="229"/>
      <c r="BQ25" s="226">
        <v>19</v>
      </c>
      <c r="BR25" s="227"/>
      <c r="BS25" s="1085"/>
      <c r="BT25" s="1086"/>
      <c r="BU25" s="1086"/>
      <c r="BV25" s="1086"/>
      <c r="BW25" s="1086"/>
      <c r="BX25" s="1086"/>
      <c r="BY25" s="1086"/>
      <c r="BZ25" s="1086"/>
      <c r="CA25" s="1086"/>
      <c r="CB25" s="1086"/>
      <c r="CC25" s="1086"/>
      <c r="CD25" s="1086"/>
      <c r="CE25" s="1086"/>
      <c r="CF25" s="1086"/>
      <c r="CG25" s="1087"/>
      <c r="CH25" s="1066"/>
      <c r="CI25" s="1067"/>
      <c r="CJ25" s="1067"/>
      <c r="CK25" s="1067"/>
      <c r="CL25" s="1068"/>
      <c r="CM25" s="1066"/>
      <c r="CN25" s="1067"/>
      <c r="CO25" s="1067"/>
      <c r="CP25" s="1067"/>
      <c r="CQ25" s="1068"/>
      <c r="CR25" s="1066"/>
      <c r="CS25" s="1067"/>
      <c r="CT25" s="1067"/>
      <c r="CU25" s="1067"/>
      <c r="CV25" s="1068"/>
      <c r="CW25" s="1066"/>
      <c r="CX25" s="1067"/>
      <c r="CY25" s="1067"/>
      <c r="CZ25" s="1067"/>
      <c r="DA25" s="1068"/>
      <c r="DB25" s="1066"/>
      <c r="DC25" s="1067"/>
      <c r="DD25" s="1067"/>
      <c r="DE25" s="1067"/>
      <c r="DF25" s="1068"/>
      <c r="DG25" s="1066"/>
      <c r="DH25" s="1067"/>
      <c r="DI25" s="1067"/>
      <c r="DJ25" s="1067"/>
      <c r="DK25" s="1068"/>
      <c r="DL25" s="1066"/>
      <c r="DM25" s="1067"/>
      <c r="DN25" s="1067"/>
      <c r="DO25" s="1067"/>
      <c r="DP25" s="1068"/>
      <c r="DQ25" s="1066"/>
      <c r="DR25" s="1067"/>
      <c r="DS25" s="1067"/>
      <c r="DT25" s="1067"/>
      <c r="DU25" s="1068"/>
      <c r="DV25" s="1069"/>
      <c r="DW25" s="1070"/>
      <c r="DX25" s="1070"/>
      <c r="DY25" s="1070"/>
      <c r="DZ25" s="1071"/>
      <c r="EA25" s="212"/>
    </row>
    <row r="26" spans="1:131" s="213" customFormat="1" ht="26.25" customHeight="1">
      <c r="A26" s="1072" t="s">
        <v>225</v>
      </c>
      <c r="B26" s="1073"/>
      <c r="C26" s="1073"/>
      <c r="D26" s="1073"/>
      <c r="E26" s="1073"/>
      <c r="F26" s="1073"/>
      <c r="G26" s="1073"/>
      <c r="H26" s="1073"/>
      <c r="I26" s="1073"/>
      <c r="J26" s="1073"/>
      <c r="K26" s="1073"/>
      <c r="L26" s="1073"/>
      <c r="M26" s="1073"/>
      <c r="N26" s="1073"/>
      <c r="O26" s="1073"/>
      <c r="P26" s="1074"/>
      <c r="Q26" s="1058" t="s">
        <v>510</v>
      </c>
      <c r="R26" s="1059"/>
      <c r="S26" s="1059"/>
      <c r="T26" s="1059"/>
      <c r="U26" s="1060"/>
      <c r="V26" s="1058" t="s">
        <v>511</v>
      </c>
      <c r="W26" s="1059"/>
      <c r="X26" s="1059"/>
      <c r="Y26" s="1059"/>
      <c r="Z26" s="1060"/>
      <c r="AA26" s="1058" t="s">
        <v>512</v>
      </c>
      <c r="AB26" s="1059"/>
      <c r="AC26" s="1059"/>
      <c r="AD26" s="1059"/>
      <c r="AE26" s="1059"/>
      <c r="AF26" s="1128" t="s">
        <v>513</v>
      </c>
      <c r="AG26" s="1079"/>
      <c r="AH26" s="1079"/>
      <c r="AI26" s="1079"/>
      <c r="AJ26" s="1129"/>
      <c r="AK26" s="1059" t="s">
        <v>514</v>
      </c>
      <c r="AL26" s="1059"/>
      <c r="AM26" s="1059"/>
      <c r="AN26" s="1059"/>
      <c r="AO26" s="1060"/>
      <c r="AP26" s="1058" t="s">
        <v>515</v>
      </c>
      <c r="AQ26" s="1059"/>
      <c r="AR26" s="1059"/>
      <c r="AS26" s="1059"/>
      <c r="AT26" s="1060"/>
      <c r="AU26" s="1058" t="s">
        <v>516</v>
      </c>
      <c r="AV26" s="1059"/>
      <c r="AW26" s="1059"/>
      <c r="AX26" s="1059"/>
      <c r="AY26" s="1060"/>
      <c r="AZ26" s="1058" t="s">
        <v>239</v>
      </c>
      <c r="BA26" s="1059"/>
      <c r="BB26" s="1059"/>
      <c r="BC26" s="1059"/>
      <c r="BD26" s="1060"/>
      <c r="BE26" s="1058" t="s">
        <v>232</v>
      </c>
      <c r="BF26" s="1059"/>
      <c r="BG26" s="1059"/>
      <c r="BH26" s="1059"/>
      <c r="BI26" s="1064"/>
      <c r="BJ26" s="401"/>
      <c r="BK26" s="401"/>
      <c r="BL26" s="401"/>
      <c r="BM26" s="401"/>
      <c r="BN26" s="401"/>
      <c r="BO26" s="229"/>
      <c r="BP26" s="229"/>
      <c r="BQ26" s="226">
        <v>20</v>
      </c>
      <c r="BR26" s="227"/>
      <c r="BS26" s="1085"/>
      <c r="BT26" s="1086"/>
      <c r="BU26" s="1086"/>
      <c r="BV26" s="1086"/>
      <c r="BW26" s="1086"/>
      <c r="BX26" s="1086"/>
      <c r="BY26" s="1086"/>
      <c r="BZ26" s="1086"/>
      <c r="CA26" s="1086"/>
      <c r="CB26" s="1086"/>
      <c r="CC26" s="1086"/>
      <c r="CD26" s="1086"/>
      <c r="CE26" s="1086"/>
      <c r="CF26" s="1086"/>
      <c r="CG26" s="1087"/>
      <c r="CH26" s="1066"/>
      <c r="CI26" s="1067"/>
      <c r="CJ26" s="1067"/>
      <c r="CK26" s="1067"/>
      <c r="CL26" s="1068"/>
      <c r="CM26" s="1066"/>
      <c r="CN26" s="1067"/>
      <c r="CO26" s="1067"/>
      <c r="CP26" s="1067"/>
      <c r="CQ26" s="1068"/>
      <c r="CR26" s="1066"/>
      <c r="CS26" s="1067"/>
      <c r="CT26" s="1067"/>
      <c r="CU26" s="1067"/>
      <c r="CV26" s="1068"/>
      <c r="CW26" s="1066"/>
      <c r="CX26" s="1067"/>
      <c r="CY26" s="1067"/>
      <c r="CZ26" s="1067"/>
      <c r="DA26" s="1068"/>
      <c r="DB26" s="1066"/>
      <c r="DC26" s="1067"/>
      <c r="DD26" s="1067"/>
      <c r="DE26" s="1067"/>
      <c r="DF26" s="1068"/>
      <c r="DG26" s="1066"/>
      <c r="DH26" s="1067"/>
      <c r="DI26" s="1067"/>
      <c r="DJ26" s="1067"/>
      <c r="DK26" s="1068"/>
      <c r="DL26" s="1066"/>
      <c r="DM26" s="1067"/>
      <c r="DN26" s="1067"/>
      <c r="DO26" s="1067"/>
      <c r="DP26" s="1068"/>
      <c r="DQ26" s="1066"/>
      <c r="DR26" s="1067"/>
      <c r="DS26" s="1067"/>
      <c r="DT26" s="1067"/>
      <c r="DU26" s="1068"/>
      <c r="DV26" s="1069"/>
      <c r="DW26" s="1070"/>
      <c r="DX26" s="1070"/>
      <c r="DY26" s="1070"/>
      <c r="DZ26" s="1071"/>
      <c r="EA26" s="212"/>
    </row>
    <row r="27" spans="1:131" s="213" customFormat="1" ht="26.25" customHeight="1" thickBot="1">
      <c r="A27" s="1075"/>
      <c r="B27" s="1076"/>
      <c r="C27" s="1076"/>
      <c r="D27" s="1076"/>
      <c r="E27" s="1076"/>
      <c r="F27" s="1076"/>
      <c r="G27" s="1076"/>
      <c r="H27" s="1076"/>
      <c r="I27" s="1076"/>
      <c r="J27" s="1076"/>
      <c r="K27" s="1076"/>
      <c r="L27" s="1076"/>
      <c r="M27" s="1076"/>
      <c r="N27" s="1076"/>
      <c r="O27" s="1076"/>
      <c r="P27" s="1077"/>
      <c r="Q27" s="1061"/>
      <c r="R27" s="1062"/>
      <c r="S27" s="1062"/>
      <c r="T27" s="1062"/>
      <c r="U27" s="1063"/>
      <c r="V27" s="1061"/>
      <c r="W27" s="1062"/>
      <c r="X27" s="1062"/>
      <c r="Y27" s="1062"/>
      <c r="Z27" s="1063"/>
      <c r="AA27" s="1061"/>
      <c r="AB27" s="1062"/>
      <c r="AC27" s="1062"/>
      <c r="AD27" s="1062"/>
      <c r="AE27" s="1062"/>
      <c r="AF27" s="1130"/>
      <c r="AG27" s="1082"/>
      <c r="AH27" s="1082"/>
      <c r="AI27" s="1082"/>
      <c r="AJ27" s="1131"/>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65"/>
      <c r="BJ27" s="401"/>
      <c r="BK27" s="401"/>
      <c r="BL27" s="401"/>
      <c r="BM27" s="401"/>
      <c r="BN27" s="401"/>
      <c r="BO27" s="229"/>
      <c r="BP27" s="229"/>
      <c r="BQ27" s="226">
        <v>21</v>
      </c>
      <c r="BR27" s="227"/>
      <c r="BS27" s="1085"/>
      <c r="BT27" s="1086"/>
      <c r="BU27" s="1086"/>
      <c r="BV27" s="1086"/>
      <c r="BW27" s="1086"/>
      <c r="BX27" s="1086"/>
      <c r="BY27" s="1086"/>
      <c r="BZ27" s="1086"/>
      <c r="CA27" s="1086"/>
      <c r="CB27" s="1086"/>
      <c r="CC27" s="1086"/>
      <c r="CD27" s="1086"/>
      <c r="CE27" s="1086"/>
      <c r="CF27" s="1086"/>
      <c r="CG27" s="1087"/>
      <c r="CH27" s="1066"/>
      <c r="CI27" s="1067"/>
      <c r="CJ27" s="1067"/>
      <c r="CK27" s="1067"/>
      <c r="CL27" s="1068"/>
      <c r="CM27" s="1066"/>
      <c r="CN27" s="1067"/>
      <c r="CO27" s="1067"/>
      <c r="CP27" s="1067"/>
      <c r="CQ27" s="1068"/>
      <c r="CR27" s="1066"/>
      <c r="CS27" s="1067"/>
      <c r="CT27" s="1067"/>
      <c r="CU27" s="1067"/>
      <c r="CV27" s="1068"/>
      <c r="CW27" s="1066"/>
      <c r="CX27" s="1067"/>
      <c r="CY27" s="1067"/>
      <c r="CZ27" s="1067"/>
      <c r="DA27" s="1068"/>
      <c r="DB27" s="1066"/>
      <c r="DC27" s="1067"/>
      <c r="DD27" s="1067"/>
      <c r="DE27" s="1067"/>
      <c r="DF27" s="1068"/>
      <c r="DG27" s="1066"/>
      <c r="DH27" s="1067"/>
      <c r="DI27" s="1067"/>
      <c r="DJ27" s="1067"/>
      <c r="DK27" s="1068"/>
      <c r="DL27" s="1066"/>
      <c r="DM27" s="1067"/>
      <c r="DN27" s="1067"/>
      <c r="DO27" s="1067"/>
      <c r="DP27" s="1068"/>
      <c r="DQ27" s="1066"/>
      <c r="DR27" s="1067"/>
      <c r="DS27" s="1067"/>
      <c r="DT27" s="1067"/>
      <c r="DU27" s="1068"/>
      <c r="DV27" s="1069"/>
      <c r="DW27" s="1070"/>
      <c r="DX27" s="1070"/>
      <c r="DY27" s="1070"/>
      <c r="DZ27" s="1071"/>
      <c r="EA27" s="212"/>
    </row>
    <row r="28" spans="1:131" s="213" customFormat="1" ht="26.25" customHeight="1" thickTop="1">
      <c r="A28" s="230">
        <v>1</v>
      </c>
      <c r="B28" s="1119" t="s">
        <v>517</v>
      </c>
      <c r="C28" s="1120"/>
      <c r="D28" s="1120"/>
      <c r="E28" s="1120"/>
      <c r="F28" s="1120"/>
      <c r="G28" s="1120"/>
      <c r="H28" s="1120"/>
      <c r="I28" s="1120"/>
      <c r="J28" s="1120"/>
      <c r="K28" s="1120"/>
      <c r="L28" s="1120"/>
      <c r="M28" s="1120"/>
      <c r="N28" s="1120"/>
      <c r="O28" s="1120"/>
      <c r="P28" s="1121"/>
      <c r="Q28" s="1122">
        <v>1989</v>
      </c>
      <c r="R28" s="1123"/>
      <c r="S28" s="1123"/>
      <c r="T28" s="1123"/>
      <c r="U28" s="1123"/>
      <c r="V28" s="1123">
        <v>1938</v>
      </c>
      <c r="W28" s="1123"/>
      <c r="X28" s="1123"/>
      <c r="Y28" s="1123"/>
      <c r="Z28" s="1123"/>
      <c r="AA28" s="1123">
        <v>51</v>
      </c>
      <c r="AB28" s="1123"/>
      <c r="AC28" s="1123"/>
      <c r="AD28" s="1123"/>
      <c r="AE28" s="1124"/>
      <c r="AF28" s="1125">
        <v>51</v>
      </c>
      <c r="AG28" s="1123"/>
      <c r="AH28" s="1123"/>
      <c r="AI28" s="1123"/>
      <c r="AJ28" s="1126"/>
      <c r="AK28" s="1127">
        <v>138</v>
      </c>
      <c r="AL28" s="1115"/>
      <c r="AM28" s="1115"/>
      <c r="AN28" s="1115"/>
      <c r="AO28" s="1115"/>
      <c r="AP28" s="1115" t="s">
        <v>503</v>
      </c>
      <c r="AQ28" s="1115"/>
      <c r="AR28" s="1115"/>
      <c r="AS28" s="1115"/>
      <c r="AT28" s="1115"/>
      <c r="AU28" s="1115" t="s">
        <v>503</v>
      </c>
      <c r="AV28" s="1115"/>
      <c r="AW28" s="1115"/>
      <c r="AX28" s="1115"/>
      <c r="AY28" s="1115"/>
      <c r="AZ28" s="1116" t="s">
        <v>503</v>
      </c>
      <c r="BA28" s="1116"/>
      <c r="BB28" s="1116"/>
      <c r="BC28" s="1116"/>
      <c r="BD28" s="1116"/>
      <c r="BE28" s="1117"/>
      <c r="BF28" s="1117"/>
      <c r="BG28" s="1117"/>
      <c r="BH28" s="1117"/>
      <c r="BI28" s="1118"/>
      <c r="BJ28" s="401"/>
      <c r="BK28" s="401"/>
      <c r="BL28" s="401"/>
      <c r="BM28" s="401"/>
      <c r="BN28" s="401"/>
      <c r="BO28" s="229"/>
      <c r="BP28" s="229"/>
      <c r="BQ28" s="226">
        <v>22</v>
      </c>
      <c r="BR28" s="227"/>
      <c r="BS28" s="1085"/>
      <c r="BT28" s="1086"/>
      <c r="BU28" s="1086"/>
      <c r="BV28" s="1086"/>
      <c r="BW28" s="1086"/>
      <c r="BX28" s="1086"/>
      <c r="BY28" s="1086"/>
      <c r="BZ28" s="1086"/>
      <c r="CA28" s="1086"/>
      <c r="CB28" s="1086"/>
      <c r="CC28" s="1086"/>
      <c r="CD28" s="1086"/>
      <c r="CE28" s="1086"/>
      <c r="CF28" s="1086"/>
      <c r="CG28" s="1087"/>
      <c r="CH28" s="1066"/>
      <c r="CI28" s="1067"/>
      <c r="CJ28" s="1067"/>
      <c r="CK28" s="1067"/>
      <c r="CL28" s="1068"/>
      <c r="CM28" s="1066"/>
      <c r="CN28" s="1067"/>
      <c r="CO28" s="1067"/>
      <c r="CP28" s="1067"/>
      <c r="CQ28" s="1068"/>
      <c r="CR28" s="1066"/>
      <c r="CS28" s="1067"/>
      <c r="CT28" s="1067"/>
      <c r="CU28" s="1067"/>
      <c r="CV28" s="1068"/>
      <c r="CW28" s="1066"/>
      <c r="CX28" s="1067"/>
      <c r="CY28" s="1067"/>
      <c r="CZ28" s="1067"/>
      <c r="DA28" s="1068"/>
      <c r="DB28" s="1066"/>
      <c r="DC28" s="1067"/>
      <c r="DD28" s="1067"/>
      <c r="DE28" s="1067"/>
      <c r="DF28" s="1068"/>
      <c r="DG28" s="1066"/>
      <c r="DH28" s="1067"/>
      <c r="DI28" s="1067"/>
      <c r="DJ28" s="1067"/>
      <c r="DK28" s="1068"/>
      <c r="DL28" s="1066"/>
      <c r="DM28" s="1067"/>
      <c r="DN28" s="1067"/>
      <c r="DO28" s="1067"/>
      <c r="DP28" s="1068"/>
      <c r="DQ28" s="1066"/>
      <c r="DR28" s="1067"/>
      <c r="DS28" s="1067"/>
      <c r="DT28" s="1067"/>
      <c r="DU28" s="1068"/>
      <c r="DV28" s="1069"/>
      <c r="DW28" s="1070"/>
      <c r="DX28" s="1070"/>
      <c r="DY28" s="1070"/>
      <c r="DZ28" s="1071"/>
      <c r="EA28" s="212"/>
    </row>
    <row r="29" spans="1:131" s="213" customFormat="1" ht="26.25" customHeight="1">
      <c r="A29" s="230">
        <v>2</v>
      </c>
      <c r="B29" s="1100" t="s">
        <v>518</v>
      </c>
      <c r="C29" s="1101"/>
      <c r="D29" s="1101"/>
      <c r="E29" s="1101"/>
      <c r="F29" s="1101"/>
      <c r="G29" s="1101"/>
      <c r="H29" s="1101"/>
      <c r="I29" s="1101"/>
      <c r="J29" s="1101"/>
      <c r="K29" s="1101"/>
      <c r="L29" s="1101"/>
      <c r="M29" s="1101"/>
      <c r="N29" s="1101"/>
      <c r="O29" s="1101"/>
      <c r="P29" s="1102"/>
      <c r="Q29" s="1112">
        <v>1881</v>
      </c>
      <c r="R29" s="1113"/>
      <c r="S29" s="1113"/>
      <c r="T29" s="1113"/>
      <c r="U29" s="1113"/>
      <c r="V29" s="1113">
        <v>1834</v>
      </c>
      <c r="W29" s="1113"/>
      <c r="X29" s="1113"/>
      <c r="Y29" s="1113"/>
      <c r="Z29" s="1113"/>
      <c r="AA29" s="1113">
        <v>47</v>
      </c>
      <c r="AB29" s="1113"/>
      <c r="AC29" s="1113"/>
      <c r="AD29" s="1113"/>
      <c r="AE29" s="1114"/>
      <c r="AF29" s="1106">
        <v>47</v>
      </c>
      <c r="AG29" s="1107"/>
      <c r="AH29" s="1107"/>
      <c r="AI29" s="1107"/>
      <c r="AJ29" s="1108"/>
      <c r="AK29" s="1049">
        <v>293</v>
      </c>
      <c r="AL29" s="1040"/>
      <c r="AM29" s="1040"/>
      <c r="AN29" s="1040"/>
      <c r="AO29" s="1040"/>
      <c r="AP29" s="1040" t="s">
        <v>503</v>
      </c>
      <c r="AQ29" s="1040"/>
      <c r="AR29" s="1040"/>
      <c r="AS29" s="1040"/>
      <c r="AT29" s="1040"/>
      <c r="AU29" s="1040" t="s">
        <v>503</v>
      </c>
      <c r="AV29" s="1040"/>
      <c r="AW29" s="1040"/>
      <c r="AX29" s="1040"/>
      <c r="AY29" s="1040"/>
      <c r="AZ29" s="1111" t="s">
        <v>503</v>
      </c>
      <c r="BA29" s="1111"/>
      <c r="BB29" s="1111"/>
      <c r="BC29" s="1111"/>
      <c r="BD29" s="1111"/>
      <c r="BE29" s="1095"/>
      <c r="BF29" s="1095"/>
      <c r="BG29" s="1095"/>
      <c r="BH29" s="1095"/>
      <c r="BI29" s="1096"/>
      <c r="BJ29" s="401"/>
      <c r="BK29" s="401"/>
      <c r="BL29" s="401"/>
      <c r="BM29" s="401"/>
      <c r="BN29" s="401"/>
      <c r="BO29" s="229"/>
      <c r="BP29" s="229"/>
      <c r="BQ29" s="226">
        <v>23</v>
      </c>
      <c r="BR29" s="227"/>
      <c r="BS29" s="1085"/>
      <c r="BT29" s="1086"/>
      <c r="BU29" s="1086"/>
      <c r="BV29" s="1086"/>
      <c r="BW29" s="1086"/>
      <c r="BX29" s="1086"/>
      <c r="BY29" s="1086"/>
      <c r="BZ29" s="1086"/>
      <c r="CA29" s="1086"/>
      <c r="CB29" s="1086"/>
      <c r="CC29" s="1086"/>
      <c r="CD29" s="1086"/>
      <c r="CE29" s="1086"/>
      <c r="CF29" s="1086"/>
      <c r="CG29" s="1087"/>
      <c r="CH29" s="1066"/>
      <c r="CI29" s="1067"/>
      <c r="CJ29" s="1067"/>
      <c r="CK29" s="1067"/>
      <c r="CL29" s="1068"/>
      <c r="CM29" s="1066"/>
      <c r="CN29" s="1067"/>
      <c r="CO29" s="1067"/>
      <c r="CP29" s="1067"/>
      <c r="CQ29" s="1068"/>
      <c r="CR29" s="1066"/>
      <c r="CS29" s="1067"/>
      <c r="CT29" s="1067"/>
      <c r="CU29" s="1067"/>
      <c r="CV29" s="1068"/>
      <c r="CW29" s="1066"/>
      <c r="CX29" s="1067"/>
      <c r="CY29" s="1067"/>
      <c r="CZ29" s="1067"/>
      <c r="DA29" s="1068"/>
      <c r="DB29" s="1066"/>
      <c r="DC29" s="1067"/>
      <c r="DD29" s="1067"/>
      <c r="DE29" s="1067"/>
      <c r="DF29" s="1068"/>
      <c r="DG29" s="1066"/>
      <c r="DH29" s="1067"/>
      <c r="DI29" s="1067"/>
      <c r="DJ29" s="1067"/>
      <c r="DK29" s="1068"/>
      <c r="DL29" s="1066"/>
      <c r="DM29" s="1067"/>
      <c r="DN29" s="1067"/>
      <c r="DO29" s="1067"/>
      <c r="DP29" s="1068"/>
      <c r="DQ29" s="1066"/>
      <c r="DR29" s="1067"/>
      <c r="DS29" s="1067"/>
      <c r="DT29" s="1067"/>
      <c r="DU29" s="1068"/>
      <c r="DV29" s="1069"/>
      <c r="DW29" s="1070"/>
      <c r="DX29" s="1070"/>
      <c r="DY29" s="1070"/>
      <c r="DZ29" s="1071"/>
      <c r="EA29" s="212"/>
    </row>
    <row r="30" spans="1:131" s="213" customFormat="1" ht="26.25" customHeight="1">
      <c r="A30" s="230">
        <v>3</v>
      </c>
      <c r="B30" s="1100" t="s">
        <v>519</v>
      </c>
      <c r="C30" s="1101"/>
      <c r="D30" s="1101"/>
      <c r="E30" s="1101"/>
      <c r="F30" s="1101"/>
      <c r="G30" s="1101"/>
      <c r="H30" s="1101"/>
      <c r="I30" s="1101"/>
      <c r="J30" s="1101"/>
      <c r="K30" s="1101"/>
      <c r="L30" s="1101"/>
      <c r="M30" s="1101"/>
      <c r="N30" s="1101"/>
      <c r="O30" s="1101"/>
      <c r="P30" s="1102"/>
      <c r="Q30" s="1112">
        <v>168</v>
      </c>
      <c r="R30" s="1113"/>
      <c r="S30" s="1113"/>
      <c r="T30" s="1113"/>
      <c r="U30" s="1113"/>
      <c r="V30" s="1113">
        <v>166</v>
      </c>
      <c r="W30" s="1113"/>
      <c r="X30" s="1113"/>
      <c r="Y30" s="1113"/>
      <c r="Z30" s="1113"/>
      <c r="AA30" s="1113">
        <v>2</v>
      </c>
      <c r="AB30" s="1113"/>
      <c r="AC30" s="1113"/>
      <c r="AD30" s="1113"/>
      <c r="AE30" s="1114"/>
      <c r="AF30" s="1106">
        <v>2</v>
      </c>
      <c r="AG30" s="1107"/>
      <c r="AH30" s="1107"/>
      <c r="AI30" s="1107"/>
      <c r="AJ30" s="1108"/>
      <c r="AK30" s="1049">
        <v>70</v>
      </c>
      <c r="AL30" s="1040"/>
      <c r="AM30" s="1040"/>
      <c r="AN30" s="1040"/>
      <c r="AO30" s="1040"/>
      <c r="AP30" s="1040" t="s">
        <v>503</v>
      </c>
      <c r="AQ30" s="1040"/>
      <c r="AR30" s="1040"/>
      <c r="AS30" s="1040"/>
      <c r="AT30" s="1040"/>
      <c r="AU30" s="1040" t="s">
        <v>503</v>
      </c>
      <c r="AV30" s="1040"/>
      <c r="AW30" s="1040"/>
      <c r="AX30" s="1040"/>
      <c r="AY30" s="1040"/>
      <c r="AZ30" s="1111" t="s">
        <v>503</v>
      </c>
      <c r="BA30" s="1111"/>
      <c r="BB30" s="1111"/>
      <c r="BC30" s="1111"/>
      <c r="BD30" s="1111"/>
      <c r="BE30" s="1095"/>
      <c r="BF30" s="1095"/>
      <c r="BG30" s="1095"/>
      <c r="BH30" s="1095"/>
      <c r="BI30" s="1096"/>
      <c r="BJ30" s="401"/>
      <c r="BK30" s="401"/>
      <c r="BL30" s="401"/>
      <c r="BM30" s="401"/>
      <c r="BN30" s="401"/>
      <c r="BO30" s="229"/>
      <c r="BP30" s="229"/>
      <c r="BQ30" s="226">
        <v>24</v>
      </c>
      <c r="BR30" s="227"/>
      <c r="BS30" s="1085"/>
      <c r="BT30" s="1086"/>
      <c r="BU30" s="1086"/>
      <c r="BV30" s="1086"/>
      <c r="BW30" s="1086"/>
      <c r="BX30" s="1086"/>
      <c r="BY30" s="1086"/>
      <c r="BZ30" s="1086"/>
      <c r="CA30" s="1086"/>
      <c r="CB30" s="1086"/>
      <c r="CC30" s="1086"/>
      <c r="CD30" s="1086"/>
      <c r="CE30" s="1086"/>
      <c r="CF30" s="1086"/>
      <c r="CG30" s="1087"/>
      <c r="CH30" s="1066"/>
      <c r="CI30" s="1067"/>
      <c r="CJ30" s="1067"/>
      <c r="CK30" s="1067"/>
      <c r="CL30" s="1068"/>
      <c r="CM30" s="1066"/>
      <c r="CN30" s="1067"/>
      <c r="CO30" s="1067"/>
      <c r="CP30" s="1067"/>
      <c r="CQ30" s="1068"/>
      <c r="CR30" s="1066"/>
      <c r="CS30" s="1067"/>
      <c r="CT30" s="1067"/>
      <c r="CU30" s="1067"/>
      <c r="CV30" s="1068"/>
      <c r="CW30" s="1066"/>
      <c r="CX30" s="1067"/>
      <c r="CY30" s="1067"/>
      <c r="CZ30" s="1067"/>
      <c r="DA30" s="1068"/>
      <c r="DB30" s="1066"/>
      <c r="DC30" s="1067"/>
      <c r="DD30" s="1067"/>
      <c r="DE30" s="1067"/>
      <c r="DF30" s="1068"/>
      <c r="DG30" s="1066"/>
      <c r="DH30" s="1067"/>
      <c r="DI30" s="1067"/>
      <c r="DJ30" s="1067"/>
      <c r="DK30" s="1068"/>
      <c r="DL30" s="1066"/>
      <c r="DM30" s="1067"/>
      <c r="DN30" s="1067"/>
      <c r="DO30" s="1067"/>
      <c r="DP30" s="1068"/>
      <c r="DQ30" s="1066"/>
      <c r="DR30" s="1067"/>
      <c r="DS30" s="1067"/>
      <c r="DT30" s="1067"/>
      <c r="DU30" s="1068"/>
      <c r="DV30" s="1069"/>
      <c r="DW30" s="1070"/>
      <c r="DX30" s="1070"/>
      <c r="DY30" s="1070"/>
      <c r="DZ30" s="1071"/>
      <c r="EA30" s="212"/>
    </row>
    <row r="31" spans="1:131" s="213" customFormat="1" ht="26.25" customHeight="1">
      <c r="A31" s="230">
        <v>4</v>
      </c>
      <c r="B31" s="1100" t="s">
        <v>520</v>
      </c>
      <c r="C31" s="1101"/>
      <c r="D31" s="1101"/>
      <c r="E31" s="1101"/>
      <c r="F31" s="1101"/>
      <c r="G31" s="1101"/>
      <c r="H31" s="1101"/>
      <c r="I31" s="1101"/>
      <c r="J31" s="1101"/>
      <c r="K31" s="1101"/>
      <c r="L31" s="1101"/>
      <c r="M31" s="1101"/>
      <c r="N31" s="1101"/>
      <c r="O31" s="1101"/>
      <c r="P31" s="1102"/>
      <c r="Q31" s="1112">
        <v>460</v>
      </c>
      <c r="R31" s="1113"/>
      <c r="S31" s="1113"/>
      <c r="T31" s="1113"/>
      <c r="U31" s="1113"/>
      <c r="V31" s="1113">
        <v>449</v>
      </c>
      <c r="W31" s="1113"/>
      <c r="X31" s="1113"/>
      <c r="Y31" s="1113"/>
      <c r="Z31" s="1113"/>
      <c r="AA31" s="1113">
        <v>11</v>
      </c>
      <c r="AB31" s="1113"/>
      <c r="AC31" s="1113"/>
      <c r="AD31" s="1113"/>
      <c r="AE31" s="1114"/>
      <c r="AF31" s="1106">
        <v>144</v>
      </c>
      <c r="AG31" s="1107"/>
      <c r="AH31" s="1107"/>
      <c r="AI31" s="1107"/>
      <c r="AJ31" s="1108"/>
      <c r="AK31" s="1049">
        <v>29</v>
      </c>
      <c r="AL31" s="1040"/>
      <c r="AM31" s="1040"/>
      <c r="AN31" s="1040"/>
      <c r="AO31" s="1040"/>
      <c r="AP31" s="1040">
        <v>1848</v>
      </c>
      <c r="AQ31" s="1040"/>
      <c r="AR31" s="1040"/>
      <c r="AS31" s="1040"/>
      <c r="AT31" s="1040"/>
      <c r="AU31" s="1040">
        <v>2</v>
      </c>
      <c r="AV31" s="1040"/>
      <c r="AW31" s="1040"/>
      <c r="AX31" s="1040"/>
      <c r="AY31" s="1040"/>
      <c r="AZ31" s="1111" t="s">
        <v>503</v>
      </c>
      <c r="BA31" s="1111"/>
      <c r="BB31" s="1111"/>
      <c r="BC31" s="1111"/>
      <c r="BD31" s="1111"/>
      <c r="BE31" s="1095" t="s">
        <v>521</v>
      </c>
      <c r="BF31" s="1095"/>
      <c r="BG31" s="1095"/>
      <c r="BH31" s="1095"/>
      <c r="BI31" s="1096"/>
      <c r="BJ31" s="401"/>
      <c r="BK31" s="401"/>
      <c r="BL31" s="401"/>
      <c r="BM31" s="401"/>
      <c r="BN31" s="401"/>
      <c r="BO31" s="229"/>
      <c r="BP31" s="229"/>
      <c r="BQ31" s="226">
        <v>25</v>
      </c>
      <c r="BR31" s="227"/>
      <c r="BS31" s="1085"/>
      <c r="BT31" s="1086"/>
      <c r="BU31" s="1086"/>
      <c r="BV31" s="1086"/>
      <c r="BW31" s="1086"/>
      <c r="BX31" s="1086"/>
      <c r="BY31" s="1086"/>
      <c r="BZ31" s="1086"/>
      <c r="CA31" s="1086"/>
      <c r="CB31" s="1086"/>
      <c r="CC31" s="1086"/>
      <c r="CD31" s="1086"/>
      <c r="CE31" s="1086"/>
      <c r="CF31" s="1086"/>
      <c r="CG31" s="1087"/>
      <c r="CH31" s="1066"/>
      <c r="CI31" s="1067"/>
      <c r="CJ31" s="1067"/>
      <c r="CK31" s="1067"/>
      <c r="CL31" s="1068"/>
      <c r="CM31" s="1066"/>
      <c r="CN31" s="1067"/>
      <c r="CO31" s="1067"/>
      <c r="CP31" s="1067"/>
      <c r="CQ31" s="1068"/>
      <c r="CR31" s="1066"/>
      <c r="CS31" s="1067"/>
      <c r="CT31" s="1067"/>
      <c r="CU31" s="1067"/>
      <c r="CV31" s="1068"/>
      <c r="CW31" s="1066"/>
      <c r="CX31" s="1067"/>
      <c r="CY31" s="1067"/>
      <c r="CZ31" s="1067"/>
      <c r="DA31" s="1068"/>
      <c r="DB31" s="1066"/>
      <c r="DC31" s="1067"/>
      <c r="DD31" s="1067"/>
      <c r="DE31" s="1067"/>
      <c r="DF31" s="1068"/>
      <c r="DG31" s="1066"/>
      <c r="DH31" s="1067"/>
      <c r="DI31" s="1067"/>
      <c r="DJ31" s="1067"/>
      <c r="DK31" s="1068"/>
      <c r="DL31" s="1066"/>
      <c r="DM31" s="1067"/>
      <c r="DN31" s="1067"/>
      <c r="DO31" s="1067"/>
      <c r="DP31" s="1068"/>
      <c r="DQ31" s="1066"/>
      <c r="DR31" s="1067"/>
      <c r="DS31" s="1067"/>
      <c r="DT31" s="1067"/>
      <c r="DU31" s="1068"/>
      <c r="DV31" s="1069"/>
      <c r="DW31" s="1070"/>
      <c r="DX31" s="1070"/>
      <c r="DY31" s="1070"/>
      <c r="DZ31" s="1071"/>
      <c r="EA31" s="212"/>
    </row>
    <row r="32" spans="1:131" s="213" customFormat="1" ht="26.25" customHeight="1">
      <c r="A32" s="230">
        <v>5</v>
      </c>
      <c r="B32" s="1100" t="s">
        <v>522</v>
      </c>
      <c r="C32" s="1101"/>
      <c r="D32" s="1101"/>
      <c r="E32" s="1101"/>
      <c r="F32" s="1101"/>
      <c r="G32" s="1101"/>
      <c r="H32" s="1101"/>
      <c r="I32" s="1101"/>
      <c r="J32" s="1101"/>
      <c r="K32" s="1101"/>
      <c r="L32" s="1101"/>
      <c r="M32" s="1101"/>
      <c r="N32" s="1101"/>
      <c r="O32" s="1101"/>
      <c r="P32" s="1102"/>
      <c r="Q32" s="1112">
        <v>499</v>
      </c>
      <c r="R32" s="1113"/>
      <c r="S32" s="1113"/>
      <c r="T32" s="1113"/>
      <c r="U32" s="1113"/>
      <c r="V32" s="1113">
        <v>492</v>
      </c>
      <c r="W32" s="1113"/>
      <c r="X32" s="1113"/>
      <c r="Y32" s="1113"/>
      <c r="Z32" s="1113"/>
      <c r="AA32" s="1113">
        <v>7</v>
      </c>
      <c r="AB32" s="1113"/>
      <c r="AC32" s="1113"/>
      <c r="AD32" s="1113"/>
      <c r="AE32" s="1114"/>
      <c r="AF32" s="1106">
        <v>7</v>
      </c>
      <c r="AG32" s="1107"/>
      <c r="AH32" s="1107"/>
      <c r="AI32" s="1107"/>
      <c r="AJ32" s="1108"/>
      <c r="AK32" s="1049">
        <v>258</v>
      </c>
      <c r="AL32" s="1040"/>
      <c r="AM32" s="1040"/>
      <c r="AN32" s="1040"/>
      <c r="AO32" s="1040"/>
      <c r="AP32" s="1040">
        <v>3391</v>
      </c>
      <c r="AQ32" s="1040"/>
      <c r="AR32" s="1040"/>
      <c r="AS32" s="1040"/>
      <c r="AT32" s="1040"/>
      <c r="AU32" s="1040">
        <v>3154</v>
      </c>
      <c r="AV32" s="1040"/>
      <c r="AW32" s="1040"/>
      <c r="AX32" s="1040"/>
      <c r="AY32" s="1040"/>
      <c r="AZ32" s="1111" t="s">
        <v>503</v>
      </c>
      <c r="BA32" s="1111"/>
      <c r="BB32" s="1111"/>
      <c r="BC32" s="1111"/>
      <c r="BD32" s="1111"/>
      <c r="BE32" s="1095" t="s">
        <v>523</v>
      </c>
      <c r="BF32" s="1095"/>
      <c r="BG32" s="1095"/>
      <c r="BH32" s="1095"/>
      <c r="BI32" s="1096"/>
      <c r="BJ32" s="401"/>
      <c r="BK32" s="401"/>
      <c r="BL32" s="401"/>
      <c r="BM32" s="401"/>
      <c r="BN32" s="401"/>
      <c r="BO32" s="229"/>
      <c r="BP32" s="229"/>
      <c r="BQ32" s="226">
        <v>26</v>
      </c>
      <c r="BR32" s="227"/>
      <c r="BS32" s="1085"/>
      <c r="BT32" s="1086"/>
      <c r="BU32" s="1086"/>
      <c r="BV32" s="1086"/>
      <c r="BW32" s="1086"/>
      <c r="BX32" s="1086"/>
      <c r="BY32" s="1086"/>
      <c r="BZ32" s="1086"/>
      <c r="CA32" s="1086"/>
      <c r="CB32" s="1086"/>
      <c r="CC32" s="1086"/>
      <c r="CD32" s="1086"/>
      <c r="CE32" s="1086"/>
      <c r="CF32" s="1086"/>
      <c r="CG32" s="1087"/>
      <c r="CH32" s="1066"/>
      <c r="CI32" s="1067"/>
      <c r="CJ32" s="1067"/>
      <c r="CK32" s="1067"/>
      <c r="CL32" s="1068"/>
      <c r="CM32" s="1066"/>
      <c r="CN32" s="1067"/>
      <c r="CO32" s="1067"/>
      <c r="CP32" s="1067"/>
      <c r="CQ32" s="1068"/>
      <c r="CR32" s="1066"/>
      <c r="CS32" s="1067"/>
      <c r="CT32" s="1067"/>
      <c r="CU32" s="1067"/>
      <c r="CV32" s="1068"/>
      <c r="CW32" s="1066"/>
      <c r="CX32" s="1067"/>
      <c r="CY32" s="1067"/>
      <c r="CZ32" s="1067"/>
      <c r="DA32" s="1068"/>
      <c r="DB32" s="1066"/>
      <c r="DC32" s="1067"/>
      <c r="DD32" s="1067"/>
      <c r="DE32" s="1067"/>
      <c r="DF32" s="1068"/>
      <c r="DG32" s="1066"/>
      <c r="DH32" s="1067"/>
      <c r="DI32" s="1067"/>
      <c r="DJ32" s="1067"/>
      <c r="DK32" s="1068"/>
      <c r="DL32" s="1066"/>
      <c r="DM32" s="1067"/>
      <c r="DN32" s="1067"/>
      <c r="DO32" s="1067"/>
      <c r="DP32" s="1068"/>
      <c r="DQ32" s="1066"/>
      <c r="DR32" s="1067"/>
      <c r="DS32" s="1067"/>
      <c r="DT32" s="1067"/>
      <c r="DU32" s="1068"/>
      <c r="DV32" s="1069"/>
      <c r="DW32" s="1070"/>
      <c r="DX32" s="1070"/>
      <c r="DY32" s="1070"/>
      <c r="DZ32" s="1071"/>
      <c r="EA32" s="212"/>
    </row>
    <row r="33" spans="1:131" s="213" customFormat="1" ht="26.25" customHeight="1">
      <c r="A33" s="230">
        <v>6</v>
      </c>
      <c r="B33" s="1100" t="s">
        <v>524</v>
      </c>
      <c r="C33" s="1101"/>
      <c r="D33" s="1101"/>
      <c r="E33" s="1101"/>
      <c r="F33" s="1101"/>
      <c r="G33" s="1101"/>
      <c r="H33" s="1101"/>
      <c r="I33" s="1101"/>
      <c r="J33" s="1101"/>
      <c r="K33" s="1101"/>
      <c r="L33" s="1101"/>
      <c r="M33" s="1101"/>
      <c r="N33" s="1101"/>
      <c r="O33" s="1101"/>
      <c r="P33" s="1102"/>
      <c r="Q33" s="1112">
        <v>91</v>
      </c>
      <c r="R33" s="1113"/>
      <c r="S33" s="1113"/>
      <c r="T33" s="1113"/>
      <c r="U33" s="1113"/>
      <c r="V33" s="1113">
        <v>87</v>
      </c>
      <c r="W33" s="1113"/>
      <c r="X33" s="1113"/>
      <c r="Y33" s="1113"/>
      <c r="Z33" s="1113"/>
      <c r="AA33" s="1113">
        <v>4</v>
      </c>
      <c r="AB33" s="1113"/>
      <c r="AC33" s="1113"/>
      <c r="AD33" s="1113"/>
      <c r="AE33" s="1114"/>
      <c r="AF33" s="1106">
        <v>4</v>
      </c>
      <c r="AG33" s="1107"/>
      <c r="AH33" s="1107"/>
      <c r="AI33" s="1107"/>
      <c r="AJ33" s="1108"/>
      <c r="AK33" s="1049">
        <v>51</v>
      </c>
      <c r="AL33" s="1040"/>
      <c r="AM33" s="1040"/>
      <c r="AN33" s="1040"/>
      <c r="AO33" s="1040"/>
      <c r="AP33" s="1040">
        <v>613</v>
      </c>
      <c r="AQ33" s="1040"/>
      <c r="AR33" s="1040"/>
      <c r="AS33" s="1040"/>
      <c r="AT33" s="1040"/>
      <c r="AU33" s="1040">
        <v>559</v>
      </c>
      <c r="AV33" s="1040"/>
      <c r="AW33" s="1040"/>
      <c r="AX33" s="1040"/>
      <c r="AY33" s="1040"/>
      <c r="AZ33" s="1111" t="s">
        <v>503</v>
      </c>
      <c r="BA33" s="1111"/>
      <c r="BB33" s="1111"/>
      <c r="BC33" s="1111"/>
      <c r="BD33" s="1111"/>
      <c r="BE33" s="1095" t="s">
        <v>523</v>
      </c>
      <c r="BF33" s="1095"/>
      <c r="BG33" s="1095"/>
      <c r="BH33" s="1095"/>
      <c r="BI33" s="1096"/>
      <c r="BJ33" s="401"/>
      <c r="BK33" s="401"/>
      <c r="BL33" s="401"/>
      <c r="BM33" s="401"/>
      <c r="BN33" s="401"/>
      <c r="BO33" s="229"/>
      <c r="BP33" s="229"/>
      <c r="BQ33" s="226">
        <v>27</v>
      </c>
      <c r="BR33" s="227"/>
      <c r="BS33" s="1085"/>
      <c r="BT33" s="1086"/>
      <c r="BU33" s="1086"/>
      <c r="BV33" s="1086"/>
      <c r="BW33" s="1086"/>
      <c r="BX33" s="1086"/>
      <c r="BY33" s="1086"/>
      <c r="BZ33" s="1086"/>
      <c r="CA33" s="1086"/>
      <c r="CB33" s="1086"/>
      <c r="CC33" s="1086"/>
      <c r="CD33" s="1086"/>
      <c r="CE33" s="1086"/>
      <c r="CF33" s="1086"/>
      <c r="CG33" s="1087"/>
      <c r="CH33" s="1066"/>
      <c r="CI33" s="1067"/>
      <c r="CJ33" s="1067"/>
      <c r="CK33" s="1067"/>
      <c r="CL33" s="1068"/>
      <c r="CM33" s="1066"/>
      <c r="CN33" s="1067"/>
      <c r="CO33" s="1067"/>
      <c r="CP33" s="1067"/>
      <c r="CQ33" s="1068"/>
      <c r="CR33" s="1066"/>
      <c r="CS33" s="1067"/>
      <c r="CT33" s="1067"/>
      <c r="CU33" s="1067"/>
      <c r="CV33" s="1068"/>
      <c r="CW33" s="1066"/>
      <c r="CX33" s="1067"/>
      <c r="CY33" s="1067"/>
      <c r="CZ33" s="1067"/>
      <c r="DA33" s="1068"/>
      <c r="DB33" s="1066"/>
      <c r="DC33" s="1067"/>
      <c r="DD33" s="1067"/>
      <c r="DE33" s="1067"/>
      <c r="DF33" s="1068"/>
      <c r="DG33" s="1066"/>
      <c r="DH33" s="1067"/>
      <c r="DI33" s="1067"/>
      <c r="DJ33" s="1067"/>
      <c r="DK33" s="1068"/>
      <c r="DL33" s="1066"/>
      <c r="DM33" s="1067"/>
      <c r="DN33" s="1067"/>
      <c r="DO33" s="1067"/>
      <c r="DP33" s="1068"/>
      <c r="DQ33" s="1066"/>
      <c r="DR33" s="1067"/>
      <c r="DS33" s="1067"/>
      <c r="DT33" s="1067"/>
      <c r="DU33" s="1068"/>
      <c r="DV33" s="1069"/>
      <c r="DW33" s="1070"/>
      <c r="DX33" s="1070"/>
      <c r="DY33" s="1070"/>
      <c r="DZ33" s="1071"/>
      <c r="EA33" s="212"/>
    </row>
    <row r="34" spans="1:131" s="213" customFormat="1" ht="26.25" customHeight="1">
      <c r="A34" s="230">
        <v>7</v>
      </c>
      <c r="B34" s="1100"/>
      <c r="C34" s="1101"/>
      <c r="D34" s="1101"/>
      <c r="E34" s="1101"/>
      <c r="F34" s="1101"/>
      <c r="G34" s="1101"/>
      <c r="H34" s="1101"/>
      <c r="I34" s="1101"/>
      <c r="J34" s="1101"/>
      <c r="K34" s="1101"/>
      <c r="L34" s="1101"/>
      <c r="M34" s="1101"/>
      <c r="N34" s="1101"/>
      <c r="O34" s="1101"/>
      <c r="P34" s="1102"/>
      <c r="Q34" s="1112"/>
      <c r="R34" s="1113"/>
      <c r="S34" s="1113"/>
      <c r="T34" s="1113"/>
      <c r="U34" s="1113"/>
      <c r="V34" s="1113"/>
      <c r="W34" s="1113"/>
      <c r="X34" s="1113"/>
      <c r="Y34" s="1113"/>
      <c r="Z34" s="1113"/>
      <c r="AA34" s="1113"/>
      <c r="AB34" s="1113"/>
      <c r="AC34" s="1113"/>
      <c r="AD34" s="1113"/>
      <c r="AE34" s="1114"/>
      <c r="AF34" s="1106"/>
      <c r="AG34" s="1107"/>
      <c r="AH34" s="1107"/>
      <c r="AI34" s="1107"/>
      <c r="AJ34" s="1108"/>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095"/>
      <c r="BF34" s="1095"/>
      <c r="BG34" s="1095"/>
      <c r="BH34" s="1095"/>
      <c r="BI34" s="1096"/>
      <c r="BJ34" s="401"/>
      <c r="BK34" s="401"/>
      <c r="BL34" s="401"/>
      <c r="BM34" s="401"/>
      <c r="BN34" s="401"/>
      <c r="BO34" s="229"/>
      <c r="BP34" s="229"/>
      <c r="BQ34" s="226">
        <v>28</v>
      </c>
      <c r="BR34" s="227"/>
      <c r="BS34" s="1085"/>
      <c r="BT34" s="1086"/>
      <c r="BU34" s="1086"/>
      <c r="BV34" s="1086"/>
      <c r="BW34" s="1086"/>
      <c r="BX34" s="1086"/>
      <c r="BY34" s="1086"/>
      <c r="BZ34" s="1086"/>
      <c r="CA34" s="1086"/>
      <c r="CB34" s="1086"/>
      <c r="CC34" s="1086"/>
      <c r="CD34" s="1086"/>
      <c r="CE34" s="1086"/>
      <c r="CF34" s="1086"/>
      <c r="CG34" s="1087"/>
      <c r="CH34" s="1066"/>
      <c r="CI34" s="1067"/>
      <c r="CJ34" s="1067"/>
      <c r="CK34" s="1067"/>
      <c r="CL34" s="1068"/>
      <c r="CM34" s="1066"/>
      <c r="CN34" s="1067"/>
      <c r="CO34" s="1067"/>
      <c r="CP34" s="1067"/>
      <c r="CQ34" s="1068"/>
      <c r="CR34" s="1066"/>
      <c r="CS34" s="1067"/>
      <c r="CT34" s="1067"/>
      <c r="CU34" s="1067"/>
      <c r="CV34" s="1068"/>
      <c r="CW34" s="1066"/>
      <c r="CX34" s="1067"/>
      <c r="CY34" s="1067"/>
      <c r="CZ34" s="1067"/>
      <c r="DA34" s="1068"/>
      <c r="DB34" s="1066"/>
      <c r="DC34" s="1067"/>
      <c r="DD34" s="1067"/>
      <c r="DE34" s="1067"/>
      <c r="DF34" s="1068"/>
      <c r="DG34" s="1066"/>
      <c r="DH34" s="1067"/>
      <c r="DI34" s="1067"/>
      <c r="DJ34" s="1067"/>
      <c r="DK34" s="1068"/>
      <c r="DL34" s="1066"/>
      <c r="DM34" s="1067"/>
      <c r="DN34" s="1067"/>
      <c r="DO34" s="1067"/>
      <c r="DP34" s="1068"/>
      <c r="DQ34" s="1066"/>
      <c r="DR34" s="1067"/>
      <c r="DS34" s="1067"/>
      <c r="DT34" s="1067"/>
      <c r="DU34" s="1068"/>
      <c r="DV34" s="1069"/>
      <c r="DW34" s="1070"/>
      <c r="DX34" s="1070"/>
      <c r="DY34" s="1070"/>
      <c r="DZ34" s="1071"/>
      <c r="EA34" s="212"/>
    </row>
    <row r="35" spans="1:131" s="213" customFormat="1" ht="26.25" customHeight="1">
      <c r="A35" s="230">
        <v>8</v>
      </c>
      <c r="B35" s="1100"/>
      <c r="C35" s="1101"/>
      <c r="D35" s="1101"/>
      <c r="E35" s="1101"/>
      <c r="F35" s="1101"/>
      <c r="G35" s="1101"/>
      <c r="H35" s="1101"/>
      <c r="I35" s="1101"/>
      <c r="J35" s="1101"/>
      <c r="K35" s="1101"/>
      <c r="L35" s="1101"/>
      <c r="M35" s="1101"/>
      <c r="N35" s="1101"/>
      <c r="O35" s="1101"/>
      <c r="P35" s="1102"/>
      <c r="Q35" s="1112"/>
      <c r="R35" s="1113"/>
      <c r="S35" s="1113"/>
      <c r="T35" s="1113"/>
      <c r="U35" s="1113"/>
      <c r="V35" s="1113"/>
      <c r="W35" s="1113"/>
      <c r="X35" s="1113"/>
      <c r="Y35" s="1113"/>
      <c r="Z35" s="1113"/>
      <c r="AA35" s="1113"/>
      <c r="AB35" s="1113"/>
      <c r="AC35" s="1113"/>
      <c r="AD35" s="1113"/>
      <c r="AE35" s="1114"/>
      <c r="AF35" s="1106"/>
      <c r="AG35" s="1107"/>
      <c r="AH35" s="1107"/>
      <c r="AI35" s="1107"/>
      <c r="AJ35" s="1108"/>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095"/>
      <c r="BF35" s="1095"/>
      <c r="BG35" s="1095"/>
      <c r="BH35" s="1095"/>
      <c r="BI35" s="1096"/>
      <c r="BJ35" s="401"/>
      <c r="BK35" s="401"/>
      <c r="BL35" s="401"/>
      <c r="BM35" s="401"/>
      <c r="BN35" s="401"/>
      <c r="BO35" s="229"/>
      <c r="BP35" s="229"/>
      <c r="BQ35" s="226">
        <v>29</v>
      </c>
      <c r="BR35" s="227"/>
      <c r="BS35" s="1085"/>
      <c r="BT35" s="1086"/>
      <c r="BU35" s="1086"/>
      <c r="BV35" s="1086"/>
      <c r="BW35" s="1086"/>
      <c r="BX35" s="1086"/>
      <c r="BY35" s="1086"/>
      <c r="BZ35" s="1086"/>
      <c r="CA35" s="1086"/>
      <c r="CB35" s="1086"/>
      <c r="CC35" s="1086"/>
      <c r="CD35" s="1086"/>
      <c r="CE35" s="1086"/>
      <c r="CF35" s="1086"/>
      <c r="CG35" s="1087"/>
      <c r="CH35" s="1066"/>
      <c r="CI35" s="1067"/>
      <c r="CJ35" s="1067"/>
      <c r="CK35" s="1067"/>
      <c r="CL35" s="1068"/>
      <c r="CM35" s="1066"/>
      <c r="CN35" s="1067"/>
      <c r="CO35" s="1067"/>
      <c r="CP35" s="1067"/>
      <c r="CQ35" s="1068"/>
      <c r="CR35" s="1066"/>
      <c r="CS35" s="1067"/>
      <c r="CT35" s="1067"/>
      <c r="CU35" s="1067"/>
      <c r="CV35" s="1068"/>
      <c r="CW35" s="1066"/>
      <c r="CX35" s="1067"/>
      <c r="CY35" s="1067"/>
      <c r="CZ35" s="1067"/>
      <c r="DA35" s="1068"/>
      <c r="DB35" s="1066"/>
      <c r="DC35" s="1067"/>
      <c r="DD35" s="1067"/>
      <c r="DE35" s="1067"/>
      <c r="DF35" s="1068"/>
      <c r="DG35" s="1066"/>
      <c r="DH35" s="1067"/>
      <c r="DI35" s="1067"/>
      <c r="DJ35" s="1067"/>
      <c r="DK35" s="1068"/>
      <c r="DL35" s="1066"/>
      <c r="DM35" s="1067"/>
      <c r="DN35" s="1067"/>
      <c r="DO35" s="1067"/>
      <c r="DP35" s="1068"/>
      <c r="DQ35" s="1066"/>
      <c r="DR35" s="1067"/>
      <c r="DS35" s="1067"/>
      <c r="DT35" s="1067"/>
      <c r="DU35" s="1068"/>
      <c r="DV35" s="1069"/>
      <c r="DW35" s="1070"/>
      <c r="DX35" s="1070"/>
      <c r="DY35" s="1070"/>
      <c r="DZ35" s="1071"/>
      <c r="EA35" s="212"/>
    </row>
    <row r="36" spans="1:131" s="213" customFormat="1" ht="26.25" customHeight="1">
      <c r="A36" s="230">
        <v>9</v>
      </c>
      <c r="B36" s="1100"/>
      <c r="C36" s="1101"/>
      <c r="D36" s="1101"/>
      <c r="E36" s="1101"/>
      <c r="F36" s="1101"/>
      <c r="G36" s="1101"/>
      <c r="H36" s="1101"/>
      <c r="I36" s="1101"/>
      <c r="J36" s="1101"/>
      <c r="K36" s="1101"/>
      <c r="L36" s="1101"/>
      <c r="M36" s="1101"/>
      <c r="N36" s="1101"/>
      <c r="O36" s="1101"/>
      <c r="P36" s="1102"/>
      <c r="Q36" s="1112"/>
      <c r="R36" s="1113"/>
      <c r="S36" s="1113"/>
      <c r="T36" s="1113"/>
      <c r="U36" s="1113"/>
      <c r="V36" s="1113"/>
      <c r="W36" s="1113"/>
      <c r="X36" s="1113"/>
      <c r="Y36" s="1113"/>
      <c r="Z36" s="1113"/>
      <c r="AA36" s="1113"/>
      <c r="AB36" s="1113"/>
      <c r="AC36" s="1113"/>
      <c r="AD36" s="1113"/>
      <c r="AE36" s="1114"/>
      <c r="AF36" s="1106"/>
      <c r="AG36" s="1107"/>
      <c r="AH36" s="1107"/>
      <c r="AI36" s="1107"/>
      <c r="AJ36" s="1108"/>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095"/>
      <c r="BF36" s="1095"/>
      <c r="BG36" s="1095"/>
      <c r="BH36" s="1095"/>
      <c r="BI36" s="1096"/>
      <c r="BJ36" s="401"/>
      <c r="BK36" s="401"/>
      <c r="BL36" s="401"/>
      <c r="BM36" s="401"/>
      <c r="BN36" s="401"/>
      <c r="BO36" s="229"/>
      <c r="BP36" s="229"/>
      <c r="BQ36" s="226">
        <v>30</v>
      </c>
      <c r="BR36" s="227"/>
      <c r="BS36" s="1085"/>
      <c r="BT36" s="1086"/>
      <c r="BU36" s="1086"/>
      <c r="BV36" s="1086"/>
      <c r="BW36" s="1086"/>
      <c r="BX36" s="1086"/>
      <c r="BY36" s="1086"/>
      <c r="BZ36" s="1086"/>
      <c r="CA36" s="1086"/>
      <c r="CB36" s="1086"/>
      <c r="CC36" s="1086"/>
      <c r="CD36" s="1086"/>
      <c r="CE36" s="1086"/>
      <c r="CF36" s="1086"/>
      <c r="CG36" s="1087"/>
      <c r="CH36" s="1066"/>
      <c r="CI36" s="1067"/>
      <c r="CJ36" s="1067"/>
      <c r="CK36" s="1067"/>
      <c r="CL36" s="1068"/>
      <c r="CM36" s="1066"/>
      <c r="CN36" s="1067"/>
      <c r="CO36" s="1067"/>
      <c r="CP36" s="1067"/>
      <c r="CQ36" s="1068"/>
      <c r="CR36" s="1066"/>
      <c r="CS36" s="1067"/>
      <c r="CT36" s="1067"/>
      <c r="CU36" s="1067"/>
      <c r="CV36" s="1068"/>
      <c r="CW36" s="1066"/>
      <c r="CX36" s="1067"/>
      <c r="CY36" s="1067"/>
      <c r="CZ36" s="1067"/>
      <c r="DA36" s="1068"/>
      <c r="DB36" s="1066"/>
      <c r="DC36" s="1067"/>
      <c r="DD36" s="1067"/>
      <c r="DE36" s="1067"/>
      <c r="DF36" s="1068"/>
      <c r="DG36" s="1066"/>
      <c r="DH36" s="1067"/>
      <c r="DI36" s="1067"/>
      <c r="DJ36" s="1067"/>
      <c r="DK36" s="1068"/>
      <c r="DL36" s="1066"/>
      <c r="DM36" s="1067"/>
      <c r="DN36" s="1067"/>
      <c r="DO36" s="1067"/>
      <c r="DP36" s="1068"/>
      <c r="DQ36" s="1066"/>
      <c r="DR36" s="1067"/>
      <c r="DS36" s="1067"/>
      <c r="DT36" s="1067"/>
      <c r="DU36" s="1068"/>
      <c r="DV36" s="1069"/>
      <c r="DW36" s="1070"/>
      <c r="DX36" s="1070"/>
      <c r="DY36" s="1070"/>
      <c r="DZ36" s="1071"/>
      <c r="EA36" s="212"/>
    </row>
    <row r="37" spans="1:131" s="213" customFormat="1" ht="26.25" customHeight="1">
      <c r="A37" s="230">
        <v>10</v>
      </c>
      <c r="B37" s="1100"/>
      <c r="C37" s="1101"/>
      <c r="D37" s="1101"/>
      <c r="E37" s="1101"/>
      <c r="F37" s="1101"/>
      <c r="G37" s="1101"/>
      <c r="H37" s="1101"/>
      <c r="I37" s="1101"/>
      <c r="J37" s="1101"/>
      <c r="K37" s="1101"/>
      <c r="L37" s="1101"/>
      <c r="M37" s="1101"/>
      <c r="N37" s="1101"/>
      <c r="O37" s="1101"/>
      <c r="P37" s="1102"/>
      <c r="Q37" s="1112"/>
      <c r="R37" s="1113"/>
      <c r="S37" s="1113"/>
      <c r="T37" s="1113"/>
      <c r="U37" s="1113"/>
      <c r="V37" s="1113"/>
      <c r="W37" s="1113"/>
      <c r="X37" s="1113"/>
      <c r="Y37" s="1113"/>
      <c r="Z37" s="1113"/>
      <c r="AA37" s="1113"/>
      <c r="AB37" s="1113"/>
      <c r="AC37" s="1113"/>
      <c r="AD37" s="1113"/>
      <c r="AE37" s="1114"/>
      <c r="AF37" s="1106"/>
      <c r="AG37" s="1107"/>
      <c r="AH37" s="1107"/>
      <c r="AI37" s="1107"/>
      <c r="AJ37" s="1108"/>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095"/>
      <c r="BF37" s="1095"/>
      <c r="BG37" s="1095"/>
      <c r="BH37" s="1095"/>
      <c r="BI37" s="1096"/>
      <c r="BJ37" s="401"/>
      <c r="BK37" s="401"/>
      <c r="BL37" s="401"/>
      <c r="BM37" s="401"/>
      <c r="BN37" s="401"/>
      <c r="BO37" s="229"/>
      <c r="BP37" s="229"/>
      <c r="BQ37" s="226">
        <v>31</v>
      </c>
      <c r="BR37" s="227"/>
      <c r="BS37" s="1085"/>
      <c r="BT37" s="1086"/>
      <c r="BU37" s="1086"/>
      <c r="BV37" s="1086"/>
      <c r="BW37" s="1086"/>
      <c r="BX37" s="1086"/>
      <c r="BY37" s="1086"/>
      <c r="BZ37" s="1086"/>
      <c r="CA37" s="1086"/>
      <c r="CB37" s="1086"/>
      <c r="CC37" s="1086"/>
      <c r="CD37" s="1086"/>
      <c r="CE37" s="1086"/>
      <c r="CF37" s="1086"/>
      <c r="CG37" s="1087"/>
      <c r="CH37" s="1066"/>
      <c r="CI37" s="1067"/>
      <c r="CJ37" s="1067"/>
      <c r="CK37" s="1067"/>
      <c r="CL37" s="1068"/>
      <c r="CM37" s="1066"/>
      <c r="CN37" s="1067"/>
      <c r="CO37" s="1067"/>
      <c r="CP37" s="1067"/>
      <c r="CQ37" s="1068"/>
      <c r="CR37" s="1066"/>
      <c r="CS37" s="1067"/>
      <c r="CT37" s="1067"/>
      <c r="CU37" s="1067"/>
      <c r="CV37" s="1068"/>
      <c r="CW37" s="1066"/>
      <c r="CX37" s="1067"/>
      <c r="CY37" s="1067"/>
      <c r="CZ37" s="1067"/>
      <c r="DA37" s="1068"/>
      <c r="DB37" s="1066"/>
      <c r="DC37" s="1067"/>
      <c r="DD37" s="1067"/>
      <c r="DE37" s="1067"/>
      <c r="DF37" s="1068"/>
      <c r="DG37" s="1066"/>
      <c r="DH37" s="1067"/>
      <c r="DI37" s="1067"/>
      <c r="DJ37" s="1067"/>
      <c r="DK37" s="1068"/>
      <c r="DL37" s="1066"/>
      <c r="DM37" s="1067"/>
      <c r="DN37" s="1067"/>
      <c r="DO37" s="1067"/>
      <c r="DP37" s="1068"/>
      <c r="DQ37" s="1066"/>
      <c r="DR37" s="1067"/>
      <c r="DS37" s="1067"/>
      <c r="DT37" s="1067"/>
      <c r="DU37" s="1068"/>
      <c r="DV37" s="1069"/>
      <c r="DW37" s="1070"/>
      <c r="DX37" s="1070"/>
      <c r="DY37" s="1070"/>
      <c r="DZ37" s="1071"/>
      <c r="EA37" s="212"/>
    </row>
    <row r="38" spans="1:131" s="213" customFormat="1" ht="26.25" customHeight="1">
      <c r="A38" s="230">
        <v>11</v>
      </c>
      <c r="B38" s="1100"/>
      <c r="C38" s="1101"/>
      <c r="D38" s="1101"/>
      <c r="E38" s="1101"/>
      <c r="F38" s="1101"/>
      <c r="G38" s="1101"/>
      <c r="H38" s="1101"/>
      <c r="I38" s="1101"/>
      <c r="J38" s="1101"/>
      <c r="K38" s="1101"/>
      <c r="L38" s="1101"/>
      <c r="M38" s="1101"/>
      <c r="N38" s="1101"/>
      <c r="O38" s="1101"/>
      <c r="P38" s="1102"/>
      <c r="Q38" s="1112"/>
      <c r="R38" s="1113"/>
      <c r="S38" s="1113"/>
      <c r="T38" s="1113"/>
      <c r="U38" s="1113"/>
      <c r="V38" s="1113"/>
      <c r="W38" s="1113"/>
      <c r="X38" s="1113"/>
      <c r="Y38" s="1113"/>
      <c r="Z38" s="1113"/>
      <c r="AA38" s="1113"/>
      <c r="AB38" s="1113"/>
      <c r="AC38" s="1113"/>
      <c r="AD38" s="1113"/>
      <c r="AE38" s="1114"/>
      <c r="AF38" s="1106"/>
      <c r="AG38" s="1107"/>
      <c r="AH38" s="1107"/>
      <c r="AI38" s="1107"/>
      <c r="AJ38" s="1108"/>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095"/>
      <c r="BF38" s="1095"/>
      <c r="BG38" s="1095"/>
      <c r="BH38" s="1095"/>
      <c r="BI38" s="1096"/>
      <c r="BJ38" s="401"/>
      <c r="BK38" s="401"/>
      <c r="BL38" s="401"/>
      <c r="BM38" s="401"/>
      <c r="BN38" s="401"/>
      <c r="BO38" s="229"/>
      <c r="BP38" s="229"/>
      <c r="BQ38" s="226">
        <v>32</v>
      </c>
      <c r="BR38" s="227"/>
      <c r="BS38" s="1085"/>
      <c r="BT38" s="1086"/>
      <c r="BU38" s="1086"/>
      <c r="BV38" s="1086"/>
      <c r="BW38" s="1086"/>
      <c r="BX38" s="1086"/>
      <c r="BY38" s="1086"/>
      <c r="BZ38" s="1086"/>
      <c r="CA38" s="1086"/>
      <c r="CB38" s="1086"/>
      <c r="CC38" s="1086"/>
      <c r="CD38" s="1086"/>
      <c r="CE38" s="1086"/>
      <c r="CF38" s="1086"/>
      <c r="CG38" s="1087"/>
      <c r="CH38" s="1066"/>
      <c r="CI38" s="1067"/>
      <c r="CJ38" s="1067"/>
      <c r="CK38" s="1067"/>
      <c r="CL38" s="1068"/>
      <c r="CM38" s="1066"/>
      <c r="CN38" s="1067"/>
      <c r="CO38" s="1067"/>
      <c r="CP38" s="1067"/>
      <c r="CQ38" s="1068"/>
      <c r="CR38" s="1066"/>
      <c r="CS38" s="1067"/>
      <c r="CT38" s="1067"/>
      <c r="CU38" s="1067"/>
      <c r="CV38" s="1068"/>
      <c r="CW38" s="1066"/>
      <c r="CX38" s="1067"/>
      <c r="CY38" s="1067"/>
      <c r="CZ38" s="1067"/>
      <c r="DA38" s="1068"/>
      <c r="DB38" s="1066"/>
      <c r="DC38" s="1067"/>
      <c r="DD38" s="1067"/>
      <c r="DE38" s="1067"/>
      <c r="DF38" s="1068"/>
      <c r="DG38" s="1066"/>
      <c r="DH38" s="1067"/>
      <c r="DI38" s="1067"/>
      <c r="DJ38" s="1067"/>
      <c r="DK38" s="1068"/>
      <c r="DL38" s="1066"/>
      <c r="DM38" s="1067"/>
      <c r="DN38" s="1067"/>
      <c r="DO38" s="1067"/>
      <c r="DP38" s="1068"/>
      <c r="DQ38" s="1066"/>
      <c r="DR38" s="1067"/>
      <c r="DS38" s="1067"/>
      <c r="DT38" s="1067"/>
      <c r="DU38" s="1068"/>
      <c r="DV38" s="1069"/>
      <c r="DW38" s="1070"/>
      <c r="DX38" s="1070"/>
      <c r="DY38" s="1070"/>
      <c r="DZ38" s="1071"/>
      <c r="EA38" s="212"/>
    </row>
    <row r="39" spans="1:131" s="213" customFormat="1" ht="26.25" customHeight="1">
      <c r="A39" s="230">
        <v>12</v>
      </c>
      <c r="B39" s="1100"/>
      <c r="C39" s="1101"/>
      <c r="D39" s="1101"/>
      <c r="E39" s="1101"/>
      <c r="F39" s="1101"/>
      <c r="G39" s="1101"/>
      <c r="H39" s="1101"/>
      <c r="I39" s="1101"/>
      <c r="J39" s="1101"/>
      <c r="K39" s="1101"/>
      <c r="L39" s="1101"/>
      <c r="M39" s="1101"/>
      <c r="N39" s="1101"/>
      <c r="O39" s="1101"/>
      <c r="P39" s="1102"/>
      <c r="Q39" s="1112"/>
      <c r="R39" s="1113"/>
      <c r="S39" s="1113"/>
      <c r="T39" s="1113"/>
      <c r="U39" s="1113"/>
      <c r="V39" s="1113"/>
      <c r="W39" s="1113"/>
      <c r="X39" s="1113"/>
      <c r="Y39" s="1113"/>
      <c r="Z39" s="1113"/>
      <c r="AA39" s="1113"/>
      <c r="AB39" s="1113"/>
      <c r="AC39" s="1113"/>
      <c r="AD39" s="1113"/>
      <c r="AE39" s="1114"/>
      <c r="AF39" s="1106"/>
      <c r="AG39" s="1107"/>
      <c r="AH39" s="1107"/>
      <c r="AI39" s="1107"/>
      <c r="AJ39" s="1108"/>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095"/>
      <c r="BF39" s="1095"/>
      <c r="BG39" s="1095"/>
      <c r="BH39" s="1095"/>
      <c r="BI39" s="1096"/>
      <c r="BJ39" s="401"/>
      <c r="BK39" s="401"/>
      <c r="BL39" s="401"/>
      <c r="BM39" s="401"/>
      <c r="BN39" s="401"/>
      <c r="BO39" s="229"/>
      <c r="BP39" s="229"/>
      <c r="BQ39" s="226">
        <v>33</v>
      </c>
      <c r="BR39" s="227"/>
      <c r="BS39" s="1085"/>
      <c r="BT39" s="1086"/>
      <c r="BU39" s="1086"/>
      <c r="BV39" s="1086"/>
      <c r="BW39" s="1086"/>
      <c r="BX39" s="1086"/>
      <c r="BY39" s="1086"/>
      <c r="BZ39" s="1086"/>
      <c r="CA39" s="1086"/>
      <c r="CB39" s="1086"/>
      <c r="CC39" s="1086"/>
      <c r="CD39" s="1086"/>
      <c r="CE39" s="1086"/>
      <c r="CF39" s="1086"/>
      <c r="CG39" s="1087"/>
      <c r="CH39" s="1066"/>
      <c r="CI39" s="1067"/>
      <c r="CJ39" s="1067"/>
      <c r="CK39" s="1067"/>
      <c r="CL39" s="1068"/>
      <c r="CM39" s="1066"/>
      <c r="CN39" s="1067"/>
      <c r="CO39" s="1067"/>
      <c r="CP39" s="1067"/>
      <c r="CQ39" s="1068"/>
      <c r="CR39" s="1066"/>
      <c r="CS39" s="1067"/>
      <c r="CT39" s="1067"/>
      <c r="CU39" s="1067"/>
      <c r="CV39" s="1068"/>
      <c r="CW39" s="1066"/>
      <c r="CX39" s="1067"/>
      <c r="CY39" s="1067"/>
      <c r="CZ39" s="1067"/>
      <c r="DA39" s="1068"/>
      <c r="DB39" s="1066"/>
      <c r="DC39" s="1067"/>
      <c r="DD39" s="1067"/>
      <c r="DE39" s="1067"/>
      <c r="DF39" s="1068"/>
      <c r="DG39" s="1066"/>
      <c r="DH39" s="1067"/>
      <c r="DI39" s="1067"/>
      <c r="DJ39" s="1067"/>
      <c r="DK39" s="1068"/>
      <c r="DL39" s="1066"/>
      <c r="DM39" s="1067"/>
      <c r="DN39" s="1067"/>
      <c r="DO39" s="1067"/>
      <c r="DP39" s="1068"/>
      <c r="DQ39" s="1066"/>
      <c r="DR39" s="1067"/>
      <c r="DS39" s="1067"/>
      <c r="DT39" s="1067"/>
      <c r="DU39" s="1068"/>
      <c r="DV39" s="1069"/>
      <c r="DW39" s="1070"/>
      <c r="DX39" s="1070"/>
      <c r="DY39" s="1070"/>
      <c r="DZ39" s="1071"/>
      <c r="EA39" s="212"/>
    </row>
    <row r="40" spans="1:131" s="213" customFormat="1" ht="26.25" customHeight="1">
      <c r="A40" s="225">
        <v>13</v>
      </c>
      <c r="B40" s="1100"/>
      <c r="C40" s="1101"/>
      <c r="D40" s="1101"/>
      <c r="E40" s="1101"/>
      <c r="F40" s="1101"/>
      <c r="G40" s="1101"/>
      <c r="H40" s="1101"/>
      <c r="I40" s="1101"/>
      <c r="J40" s="1101"/>
      <c r="K40" s="1101"/>
      <c r="L40" s="1101"/>
      <c r="M40" s="1101"/>
      <c r="N40" s="1101"/>
      <c r="O40" s="1101"/>
      <c r="P40" s="1102"/>
      <c r="Q40" s="1112"/>
      <c r="R40" s="1113"/>
      <c r="S40" s="1113"/>
      <c r="T40" s="1113"/>
      <c r="U40" s="1113"/>
      <c r="V40" s="1113"/>
      <c r="W40" s="1113"/>
      <c r="X40" s="1113"/>
      <c r="Y40" s="1113"/>
      <c r="Z40" s="1113"/>
      <c r="AA40" s="1113"/>
      <c r="AB40" s="1113"/>
      <c r="AC40" s="1113"/>
      <c r="AD40" s="1113"/>
      <c r="AE40" s="1114"/>
      <c r="AF40" s="1106"/>
      <c r="AG40" s="1107"/>
      <c r="AH40" s="1107"/>
      <c r="AI40" s="1107"/>
      <c r="AJ40" s="1108"/>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095"/>
      <c r="BF40" s="1095"/>
      <c r="BG40" s="1095"/>
      <c r="BH40" s="1095"/>
      <c r="BI40" s="1096"/>
      <c r="BJ40" s="401"/>
      <c r="BK40" s="401"/>
      <c r="BL40" s="401"/>
      <c r="BM40" s="401"/>
      <c r="BN40" s="401"/>
      <c r="BO40" s="229"/>
      <c r="BP40" s="229"/>
      <c r="BQ40" s="226">
        <v>34</v>
      </c>
      <c r="BR40" s="227"/>
      <c r="BS40" s="1085"/>
      <c r="BT40" s="1086"/>
      <c r="BU40" s="1086"/>
      <c r="BV40" s="1086"/>
      <c r="BW40" s="1086"/>
      <c r="BX40" s="1086"/>
      <c r="BY40" s="1086"/>
      <c r="BZ40" s="1086"/>
      <c r="CA40" s="1086"/>
      <c r="CB40" s="1086"/>
      <c r="CC40" s="1086"/>
      <c r="CD40" s="1086"/>
      <c r="CE40" s="1086"/>
      <c r="CF40" s="1086"/>
      <c r="CG40" s="1087"/>
      <c r="CH40" s="1066"/>
      <c r="CI40" s="1067"/>
      <c r="CJ40" s="1067"/>
      <c r="CK40" s="1067"/>
      <c r="CL40" s="1068"/>
      <c r="CM40" s="1066"/>
      <c r="CN40" s="1067"/>
      <c r="CO40" s="1067"/>
      <c r="CP40" s="1067"/>
      <c r="CQ40" s="1068"/>
      <c r="CR40" s="1066"/>
      <c r="CS40" s="1067"/>
      <c r="CT40" s="1067"/>
      <c r="CU40" s="1067"/>
      <c r="CV40" s="1068"/>
      <c r="CW40" s="1066"/>
      <c r="CX40" s="1067"/>
      <c r="CY40" s="1067"/>
      <c r="CZ40" s="1067"/>
      <c r="DA40" s="1068"/>
      <c r="DB40" s="1066"/>
      <c r="DC40" s="1067"/>
      <c r="DD40" s="1067"/>
      <c r="DE40" s="1067"/>
      <c r="DF40" s="1068"/>
      <c r="DG40" s="1066"/>
      <c r="DH40" s="1067"/>
      <c r="DI40" s="1067"/>
      <c r="DJ40" s="1067"/>
      <c r="DK40" s="1068"/>
      <c r="DL40" s="1066"/>
      <c r="DM40" s="1067"/>
      <c r="DN40" s="1067"/>
      <c r="DO40" s="1067"/>
      <c r="DP40" s="1068"/>
      <c r="DQ40" s="1066"/>
      <c r="DR40" s="1067"/>
      <c r="DS40" s="1067"/>
      <c r="DT40" s="1067"/>
      <c r="DU40" s="1068"/>
      <c r="DV40" s="1069"/>
      <c r="DW40" s="1070"/>
      <c r="DX40" s="1070"/>
      <c r="DY40" s="1070"/>
      <c r="DZ40" s="1071"/>
      <c r="EA40" s="212"/>
    </row>
    <row r="41" spans="1:131" s="213" customFormat="1" ht="26.25" customHeight="1">
      <c r="A41" s="225">
        <v>14</v>
      </c>
      <c r="B41" s="1100"/>
      <c r="C41" s="1101"/>
      <c r="D41" s="1101"/>
      <c r="E41" s="1101"/>
      <c r="F41" s="1101"/>
      <c r="G41" s="1101"/>
      <c r="H41" s="1101"/>
      <c r="I41" s="1101"/>
      <c r="J41" s="1101"/>
      <c r="K41" s="1101"/>
      <c r="L41" s="1101"/>
      <c r="M41" s="1101"/>
      <c r="N41" s="1101"/>
      <c r="O41" s="1101"/>
      <c r="P41" s="1102"/>
      <c r="Q41" s="1112"/>
      <c r="R41" s="1113"/>
      <c r="S41" s="1113"/>
      <c r="T41" s="1113"/>
      <c r="U41" s="1113"/>
      <c r="V41" s="1113"/>
      <c r="W41" s="1113"/>
      <c r="X41" s="1113"/>
      <c r="Y41" s="1113"/>
      <c r="Z41" s="1113"/>
      <c r="AA41" s="1113"/>
      <c r="AB41" s="1113"/>
      <c r="AC41" s="1113"/>
      <c r="AD41" s="1113"/>
      <c r="AE41" s="1114"/>
      <c r="AF41" s="1106"/>
      <c r="AG41" s="1107"/>
      <c r="AH41" s="1107"/>
      <c r="AI41" s="1107"/>
      <c r="AJ41" s="1108"/>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095"/>
      <c r="BF41" s="1095"/>
      <c r="BG41" s="1095"/>
      <c r="BH41" s="1095"/>
      <c r="BI41" s="1096"/>
      <c r="BJ41" s="401"/>
      <c r="BK41" s="401"/>
      <c r="BL41" s="401"/>
      <c r="BM41" s="401"/>
      <c r="BN41" s="401"/>
      <c r="BO41" s="229"/>
      <c r="BP41" s="229"/>
      <c r="BQ41" s="226">
        <v>35</v>
      </c>
      <c r="BR41" s="227"/>
      <c r="BS41" s="1085"/>
      <c r="BT41" s="1086"/>
      <c r="BU41" s="1086"/>
      <c r="BV41" s="1086"/>
      <c r="BW41" s="1086"/>
      <c r="BX41" s="1086"/>
      <c r="BY41" s="1086"/>
      <c r="BZ41" s="1086"/>
      <c r="CA41" s="1086"/>
      <c r="CB41" s="1086"/>
      <c r="CC41" s="1086"/>
      <c r="CD41" s="1086"/>
      <c r="CE41" s="1086"/>
      <c r="CF41" s="1086"/>
      <c r="CG41" s="1087"/>
      <c r="CH41" s="1066"/>
      <c r="CI41" s="1067"/>
      <c r="CJ41" s="1067"/>
      <c r="CK41" s="1067"/>
      <c r="CL41" s="1068"/>
      <c r="CM41" s="1066"/>
      <c r="CN41" s="1067"/>
      <c r="CO41" s="1067"/>
      <c r="CP41" s="1067"/>
      <c r="CQ41" s="1068"/>
      <c r="CR41" s="1066"/>
      <c r="CS41" s="1067"/>
      <c r="CT41" s="1067"/>
      <c r="CU41" s="1067"/>
      <c r="CV41" s="1068"/>
      <c r="CW41" s="1066"/>
      <c r="CX41" s="1067"/>
      <c r="CY41" s="1067"/>
      <c r="CZ41" s="1067"/>
      <c r="DA41" s="1068"/>
      <c r="DB41" s="1066"/>
      <c r="DC41" s="1067"/>
      <c r="DD41" s="1067"/>
      <c r="DE41" s="1067"/>
      <c r="DF41" s="1068"/>
      <c r="DG41" s="1066"/>
      <c r="DH41" s="1067"/>
      <c r="DI41" s="1067"/>
      <c r="DJ41" s="1067"/>
      <c r="DK41" s="1068"/>
      <c r="DL41" s="1066"/>
      <c r="DM41" s="1067"/>
      <c r="DN41" s="1067"/>
      <c r="DO41" s="1067"/>
      <c r="DP41" s="1068"/>
      <c r="DQ41" s="1066"/>
      <c r="DR41" s="1067"/>
      <c r="DS41" s="1067"/>
      <c r="DT41" s="1067"/>
      <c r="DU41" s="1068"/>
      <c r="DV41" s="1069"/>
      <c r="DW41" s="1070"/>
      <c r="DX41" s="1070"/>
      <c r="DY41" s="1070"/>
      <c r="DZ41" s="1071"/>
      <c r="EA41" s="212"/>
    </row>
    <row r="42" spans="1:131" s="213" customFormat="1" ht="26.25" customHeight="1">
      <c r="A42" s="225">
        <v>15</v>
      </c>
      <c r="B42" s="1100"/>
      <c r="C42" s="1101"/>
      <c r="D42" s="1101"/>
      <c r="E42" s="1101"/>
      <c r="F42" s="1101"/>
      <c r="G42" s="1101"/>
      <c r="H42" s="1101"/>
      <c r="I42" s="1101"/>
      <c r="J42" s="1101"/>
      <c r="K42" s="1101"/>
      <c r="L42" s="1101"/>
      <c r="M42" s="1101"/>
      <c r="N42" s="1101"/>
      <c r="O42" s="1101"/>
      <c r="P42" s="1102"/>
      <c r="Q42" s="1112"/>
      <c r="R42" s="1113"/>
      <c r="S42" s="1113"/>
      <c r="T42" s="1113"/>
      <c r="U42" s="1113"/>
      <c r="V42" s="1113"/>
      <c r="W42" s="1113"/>
      <c r="X42" s="1113"/>
      <c r="Y42" s="1113"/>
      <c r="Z42" s="1113"/>
      <c r="AA42" s="1113"/>
      <c r="AB42" s="1113"/>
      <c r="AC42" s="1113"/>
      <c r="AD42" s="1113"/>
      <c r="AE42" s="1114"/>
      <c r="AF42" s="1106"/>
      <c r="AG42" s="1107"/>
      <c r="AH42" s="1107"/>
      <c r="AI42" s="1107"/>
      <c r="AJ42" s="1108"/>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095"/>
      <c r="BF42" s="1095"/>
      <c r="BG42" s="1095"/>
      <c r="BH42" s="1095"/>
      <c r="BI42" s="1096"/>
      <c r="BJ42" s="401"/>
      <c r="BK42" s="401"/>
      <c r="BL42" s="401"/>
      <c r="BM42" s="401"/>
      <c r="BN42" s="401"/>
      <c r="BO42" s="229"/>
      <c r="BP42" s="229"/>
      <c r="BQ42" s="226">
        <v>36</v>
      </c>
      <c r="BR42" s="227"/>
      <c r="BS42" s="1085"/>
      <c r="BT42" s="1086"/>
      <c r="BU42" s="1086"/>
      <c r="BV42" s="1086"/>
      <c r="BW42" s="1086"/>
      <c r="BX42" s="1086"/>
      <c r="BY42" s="1086"/>
      <c r="BZ42" s="1086"/>
      <c r="CA42" s="1086"/>
      <c r="CB42" s="1086"/>
      <c r="CC42" s="1086"/>
      <c r="CD42" s="1086"/>
      <c r="CE42" s="1086"/>
      <c r="CF42" s="1086"/>
      <c r="CG42" s="1087"/>
      <c r="CH42" s="1066"/>
      <c r="CI42" s="1067"/>
      <c r="CJ42" s="1067"/>
      <c r="CK42" s="1067"/>
      <c r="CL42" s="1068"/>
      <c r="CM42" s="1066"/>
      <c r="CN42" s="1067"/>
      <c r="CO42" s="1067"/>
      <c r="CP42" s="1067"/>
      <c r="CQ42" s="1068"/>
      <c r="CR42" s="1066"/>
      <c r="CS42" s="1067"/>
      <c r="CT42" s="1067"/>
      <c r="CU42" s="1067"/>
      <c r="CV42" s="1068"/>
      <c r="CW42" s="1066"/>
      <c r="CX42" s="1067"/>
      <c r="CY42" s="1067"/>
      <c r="CZ42" s="1067"/>
      <c r="DA42" s="1068"/>
      <c r="DB42" s="1066"/>
      <c r="DC42" s="1067"/>
      <c r="DD42" s="1067"/>
      <c r="DE42" s="1067"/>
      <c r="DF42" s="1068"/>
      <c r="DG42" s="1066"/>
      <c r="DH42" s="1067"/>
      <c r="DI42" s="1067"/>
      <c r="DJ42" s="1067"/>
      <c r="DK42" s="1068"/>
      <c r="DL42" s="1066"/>
      <c r="DM42" s="1067"/>
      <c r="DN42" s="1067"/>
      <c r="DO42" s="1067"/>
      <c r="DP42" s="1068"/>
      <c r="DQ42" s="1066"/>
      <c r="DR42" s="1067"/>
      <c r="DS42" s="1067"/>
      <c r="DT42" s="1067"/>
      <c r="DU42" s="1068"/>
      <c r="DV42" s="1069"/>
      <c r="DW42" s="1070"/>
      <c r="DX42" s="1070"/>
      <c r="DY42" s="1070"/>
      <c r="DZ42" s="1071"/>
      <c r="EA42" s="212"/>
    </row>
    <row r="43" spans="1:131" s="213" customFormat="1" ht="26.25" customHeight="1">
      <c r="A43" s="225">
        <v>16</v>
      </c>
      <c r="B43" s="1100"/>
      <c r="C43" s="1101"/>
      <c r="D43" s="1101"/>
      <c r="E43" s="1101"/>
      <c r="F43" s="1101"/>
      <c r="G43" s="1101"/>
      <c r="H43" s="1101"/>
      <c r="I43" s="1101"/>
      <c r="J43" s="1101"/>
      <c r="K43" s="1101"/>
      <c r="L43" s="1101"/>
      <c r="M43" s="1101"/>
      <c r="N43" s="1101"/>
      <c r="O43" s="1101"/>
      <c r="P43" s="1102"/>
      <c r="Q43" s="1112"/>
      <c r="R43" s="1113"/>
      <c r="S43" s="1113"/>
      <c r="T43" s="1113"/>
      <c r="U43" s="1113"/>
      <c r="V43" s="1113"/>
      <c r="W43" s="1113"/>
      <c r="X43" s="1113"/>
      <c r="Y43" s="1113"/>
      <c r="Z43" s="1113"/>
      <c r="AA43" s="1113"/>
      <c r="AB43" s="1113"/>
      <c r="AC43" s="1113"/>
      <c r="AD43" s="1113"/>
      <c r="AE43" s="1114"/>
      <c r="AF43" s="1106"/>
      <c r="AG43" s="1107"/>
      <c r="AH43" s="1107"/>
      <c r="AI43" s="1107"/>
      <c r="AJ43" s="1108"/>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095"/>
      <c r="BF43" s="1095"/>
      <c r="BG43" s="1095"/>
      <c r="BH43" s="1095"/>
      <c r="BI43" s="1096"/>
      <c r="BJ43" s="401"/>
      <c r="BK43" s="401"/>
      <c r="BL43" s="401"/>
      <c r="BM43" s="401"/>
      <c r="BN43" s="401"/>
      <c r="BO43" s="229"/>
      <c r="BP43" s="229"/>
      <c r="BQ43" s="226">
        <v>37</v>
      </c>
      <c r="BR43" s="227"/>
      <c r="BS43" s="1085"/>
      <c r="BT43" s="1086"/>
      <c r="BU43" s="1086"/>
      <c r="BV43" s="1086"/>
      <c r="BW43" s="1086"/>
      <c r="BX43" s="1086"/>
      <c r="BY43" s="1086"/>
      <c r="BZ43" s="1086"/>
      <c r="CA43" s="1086"/>
      <c r="CB43" s="1086"/>
      <c r="CC43" s="1086"/>
      <c r="CD43" s="1086"/>
      <c r="CE43" s="1086"/>
      <c r="CF43" s="1086"/>
      <c r="CG43" s="1087"/>
      <c r="CH43" s="1066"/>
      <c r="CI43" s="1067"/>
      <c r="CJ43" s="1067"/>
      <c r="CK43" s="1067"/>
      <c r="CL43" s="1068"/>
      <c r="CM43" s="1066"/>
      <c r="CN43" s="1067"/>
      <c r="CO43" s="1067"/>
      <c r="CP43" s="1067"/>
      <c r="CQ43" s="1068"/>
      <c r="CR43" s="1066"/>
      <c r="CS43" s="1067"/>
      <c r="CT43" s="1067"/>
      <c r="CU43" s="1067"/>
      <c r="CV43" s="1068"/>
      <c r="CW43" s="1066"/>
      <c r="CX43" s="1067"/>
      <c r="CY43" s="1067"/>
      <c r="CZ43" s="1067"/>
      <c r="DA43" s="1068"/>
      <c r="DB43" s="1066"/>
      <c r="DC43" s="1067"/>
      <c r="DD43" s="1067"/>
      <c r="DE43" s="1067"/>
      <c r="DF43" s="1068"/>
      <c r="DG43" s="1066"/>
      <c r="DH43" s="1067"/>
      <c r="DI43" s="1067"/>
      <c r="DJ43" s="1067"/>
      <c r="DK43" s="1068"/>
      <c r="DL43" s="1066"/>
      <c r="DM43" s="1067"/>
      <c r="DN43" s="1067"/>
      <c r="DO43" s="1067"/>
      <c r="DP43" s="1068"/>
      <c r="DQ43" s="1066"/>
      <c r="DR43" s="1067"/>
      <c r="DS43" s="1067"/>
      <c r="DT43" s="1067"/>
      <c r="DU43" s="1068"/>
      <c r="DV43" s="1069"/>
      <c r="DW43" s="1070"/>
      <c r="DX43" s="1070"/>
      <c r="DY43" s="1070"/>
      <c r="DZ43" s="1071"/>
      <c r="EA43" s="212"/>
    </row>
    <row r="44" spans="1:131" s="213" customFormat="1" ht="26.25" customHeight="1">
      <c r="A44" s="225">
        <v>17</v>
      </c>
      <c r="B44" s="1100"/>
      <c r="C44" s="1101"/>
      <c r="D44" s="1101"/>
      <c r="E44" s="1101"/>
      <c r="F44" s="1101"/>
      <c r="G44" s="1101"/>
      <c r="H44" s="1101"/>
      <c r="I44" s="1101"/>
      <c r="J44" s="1101"/>
      <c r="K44" s="1101"/>
      <c r="L44" s="1101"/>
      <c r="M44" s="1101"/>
      <c r="N44" s="1101"/>
      <c r="O44" s="1101"/>
      <c r="P44" s="1102"/>
      <c r="Q44" s="1112"/>
      <c r="R44" s="1113"/>
      <c r="S44" s="1113"/>
      <c r="T44" s="1113"/>
      <c r="U44" s="1113"/>
      <c r="V44" s="1113"/>
      <c r="W44" s="1113"/>
      <c r="X44" s="1113"/>
      <c r="Y44" s="1113"/>
      <c r="Z44" s="1113"/>
      <c r="AA44" s="1113"/>
      <c r="AB44" s="1113"/>
      <c r="AC44" s="1113"/>
      <c r="AD44" s="1113"/>
      <c r="AE44" s="1114"/>
      <c r="AF44" s="1106"/>
      <c r="AG44" s="1107"/>
      <c r="AH44" s="1107"/>
      <c r="AI44" s="1107"/>
      <c r="AJ44" s="1108"/>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095"/>
      <c r="BF44" s="1095"/>
      <c r="BG44" s="1095"/>
      <c r="BH44" s="1095"/>
      <c r="BI44" s="1096"/>
      <c r="BJ44" s="401"/>
      <c r="BK44" s="401"/>
      <c r="BL44" s="401"/>
      <c r="BM44" s="401"/>
      <c r="BN44" s="401"/>
      <c r="BO44" s="229"/>
      <c r="BP44" s="229"/>
      <c r="BQ44" s="226">
        <v>38</v>
      </c>
      <c r="BR44" s="227"/>
      <c r="BS44" s="1085"/>
      <c r="BT44" s="1086"/>
      <c r="BU44" s="1086"/>
      <c r="BV44" s="1086"/>
      <c r="BW44" s="1086"/>
      <c r="BX44" s="1086"/>
      <c r="BY44" s="1086"/>
      <c r="BZ44" s="1086"/>
      <c r="CA44" s="1086"/>
      <c r="CB44" s="1086"/>
      <c r="CC44" s="1086"/>
      <c r="CD44" s="1086"/>
      <c r="CE44" s="1086"/>
      <c r="CF44" s="1086"/>
      <c r="CG44" s="1087"/>
      <c r="CH44" s="1066"/>
      <c r="CI44" s="1067"/>
      <c r="CJ44" s="1067"/>
      <c r="CK44" s="1067"/>
      <c r="CL44" s="1068"/>
      <c r="CM44" s="1066"/>
      <c r="CN44" s="1067"/>
      <c r="CO44" s="1067"/>
      <c r="CP44" s="1067"/>
      <c r="CQ44" s="1068"/>
      <c r="CR44" s="1066"/>
      <c r="CS44" s="1067"/>
      <c r="CT44" s="1067"/>
      <c r="CU44" s="1067"/>
      <c r="CV44" s="1068"/>
      <c r="CW44" s="1066"/>
      <c r="CX44" s="1067"/>
      <c r="CY44" s="1067"/>
      <c r="CZ44" s="1067"/>
      <c r="DA44" s="1068"/>
      <c r="DB44" s="1066"/>
      <c r="DC44" s="1067"/>
      <c r="DD44" s="1067"/>
      <c r="DE44" s="1067"/>
      <c r="DF44" s="1068"/>
      <c r="DG44" s="1066"/>
      <c r="DH44" s="1067"/>
      <c r="DI44" s="1067"/>
      <c r="DJ44" s="1067"/>
      <c r="DK44" s="1068"/>
      <c r="DL44" s="1066"/>
      <c r="DM44" s="1067"/>
      <c r="DN44" s="1067"/>
      <c r="DO44" s="1067"/>
      <c r="DP44" s="1068"/>
      <c r="DQ44" s="1066"/>
      <c r="DR44" s="1067"/>
      <c r="DS44" s="1067"/>
      <c r="DT44" s="1067"/>
      <c r="DU44" s="1068"/>
      <c r="DV44" s="1069"/>
      <c r="DW44" s="1070"/>
      <c r="DX44" s="1070"/>
      <c r="DY44" s="1070"/>
      <c r="DZ44" s="1071"/>
      <c r="EA44" s="212"/>
    </row>
    <row r="45" spans="1:131" s="213" customFormat="1" ht="26.25" customHeight="1">
      <c r="A45" s="225">
        <v>18</v>
      </c>
      <c r="B45" s="1100"/>
      <c r="C45" s="1101"/>
      <c r="D45" s="1101"/>
      <c r="E45" s="1101"/>
      <c r="F45" s="1101"/>
      <c r="G45" s="1101"/>
      <c r="H45" s="1101"/>
      <c r="I45" s="1101"/>
      <c r="J45" s="1101"/>
      <c r="K45" s="1101"/>
      <c r="L45" s="1101"/>
      <c r="M45" s="1101"/>
      <c r="N45" s="1101"/>
      <c r="O45" s="1101"/>
      <c r="P45" s="1102"/>
      <c r="Q45" s="1112"/>
      <c r="R45" s="1113"/>
      <c r="S45" s="1113"/>
      <c r="T45" s="1113"/>
      <c r="U45" s="1113"/>
      <c r="V45" s="1113"/>
      <c r="W45" s="1113"/>
      <c r="X45" s="1113"/>
      <c r="Y45" s="1113"/>
      <c r="Z45" s="1113"/>
      <c r="AA45" s="1113"/>
      <c r="AB45" s="1113"/>
      <c r="AC45" s="1113"/>
      <c r="AD45" s="1113"/>
      <c r="AE45" s="1114"/>
      <c r="AF45" s="1106"/>
      <c r="AG45" s="1107"/>
      <c r="AH45" s="1107"/>
      <c r="AI45" s="1107"/>
      <c r="AJ45" s="1108"/>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095"/>
      <c r="BF45" s="1095"/>
      <c r="BG45" s="1095"/>
      <c r="BH45" s="1095"/>
      <c r="BI45" s="1096"/>
      <c r="BJ45" s="401"/>
      <c r="BK45" s="401"/>
      <c r="BL45" s="401"/>
      <c r="BM45" s="401"/>
      <c r="BN45" s="401"/>
      <c r="BO45" s="229"/>
      <c r="BP45" s="229"/>
      <c r="BQ45" s="226">
        <v>39</v>
      </c>
      <c r="BR45" s="227"/>
      <c r="BS45" s="1085"/>
      <c r="BT45" s="1086"/>
      <c r="BU45" s="1086"/>
      <c r="BV45" s="1086"/>
      <c r="BW45" s="1086"/>
      <c r="BX45" s="1086"/>
      <c r="BY45" s="1086"/>
      <c r="BZ45" s="1086"/>
      <c r="CA45" s="1086"/>
      <c r="CB45" s="1086"/>
      <c r="CC45" s="1086"/>
      <c r="CD45" s="1086"/>
      <c r="CE45" s="1086"/>
      <c r="CF45" s="1086"/>
      <c r="CG45" s="1087"/>
      <c r="CH45" s="1066"/>
      <c r="CI45" s="1067"/>
      <c r="CJ45" s="1067"/>
      <c r="CK45" s="1067"/>
      <c r="CL45" s="1068"/>
      <c r="CM45" s="1066"/>
      <c r="CN45" s="1067"/>
      <c r="CO45" s="1067"/>
      <c r="CP45" s="1067"/>
      <c r="CQ45" s="1068"/>
      <c r="CR45" s="1066"/>
      <c r="CS45" s="1067"/>
      <c r="CT45" s="1067"/>
      <c r="CU45" s="1067"/>
      <c r="CV45" s="1068"/>
      <c r="CW45" s="1066"/>
      <c r="CX45" s="1067"/>
      <c r="CY45" s="1067"/>
      <c r="CZ45" s="1067"/>
      <c r="DA45" s="1068"/>
      <c r="DB45" s="1066"/>
      <c r="DC45" s="1067"/>
      <c r="DD45" s="1067"/>
      <c r="DE45" s="1067"/>
      <c r="DF45" s="1068"/>
      <c r="DG45" s="1066"/>
      <c r="DH45" s="1067"/>
      <c r="DI45" s="1067"/>
      <c r="DJ45" s="1067"/>
      <c r="DK45" s="1068"/>
      <c r="DL45" s="1066"/>
      <c r="DM45" s="1067"/>
      <c r="DN45" s="1067"/>
      <c r="DO45" s="1067"/>
      <c r="DP45" s="1068"/>
      <c r="DQ45" s="1066"/>
      <c r="DR45" s="1067"/>
      <c r="DS45" s="1067"/>
      <c r="DT45" s="1067"/>
      <c r="DU45" s="1068"/>
      <c r="DV45" s="1069"/>
      <c r="DW45" s="1070"/>
      <c r="DX45" s="1070"/>
      <c r="DY45" s="1070"/>
      <c r="DZ45" s="1071"/>
      <c r="EA45" s="212"/>
    </row>
    <row r="46" spans="1:131" s="213" customFormat="1" ht="26.25" customHeight="1">
      <c r="A46" s="225">
        <v>19</v>
      </c>
      <c r="B46" s="1100"/>
      <c r="C46" s="1101"/>
      <c r="D46" s="1101"/>
      <c r="E46" s="1101"/>
      <c r="F46" s="1101"/>
      <c r="G46" s="1101"/>
      <c r="H46" s="1101"/>
      <c r="I46" s="1101"/>
      <c r="J46" s="1101"/>
      <c r="K46" s="1101"/>
      <c r="L46" s="1101"/>
      <c r="M46" s="1101"/>
      <c r="N46" s="1101"/>
      <c r="O46" s="1101"/>
      <c r="P46" s="1102"/>
      <c r="Q46" s="1112"/>
      <c r="R46" s="1113"/>
      <c r="S46" s="1113"/>
      <c r="T46" s="1113"/>
      <c r="U46" s="1113"/>
      <c r="V46" s="1113"/>
      <c r="W46" s="1113"/>
      <c r="X46" s="1113"/>
      <c r="Y46" s="1113"/>
      <c r="Z46" s="1113"/>
      <c r="AA46" s="1113"/>
      <c r="AB46" s="1113"/>
      <c r="AC46" s="1113"/>
      <c r="AD46" s="1113"/>
      <c r="AE46" s="1114"/>
      <c r="AF46" s="1106"/>
      <c r="AG46" s="1107"/>
      <c r="AH46" s="1107"/>
      <c r="AI46" s="1107"/>
      <c r="AJ46" s="1108"/>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095"/>
      <c r="BF46" s="1095"/>
      <c r="BG46" s="1095"/>
      <c r="BH46" s="1095"/>
      <c r="BI46" s="1096"/>
      <c r="BJ46" s="401"/>
      <c r="BK46" s="401"/>
      <c r="BL46" s="401"/>
      <c r="BM46" s="401"/>
      <c r="BN46" s="401"/>
      <c r="BO46" s="229"/>
      <c r="BP46" s="229"/>
      <c r="BQ46" s="226">
        <v>40</v>
      </c>
      <c r="BR46" s="227"/>
      <c r="BS46" s="1085"/>
      <c r="BT46" s="1086"/>
      <c r="BU46" s="1086"/>
      <c r="BV46" s="1086"/>
      <c r="BW46" s="1086"/>
      <c r="BX46" s="1086"/>
      <c r="BY46" s="1086"/>
      <c r="BZ46" s="1086"/>
      <c r="CA46" s="1086"/>
      <c r="CB46" s="1086"/>
      <c r="CC46" s="1086"/>
      <c r="CD46" s="1086"/>
      <c r="CE46" s="1086"/>
      <c r="CF46" s="1086"/>
      <c r="CG46" s="1087"/>
      <c r="CH46" s="1066"/>
      <c r="CI46" s="1067"/>
      <c r="CJ46" s="1067"/>
      <c r="CK46" s="1067"/>
      <c r="CL46" s="1068"/>
      <c r="CM46" s="1066"/>
      <c r="CN46" s="1067"/>
      <c r="CO46" s="1067"/>
      <c r="CP46" s="1067"/>
      <c r="CQ46" s="1068"/>
      <c r="CR46" s="1066"/>
      <c r="CS46" s="1067"/>
      <c r="CT46" s="1067"/>
      <c r="CU46" s="1067"/>
      <c r="CV46" s="1068"/>
      <c r="CW46" s="1066"/>
      <c r="CX46" s="1067"/>
      <c r="CY46" s="1067"/>
      <c r="CZ46" s="1067"/>
      <c r="DA46" s="1068"/>
      <c r="DB46" s="1066"/>
      <c r="DC46" s="1067"/>
      <c r="DD46" s="1067"/>
      <c r="DE46" s="1067"/>
      <c r="DF46" s="1068"/>
      <c r="DG46" s="1066"/>
      <c r="DH46" s="1067"/>
      <c r="DI46" s="1067"/>
      <c r="DJ46" s="1067"/>
      <c r="DK46" s="1068"/>
      <c r="DL46" s="1066"/>
      <c r="DM46" s="1067"/>
      <c r="DN46" s="1067"/>
      <c r="DO46" s="1067"/>
      <c r="DP46" s="1068"/>
      <c r="DQ46" s="1066"/>
      <c r="DR46" s="1067"/>
      <c r="DS46" s="1067"/>
      <c r="DT46" s="1067"/>
      <c r="DU46" s="1068"/>
      <c r="DV46" s="1069"/>
      <c r="DW46" s="1070"/>
      <c r="DX46" s="1070"/>
      <c r="DY46" s="1070"/>
      <c r="DZ46" s="1071"/>
      <c r="EA46" s="212"/>
    </row>
    <row r="47" spans="1:131" s="213" customFormat="1" ht="26.25" customHeight="1">
      <c r="A47" s="225">
        <v>20</v>
      </c>
      <c r="B47" s="1100"/>
      <c r="C47" s="1101"/>
      <c r="D47" s="1101"/>
      <c r="E47" s="1101"/>
      <c r="F47" s="1101"/>
      <c r="G47" s="1101"/>
      <c r="H47" s="1101"/>
      <c r="I47" s="1101"/>
      <c r="J47" s="1101"/>
      <c r="K47" s="1101"/>
      <c r="L47" s="1101"/>
      <c r="M47" s="1101"/>
      <c r="N47" s="1101"/>
      <c r="O47" s="1101"/>
      <c r="P47" s="1102"/>
      <c r="Q47" s="1112"/>
      <c r="R47" s="1113"/>
      <c r="S47" s="1113"/>
      <c r="T47" s="1113"/>
      <c r="U47" s="1113"/>
      <c r="V47" s="1113"/>
      <c r="W47" s="1113"/>
      <c r="X47" s="1113"/>
      <c r="Y47" s="1113"/>
      <c r="Z47" s="1113"/>
      <c r="AA47" s="1113"/>
      <c r="AB47" s="1113"/>
      <c r="AC47" s="1113"/>
      <c r="AD47" s="1113"/>
      <c r="AE47" s="1114"/>
      <c r="AF47" s="1106"/>
      <c r="AG47" s="1107"/>
      <c r="AH47" s="1107"/>
      <c r="AI47" s="1107"/>
      <c r="AJ47" s="1108"/>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095"/>
      <c r="BF47" s="1095"/>
      <c r="BG47" s="1095"/>
      <c r="BH47" s="1095"/>
      <c r="BI47" s="1096"/>
      <c r="BJ47" s="401"/>
      <c r="BK47" s="401"/>
      <c r="BL47" s="401"/>
      <c r="BM47" s="401"/>
      <c r="BN47" s="401"/>
      <c r="BO47" s="229"/>
      <c r="BP47" s="229"/>
      <c r="BQ47" s="226">
        <v>41</v>
      </c>
      <c r="BR47" s="227"/>
      <c r="BS47" s="1085"/>
      <c r="BT47" s="1086"/>
      <c r="BU47" s="1086"/>
      <c r="BV47" s="1086"/>
      <c r="BW47" s="1086"/>
      <c r="BX47" s="1086"/>
      <c r="BY47" s="1086"/>
      <c r="BZ47" s="1086"/>
      <c r="CA47" s="1086"/>
      <c r="CB47" s="1086"/>
      <c r="CC47" s="1086"/>
      <c r="CD47" s="1086"/>
      <c r="CE47" s="1086"/>
      <c r="CF47" s="1086"/>
      <c r="CG47" s="1087"/>
      <c r="CH47" s="1066"/>
      <c r="CI47" s="1067"/>
      <c r="CJ47" s="1067"/>
      <c r="CK47" s="1067"/>
      <c r="CL47" s="1068"/>
      <c r="CM47" s="1066"/>
      <c r="CN47" s="1067"/>
      <c r="CO47" s="1067"/>
      <c r="CP47" s="1067"/>
      <c r="CQ47" s="1068"/>
      <c r="CR47" s="1066"/>
      <c r="CS47" s="1067"/>
      <c r="CT47" s="1067"/>
      <c r="CU47" s="1067"/>
      <c r="CV47" s="1068"/>
      <c r="CW47" s="1066"/>
      <c r="CX47" s="1067"/>
      <c r="CY47" s="1067"/>
      <c r="CZ47" s="1067"/>
      <c r="DA47" s="1068"/>
      <c r="DB47" s="1066"/>
      <c r="DC47" s="1067"/>
      <c r="DD47" s="1067"/>
      <c r="DE47" s="1067"/>
      <c r="DF47" s="1068"/>
      <c r="DG47" s="1066"/>
      <c r="DH47" s="1067"/>
      <c r="DI47" s="1067"/>
      <c r="DJ47" s="1067"/>
      <c r="DK47" s="1068"/>
      <c r="DL47" s="1066"/>
      <c r="DM47" s="1067"/>
      <c r="DN47" s="1067"/>
      <c r="DO47" s="1067"/>
      <c r="DP47" s="1068"/>
      <c r="DQ47" s="1066"/>
      <c r="DR47" s="1067"/>
      <c r="DS47" s="1067"/>
      <c r="DT47" s="1067"/>
      <c r="DU47" s="1068"/>
      <c r="DV47" s="1069"/>
      <c r="DW47" s="1070"/>
      <c r="DX47" s="1070"/>
      <c r="DY47" s="1070"/>
      <c r="DZ47" s="1071"/>
      <c r="EA47" s="212"/>
    </row>
    <row r="48" spans="1:131" s="213" customFormat="1" ht="26.25" customHeight="1">
      <c r="A48" s="225">
        <v>21</v>
      </c>
      <c r="B48" s="1100"/>
      <c r="C48" s="1101"/>
      <c r="D48" s="1101"/>
      <c r="E48" s="1101"/>
      <c r="F48" s="1101"/>
      <c r="G48" s="1101"/>
      <c r="H48" s="1101"/>
      <c r="I48" s="1101"/>
      <c r="J48" s="1101"/>
      <c r="K48" s="1101"/>
      <c r="L48" s="1101"/>
      <c r="M48" s="1101"/>
      <c r="N48" s="1101"/>
      <c r="O48" s="1101"/>
      <c r="P48" s="1102"/>
      <c r="Q48" s="1112"/>
      <c r="R48" s="1113"/>
      <c r="S48" s="1113"/>
      <c r="T48" s="1113"/>
      <c r="U48" s="1113"/>
      <c r="V48" s="1113"/>
      <c r="W48" s="1113"/>
      <c r="X48" s="1113"/>
      <c r="Y48" s="1113"/>
      <c r="Z48" s="1113"/>
      <c r="AA48" s="1113"/>
      <c r="AB48" s="1113"/>
      <c r="AC48" s="1113"/>
      <c r="AD48" s="1113"/>
      <c r="AE48" s="1114"/>
      <c r="AF48" s="1106"/>
      <c r="AG48" s="1107"/>
      <c r="AH48" s="1107"/>
      <c r="AI48" s="1107"/>
      <c r="AJ48" s="1108"/>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095"/>
      <c r="BF48" s="1095"/>
      <c r="BG48" s="1095"/>
      <c r="BH48" s="1095"/>
      <c r="BI48" s="1096"/>
      <c r="BJ48" s="401"/>
      <c r="BK48" s="401"/>
      <c r="BL48" s="401"/>
      <c r="BM48" s="401"/>
      <c r="BN48" s="401"/>
      <c r="BO48" s="229"/>
      <c r="BP48" s="229"/>
      <c r="BQ48" s="226">
        <v>42</v>
      </c>
      <c r="BR48" s="227"/>
      <c r="BS48" s="1085"/>
      <c r="BT48" s="1086"/>
      <c r="BU48" s="1086"/>
      <c r="BV48" s="1086"/>
      <c r="BW48" s="1086"/>
      <c r="BX48" s="1086"/>
      <c r="BY48" s="1086"/>
      <c r="BZ48" s="1086"/>
      <c r="CA48" s="1086"/>
      <c r="CB48" s="1086"/>
      <c r="CC48" s="1086"/>
      <c r="CD48" s="1086"/>
      <c r="CE48" s="1086"/>
      <c r="CF48" s="1086"/>
      <c r="CG48" s="1087"/>
      <c r="CH48" s="1066"/>
      <c r="CI48" s="1067"/>
      <c r="CJ48" s="1067"/>
      <c r="CK48" s="1067"/>
      <c r="CL48" s="1068"/>
      <c r="CM48" s="1066"/>
      <c r="CN48" s="1067"/>
      <c r="CO48" s="1067"/>
      <c r="CP48" s="1067"/>
      <c r="CQ48" s="1068"/>
      <c r="CR48" s="1066"/>
      <c r="CS48" s="1067"/>
      <c r="CT48" s="1067"/>
      <c r="CU48" s="1067"/>
      <c r="CV48" s="1068"/>
      <c r="CW48" s="1066"/>
      <c r="CX48" s="1067"/>
      <c r="CY48" s="1067"/>
      <c r="CZ48" s="1067"/>
      <c r="DA48" s="1068"/>
      <c r="DB48" s="1066"/>
      <c r="DC48" s="1067"/>
      <c r="DD48" s="1067"/>
      <c r="DE48" s="1067"/>
      <c r="DF48" s="1068"/>
      <c r="DG48" s="1066"/>
      <c r="DH48" s="1067"/>
      <c r="DI48" s="1067"/>
      <c r="DJ48" s="1067"/>
      <c r="DK48" s="1068"/>
      <c r="DL48" s="1066"/>
      <c r="DM48" s="1067"/>
      <c r="DN48" s="1067"/>
      <c r="DO48" s="1067"/>
      <c r="DP48" s="1068"/>
      <c r="DQ48" s="1066"/>
      <c r="DR48" s="1067"/>
      <c r="DS48" s="1067"/>
      <c r="DT48" s="1067"/>
      <c r="DU48" s="1068"/>
      <c r="DV48" s="1069"/>
      <c r="DW48" s="1070"/>
      <c r="DX48" s="1070"/>
      <c r="DY48" s="1070"/>
      <c r="DZ48" s="1071"/>
      <c r="EA48" s="212"/>
    </row>
    <row r="49" spans="1:131" s="213" customFormat="1" ht="26.25" customHeight="1">
      <c r="A49" s="225">
        <v>22</v>
      </c>
      <c r="B49" s="1100"/>
      <c r="C49" s="1101"/>
      <c r="D49" s="1101"/>
      <c r="E49" s="1101"/>
      <c r="F49" s="1101"/>
      <c r="G49" s="1101"/>
      <c r="H49" s="1101"/>
      <c r="I49" s="1101"/>
      <c r="J49" s="1101"/>
      <c r="K49" s="1101"/>
      <c r="L49" s="1101"/>
      <c r="M49" s="1101"/>
      <c r="N49" s="1101"/>
      <c r="O49" s="1101"/>
      <c r="P49" s="1102"/>
      <c r="Q49" s="1112"/>
      <c r="R49" s="1113"/>
      <c r="S49" s="1113"/>
      <c r="T49" s="1113"/>
      <c r="U49" s="1113"/>
      <c r="V49" s="1113"/>
      <c r="W49" s="1113"/>
      <c r="X49" s="1113"/>
      <c r="Y49" s="1113"/>
      <c r="Z49" s="1113"/>
      <c r="AA49" s="1113"/>
      <c r="AB49" s="1113"/>
      <c r="AC49" s="1113"/>
      <c r="AD49" s="1113"/>
      <c r="AE49" s="1114"/>
      <c r="AF49" s="1106"/>
      <c r="AG49" s="1107"/>
      <c r="AH49" s="1107"/>
      <c r="AI49" s="1107"/>
      <c r="AJ49" s="1108"/>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095"/>
      <c r="BF49" s="1095"/>
      <c r="BG49" s="1095"/>
      <c r="BH49" s="1095"/>
      <c r="BI49" s="1096"/>
      <c r="BJ49" s="401"/>
      <c r="BK49" s="401"/>
      <c r="BL49" s="401"/>
      <c r="BM49" s="401"/>
      <c r="BN49" s="401"/>
      <c r="BO49" s="229"/>
      <c r="BP49" s="229"/>
      <c r="BQ49" s="226">
        <v>43</v>
      </c>
      <c r="BR49" s="227"/>
      <c r="BS49" s="1085"/>
      <c r="BT49" s="1086"/>
      <c r="BU49" s="1086"/>
      <c r="BV49" s="1086"/>
      <c r="BW49" s="1086"/>
      <c r="BX49" s="1086"/>
      <c r="BY49" s="1086"/>
      <c r="BZ49" s="1086"/>
      <c r="CA49" s="1086"/>
      <c r="CB49" s="1086"/>
      <c r="CC49" s="1086"/>
      <c r="CD49" s="1086"/>
      <c r="CE49" s="1086"/>
      <c r="CF49" s="1086"/>
      <c r="CG49" s="1087"/>
      <c r="CH49" s="1066"/>
      <c r="CI49" s="1067"/>
      <c r="CJ49" s="1067"/>
      <c r="CK49" s="1067"/>
      <c r="CL49" s="1068"/>
      <c r="CM49" s="1066"/>
      <c r="CN49" s="1067"/>
      <c r="CO49" s="1067"/>
      <c r="CP49" s="1067"/>
      <c r="CQ49" s="1068"/>
      <c r="CR49" s="1066"/>
      <c r="CS49" s="1067"/>
      <c r="CT49" s="1067"/>
      <c r="CU49" s="1067"/>
      <c r="CV49" s="1068"/>
      <c r="CW49" s="1066"/>
      <c r="CX49" s="1067"/>
      <c r="CY49" s="1067"/>
      <c r="CZ49" s="1067"/>
      <c r="DA49" s="1068"/>
      <c r="DB49" s="1066"/>
      <c r="DC49" s="1067"/>
      <c r="DD49" s="1067"/>
      <c r="DE49" s="1067"/>
      <c r="DF49" s="1068"/>
      <c r="DG49" s="1066"/>
      <c r="DH49" s="1067"/>
      <c r="DI49" s="1067"/>
      <c r="DJ49" s="1067"/>
      <c r="DK49" s="1068"/>
      <c r="DL49" s="1066"/>
      <c r="DM49" s="1067"/>
      <c r="DN49" s="1067"/>
      <c r="DO49" s="1067"/>
      <c r="DP49" s="1068"/>
      <c r="DQ49" s="1066"/>
      <c r="DR49" s="1067"/>
      <c r="DS49" s="1067"/>
      <c r="DT49" s="1067"/>
      <c r="DU49" s="1068"/>
      <c r="DV49" s="1069"/>
      <c r="DW49" s="1070"/>
      <c r="DX49" s="1070"/>
      <c r="DY49" s="1070"/>
      <c r="DZ49" s="1071"/>
      <c r="EA49" s="212"/>
    </row>
    <row r="50" spans="1:131" s="213" customFormat="1" ht="26.25" customHeight="1">
      <c r="A50" s="225">
        <v>23</v>
      </c>
      <c r="B50" s="1100"/>
      <c r="C50" s="1101"/>
      <c r="D50" s="1101"/>
      <c r="E50" s="1101"/>
      <c r="F50" s="1101"/>
      <c r="G50" s="1101"/>
      <c r="H50" s="1101"/>
      <c r="I50" s="1101"/>
      <c r="J50" s="1101"/>
      <c r="K50" s="1101"/>
      <c r="L50" s="1101"/>
      <c r="M50" s="1101"/>
      <c r="N50" s="1101"/>
      <c r="O50" s="1101"/>
      <c r="P50" s="1102"/>
      <c r="Q50" s="1103"/>
      <c r="R50" s="1104"/>
      <c r="S50" s="1104"/>
      <c r="T50" s="1104"/>
      <c r="U50" s="1104"/>
      <c r="V50" s="1104"/>
      <c r="W50" s="1104"/>
      <c r="X50" s="1104"/>
      <c r="Y50" s="1104"/>
      <c r="Z50" s="1104"/>
      <c r="AA50" s="1104"/>
      <c r="AB50" s="1104"/>
      <c r="AC50" s="1104"/>
      <c r="AD50" s="1104"/>
      <c r="AE50" s="1105"/>
      <c r="AF50" s="1106"/>
      <c r="AG50" s="1107"/>
      <c r="AH50" s="1107"/>
      <c r="AI50" s="1107"/>
      <c r="AJ50" s="1108"/>
      <c r="AK50" s="1109"/>
      <c r="AL50" s="1104"/>
      <c r="AM50" s="1104"/>
      <c r="AN50" s="1104"/>
      <c r="AO50" s="1104"/>
      <c r="AP50" s="1104"/>
      <c r="AQ50" s="1104"/>
      <c r="AR50" s="1104"/>
      <c r="AS50" s="1104"/>
      <c r="AT50" s="1104"/>
      <c r="AU50" s="1104"/>
      <c r="AV50" s="1104"/>
      <c r="AW50" s="1104"/>
      <c r="AX50" s="1104"/>
      <c r="AY50" s="1104"/>
      <c r="AZ50" s="1110"/>
      <c r="BA50" s="1110"/>
      <c r="BB50" s="1110"/>
      <c r="BC50" s="1110"/>
      <c r="BD50" s="1110"/>
      <c r="BE50" s="1095"/>
      <c r="BF50" s="1095"/>
      <c r="BG50" s="1095"/>
      <c r="BH50" s="1095"/>
      <c r="BI50" s="1096"/>
      <c r="BJ50" s="401"/>
      <c r="BK50" s="401"/>
      <c r="BL50" s="401"/>
      <c r="BM50" s="401"/>
      <c r="BN50" s="401"/>
      <c r="BO50" s="229"/>
      <c r="BP50" s="229"/>
      <c r="BQ50" s="226">
        <v>44</v>
      </c>
      <c r="BR50" s="227"/>
      <c r="BS50" s="1085"/>
      <c r="BT50" s="1086"/>
      <c r="BU50" s="1086"/>
      <c r="BV50" s="1086"/>
      <c r="BW50" s="1086"/>
      <c r="BX50" s="1086"/>
      <c r="BY50" s="1086"/>
      <c r="BZ50" s="1086"/>
      <c r="CA50" s="1086"/>
      <c r="CB50" s="1086"/>
      <c r="CC50" s="1086"/>
      <c r="CD50" s="1086"/>
      <c r="CE50" s="1086"/>
      <c r="CF50" s="1086"/>
      <c r="CG50" s="1087"/>
      <c r="CH50" s="1066"/>
      <c r="CI50" s="1067"/>
      <c r="CJ50" s="1067"/>
      <c r="CK50" s="1067"/>
      <c r="CL50" s="1068"/>
      <c r="CM50" s="1066"/>
      <c r="CN50" s="1067"/>
      <c r="CO50" s="1067"/>
      <c r="CP50" s="1067"/>
      <c r="CQ50" s="1068"/>
      <c r="CR50" s="1066"/>
      <c r="CS50" s="1067"/>
      <c r="CT50" s="1067"/>
      <c r="CU50" s="1067"/>
      <c r="CV50" s="1068"/>
      <c r="CW50" s="1066"/>
      <c r="CX50" s="1067"/>
      <c r="CY50" s="1067"/>
      <c r="CZ50" s="1067"/>
      <c r="DA50" s="1068"/>
      <c r="DB50" s="1066"/>
      <c r="DC50" s="1067"/>
      <c r="DD50" s="1067"/>
      <c r="DE50" s="1067"/>
      <c r="DF50" s="1068"/>
      <c r="DG50" s="1066"/>
      <c r="DH50" s="1067"/>
      <c r="DI50" s="1067"/>
      <c r="DJ50" s="1067"/>
      <c r="DK50" s="1068"/>
      <c r="DL50" s="1066"/>
      <c r="DM50" s="1067"/>
      <c r="DN50" s="1067"/>
      <c r="DO50" s="1067"/>
      <c r="DP50" s="1068"/>
      <c r="DQ50" s="1066"/>
      <c r="DR50" s="1067"/>
      <c r="DS50" s="1067"/>
      <c r="DT50" s="1067"/>
      <c r="DU50" s="1068"/>
      <c r="DV50" s="1069"/>
      <c r="DW50" s="1070"/>
      <c r="DX50" s="1070"/>
      <c r="DY50" s="1070"/>
      <c r="DZ50" s="1071"/>
      <c r="EA50" s="212"/>
    </row>
    <row r="51" spans="1:131" s="213" customFormat="1" ht="26.25" customHeight="1">
      <c r="A51" s="225">
        <v>24</v>
      </c>
      <c r="B51" s="1100"/>
      <c r="C51" s="1101"/>
      <c r="D51" s="1101"/>
      <c r="E51" s="1101"/>
      <c r="F51" s="1101"/>
      <c r="G51" s="1101"/>
      <c r="H51" s="1101"/>
      <c r="I51" s="1101"/>
      <c r="J51" s="1101"/>
      <c r="K51" s="1101"/>
      <c r="L51" s="1101"/>
      <c r="M51" s="1101"/>
      <c r="N51" s="1101"/>
      <c r="O51" s="1101"/>
      <c r="P51" s="1102"/>
      <c r="Q51" s="1103"/>
      <c r="R51" s="1104"/>
      <c r="S51" s="1104"/>
      <c r="T51" s="1104"/>
      <c r="U51" s="1104"/>
      <c r="V51" s="1104"/>
      <c r="W51" s="1104"/>
      <c r="X51" s="1104"/>
      <c r="Y51" s="1104"/>
      <c r="Z51" s="1104"/>
      <c r="AA51" s="1104"/>
      <c r="AB51" s="1104"/>
      <c r="AC51" s="1104"/>
      <c r="AD51" s="1104"/>
      <c r="AE51" s="1105"/>
      <c r="AF51" s="1106"/>
      <c r="AG51" s="1107"/>
      <c r="AH51" s="1107"/>
      <c r="AI51" s="1107"/>
      <c r="AJ51" s="1108"/>
      <c r="AK51" s="1109"/>
      <c r="AL51" s="1104"/>
      <c r="AM51" s="1104"/>
      <c r="AN51" s="1104"/>
      <c r="AO51" s="1104"/>
      <c r="AP51" s="1104"/>
      <c r="AQ51" s="1104"/>
      <c r="AR51" s="1104"/>
      <c r="AS51" s="1104"/>
      <c r="AT51" s="1104"/>
      <c r="AU51" s="1104"/>
      <c r="AV51" s="1104"/>
      <c r="AW51" s="1104"/>
      <c r="AX51" s="1104"/>
      <c r="AY51" s="1104"/>
      <c r="AZ51" s="1110"/>
      <c r="BA51" s="1110"/>
      <c r="BB51" s="1110"/>
      <c r="BC51" s="1110"/>
      <c r="BD51" s="1110"/>
      <c r="BE51" s="1095"/>
      <c r="BF51" s="1095"/>
      <c r="BG51" s="1095"/>
      <c r="BH51" s="1095"/>
      <c r="BI51" s="1096"/>
      <c r="BJ51" s="401"/>
      <c r="BK51" s="401"/>
      <c r="BL51" s="401"/>
      <c r="BM51" s="401"/>
      <c r="BN51" s="401"/>
      <c r="BO51" s="229"/>
      <c r="BP51" s="229"/>
      <c r="BQ51" s="226">
        <v>45</v>
      </c>
      <c r="BR51" s="227"/>
      <c r="BS51" s="1085"/>
      <c r="BT51" s="1086"/>
      <c r="BU51" s="1086"/>
      <c r="BV51" s="1086"/>
      <c r="BW51" s="1086"/>
      <c r="BX51" s="1086"/>
      <c r="BY51" s="1086"/>
      <c r="BZ51" s="1086"/>
      <c r="CA51" s="1086"/>
      <c r="CB51" s="1086"/>
      <c r="CC51" s="1086"/>
      <c r="CD51" s="1086"/>
      <c r="CE51" s="1086"/>
      <c r="CF51" s="1086"/>
      <c r="CG51" s="1087"/>
      <c r="CH51" s="1066"/>
      <c r="CI51" s="1067"/>
      <c r="CJ51" s="1067"/>
      <c r="CK51" s="1067"/>
      <c r="CL51" s="1068"/>
      <c r="CM51" s="1066"/>
      <c r="CN51" s="1067"/>
      <c r="CO51" s="1067"/>
      <c r="CP51" s="1067"/>
      <c r="CQ51" s="1068"/>
      <c r="CR51" s="1066"/>
      <c r="CS51" s="1067"/>
      <c r="CT51" s="1067"/>
      <c r="CU51" s="1067"/>
      <c r="CV51" s="1068"/>
      <c r="CW51" s="1066"/>
      <c r="CX51" s="1067"/>
      <c r="CY51" s="1067"/>
      <c r="CZ51" s="1067"/>
      <c r="DA51" s="1068"/>
      <c r="DB51" s="1066"/>
      <c r="DC51" s="1067"/>
      <c r="DD51" s="1067"/>
      <c r="DE51" s="1067"/>
      <c r="DF51" s="1068"/>
      <c r="DG51" s="1066"/>
      <c r="DH51" s="1067"/>
      <c r="DI51" s="1067"/>
      <c r="DJ51" s="1067"/>
      <c r="DK51" s="1068"/>
      <c r="DL51" s="1066"/>
      <c r="DM51" s="1067"/>
      <c r="DN51" s="1067"/>
      <c r="DO51" s="1067"/>
      <c r="DP51" s="1068"/>
      <c r="DQ51" s="1066"/>
      <c r="DR51" s="1067"/>
      <c r="DS51" s="1067"/>
      <c r="DT51" s="1067"/>
      <c r="DU51" s="1068"/>
      <c r="DV51" s="1069"/>
      <c r="DW51" s="1070"/>
      <c r="DX51" s="1070"/>
      <c r="DY51" s="1070"/>
      <c r="DZ51" s="1071"/>
      <c r="EA51" s="212"/>
    </row>
    <row r="52" spans="1:131" s="213" customFormat="1" ht="26.25" customHeight="1">
      <c r="A52" s="225">
        <v>25</v>
      </c>
      <c r="B52" s="1100"/>
      <c r="C52" s="1101"/>
      <c r="D52" s="1101"/>
      <c r="E52" s="1101"/>
      <c r="F52" s="1101"/>
      <c r="G52" s="1101"/>
      <c r="H52" s="1101"/>
      <c r="I52" s="1101"/>
      <c r="J52" s="1101"/>
      <c r="K52" s="1101"/>
      <c r="L52" s="1101"/>
      <c r="M52" s="1101"/>
      <c r="N52" s="1101"/>
      <c r="O52" s="1101"/>
      <c r="P52" s="1102"/>
      <c r="Q52" s="1103"/>
      <c r="R52" s="1104"/>
      <c r="S52" s="1104"/>
      <c r="T52" s="1104"/>
      <c r="U52" s="1104"/>
      <c r="V52" s="1104"/>
      <c r="W52" s="1104"/>
      <c r="X52" s="1104"/>
      <c r="Y52" s="1104"/>
      <c r="Z52" s="1104"/>
      <c r="AA52" s="1104"/>
      <c r="AB52" s="1104"/>
      <c r="AC52" s="1104"/>
      <c r="AD52" s="1104"/>
      <c r="AE52" s="1105"/>
      <c r="AF52" s="1106"/>
      <c r="AG52" s="1107"/>
      <c r="AH52" s="1107"/>
      <c r="AI52" s="1107"/>
      <c r="AJ52" s="1108"/>
      <c r="AK52" s="1109"/>
      <c r="AL52" s="1104"/>
      <c r="AM52" s="1104"/>
      <c r="AN52" s="1104"/>
      <c r="AO52" s="1104"/>
      <c r="AP52" s="1104"/>
      <c r="AQ52" s="1104"/>
      <c r="AR52" s="1104"/>
      <c r="AS52" s="1104"/>
      <c r="AT52" s="1104"/>
      <c r="AU52" s="1104"/>
      <c r="AV52" s="1104"/>
      <c r="AW52" s="1104"/>
      <c r="AX52" s="1104"/>
      <c r="AY52" s="1104"/>
      <c r="AZ52" s="1110"/>
      <c r="BA52" s="1110"/>
      <c r="BB52" s="1110"/>
      <c r="BC52" s="1110"/>
      <c r="BD52" s="1110"/>
      <c r="BE52" s="1095"/>
      <c r="BF52" s="1095"/>
      <c r="BG52" s="1095"/>
      <c r="BH52" s="1095"/>
      <c r="BI52" s="1096"/>
      <c r="BJ52" s="401"/>
      <c r="BK52" s="401"/>
      <c r="BL52" s="401"/>
      <c r="BM52" s="401"/>
      <c r="BN52" s="401"/>
      <c r="BO52" s="229"/>
      <c r="BP52" s="229"/>
      <c r="BQ52" s="226">
        <v>46</v>
      </c>
      <c r="BR52" s="227"/>
      <c r="BS52" s="1085"/>
      <c r="BT52" s="1086"/>
      <c r="BU52" s="1086"/>
      <c r="BV52" s="1086"/>
      <c r="BW52" s="1086"/>
      <c r="BX52" s="1086"/>
      <c r="BY52" s="1086"/>
      <c r="BZ52" s="1086"/>
      <c r="CA52" s="1086"/>
      <c r="CB52" s="1086"/>
      <c r="CC52" s="1086"/>
      <c r="CD52" s="1086"/>
      <c r="CE52" s="1086"/>
      <c r="CF52" s="1086"/>
      <c r="CG52" s="1087"/>
      <c r="CH52" s="1066"/>
      <c r="CI52" s="1067"/>
      <c r="CJ52" s="1067"/>
      <c r="CK52" s="1067"/>
      <c r="CL52" s="1068"/>
      <c r="CM52" s="1066"/>
      <c r="CN52" s="1067"/>
      <c r="CO52" s="1067"/>
      <c r="CP52" s="1067"/>
      <c r="CQ52" s="1068"/>
      <c r="CR52" s="1066"/>
      <c r="CS52" s="1067"/>
      <c r="CT52" s="1067"/>
      <c r="CU52" s="1067"/>
      <c r="CV52" s="1068"/>
      <c r="CW52" s="1066"/>
      <c r="CX52" s="1067"/>
      <c r="CY52" s="1067"/>
      <c r="CZ52" s="1067"/>
      <c r="DA52" s="1068"/>
      <c r="DB52" s="1066"/>
      <c r="DC52" s="1067"/>
      <c r="DD52" s="1067"/>
      <c r="DE52" s="1067"/>
      <c r="DF52" s="1068"/>
      <c r="DG52" s="1066"/>
      <c r="DH52" s="1067"/>
      <c r="DI52" s="1067"/>
      <c r="DJ52" s="1067"/>
      <c r="DK52" s="1068"/>
      <c r="DL52" s="1066"/>
      <c r="DM52" s="1067"/>
      <c r="DN52" s="1067"/>
      <c r="DO52" s="1067"/>
      <c r="DP52" s="1068"/>
      <c r="DQ52" s="1066"/>
      <c r="DR52" s="1067"/>
      <c r="DS52" s="1067"/>
      <c r="DT52" s="1067"/>
      <c r="DU52" s="1068"/>
      <c r="DV52" s="1069"/>
      <c r="DW52" s="1070"/>
      <c r="DX52" s="1070"/>
      <c r="DY52" s="1070"/>
      <c r="DZ52" s="1071"/>
      <c r="EA52" s="212"/>
    </row>
    <row r="53" spans="1:131" s="213" customFormat="1" ht="26.25" customHeight="1">
      <c r="A53" s="225">
        <v>26</v>
      </c>
      <c r="B53" s="1100"/>
      <c r="C53" s="1101"/>
      <c r="D53" s="1101"/>
      <c r="E53" s="1101"/>
      <c r="F53" s="1101"/>
      <c r="G53" s="1101"/>
      <c r="H53" s="1101"/>
      <c r="I53" s="1101"/>
      <c r="J53" s="1101"/>
      <c r="K53" s="1101"/>
      <c r="L53" s="1101"/>
      <c r="M53" s="1101"/>
      <c r="N53" s="1101"/>
      <c r="O53" s="1101"/>
      <c r="P53" s="1102"/>
      <c r="Q53" s="1103"/>
      <c r="R53" s="1104"/>
      <c r="S53" s="1104"/>
      <c r="T53" s="1104"/>
      <c r="U53" s="1104"/>
      <c r="V53" s="1104"/>
      <c r="W53" s="1104"/>
      <c r="X53" s="1104"/>
      <c r="Y53" s="1104"/>
      <c r="Z53" s="1104"/>
      <c r="AA53" s="1104"/>
      <c r="AB53" s="1104"/>
      <c r="AC53" s="1104"/>
      <c r="AD53" s="1104"/>
      <c r="AE53" s="1105"/>
      <c r="AF53" s="1106"/>
      <c r="AG53" s="1107"/>
      <c r="AH53" s="1107"/>
      <c r="AI53" s="1107"/>
      <c r="AJ53" s="1108"/>
      <c r="AK53" s="1109"/>
      <c r="AL53" s="1104"/>
      <c r="AM53" s="1104"/>
      <c r="AN53" s="1104"/>
      <c r="AO53" s="1104"/>
      <c r="AP53" s="1104"/>
      <c r="AQ53" s="1104"/>
      <c r="AR53" s="1104"/>
      <c r="AS53" s="1104"/>
      <c r="AT53" s="1104"/>
      <c r="AU53" s="1104"/>
      <c r="AV53" s="1104"/>
      <c r="AW53" s="1104"/>
      <c r="AX53" s="1104"/>
      <c r="AY53" s="1104"/>
      <c r="AZ53" s="1110"/>
      <c r="BA53" s="1110"/>
      <c r="BB53" s="1110"/>
      <c r="BC53" s="1110"/>
      <c r="BD53" s="1110"/>
      <c r="BE53" s="1095"/>
      <c r="BF53" s="1095"/>
      <c r="BG53" s="1095"/>
      <c r="BH53" s="1095"/>
      <c r="BI53" s="1096"/>
      <c r="BJ53" s="401"/>
      <c r="BK53" s="401"/>
      <c r="BL53" s="401"/>
      <c r="BM53" s="401"/>
      <c r="BN53" s="401"/>
      <c r="BO53" s="229"/>
      <c r="BP53" s="229"/>
      <c r="BQ53" s="226">
        <v>47</v>
      </c>
      <c r="BR53" s="227"/>
      <c r="BS53" s="1085"/>
      <c r="BT53" s="1086"/>
      <c r="BU53" s="1086"/>
      <c r="BV53" s="1086"/>
      <c r="BW53" s="1086"/>
      <c r="BX53" s="1086"/>
      <c r="BY53" s="1086"/>
      <c r="BZ53" s="1086"/>
      <c r="CA53" s="1086"/>
      <c r="CB53" s="1086"/>
      <c r="CC53" s="1086"/>
      <c r="CD53" s="1086"/>
      <c r="CE53" s="1086"/>
      <c r="CF53" s="1086"/>
      <c r="CG53" s="1087"/>
      <c r="CH53" s="1066"/>
      <c r="CI53" s="1067"/>
      <c r="CJ53" s="1067"/>
      <c r="CK53" s="1067"/>
      <c r="CL53" s="1068"/>
      <c r="CM53" s="1066"/>
      <c r="CN53" s="1067"/>
      <c r="CO53" s="1067"/>
      <c r="CP53" s="1067"/>
      <c r="CQ53" s="1068"/>
      <c r="CR53" s="1066"/>
      <c r="CS53" s="1067"/>
      <c r="CT53" s="1067"/>
      <c r="CU53" s="1067"/>
      <c r="CV53" s="1068"/>
      <c r="CW53" s="1066"/>
      <c r="CX53" s="1067"/>
      <c r="CY53" s="1067"/>
      <c r="CZ53" s="1067"/>
      <c r="DA53" s="1068"/>
      <c r="DB53" s="1066"/>
      <c r="DC53" s="1067"/>
      <c r="DD53" s="1067"/>
      <c r="DE53" s="1067"/>
      <c r="DF53" s="1068"/>
      <c r="DG53" s="1066"/>
      <c r="DH53" s="1067"/>
      <c r="DI53" s="1067"/>
      <c r="DJ53" s="1067"/>
      <c r="DK53" s="1068"/>
      <c r="DL53" s="1066"/>
      <c r="DM53" s="1067"/>
      <c r="DN53" s="1067"/>
      <c r="DO53" s="1067"/>
      <c r="DP53" s="1068"/>
      <c r="DQ53" s="1066"/>
      <c r="DR53" s="1067"/>
      <c r="DS53" s="1067"/>
      <c r="DT53" s="1067"/>
      <c r="DU53" s="1068"/>
      <c r="DV53" s="1069"/>
      <c r="DW53" s="1070"/>
      <c r="DX53" s="1070"/>
      <c r="DY53" s="1070"/>
      <c r="DZ53" s="1071"/>
      <c r="EA53" s="212"/>
    </row>
    <row r="54" spans="1:131" s="213" customFormat="1" ht="26.25" customHeight="1">
      <c r="A54" s="225">
        <v>27</v>
      </c>
      <c r="B54" s="1100"/>
      <c r="C54" s="1101"/>
      <c r="D54" s="1101"/>
      <c r="E54" s="1101"/>
      <c r="F54" s="1101"/>
      <c r="G54" s="1101"/>
      <c r="H54" s="1101"/>
      <c r="I54" s="1101"/>
      <c r="J54" s="1101"/>
      <c r="K54" s="1101"/>
      <c r="L54" s="1101"/>
      <c r="M54" s="1101"/>
      <c r="N54" s="1101"/>
      <c r="O54" s="1101"/>
      <c r="P54" s="1102"/>
      <c r="Q54" s="1103"/>
      <c r="R54" s="1104"/>
      <c r="S54" s="1104"/>
      <c r="T54" s="1104"/>
      <c r="U54" s="1104"/>
      <c r="V54" s="1104"/>
      <c r="W54" s="1104"/>
      <c r="X54" s="1104"/>
      <c r="Y54" s="1104"/>
      <c r="Z54" s="1104"/>
      <c r="AA54" s="1104"/>
      <c r="AB54" s="1104"/>
      <c r="AC54" s="1104"/>
      <c r="AD54" s="1104"/>
      <c r="AE54" s="1105"/>
      <c r="AF54" s="1106"/>
      <c r="AG54" s="1107"/>
      <c r="AH54" s="1107"/>
      <c r="AI54" s="1107"/>
      <c r="AJ54" s="1108"/>
      <c r="AK54" s="1109"/>
      <c r="AL54" s="1104"/>
      <c r="AM54" s="1104"/>
      <c r="AN54" s="1104"/>
      <c r="AO54" s="1104"/>
      <c r="AP54" s="1104"/>
      <c r="AQ54" s="1104"/>
      <c r="AR54" s="1104"/>
      <c r="AS54" s="1104"/>
      <c r="AT54" s="1104"/>
      <c r="AU54" s="1104"/>
      <c r="AV54" s="1104"/>
      <c r="AW54" s="1104"/>
      <c r="AX54" s="1104"/>
      <c r="AY54" s="1104"/>
      <c r="AZ54" s="1110"/>
      <c r="BA54" s="1110"/>
      <c r="BB54" s="1110"/>
      <c r="BC54" s="1110"/>
      <c r="BD54" s="1110"/>
      <c r="BE54" s="1095"/>
      <c r="BF54" s="1095"/>
      <c r="BG54" s="1095"/>
      <c r="BH54" s="1095"/>
      <c r="BI54" s="1096"/>
      <c r="BJ54" s="401"/>
      <c r="BK54" s="401"/>
      <c r="BL54" s="401"/>
      <c r="BM54" s="401"/>
      <c r="BN54" s="401"/>
      <c r="BO54" s="229"/>
      <c r="BP54" s="229"/>
      <c r="BQ54" s="226">
        <v>48</v>
      </c>
      <c r="BR54" s="227"/>
      <c r="BS54" s="1085"/>
      <c r="BT54" s="1086"/>
      <c r="BU54" s="1086"/>
      <c r="BV54" s="1086"/>
      <c r="BW54" s="1086"/>
      <c r="BX54" s="1086"/>
      <c r="BY54" s="1086"/>
      <c r="BZ54" s="1086"/>
      <c r="CA54" s="1086"/>
      <c r="CB54" s="1086"/>
      <c r="CC54" s="1086"/>
      <c r="CD54" s="1086"/>
      <c r="CE54" s="1086"/>
      <c r="CF54" s="1086"/>
      <c r="CG54" s="1087"/>
      <c r="CH54" s="1066"/>
      <c r="CI54" s="1067"/>
      <c r="CJ54" s="1067"/>
      <c r="CK54" s="1067"/>
      <c r="CL54" s="1068"/>
      <c r="CM54" s="1066"/>
      <c r="CN54" s="1067"/>
      <c r="CO54" s="1067"/>
      <c r="CP54" s="1067"/>
      <c r="CQ54" s="1068"/>
      <c r="CR54" s="1066"/>
      <c r="CS54" s="1067"/>
      <c r="CT54" s="1067"/>
      <c r="CU54" s="1067"/>
      <c r="CV54" s="1068"/>
      <c r="CW54" s="1066"/>
      <c r="CX54" s="1067"/>
      <c r="CY54" s="1067"/>
      <c r="CZ54" s="1067"/>
      <c r="DA54" s="1068"/>
      <c r="DB54" s="1066"/>
      <c r="DC54" s="1067"/>
      <c r="DD54" s="1067"/>
      <c r="DE54" s="1067"/>
      <c r="DF54" s="1068"/>
      <c r="DG54" s="1066"/>
      <c r="DH54" s="1067"/>
      <c r="DI54" s="1067"/>
      <c r="DJ54" s="1067"/>
      <c r="DK54" s="1068"/>
      <c r="DL54" s="1066"/>
      <c r="DM54" s="1067"/>
      <c r="DN54" s="1067"/>
      <c r="DO54" s="1067"/>
      <c r="DP54" s="1068"/>
      <c r="DQ54" s="1066"/>
      <c r="DR54" s="1067"/>
      <c r="DS54" s="1067"/>
      <c r="DT54" s="1067"/>
      <c r="DU54" s="1068"/>
      <c r="DV54" s="1069"/>
      <c r="DW54" s="1070"/>
      <c r="DX54" s="1070"/>
      <c r="DY54" s="1070"/>
      <c r="DZ54" s="1071"/>
      <c r="EA54" s="212"/>
    </row>
    <row r="55" spans="1:131" s="213" customFormat="1" ht="26.25" customHeight="1">
      <c r="A55" s="225">
        <v>28</v>
      </c>
      <c r="B55" s="1100"/>
      <c r="C55" s="1101"/>
      <c r="D55" s="1101"/>
      <c r="E55" s="1101"/>
      <c r="F55" s="1101"/>
      <c r="G55" s="1101"/>
      <c r="H55" s="1101"/>
      <c r="I55" s="1101"/>
      <c r="J55" s="1101"/>
      <c r="K55" s="1101"/>
      <c r="L55" s="1101"/>
      <c r="M55" s="1101"/>
      <c r="N55" s="1101"/>
      <c r="O55" s="1101"/>
      <c r="P55" s="1102"/>
      <c r="Q55" s="1103"/>
      <c r="R55" s="1104"/>
      <c r="S55" s="1104"/>
      <c r="T55" s="1104"/>
      <c r="U55" s="1104"/>
      <c r="V55" s="1104"/>
      <c r="W55" s="1104"/>
      <c r="X55" s="1104"/>
      <c r="Y55" s="1104"/>
      <c r="Z55" s="1104"/>
      <c r="AA55" s="1104"/>
      <c r="AB55" s="1104"/>
      <c r="AC55" s="1104"/>
      <c r="AD55" s="1104"/>
      <c r="AE55" s="1105"/>
      <c r="AF55" s="1106"/>
      <c r="AG55" s="1107"/>
      <c r="AH55" s="1107"/>
      <c r="AI55" s="1107"/>
      <c r="AJ55" s="1108"/>
      <c r="AK55" s="1109"/>
      <c r="AL55" s="1104"/>
      <c r="AM55" s="1104"/>
      <c r="AN55" s="1104"/>
      <c r="AO55" s="1104"/>
      <c r="AP55" s="1104"/>
      <c r="AQ55" s="1104"/>
      <c r="AR55" s="1104"/>
      <c r="AS55" s="1104"/>
      <c r="AT55" s="1104"/>
      <c r="AU55" s="1104"/>
      <c r="AV55" s="1104"/>
      <c r="AW55" s="1104"/>
      <c r="AX55" s="1104"/>
      <c r="AY55" s="1104"/>
      <c r="AZ55" s="1110"/>
      <c r="BA55" s="1110"/>
      <c r="BB55" s="1110"/>
      <c r="BC55" s="1110"/>
      <c r="BD55" s="1110"/>
      <c r="BE55" s="1095"/>
      <c r="BF55" s="1095"/>
      <c r="BG55" s="1095"/>
      <c r="BH55" s="1095"/>
      <c r="BI55" s="1096"/>
      <c r="BJ55" s="401"/>
      <c r="BK55" s="401"/>
      <c r="BL55" s="401"/>
      <c r="BM55" s="401"/>
      <c r="BN55" s="401"/>
      <c r="BO55" s="229"/>
      <c r="BP55" s="229"/>
      <c r="BQ55" s="226">
        <v>49</v>
      </c>
      <c r="BR55" s="227"/>
      <c r="BS55" s="1085"/>
      <c r="BT55" s="1086"/>
      <c r="BU55" s="1086"/>
      <c r="BV55" s="1086"/>
      <c r="BW55" s="1086"/>
      <c r="BX55" s="1086"/>
      <c r="BY55" s="1086"/>
      <c r="BZ55" s="1086"/>
      <c r="CA55" s="1086"/>
      <c r="CB55" s="1086"/>
      <c r="CC55" s="1086"/>
      <c r="CD55" s="1086"/>
      <c r="CE55" s="1086"/>
      <c r="CF55" s="1086"/>
      <c r="CG55" s="1087"/>
      <c r="CH55" s="1066"/>
      <c r="CI55" s="1067"/>
      <c r="CJ55" s="1067"/>
      <c r="CK55" s="1067"/>
      <c r="CL55" s="1068"/>
      <c r="CM55" s="1066"/>
      <c r="CN55" s="1067"/>
      <c r="CO55" s="1067"/>
      <c r="CP55" s="1067"/>
      <c r="CQ55" s="1068"/>
      <c r="CR55" s="1066"/>
      <c r="CS55" s="1067"/>
      <c r="CT55" s="1067"/>
      <c r="CU55" s="1067"/>
      <c r="CV55" s="1068"/>
      <c r="CW55" s="1066"/>
      <c r="CX55" s="1067"/>
      <c r="CY55" s="1067"/>
      <c r="CZ55" s="1067"/>
      <c r="DA55" s="1068"/>
      <c r="DB55" s="1066"/>
      <c r="DC55" s="1067"/>
      <c r="DD55" s="1067"/>
      <c r="DE55" s="1067"/>
      <c r="DF55" s="1068"/>
      <c r="DG55" s="1066"/>
      <c r="DH55" s="1067"/>
      <c r="DI55" s="1067"/>
      <c r="DJ55" s="1067"/>
      <c r="DK55" s="1068"/>
      <c r="DL55" s="1066"/>
      <c r="DM55" s="1067"/>
      <c r="DN55" s="1067"/>
      <c r="DO55" s="1067"/>
      <c r="DP55" s="1068"/>
      <c r="DQ55" s="1066"/>
      <c r="DR55" s="1067"/>
      <c r="DS55" s="1067"/>
      <c r="DT55" s="1067"/>
      <c r="DU55" s="1068"/>
      <c r="DV55" s="1069"/>
      <c r="DW55" s="1070"/>
      <c r="DX55" s="1070"/>
      <c r="DY55" s="1070"/>
      <c r="DZ55" s="1071"/>
      <c r="EA55" s="212"/>
    </row>
    <row r="56" spans="1:131" s="213" customFormat="1" ht="26.25" customHeight="1">
      <c r="A56" s="225">
        <v>29</v>
      </c>
      <c r="B56" s="1100"/>
      <c r="C56" s="1101"/>
      <c r="D56" s="1101"/>
      <c r="E56" s="1101"/>
      <c r="F56" s="1101"/>
      <c r="G56" s="1101"/>
      <c r="H56" s="1101"/>
      <c r="I56" s="1101"/>
      <c r="J56" s="1101"/>
      <c r="K56" s="1101"/>
      <c r="L56" s="1101"/>
      <c r="M56" s="1101"/>
      <c r="N56" s="1101"/>
      <c r="O56" s="1101"/>
      <c r="P56" s="1102"/>
      <c r="Q56" s="1103"/>
      <c r="R56" s="1104"/>
      <c r="S56" s="1104"/>
      <c r="T56" s="1104"/>
      <c r="U56" s="1104"/>
      <c r="V56" s="1104"/>
      <c r="W56" s="1104"/>
      <c r="X56" s="1104"/>
      <c r="Y56" s="1104"/>
      <c r="Z56" s="1104"/>
      <c r="AA56" s="1104"/>
      <c r="AB56" s="1104"/>
      <c r="AC56" s="1104"/>
      <c r="AD56" s="1104"/>
      <c r="AE56" s="1105"/>
      <c r="AF56" s="1106"/>
      <c r="AG56" s="1107"/>
      <c r="AH56" s="1107"/>
      <c r="AI56" s="1107"/>
      <c r="AJ56" s="1108"/>
      <c r="AK56" s="1109"/>
      <c r="AL56" s="1104"/>
      <c r="AM56" s="1104"/>
      <c r="AN56" s="1104"/>
      <c r="AO56" s="1104"/>
      <c r="AP56" s="1104"/>
      <c r="AQ56" s="1104"/>
      <c r="AR56" s="1104"/>
      <c r="AS56" s="1104"/>
      <c r="AT56" s="1104"/>
      <c r="AU56" s="1104"/>
      <c r="AV56" s="1104"/>
      <c r="AW56" s="1104"/>
      <c r="AX56" s="1104"/>
      <c r="AY56" s="1104"/>
      <c r="AZ56" s="1110"/>
      <c r="BA56" s="1110"/>
      <c r="BB56" s="1110"/>
      <c r="BC56" s="1110"/>
      <c r="BD56" s="1110"/>
      <c r="BE56" s="1095"/>
      <c r="BF56" s="1095"/>
      <c r="BG56" s="1095"/>
      <c r="BH56" s="1095"/>
      <c r="BI56" s="1096"/>
      <c r="BJ56" s="401"/>
      <c r="BK56" s="401"/>
      <c r="BL56" s="401"/>
      <c r="BM56" s="401"/>
      <c r="BN56" s="401"/>
      <c r="BO56" s="229"/>
      <c r="BP56" s="229"/>
      <c r="BQ56" s="226">
        <v>50</v>
      </c>
      <c r="BR56" s="227"/>
      <c r="BS56" s="1085"/>
      <c r="BT56" s="1086"/>
      <c r="BU56" s="1086"/>
      <c r="BV56" s="1086"/>
      <c r="BW56" s="1086"/>
      <c r="BX56" s="1086"/>
      <c r="BY56" s="1086"/>
      <c r="BZ56" s="1086"/>
      <c r="CA56" s="1086"/>
      <c r="CB56" s="1086"/>
      <c r="CC56" s="1086"/>
      <c r="CD56" s="1086"/>
      <c r="CE56" s="1086"/>
      <c r="CF56" s="1086"/>
      <c r="CG56" s="1087"/>
      <c r="CH56" s="1066"/>
      <c r="CI56" s="1067"/>
      <c r="CJ56" s="1067"/>
      <c r="CK56" s="1067"/>
      <c r="CL56" s="1068"/>
      <c r="CM56" s="1066"/>
      <c r="CN56" s="1067"/>
      <c r="CO56" s="1067"/>
      <c r="CP56" s="1067"/>
      <c r="CQ56" s="1068"/>
      <c r="CR56" s="1066"/>
      <c r="CS56" s="1067"/>
      <c r="CT56" s="1067"/>
      <c r="CU56" s="1067"/>
      <c r="CV56" s="1068"/>
      <c r="CW56" s="1066"/>
      <c r="CX56" s="1067"/>
      <c r="CY56" s="1067"/>
      <c r="CZ56" s="1067"/>
      <c r="DA56" s="1068"/>
      <c r="DB56" s="1066"/>
      <c r="DC56" s="1067"/>
      <c r="DD56" s="1067"/>
      <c r="DE56" s="1067"/>
      <c r="DF56" s="1068"/>
      <c r="DG56" s="1066"/>
      <c r="DH56" s="1067"/>
      <c r="DI56" s="1067"/>
      <c r="DJ56" s="1067"/>
      <c r="DK56" s="1068"/>
      <c r="DL56" s="1066"/>
      <c r="DM56" s="1067"/>
      <c r="DN56" s="1067"/>
      <c r="DO56" s="1067"/>
      <c r="DP56" s="1068"/>
      <c r="DQ56" s="1066"/>
      <c r="DR56" s="1067"/>
      <c r="DS56" s="1067"/>
      <c r="DT56" s="1067"/>
      <c r="DU56" s="1068"/>
      <c r="DV56" s="1069"/>
      <c r="DW56" s="1070"/>
      <c r="DX56" s="1070"/>
      <c r="DY56" s="1070"/>
      <c r="DZ56" s="1071"/>
      <c r="EA56" s="212"/>
    </row>
    <row r="57" spans="1:131" s="213" customFormat="1" ht="26.25" customHeight="1">
      <c r="A57" s="225">
        <v>30</v>
      </c>
      <c r="B57" s="1100"/>
      <c r="C57" s="1101"/>
      <c r="D57" s="1101"/>
      <c r="E57" s="1101"/>
      <c r="F57" s="1101"/>
      <c r="G57" s="1101"/>
      <c r="H57" s="1101"/>
      <c r="I57" s="1101"/>
      <c r="J57" s="1101"/>
      <c r="K57" s="1101"/>
      <c r="L57" s="1101"/>
      <c r="M57" s="1101"/>
      <c r="N57" s="1101"/>
      <c r="O57" s="1101"/>
      <c r="P57" s="1102"/>
      <c r="Q57" s="1103"/>
      <c r="R57" s="1104"/>
      <c r="S57" s="1104"/>
      <c r="T57" s="1104"/>
      <c r="U57" s="1104"/>
      <c r="V57" s="1104"/>
      <c r="W57" s="1104"/>
      <c r="X57" s="1104"/>
      <c r="Y57" s="1104"/>
      <c r="Z57" s="1104"/>
      <c r="AA57" s="1104"/>
      <c r="AB57" s="1104"/>
      <c r="AC57" s="1104"/>
      <c r="AD57" s="1104"/>
      <c r="AE57" s="1105"/>
      <c r="AF57" s="1106"/>
      <c r="AG57" s="1107"/>
      <c r="AH57" s="1107"/>
      <c r="AI57" s="1107"/>
      <c r="AJ57" s="1108"/>
      <c r="AK57" s="1109"/>
      <c r="AL57" s="1104"/>
      <c r="AM57" s="1104"/>
      <c r="AN57" s="1104"/>
      <c r="AO57" s="1104"/>
      <c r="AP57" s="1104"/>
      <c r="AQ57" s="1104"/>
      <c r="AR57" s="1104"/>
      <c r="AS57" s="1104"/>
      <c r="AT57" s="1104"/>
      <c r="AU57" s="1104"/>
      <c r="AV57" s="1104"/>
      <c r="AW57" s="1104"/>
      <c r="AX57" s="1104"/>
      <c r="AY57" s="1104"/>
      <c r="AZ57" s="1110"/>
      <c r="BA57" s="1110"/>
      <c r="BB57" s="1110"/>
      <c r="BC57" s="1110"/>
      <c r="BD57" s="1110"/>
      <c r="BE57" s="1095"/>
      <c r="BF57" s="1095"/>
      <c r="BG57" s="1095"/>
      <c r="BH57" s="1095"/>
      <c r="BI57" s="1096"/>
      <c r="BJ57" s="401"/>
      <c r="BK57" s="401"/>
      <c r="BL57" s="401"/>
      <c r="BM57" s="401"/>
      <c r="BN57" s="401"/>
      <c r="BO57" s="229"/>
      <c r="BP57" s="229"/>
      <c r="BQ57" s="226">
        <v>51</v>
      </c>
      <c r="BR57" s="227"/>
      <c r="BS57" s="1085"/>
      <c r="BT57" s="1086"/>
      <c r="BU57" s="1086"/>
      <c r="BV57" s="1086"/>
      <c r="BW57" s="1086"/>
      <c r="BX57" s="1086"/>
      <c r="BY57" s="1086"/>
      <c r="BZ57" s="1086"/>
      <c r="CA57" s="1086"/>
      <c r="CB57" s="1086"/>
      <c r="CC57" s="1086"/>
      <c r="CD57" s="1086"/>
      <c r="CE57" s="1086"/>
      <c r="CF57" s="1086"/>
      <c r="CG57" s="1087"/>
      <c r="CH57" s="1066"/>
      <c r="CI57" s="1067"/>
      <c r="CJ57" s="1067"/>
      <c r="CK57" s="1067"/>
      <c r="CL57" s="1068"/>
      <c r="CM57" s="1066"/>
      <c r="CN57" s="1067"/>
      <c r="CO57" s="1067"/>
      <c r="CP57" s="1067"/>
      <c r="CQ57" s="1068"/>
      <c r="CR57" s="1066"/>
      <c r="CS57" s="1067"/>
      <c r="CT57" s="1067"/>
      <c r="CU57" s="1067"/>
      <c r="CV57" s="1068"/>
      <c r="CW57" s="1066"/>
      <c r="CX57" s="1067"/>
      <c r="CY57" s="1067"/>
      <c r="CZ57" s="1067"/>
      <c r="DA57" s="1068"/>
      <c r="DB57" s="1066"/>
      <c r="DC57" s="1067"/>
      <c r="DD57" s="1067"/>
      <c r="DE57" s="1067"/>
      <c r="DF57" s="1068"/>
      <c r="DG57" s="1066"/>
      <c r="DH57" s="1067"/>
      <c r="DI57" s="1067"/>
      <c r="DJ57" s="1067"/>
      <c r="DK57" s="1068"/>
      <c r="DL57" s="1066"/>
      <c r="DM57" s="1067"/>
      <c r="DN57" s="1067"/>
      <c r="DO57" s="1067"/>
      <c r="DP57" s="1068"/>
      <c r="DQ57" s="1066"/>
      <c r="DR57" s="1067"/>
      <c r="DS57" s="1067"/>
      <c r="DT57" s="1067"/>
      <c r="DU57" s="1068"/>
      <c r="DV57" s="1069"/>
      <c r="DW57" s="1070"/>
      <c r="DX57" s="1070"/>
      <c r="DY57" s="1070"/>
      <c r="DZ57" s="1071"/>
      <c r="EA57" s="212"/>
    </row>
    <row r="58" spans="1:131" s="213" customFormat="1" ht="26.25" customHeight="1">
      <c r="A58" s="225">
        <v>31</v>
      </c>
      <c r="B58" s="1100"/>
      <c r="C58" s="1101"/>
      <c r="D58" s="1101"/>
      <c r="E58" s="1101"/>
      <c r="F58" s="1101"/>
      <c r="G58" s="1101"/>
      <c r="H58" s="1101"/>
      <c r="I58" s="1101"/>
      <c r="J58" s="1101"/>
      <c r="K58" s="1101"/>
      <c r="L58" s="1101"/>
      <c r="M58" s="1101"/>
      <c r="N58" s="1101"/>
      <c r="O58" s="1101"/>
      <c r="P58" s="1102"/>
      <c r="Q58" s="1103"/>
      <c r="R58" s="1104"/>
      <c r="S58" s="1104"/>
      <c r="T58" s="1104"/>
      <c r="U58" s="1104"/>
      <c r="V58" s="1104"/>
      <c r="W58" s="1104"/>
      <c r="X58" s="1104"/>
      <c r="Y58" s="1104"/>
      <c r="Z58" s="1104"/>
      <c r="AA58" s="1104"/>
      <c r="AB58" s="1104"/>
      <c r="AC58" s="1104"/>
      <c r="AD58" s="1104"/>
      <c r="AE58" s="1105"/>
      <c r="AF58" s="1106"/>
      <c r="AG58" s="1107"/>
      <c r="AH58" s="1107"/>
      <c r="AI58" s="1107"/>
      <c r="AJ58" s="1108"/>
      <c r="AK58" s="1109"/>
      <c r="AL58" s="1104"/>
      <c r="AM58" s="1104"/>
      <c r="AN58" s="1104"/>
      <c r="AO58" s="1104"/>
      <c r="AP58" s="1104"/>
      <c r="AQ58" s="1104"/>
      <c r="AR58" s="1104"/>
      <c r="AS58" s="1104"/>
      <c r="AT58" s="1104"/>
      <c r="AU58" s="1104"/>
      <c r="AV58" s="1104"/>
      <c r="AW58" s="1104"/>
      <c r="AX58" s="1104"/>
      <c r="AY58" s="1104"/>
      <c r="AZ58" s="1110"/>
      <c r="BA58" s="1110"/>
      <c r="BB58" s="1110"/>
      <c r="BC58" s="1110"/>
      <c r="BD58" s="1110"/>
      <c r="BE58" s="1095"/>
      <c r="BF58" s="1095"/>
      <c r="BG58" s="1095"/>
      <c r="BH58" s="1095"/>
      <c r="BI58" s="1096"/>
      <c r="BJ58" s="401"/>
      <c r="BK58" s="401"/>
      <c r="BL58" s="401"/>
      <c r="BM58" s="401"/>
      <c r="BN58" s="401"/>
      <c r="BO58" s="229"/>
      <c r="BP58" s="229"/>
      <c r="BQ58" s="226">
        <v>52</v>
      </c>
      <c r="BR58" s="227"/>
      <c r="BS58" s="1085"/>
      <c r="BT58" s="1086"/>
      <c r="BU58" s="1086"/>
      <c r="BV58" s="1086"/>
      <c r="BW58" s="1086"/>
      <c r="BX58" s="1086"/>
      <c r="BY58" s="1086"/>
      <c r="BZ58" s="1086"/>
      <c r="CA58" s="1086"/>
      <c r="CB58" s="1086"/>
      <c r="CC58" s="1086"/>
      <c r="CD58" s="1086"/>
      <c r="CE58" s="1086"/>
      <c r="CF58" s="1086"/>
      <c r="CG58" s="1087"/>
      <c r="CH58" s="1066"/>
      <c r="CI58" s="1067"/>
      <c r="CJ58" s="1067"/>
      <c r="CK58" s="1067"/>
      <c r="CL58" s="1068"/>
      <c r="CM58" s="1066"/>
      <c r="CN58" s="1067"/>
      <c r="CO58" s="1067"/>
      <c r="CP58" s="1067"/>
      <c r="CQ58" s="1068"/>
      <c r="CR58" s="1066"/>
      <c r="CS58" s="1067"/>
      <c r="CT58" s="1067"/>
      <c r="CU58" s="1067"/>
      <c r="CV58" s="1068"/>
      <c r="CW58" s="1066"/>
      <c r="CX58" s="1067"/>
      <c r="CY58" s="1067"/>
      <c r="CZ58" s="1067"/>
      <c r="DA58" s="1068"/>
      <c r="DB58" s="1066"/>
      <c r="DC58" s="1067"/>
      <c r="DD58" s="1067"/>
      <c r="DE58" s="1067"/>
      <c r="DF58" s="1068"/>
      <c r="DG58" s="1066"/>
      <c r="DH58" s="1067"/>
      <c r="DI58" s="1067"/>
      <c r="DJ58" s="1067"/>
      <c r="DK58" s="1068"/>
      <c r="DL58" s="1066"/>
      <c r="DM58" s="1067"/>
      <c r="DN58" s="1067"/>
      <c r="DO58" s="1067"/>
      <c r="DP58" s="1068"/>
      <c r="DQ58" s="1066"/>
      <c r="DR58" s="1067"/>
      <c r="DS58" s="1067"/>
      <c r="DT58" s="1067"/>
      <c r="DU58" s="1068"/>
      <c r="DV58" s="1069"/>
      <c r="DW58" s="1070"/>
      <c r="DX58" s="1070"/>
      <c r="DY58" s="1070"/>
      <c r="DZ58" s="1071"/>
      <c r="EA58" s="212"/>
    </row>
    <row r="59" spans="1:131" s="213" customFormat="1" ht="26.25" customHeight="1">
      <c r="A59" s="225">
        <v>32</v>
      </c>
      <c r="B59" s="1100"/>
      <c r="C59" s="1101"/>
      <c r="D59" s="1101"/>
      <c r="E59" s="1101"/>
      <c r="F59" s="1101"/>
      <c r="G59" s="1101"/>
      <c r="H59" s="1101"/>
      <c r="I59" s="1101"/>
      <c r="J59" s="1101"/>
      <c r="K59" s="1101"/>
      <c r="L59" s="1101"/>
      <c r="M59" s="1101"/>
      <c r="N59" s="1101"/>
      <c r="O59" s="1101"/>
      <c r="P59" s="1102"/>
      <c r="Q59" s="1103"/>
      <c r="R59" s="1104"/>
      <c r="S59" s="1104"/>
      <c r="T59" s="1104"/>
      <c r="U59" s="1104"/>
      <c r="V59" s="1104"/>
      <c r="W59" s="1104"/>
      <c r="X59" s="1104"/>
      <c r="Y59" s="1104"/>
      <c r="Z59" s="1104"/>
      <c r="AA59" s="1104"/>
      <c r="AB59" s="1104"/>
      <c r="AC59" s="1104"/>
      <c r="AD59" s="1104"/>
      <c r="AE59" s="1105"/>
      <c r="AF59" s="1106"/>
      <c r="AG59" s="1107"/>
      <c r="AH59" s="1107"/>
      <c r="AI59" s="1107"/>
      <c r="AJ59" s="1108"/>
      <c r="AK59" s="1109"/>
      <c r="AL59" s="1104"/>
      <c r="AM59" s="1104"/>
      <c r="AN59" s="1104"/>
      <c r="AO59" s="1104"/>
      <c r="AP59" s="1104"/>
      <c r="AQ59" s="1104"/>
      <c r="AR59" s="1104"/>
      <c r="AS59" s="1104"/>
      <c r="AT59" s="1104"/>
      <c r="AU59" s="1104"/>
      <c r="AV59" s="1104"/>
      <c r="AW59" s="1104"/>
      <c r="AX59" s="1104"/>
      <c r="AY59" s="1104"/>
      <c r="AZ59" s="1110"/>
      <c r="BA59" s="1110"/>
      <c r="BB59" s="1110"/>
      <c r="BC59" s="1110"/>
      <c r="BD59" s="1110"/>
      <c r="BE59" s="1095"/>
      <c r="BF59" s="1095"/>
      <c r="BG59" s="1095"/>
      <c r="BH59" s="1095"/>
      <c r="BI59" s="1096"/>
      <c r="BJ59" s="401"/>
      <c r="BK59" s="401"/>
      <c r="BL59" s="401"/>
      <c r="BM59" s="401"/>
      <c r="BN59" s="401"/>
      <c r="BO59" s="229"/>
      <c r="BP59" s="229"/>
      <c r="BQ59" s="226">
        <v>53</v>
      </c>
      <c r="BR59" s="227"/>
      <c r="BS59" s="1085"/>
      <c r="BT59" s="1086"/>
      <c r="BU59" s="1086"/>
      <c r="BV59" s="1086"/>
      <c r="BW59" s="1086"/>
      <c r="BX59" s="1086"/>
      <c r="BY59" s="1086"/>
      <c r="BZ59" s="1086"/>
      <c r="CA59" s="1086"/>
      <c r="CB59" s="1086"/>
      <c r="CC59" s="1086"/>
      <c r="CD59" s="1086"/>
      <c r="CE59" s="1086"/>
      <c r="CF59" s="1086"/>
      <c r="CG59" s="1087"/>
      <c r="CH59" s="1066"/>
      <c r="CI59" s="1067"/>
      <c r="CJ59" s="1067"/>
      <c r="CK59" s="1067"/>
      <c r="CL59" s="1068"/>
      <c r="CM59" s="1066"/>
      <c r="CN59" s="1067"/>
      <c r="CO59" s="1067"/>
      <c r="CP59" s="1067"/>
      <c r="CQ59" s="1068"/>
      <c r="CR59" s="1066"/>
      <c r="CS59" s="1067"/>
      <c r="CT59" s="1067"/>
      <c r="CU59" s="1067"/>
      <c r="CV59" s="1068"/>
      <c r="CW59" s="1066"/>
      <c r="CX59" s="1067"/>
      <c r="CY59" s="1067"/>
      <c r="CZ59" s="1067"/>
      <c r="DA59" s="1068"/>
      <c r="DB59" s="1066"/>
      <c r="DC59" s="1067"/>
      <c r="DD59" s="1067"/>
      <c r="DE59" s="1067"/>
      <c r="DF59" s="1068"/>
      <c r="DG59" s="1066"/>
      <c r="DH59" s="1067"/>
      <c r="DI59" s="1067"/>
      <c r="DJ59" s="1067"/>
      <c r="DK59" s="1068"/>
      <c r="DL59" s="1066"/>
      <c r="DM59" s="1067"/>
      <c r="DN59" s="1067"/>
      <c r="DO59" s="1067"/>
      <c r="DP59" s="1068"/>
      <c r="DQ59" s="1066"/>
      <c r="DR59" s="1067"/>
      <c r="DS59" s="1067"/>
      <c r="DT59" s="1067"/>
      <c r="DU59" s="1068"/>
      <c r="DV59" s="1069"/>
      <c r="DW59" s="1070"/>
      <c r="DX59" s="1070"/>
      <c r="DY59" s="1070"/>
      <c r="DZ59" s="1071"/>
      <c r="EA59" s="212"/>
    </row>
    <row r="60" spans="1:131" s="213" customFormat="1" ht="26.25" customHeight="1">
      <c r="A60" s="225">
        <v>33</v>
      </c>
      <c r="B60" s="1100"/>
      <c r="C60" s="1101"/>
      <c r="D60" s="1101"/>
      <c r="E60" s="1101"/>
      <c r="F60" s="1101"/>
      <c r="G60" s="1101"/>
      <c r="H60" s="1101"/>
      <c r="I60" s="1101"/>
      <c r="J60" s="1101"/>
      <c r="K60" s="1101"/>
      <c r="L60" s="1101"/>
      <c r="M60" s="1101"/>
      <c r="N60" s="1101"/>
      <c r="O60" s="1101"/>
      <c r="P60" s="1102"/>
      <c r="Q60" s="1103"/>
      <c r="R60" s="1104"/>
      <c r="S60" s="1104"/>
      <c r="T60" s="1104"/>
      <c r="U60" s="1104"/>
      <c r="V60" s="1104"/>
      <c r="W60" s="1104"/>
      <c r="X60" s="1104"/>
      <c r="Y60" s="1104"/>
      <c r="Z60" s="1104"/>
      <c r="AA60" s="1104"/>
      <c r="AB60" s="1104"/>
      <c r="AC60" s="1104"/>
      <c r="AD60" s="1104"/>
      <c r="AE60" s="1105"/>
      <c r="AF60" s="1106"/>
      <c r="AG60" s="1107"/>
      <c r="AH60" s="1107"/>
      <c r="AI60" s="1107"/>
      <c r="AJ60" s="1108"/>
      <c r="AK60" s="1109"/>
      <c r="AL60" s="1104"/>
      <c r="AM60" s="1104"/>
      <c r="AN60" s="1104"/>
      <c r="AO60" s="1104"/>
      <c r="AP60" s="1104"/>
      <c r="AQ60" s="1104"/>
      <c r="AR60" s="1104"/>
      <c r="AS60" s="1104"/>
      <c r="AT60" s="1104"/>
      <c r="AU60" s="1104"/>
      <c r="AV60" s="1104"/>
      <c r="AW60" s="1104"/>
      <c r="AX60" s="1104"/>
      <c r="AY60" s="1104"/>
      <c r="AZ60" s="1110"/>
      <c r="BA60" s="1110"/>
      <c r="BB60" s="1110"/>
      <c r="BC60" s="1110"/>
      <c r="BD60" s="1110"/>
      <c r="BE60" s="1095"/>
      <c r="BF60" s="1095"/>
      <c r="BG60" s="1095"/>
      <c r="BH60" s="1095"/>
      <c r="BI60" s="1096"/>
      <c r="BJ60" s="401"/>
      <c r="BK60" s="401"/>
      <c r="BL60" s="401"/>
      <c r="BM60" s="401"/>
      <c r="BN60" s="401"/>
      <c r="BO60" s="229"/>
      <c r="BP60" s="229"/>
      <c r="BQ60" s="226">
        <v>54</v>
      </c>
      <c r="BR60" s="227"/>
      <c r="BS60" s="1085"/>
      <c r="BT60" s="1086"/>
      <c r="BU60" s="1086"/>
      <c r="BV60" s="1086"/>
      <c r="BW60" s="1086"/>
      <c r="BX60" s="1086"/>
      <c r="BY60" s="1086"/>
      <c r="BZ60" s="1086"/>
      <c r="CA60" s="1086"/>
      <c r="CB60" s="1086"/>
      <c r="CC60" s="1086"/>
      <c r="CD60" s="1086"/>
      <c r="CE60" s="1086"/>
      <c r="CF60" s="1086"/>
      <c r="CG60" s="1087"/>
      <c r="CH60" s="1066"/>
      <c r="CI60" s="1067"/>
      <c r="CJ60" s="1067"/>
      <c r="CK60" s="1067"/>
      <c r="CL60" s="1068"/>
      <c r="CM60" s="1066"/>
      <c r="CN60" s="1067"/>
      <c r="CO60" s="1067"/>
      <c r="CP60" s="1067"/>
      <c r="CQ60" s="1068"/>
      <c r="CR60" s="1066"/>
      <c r="CS60" s="1067"/>
      <c r="CT60" s="1067"/>
      <c r="CU60" s="1067"/>
      <c r="CV60" s="1068"/>
      <c r="CW60" s="1066"/>
      <c r="CX60" s="1067"/>
      <c r="CY60" s="1067"/>
      <c r="CZ60" s="1067"/>
      <c r="DA60" s="1068"/>
      <c r="DB60" s="1066"/>
      <c r="DC60" s="1067"/>
      <c r="DD60" s="1067"/>
      <c r="DE60" s="1067"/>
      <c r="DF60" s="1068"/>
      <c r="DG60" s="1066"/>
      <c r="DH60" s="1067"/>
      <c r="DI60" s="1067"/>
      <c r="DJ60" s="1067"/>
      <c r="DK60" s="1068"/>
      <c r="DL60" s="1066"/>
      <c r="DM60" s="1067"/>
      <c r="DN60" s="1067"/>
      <c r="DO60" s="1067"/>
      <c r="DP60" s="1068"/>
      <c r="DQ60" s="1066"/>
      <c r="DR60" s="1067"/>
      <c r="DS60" s="1067"/>
      <c r="DT60" s="1067"/>
      <c r="DU60" s="1068"/>
      <c r="DV60" s="1069"/>
      <c r="DW60" s="1070"/>
      <c r="DX60" s="1070"/>
      <c r="DY60" s="1070"/>
      <c r="DZ60" s="1071"/>
      <c r="EA60" s="212"/>
    </row>
    <row r="61" spans="1:131" s="213" customFormat="1" ht="26.25" customHeight="1" thickBot="1">
      <c r="A61" s="225">
        <v>34</v>
      </c>
      <c r="B61" s="1100"/>
      <c r="C61" s="1101"/>
      <c r="D61" s="1101"/>
      <c r="E61" s="1101"/>
      <c r="F61" s="1101"/>
      <c r="G61" s="1101"/>
      <c r="H61" s="1101"/>
      <c r="I61" s="1101"/>
      <c r="J61" s="1101"/>
      <c r="K61" s="1101"/>
      <c r="L61" s="1101"/>
      <c r="M61" s="1101"/>
      <c r="N61" s="1101"/>
      <c r="O61" s="1101"/>
      <c r="P61" s="1102"/>
      <c r="Q61" s="1103"/>
      <c r="R61" s="1104"/>
      <c r="S61" s="1104"/>
      <c r="T61" s="1104"/>
      <c r="U61" s="1104"/>
      <c r="V61" s="1104"/>
      <c r="W61" s="1104"/>
      <c r="X61" s="1104"/>
      <c r="Y61" s="1104"/>
      <c r="Z61" s="1104"/>
      <c r="AA61" s="1104"/>
      <c r="AB61" s="1104"/>
      <c r="AC61" s="1104"/>
      <c r="AD61" s="1104"/>
      <c r="AE61" s="1105"/>
      <c r="AF61" s="1106"/>
      <c r="AG61" s="1107"/>
      <c r="AH61" s="1107"/>
      <c r="AI61" s="1107"/>
      <c r="AJ61" s="1108"/>
      <c r="AK61" s="1109"/>
      <c r="AL61" s="1104"/>
      <c r="AM61" s="1104"/>
      <c r="AN61" s="1104"/>
      <c r="AO61" s="1104"/>
      <c r="AP61" s="1104"/>
      <c r="AQ61" s="1104"/>
      <c r="AR61" s="1104"/>
      <c r="AS61" s="1104"/>
      <c r="AT61" s="1104"/>
      <c r="AU61" s="1104"/>
      <c r="AV61" s="1104"/>
      <c r="AW61" s="1104"/>
      <c r="AX61" s="1104"/>
      <c r="AY61" s="1104"/>
      <c r="AZ61" s="1110"/>
      <c r="BA61" s="1110"/>
      <c r="BB61" s="1110"/>
      <c r="BC61" s="1110"/>
      <c r="BD61" s="1110"/>
      <c r="BE61" s="1095"/>
      <c r="BF61" s="1095"/>
      <c r="BG61" s="1095"/>
      <c r="BH61" s="1095"/>
      <c r="BI61" s="1096"/>
      <c r="BJ61" s="401"/>
      <c r="BK61" s="401"/>
      <c r="BL61" s="401"/>
      <c r="BM61" s="401"/>
      <c r="BN61" s="401"/>
      <c r="BO61" s="229"/>
      <c r="BP61" s="229"/>
      <c r="BQ61" s="226">
        <v>55</v>
      </c>
      <c r="BR61" s="227"/>
      <c r="BS61" s="1085"/>
      <c r="BT61" s="1086"/>
      <c r="BU61" s="1086"/>
      <c r="BV61" s="1086"/>
      <c r="BW61" s="1086"/>
      <c r="BX61" s="1086"/>
      <c r="BY61" s="1086"/>
      <c r="BZ61" s="1086"/>
      <c r="CA61" s="1086"/>
      <c r="CB61" s="1086"/>
      <c r="CC61" s="1086"/>
      <c r="CD61" s="1086"/>
      <c r="CE61" s="1086"/>
      <c r="CF61" s="1086"/>
      <c r="CG61" s="1087"/>
      <c r="CH61" s="1066"/>
      <c r="CI61" s="1067"/>
      <c r="CJ61" s="1067"/>
      <c r="CK61" s="1067"/>
      <c r="CL61" s="1068"/>
      <c r="CM61" s="1066"/>
      <c r="CN61" s="1067"/>
      <c r="CO61" s="1067"/>
      <c r="CP61" s="1067"/>
      <c r="CQ61" s="1068"/>
      <c r="CR61" s="1066"/>
      <c r="CS61" s="1067"/>
      <c r="CT61" s="1067"/>
      <c r="CU61" s="1067"/>
      <c r="CV61" s="1068"/>
      <c r="CW61" s="1066"/>
      <c r="CX61" s="1067"/>
      <c r="CY61" s="1067"/>
      <c r="CZ61" s="1067"/>
      <c r="DA61" s="1068"/>
      <c r="DB61" s="1066"/>
      <c r="DC61" s="1067"/>
      <c r="DD61" s="1067"/>
      <c r="DE61" s="1067"/>
      <c r="DF61" s="1068"/>
      <c r="DG61" s="1066"/>
      <c r="DH61" s="1067"/>
      <c r="DI61" s="1067"/>
      <c r="DJ61" s="1067"/>
      <c r="DK61" s="1068"/>
      <c r="DL61" s="1066"/>
      <c r="DM61" s="1067"/>
      <c r="DN61" s="1067"/>
      <c r="DO61" s="1067"/>
      <c r="DP61" s="1068"/>
      <c r="DQ61" s="1066"/>
      <c r="DR61" s="1067"/>
      <c r="DS61" s="1067"/>
      <c r="DT61" s="1067"/>
      <c r="DU61" s="1068"/>
      <c r="DV61" s="1069"/>
      <c r="DW61" s="1070"/>
      <c r="DX61" s="1070"/>
      <c r="DY61" s="1070"/>
      <c r="DZ61" s="1071"/>
      <c r="EA61" s="212"/>
    </row>
    <row r="62" spans="1:131" s="213" customFormat="1" ht="26.25" customHeight="1">
      <c r="A62" s="225">
        <v>35</v>
      </c>
      <c r="B62" s="1100"/>
      <c r="C62" s="1101"/>
      <c r="D62" s="1101"/>
      <c r="E62" s="1101"/>
      <c r="F62" s="1101"/>
      <c r="G62" s="1101"/>
      <c r="H62" s="1101"/>
      <c r="I62" s="1101"/>
      <c r="J62" s="1101"/>
      <c r="K62" s="1101"/>
      <c r="L62" s="1101"/>
      <c r="M62" s="1101"/>
      <c r="N62" s="1101"/>
      <c r="O62" s="1101"/>
      <c r="P62" s="1102"/>
      <c r="Q62" s="1103"/>
      <c r="R62" s="1104"/>
      <c r="S62" s="1104"/>
      <c r="T62" s="1104"/>
      <c r="U62" s="1104"/>
      <c r="V62" s="1104"/>
      <c r="W62" s="1104"/>
      <c r="X62" s="1104"/>
      <c r="Y62" s="1104"/>
      <c r="Z62" s="1104"/>
      <c r="AA62" s="1104"/>
      <c r="AB62" s="1104"/>
      <c r="AC62" s="1104"/>
      <c r="AD62" s="1104"/>
      <c r="AE62" s="1105"/>
      <c r="AF62" s="1106"/>
      <c r="AG62" s="1107"/>
      <c r="AH62" s="1107"/>
      <c r="AI62" s="1107"/>
      <c r="AJ62" s="1108"/>
      <c r="AK62" s="1109"/>
      <c r="AL62" s="1104"/>
      <c r="AM62" s="1104"/>
      <c r="AN62" s="1104"/>
      <c r="AO62" s="1104"/>
      <c r="AP62" s="1104"/>
      <c r="AQ62" s="1104"/>
      <c r="AR62" s="1104"/>
      <c r="AS62" s="1104"/>
      <c r="AT62" s="1104"/>
      <c r="AU62" s="1104"/>
      <c r="AV62" s="1104"/>
      <c r="AW62" s="1104"/>
      <c r="AX62" s="1104"/>
      <c r="AY62" s="1104"/>
      <c r="AZ62" s="1110"/>
      <c r="BA62" s="1110"/>
      <c r="BB62" s="1110"/>
      <c r="BC62" s="1110"/>
      <c r="BD62" s="1110"/>
      <c r="BE62" s="1095"/>
      <c r="BF62" s="1095"/>
      <c r="BG62" s="1095"/>
      <c r="BH62" s="1095"/>
      <c r="BI62" s="1096"/>
      <c r="BJ62" s="1097" t="s">
        <v>240</v>
      </c>
      <c r="BK62" s="1098"/>
      <c r="BL62" s="1098"/>
      <c r="BM62" s="1098"/>
      <c r="BN62" s="1099"/>
      <c r="BO62" s="229"/>
      <c r="BP62" s="229"/>
      <c r="BQ62" s="226">
        <v>56</v>
      </c>
      <c r="BR62" s="227"/>
      <c r="BS62" s="1085"/>
      <c r="BT62" s="1086"/>
      <c r="BU62" s="1086"/>
      <c r="BV62" s="1086"/>
      <c r="BW62" s="1086"/>
      <c r="BX62" s="1086"/>
      <c r="BY62" s="1086"/>
      <c r="BZ62" s="1086"/>
      <c r="CA62" s="1086"/>
      <c r="CB62" s="1086"/>
      <c r="CC62" s="1086"/>
      <c r="CD62" s="1086"/>
      <c r="CE62" s="1086"/>
      <c r="CF62" s="1086"/>
      <c r="CG62" s="1087"/>
      <c r="CH62" s="1066"/>
      <c r="CI62" s="1067"/>
      <c r="CJ62" s="1067"/>
      <c r="CK62" s="1067"/>
      <c r="CL62" s="1068"/>
      <c r="CM62" s="1066"/>
      <c r="CN62" s="1067"/>
      <c r="CO62" s="1067"/>
      <c r="CP62" s="1067"/>
      <c r="CQ62" s="1068"/>
      <c r="CR62" s="1066"/>
      <c r="CS62" s="1067"/>
      <c r="CT62" s="1067"/>
      <c r="CU62" s="1067"/>
      <c r="CV62" s="1068"/>
      <c r="CW62" s="1066"/>
      <c r="CX62" s="1067"/>
      <c r="CY62" s="1067"/>
      <c r="CZ62" s="1067"/>
      <c r="DA62" s="1068"/>
      <c r="DB62" s="1066"/>
      <c r="DC62" s="1067"/>
      <c r="DD62" s="1067"/>
      <c r="DE62" s="1067"/>
      <c r="DF62" s="1068"/>
      <c r="DG62" s="1066"/>
      <c r="DH62" s="1067"/>
      <c r="DI62" s="1067"/>
      <c r="DJ62" s="1067"/>
      <c r="DK62" s="1068"/>
      <c r="DL62" s="1066"/>
      <c r="DM62" s="1067"/>
      <c r="DN62" s="1067"/>
      <c r="DO62" s="1067"/>
      <c r="DP62" s="1068"/>
      <c r="DQ62" s="1066"/>
      <c r="DR62" s="1067"/>
      <c r="DS62" s="1067"/>
      <c r="DT62" s="1067"/>
      <c r="DU62" s="1068"/>
      <c r="DV62" s="1069"/>
      <c r="DW62" s="1070"/>
      <c r="DX62" s="1070"/>
      <c r="DY62" s="1070"/>
      <c r="DZ62" s="1071"/>
      <c r="EA62" s="212"/>
    </row>
    <row r="63" spans="1:131" s="213" customFormat="1" ht="26.25" customHeight="1" thickBot="1">
      <c r="A63" s="228" t="s">
        <v>236</v>
      </c>
      <c r="B63" s="1013" t="s">
        <v>241</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1"/>
      <c r="AF63" s="1092">
        <v>255</v>
      </c>
      <c r="AG63" s="1028"/>
      <c r="AH63" s="1028"/>
      <c r="AI63" s="1028"/>
      <c r="AJ63" s="1093"/>
      <c r="AK63" s="1094"/>
      <c r="AL63" s="1032"/>
      <c r="AM63" s="1032"/>
      <c r="AN63" s="1032"/>
      <c r="AO63" s="1032"/>
      <c r="AP63" s="1028">
        <v>5852</v>
      </c>
      <c r="AQ63" s="1028"/>
      <c r="AR63" s="1028"/>
      <c r="AS63" s="1028"/>
      <c r="AT63" s="1028"/>
      <c r="AU63" s="1028">
        <v>3715</v>
      </c>
      <c r="AV63" s="1028"/>
      <c r="AW63" s="1028"/>
      <c r="AX63" s="1028"/>
      <c r="AY63" s="1028"/>
      <c r="AZ63" s="1088"/>
      <c r="BA63" s="1088"/>
      <c r="BB63" s="1088"/>
      <c r="BC63" s="1088"/>
      <c r="BD63" s="1088"/>
      <c r="BE63" s="1029"/>
      <c r="BF63" s="1029"/>
      <c r="BG63" s="1029"/>
      <c r="BH63" s="1029"/>
      <c r="BI63" s="1030"/>
      <c r="BJ63" s="1089" t="s">
        <v>508</v>
      </c>
      <c r="BK63" s="1020"/>
      <c r="BL63" s="1020"/>
      <c r="BM63" s="1020"/>
      <c r="BN63" s="1090"/>
      <c r="BO63" s="229"/>
      <c r="BP63" s="229"/>
      <c r="BQ63" s="226">
        <v>57</v>
      </c>
      <c r="BR63" s="227"/>
      <c r="BS63" s="1085"/>
      <c r="BT63" s="1086"/>
      <c r="BU63" s="1086"/>
      <c r="BV63" s="1086"/>
      <c r="BW63" s="1086"/>
      <c r="BX63" s="1086"/>
      <c r="BY63" s="1086"/>
      <c r="BZ63" s="1086"/>
      <c r="CA63" s="1086"/>
      <c r="CB63" s="1086"/>
      <c r="CC63" s="1086"/>
      <c r="CD63" s="1086"/>
      <c r="CE63" s="1086"/>
      <c r="CF63" s="1086"/>
      <c r="CG63" s="1087"/>
      <c r="CH63" s="1066"/>
      <c r="CI63" s="1067"/>
      <c r="CJ63" s="1067"/>
      <c r="CK63" s="1067"/>
      <c r="CL63" s="1068"/>
      <c r="CM63" s="1066"/>
      <c r="CN63" s="1067"/>
      <c r="CO63" s="1067"/>
      <c r="CP63" s="1067"/>
      <c r="CQ63" s="1068"/>
      <c r="CR63" s="1066"/>
      <c r="CS63" s="1067"/>
      <c r="CT63" s="1067"/>
      <c r="CU63" s="1067"/>
      <c r="CV63" s="1068"/>
      <c r="CW63" s="1066"/>
      <c r="CX63" s="1067"/>
      <c r="CY63" s="1067"/>
      <c r="CZ63" s="1067"/>
      <c r="DA63" s="1068"/>
      <c r="DB63" s="1066"/>
      <c r="DC63" s="1067"/>
      <c r="DD63" s="1067"/>
      <c r="DE63" s="1067"/>
      <c r="DF63" s="1068"/>
      <c r="DG63" s="1066"/>
      <c r="DH63" s="1067"/>
      <c r="DI63" s="1067"/>
      <c r="DJ63" s="1067"/>
      <c r="DK63" s="1068"/>
      <c r="DL63" s="1066"/>
      <c r="DM63" s="1067"/>
      <c r="DN63" s="1067"/>
      <c r="DO63" s="1067"/>
      <c r="DP63" s="1068"/>
      <c r="DQ63" s="1066"/>
      <c r="DR63" s="1067"/>
      <c r="DS63" s="1067"/>
      <c r="DT63" s="1067"/>
      <c r="DU63" s="1068"/>
      <c r="DV63" s="1069"/>
      <c r="DW63" s="1070"/>
      <c r="DX63" s="1070"/>
      <c r="DY63" s="1070"/>
      <c r="DZ63" s="1071"/>
      <c r="EA63" s="212"/>
    </row>
    <row r="64" spans="1:131" s="213" customFormat="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85"/>
      <c r="BT64" s="1086"/>
      <c r="BU64" s="1086"/>
      <c r="BV64" s="1086"/>
      <c r="BW64" s="1086"/>
      <c r="BX64" s="1086"/>
      <c r="BY64" s="1086"/>
      <c r="BZ64" s="1086"/>
      <c r="CA64" s="1086"/>
      <c r="CB64" s="1086"/>
      <c r="CC64" s="1086"/>
      <c r="CD64" s="1086"/>
      <c r="CE64" s="1086"/>
      <c r="CF64" s="1086"/>
      <c r="CG64" s="1087"/>
      <c r="CH64" s="1066"/>
      <c r="CI64" s="1067"/>
      <c r="CJ64" s="1067"/>
      <c r="CK64" s="1067"/>
      <c r="CL64" s="1068"/>
      <c r="CM64" s="1066"/>
      <c r="CN64" s="1067"/>
      <c r="CO64" s="1067"/>
      <c r="CP64" s="1067"/>
      <c r="CQ64" s="1068"/>
      <c r="CR64" s="1066"/>
      <c r="CS64" s="1067"/>
      <c r="CT64" s="1067"/>
      <c r="CU64" s="1067"/>
      <c r="CV64" s="1068"/>
      <c r="CW64" s="1066"/>
      <c r="CX64" s="1067"/>
      <c r="CY64" s="1067"/>
      <c r="CZ64" s="1067"/>
      <c r="DA64" s="1068"/>
      <c r="DB64" s="1066"/>
      <c r="DC64" s="1067"/>
      <c r="DD64" s="1067"/>
      <c r="DE64" s="1067"/>
      <c r="DF64" s="1068"/>
      <c r="DG64" s="1066"/>
      <c r="DH64" s="1067"/>
      <c r="DI64" s="1067"/>
      <c r="DJ64" s="1067"/>
      <c r="DK64" s="1068"/>
      <c r="DL64" s="1066"/>
      <c r="DM64" s="1067"/>
      <c r="DN64" s="1067"/>
      <c r="DO64" s="1067"/>
      <c r="DP64" s="1068"/>
      <c r="DQ64" s="1066"/>
      <c r="DR64" s="1067"/>
      <c r="DS64" s="1067"/>
      <c r="DT64" s="1067"/>
      <c r="DU64" s="1068"/>
      <c r="DV64" s="1069"/>
      <c r="DW64" s="1070"/>
      <c r="DX64" s="1070"/>
      <c r="DY64" s="1070"/>
      <c r="DZ64" s="1071"/>
      <c r="EA64" s="212"/>
    </row>
    <row r="65" spans="1:131" s="213" customFormat="1" ht="26.25" customHeight="1" thickBot="1">
      <c r="A65" s="401" t="s">
        <v>242</v>
      </c>
      <c r="B65" s="401"/>
      <c r="C65" s="401"/>
      <c r="D65" s="401"/>
      <c r="E65" s="401"/>
      <c r="F65" s="401"/>
      <c r="G65" s="401"/>
      <c r="H65" s="401"/>
      <c r="I65" s="401"/>
      <c r="J65" s="401"/>
      <c r="K65" s="401"/>
      <c r="L65" s="401"/>
      <c r="M65" s="401"/>
      <c r="N65" s="401"/>
      <c r="O65" s="401"/>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01"/>
      <c r="AU65" s="401"/>
      <c r="AV65" s="401"/>
      <c r="AW65" s="401"/>
      <c r="AX65" s="401"/>
      <c r="AY65" s="401"/>
      <c r="AZ65" s="401"/>
      <c r="BA65" s="401"/>
      <c r="BB65" s="401"/>
      <c r="BC65" s="401"/>
      <c r="BD65" s="401"/>
      <c r="BE65" s="229"/>
      <c r="BF65" s="229"/>
      <c r="BG65" s="229"/>
      <c r="BH65" s="229"/>
      <c r="BI65" s="229"/>
      <c r="BJ65" s="229"/>
      <c r="BK65" s="229"/>
      <c r="BL65" s="229"/>
      <c r="BM65" s="229"/>
      <c r="BN65" s="229"/>
      <c r="BO65" s="229"/>
      <c r="BP65" s="229"/>
      <c r="BQ65" s="226">
        <v>59</v>
      </c>
      <c r="BR65" s="227"/>
      <c r="BS65" s="1085"/>
      <c r="BT65" s="1086"/>
      <c r="BU65" s="1086"/>
      <c r="BV65" s="1086"/>
      <c r="BW65" s="1086"/>
      <c r="BX65" s="1086"/>
      <c r="BY65" s="1086"/>
      <c r="BZ65" s="1086"/>
      <c r="CA65" s="1086"/>
      <c r="CB65" s="1086"/>
      <c r="CC65" s="1086"/>
      <c r="CD65" s="1086"/>
      <c r="CE65" s="1086"/>
      <c r="CF65" s="1086"/>
      <c r="CG65" s="1087"/>
      <c r="CH65" s="1066"/>
      <c r="CI65" s="1067"/>
      <c r="CJ65" s="1067"/>
      <c r="CK65" s="1067"/>
      <c r="CL65" s="1068"/>
      <c r="CM65" s="1066"/>
      <c r="CN65" s="1067"/>
      <c r="CO65" s="1067"/>
      <c r="CP65" s="1067"/>
      <c r="CQ65" s="1068"/>
      <c r="CR65" s="1066"/>
      <c r="CS65" s="1067"/>
      <c r="CT65" s="1067"/>
      <c r="CU65" s="1067"/>
      <c r="CV65" s="1068"/>
      <c r="CW65" s="1066"/>
      <c r="CX65" s="1067"/>
      <c r="CY65" s="1067"/>
      <c r="CZ65" s="1067"/>
      <c r="DA65" s="1068"/>
      <c r="DB65" s="1066"/>
      <c r="DC65" s="1067"/>
      <c r="DD65" s="1067"/>
      <c r="DE65" s="1067"/>
      <c r="DF65" s="1068"/>
      <c r="DG65" s="1066"/>
      <c r="DH65" s="1067"/>
      <c r="DI65" s="1067"/>
      <c r="DJ65" s="1067"/>
      <c r="DK65" s="1068"/>
      <c r="DL65" s="1066"/>
      <c r="DM65" s="1067"/>
      <c r="DN65" s="1067"/>
      <c r="DO65" s="1067"/>
      <c r="DP65" s="1068"/>
      <c r="DQ65" s="1066"/>
      <c r="DR65" s="1067"/>
      <c r="DS65" s="1067"/>
      <c r="DT65" s="1067"/>
      <c r="DU65" s="1068"/>
      <c r="DV65" s="1069"/>
      <c r="DW65" s="1070"/>
      <c r="DX65" s="1070"/>
      <c r="DY65" s="1070"/>
      <c r="DZ65" s="1071"/>
      <c r="EA65" s="212"/>
    </row>
    <row r="66" spans="1:131" s="213" customFormat="1" ht="26.25" customHeight="1">
      <c r="A66" s="1072" t="s">
        <v>243</v>
      </c>
      <c r="B66" s="1073"/>
      <c r="C66" s="1073"/>
      <c r="D66" s="1073"/>
      <c r="E66" s="1073"/>
      <c r="F66" s="1073"/>
      <c r="G66" s="1073"/>
      <c r="H66" s="1073"/>
      <c r="I66" s="1073"/>
      <c r="J66" s="1073"/>
      <c r="K66" s="1073"/>
      <c r="L66" s="1073"/>
      <c r="M66" s="1073"/>
      <c r="N66" s="1073"/>
      <c r="O66" s="1073"/>
      <c r="P66" s="1074"/>
      <c r="Q66" s="1058" t="s">
        <v>510</v>
      </c>
      <c r="R66" s="1059"/>
      <c r="S66" s="1059"/>
      <c r="T66" s="1059"/>
      <c r="U66" s="1060"/>
      <c r="V66" s="1058" t="s">
        <v>511</v>
      </c>
      <c r="W66" s="1059"/>
      <c r="X66" s="1059"/>
      <c r="Y66" s="1059"/>
      <c r="Z66" s="1060"/>
      <c r="AA66" s="1058" t="s">
        <v>512</v>
      </c>
      <c r="AB66" s="1059"/>
      <c r="AC66" s="1059"/>
      <c r="AD66" s="1059"/>
      <c r="AE66" s="1060"/>
      <c r="AF66" s="1078" t="s">
        <v>513</v>
      </c>
      <c r="AG66" s="1079"/>
      <c r="AH66" s="1079"/>
      <c r="AI66" s="1079"/>
      <c r="AJ66" s="1080"/>
      <c r="AK66" s="1058" t="s">
        <v>514</v>
      </c>
      <c r="AL66" s="1073"/>
      <c r="AM66" s="1073"/>
      <c r="AN66" s="1073"/>
      <c r="AO66" s="1074"/>
      <c r="AP66" s="1058" t="s">
        <v>515</v>
      </c>
      <c r="AQ66" s="1059"/>
      <c r="AR66" s="1059"/>
      <c r="AS66" s="1059"/>
      <c r="AT66" s="1060"/>
      <c r="AU66" s="1058" t="s">
        <v>525</v>
      </c>
      <c r="AV66" s="1059"/>
      <c r="AW66" s="1059"/>
      <c r="AX66" s="1059"/>
      <c r="AY66" s="1060"/>
      <c r="AZ66" s="1058" t="s">
        <v>232</v>
      </c>
      <c r="BA66" s="1059"/>
      <c r="BB66" s="1059"/>
      <c r="BC66" s="1059"/>
      <c r="BD66" s="1064"/>
      <c r="BE66" s="229"/>
      <c r="BF66" s="229"/>
      <c r="BG66" s="229"/>
      <c r="BH66" s="229"/>
      <c r="BI66" s="229"/>
      <c r="BJ66" s="229"/>
      <c r="BK66" s="229"/>
      <c r="BL66" s="229"/>
      <c r="BM66" s="229"/>
      <c r="BN66" s="229"/>
      <c r="BO66" s="229"/>
      <c r="BP66" s="229"/>
      <c r="BQ66" s="226">
        <v>60</v>
      </c>
      <c r="BR66" s="231"/>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12"/>
    </row>
    <row r="67" spans="1:131" s="213" customFormat="1" ht="26.25" customHeight="1" thickBot="1">
      <c r="A67" s="1075"/>
      <c r="B67" s="1076"/>
      <c r="C67" s="1076"/>
      <c r="D67" s="1076"/>
      <c r="E67" s="1076"/>
      <c r="F67" s="1076"/>
      <c r="G67" s="1076"/>
      <c r="H67" s="1076"/>
      <c r="I67" s="1076"/>
      <c r="J67" s="1076"/>
      <c r="K67" s="1076"/>
      <c r="L67" s="1076"/>
      <c r="M67" s="1076"/>
      <c r="N67" s="1076"/>
      <c r="O67" s="1076"/>
      <c r="P67" s="1077"/>
      <c r="Q67" s="1061"/>
      <c r="R67" s="1062"/>
      <c r="S67" s="1062"/>
      <c r="T67" s="1062"/>
      <c r="U67" s="1063"/>
      <c r="V67" s="1061"/>
      <c r="W67" s="1062"/>
      <c r="X67" s="1062"/>
      <c r="Y67" s="1062"/>
      <c r="Z67" s="1063"/>
      <c r="AA67" s="1061"/>
      <c r="AB67" s="1062"/>
      <c r="AC67" s="1062"/>
      <c r="AD67" s="1062"/>
      <c r="AE67" s="1063"/>
      <c r="AF67" s="1081"/>
      <c r="AG67" s="1082"/>
      <c r="AH67" s="1082"/>
      <c r="AI67" s="1082"/>
      <c r="AJ67" s="1083"/>
      <c r="AK67" s="1084"/>
      <c r="AL67" s="1076"/>
      <c r="AM67" s="1076"/>
      <c r="AN67" s="1076"/>
      <c r="AO67" s="1077"/>
      <c r="AP67" s="1061"/>
      <c r="AQ67" s="1062"/>
      <c r="AR67" s="1062"/>
      <c r="AS67" s="1062"/>
      <c r="AT67" s="1063"/>
      <c r="AU67" s="1061"/>
      <c r="AV67" s="1062"/>
      <c r="AW67" s="1062"/>
      <c r="AX67" s="1062"/>
      <c r="AY67" s="1063"/>
      <c r="AZ67" s="1061"/>
      <c r="BA67" s="1062"/>
      <c r="BB67" s="1062"/>
      <c r="BC67" s="1062"/>
      <c r="BD67" s="1065"/>
      <c r="BE67" s="229"/>
      <c r="BF67" s="229"/>
      <c r="BG67" s="229"/>
      <c r="BH67" s="229"/>
      <c r="BI67" s="229"/>
      <c r="BJ67" s="229"/>
      <c r="BK67" s="229"/>
      <c r="BL67" s="229"/>
      <c r="BM67" s="229"/>
      <c r="BN67" s="229"/>
      <c r="BO67" s="229"/>
      <c r="BP67" s="229"/>
      <c r="BQ67" s="226">
        <v>61</v>
      </c>
      <c r="BR67" s="231"/>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12"/>
    </row>
    <row r="68" spans="1:131" s="213" customFormat="1" ht="26.25" customHeight="1" thickTop="1">
      <c r="A68" s="222">
        <v>1</v>
      </c>
      <c r="B68" s="1054" t="s">
        <v>526</v>
      </c>
      <c r="C68" s="1055"/>
      <c r="D68" s="1055"/>
      <c r="E68" s="1055"/>
      <c r="F68" s="1055"/>
      <c r="G68" s="1055"/>
      <c r="H68" s="1055"/>
      <c r="I68" s="1055"/>
      <c r="J68" s="1055"/>
      <c r="K68" s="1055"/>
      <c r="L68" s="1055"/>
      <c r="M68" s="1055"/>
      <c r="N68" s="1055"/>
      <c r="O68" s="1055"/>
      <c r="P68" s="1056"/>
      <c r="Q68" s="1057">
        <v>16229</v>
      </c>
      <c r="R68" s="1051"/>
      <c r="S68" s="1051"/>
      <c r="T68" s="1051"/>
      <c r="U68" s="1051"/>
      <c r="V68" s="1051">
        <v>15781</v>
      </c>
      <c r="W68" s="1051"/>
      <c r="X68" s="1051"/>
      <c r="Y68" s="1051"/>
      <c r="Z68" s="1051"/>
      <c r="AA68" s="1051">
        <v>448</v>
      </c>
      <c r="AB68" s="1051"/>
      <c r="AC68" s="1051"/>
      <c r="AD68" s="1051"/>
      <c r="AE68" s="1051"/>
      <c r="AF68" s="1051">
        <v>199</v>
      </c>
      <c r="AG68" s="1051"/>
      <c r="AH68" s="1051"/>
      <c r="AI68" s="1051"/>
      <c r="AJ68" s="1051"/>
      <c r="AK68" s="1051" t="s">
        <v>503</v>
      </c>
      <c r="AL68" s="1051"/>
      <c r="AM68" s="1051"/>
      <c r="AN68" s="1051"/>
      <c r="AO68" s="1051"/>
      <c r="AP68" s="1051">
        <v>15452</v>
      </c>
      <c r="AQ68" s="1051"/>
      <c r="AR68" s="1051"/>
      <c r="AS68" s="1051"/>
      <c r="AT68" s="1051"/>
      <c r="AU68" s="1051">
        <v>5661</v>
      </c>
      <c r="AV68" s="1051"/>
      <c r="AW68" s="1051"/>
      <c r="AX68" s="1051"/>
      <c r="AY68" s="1051"/>
      <c r="AZ68" s="1052" t="s">
        <v>527</v>
      </c>
      <c r="BA68" s="1052"/>
      <c r="BB68" s="1052"/>
      <c r="BC68" s="1052"/>
      <c r="BD68" s="1053"/>
      <c r="BE68" s="229"/>
      <c r="BF68" s="229"/>
      <c r="BG68" s="229"/>
      <c r="BH68" s="229"/>
      <c r="BI68" s="229"/>
      <c r="BJ68" s="229"/>
      <c r="BK68" s="229"/>
      <c r="BL68" s="229"/>
      <c r="BM68" s="229"/>
      <c r="BN68" s="229"/>
      <c r="BO68" s="229"/>
      <c r="BP68" s="229"/>
      <c r="BQ68" s="226">
        <v>62</v>
      </c>
      <c r="BR68" s="231"/>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12"/>
    </row>
    <row r="69" spans="1:131" s="213" customFormat="1" ht="26.25" customHeight="1">
      <c r="A69" s="225">
        <v>2</v>
      </c>
      <c r="B69" s="1043" t="s">
        <v>528</v>
      </c>
      <c r="C69" s="1044"/>
      <c r="D69" s="1044"/>
      <c r="E69" s="1044"/>
      <c r="F69" s="1044"/>
      <c r="G69" s="1044"/>
      <c r="H69" s="1044"/>
      <c r="I69" s="1044"/>
      <c r="J69" s="1044"/>
      <c r="K69" s="1044"/>
      <c r="L69" s="1044"/>
      <c r="M69" s="1044"/>
      <c r="N69" s="1044"/>
      <c r="O69" s="1044"/>
      <c r="P69" s="1045"/>
      <c r="Q69" s="1046">
        <v>5787</v>
      </c>
      <c r="R69" s="1040"/>
      <c r="S69" s="1040"/>
      <c r="T69" s="1040"/>
      <c r="U69" s="1040"/>
      <c r="V69" s="1040">
        <v>5692</v>
      </c>
      <c r="W69" s="1040"/>
      <c r="X69" s="1040"/>
      <c r="Y69" s="1040"/>
      <c r="Z69" s="1040"/>
      <c r="AA69" s="1040">
        <v>95</v>
      </c>
      <c r="AB69" s="1040"/>
      <c r="AC69" s="1040"/>
      <c r="AD69" s="1040"/>
      <c r="AE69" s="1040"/>
      <c r="AF69" s="1040">
        <v>95</v>
      </c>
      <c r="AG69" s="1040"/>
      <c r="AH69" s="1040"/>
      <c r="AI69" s="1040"/>
      <c r="AJ69" s="1040"/>
      <c r="AK69" s="1040">
        <v>115</v>
      </c>
      <c r="AL69" s="1040"/>
      <c r="AM69" s="1040"/>
      <c r="AN69" s="1040"/>
      <c r="AO69" s="1040"/>
      <c r="AP69" s="1040">
        <v>6134</v>
      </c>
      <c r="AQ69" s="1040"/>
      <c r="AR69" s="1040"/>
      <c r="AS69" s="1040"/>
      <c r="AT69" s="1040"/>
      <c r="AU69" s="1040">
        <v>245</v>
      </c>
      <c r="AV69" s="1040"/>
      <c r="AW69" s="1040"/>
      <c r="AX69" s="1040"/>
      <c r="AY69" s="1040"/>
      <c r="AZ69" s="1041"/>
      <c r="BA69" s="1041"/>
      <c r="BB69" s="1041"/>
      <c r="BC69" s="1041"/>
      <c r="BD69" s="1042"/>
      <c r="BE69" s="229"/>
      <c r="BF69" s="229"/>
      <c r="BG69" s="229"/>
      <c r="BH69" s="229"/>
      <c r="BI69" s="229"/>
      <c r="BJ69" s="229"/>
      <c r="BK69" s="229"/>
      <c r="BL69" s="229"/>
      <c r="BM69" s="229"/>
      <c r="BN69" s="229"/>
      <c r="BO69" s="229"/>
      <c r="BP69" s="229"/>
      <c r="BQ69" s="226">
        <v>63</v>
      </c>
      <c r="BR69" s="231"/>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12"/>
    </row>
    <row r="70" spans="1:131" s="213" customFormat="1" ht="26.25" customHeight="1">
      <c r="A70" s="225">
        <v>3</v>
      </c>
      <c r="B70" s="1043" t="s">
        <v>529</v>
      </c>
      <c r="C70" s="1044"/>
      <c r="D70" s="1044"/>
      <c r="E70" s="1044"/>
      <c r="F70" s="1044"/>
      <c r="G70" s="1044"/>
      <c r="H70" s="1044"/>
      <c r="I70" s="1044"/>
      <c r="J70" s="1044"/>
      <c r="K70" s="1044"/>
      <c r="L70" s="1044"/>
      <c r="M70" s="1044"/>
      <c r="N70" s="1044"/>
      <c r="O70" s="1044"/>
      <c r="P70" s="1045"/>
      <c r="Q70" s="1046">
        <v>1131</v>
      </c>
      <c r="R70" s="1040"/>
      <c r="S70" s="1040"/>
      <c r="T70" s="1040"/>
      <c r="U70" s="1040"/>
      <c r="V70" s="1040">
        <v>1127</v>
      </c>
      <c r="W70" s="1040"/>
      <c r="X70" s="1040"/>
      <c r="Y70" s="1040"/>
      <c r="Z70" s="1040"/>
      <c r="AA70" s="1040">
        <v>4</v>
      </c>
      <c r="AB70" s="1040"/>
      <c r="AC70" s="1040"/>
      <c r="AD70" s="1040"/>
      <c r="AE70" s="1040"/>
      <c r="AF70" s="1040">
        <v>4</v>
      </c>
      <c r="AG70" s="1040"/>
      <c r="AH70" s="1040"/>
      <c r="AI70" s="1040"/>
      <c r="AJ70" s="1040"/>
      <c r="AK70" s="1040" t="s">
        <v>503</v>
      </c>
      <c r="AL70" s="1040"/>
      <c r="AM70" s="1040"/>
      <c r="AN70" s="1040"/>
      <c r="AO70" s="1040"/>
      <c r="AP70" s="1040" t="s">
        <v>503</v>
      </c>
      <c r="AQ70" s="1040"/>
      <c r="AR70" s="1040"/>
      <c r="AS70" s="1040"/>
      <c r="AT70" s="1040"/>
      <c r="AU70" s="1040" t="s">
        <v>503</v>
      </c>
      <c r="AV70" s="1040"/>
      <c r="AW70" s="1040"/>
      <c r="AX70" s="1040"/>
      <c r="AY70" s="1040"/>
      <c r="AZ70" s="1041"/>
      <c r="BA70" s="1041"/>
      <c r="BB70" s="1041"/>
      <c r="BC70" s="1041"/>
      <c r="BD70" s="1042"/>
      <c r="BE70" s="229"/>
      <c r="BF70" s="229"/>
      <c r="BG70" s="229"/>
      <c r="BH70" s="229"/>
      <c r="BI70" s="229"/>
      <c r="BJ70" s="229"/>
      <c r="BK70" s="229"/>
      <c r="BL70" s="229"/>
      <c r="BM70" s="229"/>
      <c r="BN70" s="229"/>
      <c r="BO70" s="229"/>
      <c r="BP70" s="229"/>
      <c r="BQ70" s="226">
        <v>64</v>
      </c>
      <c r="BR70" s="231"/>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12"/>
    </row>
    <row r="71" spans="1:131" s="213" customFormat="1" ht="26.25" customHeight="1">
      <c r="A71" s="225">
        <v>4</v>
      </c>
      <c r="B71" s="1043" t="s">
        <v>530</v>
      </c>
      <c r="C71" s="1044"/>
      <c r="D71" s="1044"/>
      <c r="E71" s="1044"/>
      <c r="F71" s="1044"/>
      <c r="G71" s="1044"/>
      <c r="H71" s="1044"/>
      <c r="I71" s="1044"/>
      <c r="J71" s="1044"/>
      <c r="K71" s="1044"/>
      <c r="L71" s="1044"/>
      <c r="M71" s="1044"/>
      <c r="N71" s="1044"/>
      <c r="O71" s="1044"/>
      <c r="P71" s="1045"/>
      <c r="Q71" s="1047">
        <v>90</v>
      </c>
      <c r="R71" s="1048"/>
      <c r="S71" s="1048"/>
      <c r="T71" s="1048"/>
      <c r="U71" s="1049"/>
      <c r="V71" s="1050">
        <v>77</v>
      </c>
      <c r="W71" s="1048"/>
      <c r="X71" s="1048"/>
      <c r="Y71" s="1048"/>
      <c r="Z71" s="1049"/>
      <c r="AA71" s="1050">
        <v>13</v>
      </c>
      <c r="AB71" s="1048"/>
      <c r="AC71" s="1048"/>
      <c r="AD71" s="1048"/>
      <c r="AE71" s="1049"/>
      <c r="AF71" s="1050">
        <v>13</v>
      </c>
      <c r="AG71" s="1048"/>
      <c r="AH71" s="1048"/>
      <c r="AI71" s="1048"/>
      <c r="AJ71" s="1049"/>
      <c r="AK71" s="1050">
        <v>8</v>
      </c>
      <c r="AL71" s="1048"/>
      <c r="AM71" s="1048"/>
      <c r="AN71" s="1048"/>
      <c r="AO71" s="1049"/>
      <c r="AP71" s="1040" t="s">
        <v>503</v>
      </c>
      <c r="AQ71" s="1040"/>
      <c r="AR71" s="1040"/>
      <c r="AS71" s="1040"/>
      <c r="AT71" s="1040"/>
      <c r="AU71" s="1040" t="s">
        <v>503</v>
      </c>
      <c r="AV71" s="1040"/>
      <c r="AW71" s="1040"/>
      <c r="AX71" s="1040"/>
      <c r="AY71" s="1040"/>
      <c r="AZ71" s="1041"/>
      <c r="BA71" s="1041"/>
      <c r="BB71" s="1041"/>
      <c r="BC71" s="1041"/>
      <c r="BD71" s="1042"/>
      <c r="BE71" s="229"/>
      <c r="BF71" s="229"/>
      <c r="BG71" s="229"/>
      <c r="BH71" s="229"/>
      <c r="BI71" s="229"/>
      <c r="BJ71" s="229"/>
      <c r="BK71" s="229"/>
      <c r="BL71" s="229"/>
      <c r="BM71" s="229"/>
      <c r="BN71" s="229"/>
      <c r="BO71" s="229"/>
      <c r="BP71" s="229"/>
      <c r="BQ71" s="226">
        <v>65</v>
      </c>
      <c r="BR71" s="231"/>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12"/>
    </row>
    <row r="72" spans="1:131" s="213" customFormat="1" ht="26.25" customHeight="1">
      <c r="A72" s="225">
        <v>5</v>
      </c>
      <c r="B72" s="1043" t="s">
        <v>531</v>
      </c>
      <c r="C72" s="1044"/>
      <c r="D72" s="1044"/>
      <c r="E72" s="1044"/>
      <c r="F72" s="1044"/>
      <c r="G72" s="1044"/>
      <c r="H72" s="1044"/>
      <c r="I72" s="1044"/>
      <c r="J72" s="1044"/>
      <c r="K72" s="1044"/>
      <c r="L72" s="1044"/>
      <c r="M72" s="1044"/>
      <c r="N72" s="1044"/>
      <c r="O72" s="1044"/>
      <c r="P72" s="1045"/>
      <c r="Q72" s="1047">
        <v>7568</v>
      </c>
      <c r="R72" s="1048"/>
      <c r="S72" s="1048"/>
      <c r="T72" s="1048"/>
      <c r="U72" s="1049"/>
      <c r="V72" s="1050">
        <v>7340</v>
      </c>
      <c r="W72" s="1048"/>
      <c r="X72" s="1048"/>
      <c r="Y72" s="1048"/>
      <c r="Z72" s="1049"/>
      <c r="AA72" s="1050">
        <v>228</v>
      </c>
      <c r="AB72" s="1048"/>
      <c r="AC72" s="1048"/>
      <c r="AD72" s="1048"/>
      <c r="AE72" s="1049"/>
      <c r="AF72" s="1050">
        <v>228</v>
      </c>
      <c r="AG72" s="1048"/>
      <c r="AH72" s="1048"/>
      <c r="AI72" s="1048"/>
      <c r="AJ72" s="1049"/>
      <c r="AK72" s="1050" t="s">
        <v>503</v>
      </c>
      <c r="AL72" s="1048"/>
      <c r="AM72" s="1048"/>
      <c r="AN72" s="1048"/>
      <c r="AO72" s="1049"/>
      <c r="AP72" s="1040" t="s">
        <v>503</v>
      </c>
      <c r="AQ72" s="1040"/>
      <c r="AR72" s="1040"/>
      <c r="AS72" s="1040"/>
      <c r="AT72" s="1040"/>
      <c r="AU72" s="1040" t="s">
        <v>503</v>
      </c>
      <c r="AV72" s="1040"/>
      <c r="AW72" s="1040"/>
      <c r="AX72" s="1040"/>
      <c r="AY72" s="1040"/>
      <c r="AZ72" s="1041"/>
      <c r="BA72" s="1041"/>
      <c r="BB72" s="1041"/>
      <c r="BC72" s="1041"/>
      <c r="BD72" s="1042"/>
      <c r="BE72" s="229"/>
      <c r="BF72" s="229"/>
      <c r="BG72" s="229"/>
      <c r="BH72" s="229"/>
      <c r="BI72" s="229"/>
      <c r="BJ72" s="229"/>
      <c r="BK72" s="229"/>
      <c r="BL72" s="229"/>
      <c r="BM72" s="229"/>
      <c r="BN72" s="229"/>
      <c r="BO72" s="229"/>
      <c r="BP72" s="229"/>
      <c r="BQ72" s="226">
        <v>66</v>
      </c>
      <c r="BR72" s="231"/>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12"/>
    </row>
    <row r="73" spans="1:131" s="213" customFormat="1" ht="26.25" customHeight="1">
      <c r="A73" s="225">
        <v>6</v>
      </c>
      <c r="B73" s="1043" t="s">
        <v>532</v>
      </c>
      <c r="C73" s="1044"/>
      <c r="D73" s="1044"/>
      <c r="E73" s="1044"/>
      <c r="F73" s="1044"/>
      <c r="G73" s="1044"/>
      <c r="H73" s="1044"/>
      <c r="I73" s="1044"/>
      <c r="J73" s="1044"/>
      <c r="K73" s="1044"/>
      <c r="L73" s="1044"/>
      <c r="M73" s="1044"/>
      <c r="N73" s="1044"/>
      <c r="O73" s="1044"/>
      <c r="P73" s="1045"/>
      <c r="Q73" s="1047">
        <v>12</v>
      </c>
      <c r="R73" s="1048"/>
      <c r="S73" s="1048"/>
      <c r="T73" s="1048"/>
      <c r="U73" s="1049"/>
      <c r="V73" s="1050">
        <v>10</v>
      </c>
      <c r="W73" s="1048"/>
      <c r="X73" s="1048"/>
      <c r="Y73" s="1048"/>
      <c r="Z73" s="1049"/>
      <c r="AA73" s="1050">
        <v>2</v>
      </c>
      <c r="AB73" s="1048"/>
      <c r="AC73" s="1048"/>
      <c r="AD73" s="1048"/>
      <c r="AE73" s="1049"/>
      <c r="AF73" s="1050">
        <v>2</v>
      </c>
      <c r="AG73" s="1048"/>
      <c r="AH73" s="1048"/>
      <c r="AI73" s="1048"/>
      <c r="AJ73" s="1049"/>
      <c r="AK73" s="1050" t="s">
        <v>503</v>
      </c>
      <c r="AL73" s="1048"/>
      <c r="AM73" s="1048"/>
      <c r="AN73" s="1048"/>
      <c r="AO73" s="1049"/>
      <c r="AP73" s="1040" t="s">
        <v>503</v>
      </c>
      <c r="AQ73" s="1040"/>
      <c r="AR73" s="1040"/>
      <c r="AS73" s="1040"/>
      <c r="AT73" s="1040"/>
      <c r="AU73" s="1040" t="s">
        <v>503</v>
      </c>
      <c r="AV73" s="1040"/>
      <c r="AW73" s="1040"/>
      <c r="AX73" s="1040"/>
      <c r="AY73" s="1040"/>
      <c r="AZ73" s="1041"/>
      <c r="BA73" s="1041"/>
      <c r="BB73" s="1041"/>
      <c r="BC73" s="1041"/>
      <c r="BD73" s="1042"/>
      <c r="BE73" s="229"/>
      <c r="BF73" s="229"/>
      <c r="BG73" s="229"/>
      <c r="BH73" s="229"/>
      <c r="BI73" s="229"/>
      <c r="BJ73" s="229"/>
      <c r="BK73" s="229"/>
      <c r="BL73" s="229"/>
      <c r="BM73" s="229"/>
      <c r="BN73" s="229"/>
      <c r="BO73" s="229"/>
      <c r="BP73" s="229"/>
      <c r="BQ73" s="226">
        <v>67</v>
      </c>
      <c r="BR73" s="231"/>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12"/>
    </row>
    <row r="74" spans="1:131" s="213" customFormat="1" ht="26.25" customHeight="1">
      <c r="A74" s="225">
        <v>7</v>
      </c>
      <c r="B74" s="1043" t="s">
        <v>533</v>
      </c>
      <c r="C74" s="1044"/>
      <c r="D74" s="1044"/>
      <c r="E74" s="1044"/>
      <c r="F74" s="1044"/>
      <c r="G74" s="1044"/>
      <c r="H74" s="1044"/>
      <c r="I74" s="1044"/>
      <c r="J74" s="1044"/>
      <c r="K74" s="1044"/>
      <c r="L74" s="1044"/>
      <c r="M74" s="1044"/>
      <c r="N74" s="1044"/>
      <c r="O74" s="1044"/>
      <c r="P74" s="1045"/>
      <c r="Q74" s="1047">
        <v>1037</v>
      </c>
      <c r="R74" s="1048"/>
      <c r="S74" s="1048"/>
      <c r="T74" s="1048"/>
      <c r="U74" s="1049"/>
      <c r="V74" s="1050">
        <v>988</v>
      </c>
      <c r="W74" s="1048"/>
      <c r="X74" s="1048"/>
      <c r="Y74" s="1048"/>
      <c r="Z74" s="1049"/>
      <c r="AA74" s="1050">
        <v>49</v>
      </c>
      <c r="AB74" s="1048"/>
      <c r="AC74" s="1048"/>
      <c r="AD74" s="1048"/>
      <c r="AE74" s="1049"/>
      <c r="AF74" s="1050">
        <v>49</v>
      </c>
      <c r="AG74" s="1048"/>
      <c r="AH74" s="1048"/>
      <c r="AI74" s="1048"/>
      <c r="AJ74" s="1049"/>
      <c r="AK74" s="1050" t="s">
        <v>503</v>
      </c>
      <c r="AL74" s="1048"/>
      <c r="AM74" s="1048"/>
      <c r="AN74" s="1048"/>
      <c r="AO74" s="1049"/>
      <c r="AP74" s="1040" t="s">
        <v>503</v>
      </c>
      <c r="AQ74" s="1040"/>
      <c r="AR74" s="1040"/>
      <c r="AS74" s="1040"/>
      <c r="AT74" s="1040"/>
      <c r="AU74" s="1040" t="s">
        <v>503</v>
      </c>
      <c r="AV74" s="1040"/>
      <c r="AW74" s="1040"/>
      <c r="AX74" s="1040"/>
      <c r="AY74" s="1040"/>
      <c r="AZ74" s="1041"/>
      <c r="BA74" s="1041"/>
      <c r="BB74" s="1041"/>
      <c r="BC74" s="1041"/>
      <c r="BD74" s="1042"/>
      <c r="BE74" s="229"/>
      <c r="BF74" s="229"/>
      <c r="BG74" s="229"/>
      <c r="BH74" s="229"/>
      <c r="BI74" s="229"/>
      <c r="BJ74" s="229"/>
      <c r="BK74" s="229"/>
      <c r="BL74" s="229"/>
      <c r="BM74" s="229"/>
      <c r="BN74" s="229"/>
      <c r="BO74" s="229"/>
      <c r="BP74" s="229"/>
      <c r="BQ74" s="226">
        <v>68</v>
      </c>
      <c r="BR74" s="231"/>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12"/>
    </row>
    <row r="75" spans="1:131" s="213" customFormat="1" ht="26.25" customHeight="1">
      <c r="A75" s="225">
        <v>8</v>
      </c>
      <c r="B75" s="1043" t="s">
        <v>534</v>
      </c>
      <c r="C75" s="1044"/>
      <c r="D75" s="1044"/>
      <c r="E75" s="1044"/>
      <c r="F75" s="1044"/>
      <c r="G75" s="1044"/>
      <c r="H75" s="1044"/>
      <c r="I75" s="1044"/>
      <c r="J75" s="1044"/>
      <c r="K75" s="1044"/>
      <c r="L75" s="1044"/>
      <c r="M75" s="1044"/>
      <c r="N75" s="1044"/>
      <c r="O75" s="1044"/>
      <c r="P75" s="1045"/>
      <c r="Q75" s="1047">
        <v>159888</v>
      </c>
      <c r="R75" s="1048"/>
      <c r="S75" s="1048"/>
      <c r="T75" s="1048"/>
      <c r="U75" s="1049"/>
      <c r="V75" s="1050">
        <v>153993</v>
      </c>
      <c r="W75" s="1048"/>
      <c r="X75" s="1048"/>
      <c r="Y75" s="1048"/>
      <c r="Z75" s="1049"/>
      <c r="AA75" s="1050">
        <v>5895</v>
      </c>
      <c r="AB75" s="1048"/>
      <c r="AC75" s="1048"/>
      <c r="AD75" s="1048"/>
      <c r="AE75" s="1049"/>
      <c r="AF75" s="1050">
        <v>5895</v>
      </c>
      <c r="AG75" s="1048"/>
      <c r="AH75" s="1048"/>
      <c r="AI75" s="1048"/>
      <c r="AJ75" s="1049"/>
      <c r="AK75" s="1050">
        <v>1635</v>
      </c>
      <c r="AL75" s="1048"/>
      <c r="AM75" s="1048"/>
      <c r="AN75" s="1048"/>
      <c r="AO75" s="1049"/>
      <c r="AP75" s="1050" t="s">
        <v>503</v>
      </c>
      <c r="AQ75" s="1048"/>
      <c r="AR75" s="1048"/>
      <c r="AS75" s="1048"/>
      <c r="AT75" s="1049"/>
      <c r="AU75" s="1050" t="s">
        <v>503</v>
      </c>
      <c r="AV75" s="1048"/>
      <c r="AW75" s="1048"/>
      <c r="AX75" s="1048"/>
      <c r="AY75" s="1049"/>
      <c r="AZ75" s="1041"/>
      <c r="BA75" s="1041"/>
      <c r="BB75" s="1041"/>
      <c r="BC75" s="1041"/>
      <c r="BD75" s="1042"/>
      <c r="BE75" s="229"/>
      <c r="BF75" s="229"/>
      <c r="BG75" s="229"/>
      <c r="BH75" s="229"/>
      <c r="BI75" s="229"/>
      <c r="BJ75" s="229"/>
      <c r="BK75" s="229"/>
      <c r="BL75" s="229"/>
      <c r="BM75" s="229"/>
      <c r="BN75" s="229"/>
      <c r="BO75" s="229"/>
      <c r="BP75" s="229"/>
      <c r="BQ75" s="226">
        <v>69</v>
      </c>
      <c r="BR75" s="231"/>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12"/>
    </row>
    <row r="76" spans="1:131" s="213" customFormat="1" ht="26.25" customHeight="1">
      <c r="A76" s="225">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29"/>
      <c r="BF76" s="229"/>
      <c r="BG76" s="229"/>
      <c r="BH76" s="229"/>
      <c r="BI76" s="229"/>
      <c r="BJ76" s="229"/>
      <c r="BK76" s="229"/>
      <c r="BL76" s="229"/>
      <c r="BM76" s="229"/>
      <c r="BN76" s="229"/>
      <c r="BO76" s="229"/>
      <c r="BP76" s="229"/>
      <c r="BQ76" s="226">
        <v>70</v>
      </c>
      <c r="BR76" s="231"/>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12"/>
    </row>
    <row r="77" spans="1:131" s="213" customFormat="1" ht="26.25" customHeight="1">
      <c r="A77" s="225">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29"/>
      <c r="BF77" s="229"/>
      <c r="BG77" s="229"/>
      <c r="BH77" s="229"/>
      <c r="BI77" s="229"/>
      <c r="BJ77" s="229"/>
      <c r="BK77" s="229"/>
      <c r="BL77" s="229"/>
      <c r="BM77" s="229"/>
      <c r="BN77" s="229"/>
      <c r="BO77" s="229"/>
      <c r="BP77" s="229"/>
      <c r="BQ77" s="226">
        <v>71</v>
      </c>
      <c r="BR77" s="231"/>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12"/>
    </row>
    <row r="78" spans="1:131" s="213" customFormat="1" ht="26.25" customHeight="1">
      <c r="A78" s="225">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29"/>
      <c r="BF78" s="229"/>
      <c r="BG78" s="229"/>
      <c r="BH78" s="229"/>
      <c r="BI78" s="229"/>
      <c r="BJ78" s="232"/>
      <c r="BK78" s="232"/>
      <c r="BL78" s="232"/>
      <c r="BM78" s="232"/>
      <c r="BN78" s="232"/>
      <c r="BO78" s="229"/>
      <c r="BP78" s="229"/>
      <c r="BQ78" s="226">
        <v>72</v>
      </c>
      <c r="BR78" s="231"/>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12"/>
    </row>
    <row r="79" spans="1:131" s="213" customFormat="1" ht="26.25" customHeight="1">
      <c r="A79" s="225">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29"/>
      <c r="BF79" s="229"/>
      <c r="BG79" s="229"/>
      <c r="BH79" s="229"/>
      <c r="BI79" s="229"/>
      <c r="BJ79" s="232"/>
      <c r="BK79" s="232"/>
      <c r="BL79" s="232"/>
      <c r="BM79" s="232"/>
      <c r="BN79" s="232"/>
      <c r="BO79" s="229"/>
      <c r="BP79" s="229"/>
      <c r="BQ79" s="226">
        <v>73</v>
      </c>
      <c r="BR79" s="231"/>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12"/>
    </row>
    <row r="80" spans="1:131" s="213" customFormat="1" ht="26.25" customHeight="1">
      <c r="A80" s="225">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29"/>
      <c r="BF80" s="229"/>
      <c r="BG80" s="229"/>
      <c r="BH80" s="229"/>
      <c r="BI80" s="229"/>
      <c r="BJ80" s="229"/>
      <c r="BK80" s="229"/>
      <c r="BL80" s="229"/>
      <c r="BM80" s="229"/>
      <c r="BN80" s="229"/>
      <c r="BO80" s="229"/>
      <c r="BP80" s="229"/>
      <c r="BQ80" s="226">
        <v>74</v>
      </c>
      <c r="BR80" s="231"/>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12"/>
    </row>
    <row r="81" spans="1:131" s="213" customFormat="1" ht="26.25" customHeight="1">
      <c r="A81" s="225">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29"/>
      <c r="BF81" s="229"/>
      <c r="BG81" s="229"/>
      <c r="BH81" s="229"/>
      <c r="BI81" s="229"/>
      <c r="BJ81" s="229"/>
      <c r="BK81" s="229"/>
      <c r="BL81" s="229"/>
      <c r="BM81" s="229"/>
      <c r="BN81" s="229"/>
      <c r="BO81" s="229"/>
      <c r="BP81" s="229"/>
      <c r="BQ81" s="226">
        <v>75</v>
      </c>
      <c r="BR81" s="231"/>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12"/>
    </row>
    <row r="82" spans="1:131" s="213" customFormat="1" ht="26.25" customHeight="1">
      <c r="A82" s="225">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29"/>
      <c r="BF82" s="229"/>
      <c r="BG82" s="229"/>
      <c r="BH82" s="229"/>
      <c r="BI82" s="229"/>
      <c r="BJ82" s="229"/>
      <c r="BK82" s="229"/>
      <c r="BL82" s="229"/>
      <c r="BM82" s="229"/>
      <c r="BN82" s="229"/>
      <c r="BO82" s="229"/>
      <c r="BP82" s="229"/>
      <c r="BQ82" s="226">
        <v>76</v>
      </c>
      <c r="BR82" s="231"/>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12"/>
    </row>
    <row r="83" spans="1:131" s="213" customFormat="1" ht="26.25" customHeight="1">
      <c r="A83" s="225">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29"/>
      <c r="BF83" s="229"/>
      <c r="BG83" s="229"/>
      <c r="BH83" s="229"/>
      <c r="BI83" s="229"/>
      <c r="BJ83" s="229"/>
      <c r="BK83" s="229"/>
      <c r="BL83" s="229"/>
      <c r="BM83" s="229"/>
      <c r="BN83" s="229"/>
      <c r="BO83" s="229"/>
      <c r="BP83" s="229"/>
      <c r="BQ83" s="226">
        <v>77</v>
      </c>
      <c r="BR83" s="231"/>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12"/>
    </row>
    <row r="84" spans="1:131" s="213" customFormat="1" ht="26.25" customHeight="1">
      <c r="A84" s="225">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29"/>
      <c r="BF84" s="229"/>
      <c r="BG84" s="229"/>
      <c r="BH84" s="229"/>
      <c r="BI84" s="229"/>
      <c r="BJ84" s="229"/>
      <c r="BK84" s="229"/>
      <c r="BL84" s="229"/>
      <c r="BM84" s="229"/>
      <c r="BN84" s="229"/>
      <c r="BO84" s="229"/>
      <c r="BP84" s="229"/>
      <c r="BQ84" s="226">
        <v>78</v>
      </c>
      <c r="BR84" s="231"/>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12"/>
    </row>
    <row r="85" spans="1:131" s="213" customFormat="1" ht="26.25" customHeight="1">
      <c r="A85" s="225">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29"/>
      <c r="BF85" s="229"/>
      <c r="BG85" s="229"/>
      <c r="BH85" s="229"/>
      <c r="BI85" s="229"/>
      <c r="BJ85" s="229"/>
      <c r="BK85" s="229"/>
      <c r="BL85" s="229"/>
      <c r="BM85" s="229"/>
      <c r="BN85" s="229"/>
      <c r="BO85" s="229"/>
      <c r="BP85" s="229"/>
      <c r="BQ85" s="226">
        <v>79</v>
      </c>
      <c r="BR85" s="231"/>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12"/>
    </row>
    <row r="86" spans="1:131" s="213" customFormat="1" ht="26.25" customHeight="1">
      <c r="A86" s="225">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29"/>
      <c r="BF86" s="229"/>
      <c r="BG86" s="229"/>
      <c r="BH86" s="229"/>
      <c r="BI86" s="229"/>
      <c r="BJ86" s="229"/>
      <c r="BK86" s="229"/>
      <c r="BL86" s="229"/>
      <c r="BM86" s="229"/>
      <c r="BN86" s="229"/>
      <c r="BO86" s="229"/>
      <c r="BP86" s="229"/>
      <c r="BQ86" s="226">
        <v>80</v>
      </c>
      <c r="BR86" s="231"/>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12"/>
    </row>
    <row r="87" spans="1:131" s="213" customFormat="1" ht="26.25" customHeight="1">
      <c r="A87" s="233">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29"/>
      <c r="BF87" s="229"/>
      <c r="BG87" s="229"/>
      <c r="BH87" s="229"/>
      <c r="BI87" s="229"/>
      <c r="BJ87" s="229"/>
      <c r="BK87" s="229"/>
      <c r="BL87" s="229"/>
      <c r="BM87" s="229"/>
      <c r="BN87" s="229"/>
      <c r="BO87" s="229"/>
      <c r="BP87" s="229"/>
      <c r="BQ87" s="226">
        <v>81</v>
      </c>
      <c r="BR87" s="231"/>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12"/>
    </row>
    <row r="88" spans="1:131" s="213" customFormat="1" ht="26.25" customHeight="1" thickBot="1">
      <c r="A88" s="228" t="s">
        <v>236</v>
      </c>
      <c r="B88" s="1013" t="s">
        <v>244</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6485</v>
      </c>
      <c r="AG88" s="1028"/>
      <c r="AH88" s="1028"/>
      <c r="AI88" s="1028"/>
      <c r="AJ88" s="1028"/>
      <c r="AK88" s="1032"/>
      <c r="AL88" s="1032"/>
      <c r="AM88" s="1032"/>
      <c r="AN88" s="1032"/>
      <c r="AO88" s="1032"/>
      <c r="AP88" s="1028">
        <v>21586</v>
      </c>
      <c r="AQ88" s="1028"/>
      <c r="AR88" s="1028"/>
      <c r="AS88" s="1028"/>
      <c r="AT88" s="1028"/>
      <c r="AU88" s="1028">
        <v>5906</v>
      </c>
      <c r="AV88" s="1028"/>
      <c r="AW88" s="1028"/>
      <c r="AX88" s="1028"/>
      <c r="AY88" s="1028"/>
      <c r="AZ88" s="1029"/>
      <c r="BA88" s="1029"/>
      <c r="BB88" s="1029"/>
      <c r="BC88" s="1029"/>
      <c r="BD88" s="1030"/>
      <c r="BE88" s="229"/>
      <c r="BF88" s="229"/>
      <c r="BG88" s="229"/>
      <c r="BH88" s="229"/>
      <c r="BI88" s="229"/>
      <c r="BJ88" s="229"/>
      <c r="BK88" s="229"/>
      <c r="BL88" s="229"/>
      <c r="BM88" s="229"/>
      <c r="BN88" s="229"/>
      <c r="BO88" s="229"/>
      <c r="BP88" s="229"/>
      <c r="BQ88" s="226">
        <v>82</v>
      </c>
      <c r="BR88" s="231"/>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12"/>
    </row>
    <row r="89" spans="1:131" s="213" customFormat="1" ht="26.25" hidden="1" customHeight="1">
      <c r="A89" s="234"/>
      <c r="B89" s="235"/>
      <c r="C89" s="235"/>
      <c r="D89" s="235"/>
      <c r="E89" s="235"/>
      <c r="F89" s="235"/>
      <c r="G89" s="235"/>
      <c r="H89" s="235"/>
      <c r="I89" s="235"/>
      <c r="J89" s="235"/>
      <c r="K89" s="235"/>
      <c r="L89" s="235"/>
      <c r="M89" s="235"/>
      <c r="N89" s="235"/>
      <c r="O89" s="235"/>
      <c r="P89" s="235"/>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c r="AR89" s="236"/>
      <c r="AS89" s="236"/>
      <c r="AT89" s="236"/>
      <c r="AU89" s="236"/>
      <c r="AV89" s="236"/>
      <c r="AW89" s="236"/>
      <c r="AX89" s="236"/>
      <c r="AY89" s="236"/>
      <c r="AZ89" s="237"/>
      <c r="BA89" s="237"/>
      <c r="BB89" s="237"/>
      <c r="BC89" s="237"/>
      <c r="BD89" s="237"/>
      <c r="BE89" s="229"/>
      <c r="BF89" s="229"/>
      <c r="BG89" s="229"/>
      <c r="BH89" s="229"/>
      <c r="BI89" s="229"/>
      <c r="BJ89" s="229"/>
      <c r="BK89" s="229"/>
      <c r="BL89" s="229"/>
      <c r="BM89" s="229"/>
      <c r="BN89" s="229"/>
      <c r="BO89" s="229"/>
      <c r="BP89" s="229"/>
      <c r="BQ89" s="226">
        <v>83</v>
      </c>
      <c r="BR89" s="231"/>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12"/>
    </row>
    <row r="90" spans="1:131" s="213" customFormat="1" ht="26.25" hidden="1" customHeight="1">
      <c r="A90" s="234"/>
      <c r="B90" s="235"/>
      <c r="C90" s="235"/>
      <c r="D90" s="235"/>
      <c r="E90" s="235"/>
      <c r="F90" s="235"/>
      <c r="G90" s="235"/>
      <c r="H90" s="235"/>
      <c r="I90" s="235"/>
      <c r="J90" s="235"/>
      <c r="K90" s="235"/>
      <c r="L90" s="235"/>
      <c r="M90" s="235"/>
      <c r="N90" s="235"/>
      <c r="O90" s="235"/>
      <c r="P90" s="235"/>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c r="AR90" s="236"/>
      <c r="AS90" s="236"/>
      <c r="AT90" s="236"/>
      <c r="AU90" s="236"/>
      <c r="AV90" s="236"/>
      <c r="AW90" s="236"/>
      <c r="AX90" s="236"/>
      <c r="AY90" s="236"/>
      <c r="AZ90" s="237"/>
      <c r="BA90" s="237"/>
      <c r="BB90" s="237"/>
      <c r="BC90" s="237"/>
      <c r="BD90" s="237"/>
      <c r="BE90" s="229"/>
      <c r="BF90" s="229"/>
      <c r="BG90" s="229"/>
      <c r="BH90" s="229"/>
      <c r="BI90" s="229"/>
      <c r="BJ90" s="229"/>
      <c r="BK90" s="229"/>
      <c r="BL90" s="229"/>
      <c r="BM90" s="229"/>
      <c r="BN90" s="229"/>
      <c r="BO90" s="229"/>
      <c r="BP90" s="229"/>
      <c r="BQ90" s="226">
        <v>84</v>
      </c>
      <c r="BR90" s="231"/>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12"/>
    </row>
    <row r="91" spans="1:131" s="213" customFormat="1" ht="26.25" hidden="1" customHeight="1">
      <c r="A91" s="234"/>
      <c r="B91" s="235"/>
      <c r="C91" s="235"/>
      <c r="D91" s="235"/>
      <c r="E91" s="235"/>
      <c r="F91" s="235"/>
      <c r="G91" s="235"/>
      <c r="H91" s="235"/>
      <c r="I91" s="235"/>
      <c r="J91" s="235"/>
      <c r="K91" s="235"/>
      <c r="L91" s="235"/>
      <c r="M91" s="235"/>
      <c r="N91" s="235"/>
      <c r="O91" s="235"/>
      <c r="P91" s="235"/>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7"/>
      <c r="BA91" s="237"/>
      <c r="BB91" s="237"/>
      <c r="BC91" s="237"/>
      <c r="BD91" s="237"/>
      <c r="BE91" s="229"/>
      <c r="BF91" s="229"/>
      <c r="BG91" s="229"/>
      <c r="BH91" s="229"/>
      <c r="BI91" s="229"/>
      <c r="BJ91" s="229"/>
      <c r="BK91" s="229"/>
      <c r="BL91" s="229"/>
      <c r="BM91" s="229"/>
      <c r="BN91" s="229"/>
      <c r="BO91" s="229"/>
      <c r="BP91" s="229"/>
      <c r="BQ91" s="226">
        <v>85</v>
      </c>
      <c r="BR91" s="231"/>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12"/>
    </row>
    <row r="92" spans="1:131" s="213" customFormat="1" ht="26.25" hidden="1" customHeight="1">
      <c r="A92" s="234"/>
      <c r="B92" s="235"/>
      <c r="C92" s="235"/>
      <c r="D92" s="235"/>
      <c r="E92" s="235"/>
      <c r="F92" s="235"/>
      <c r="G92" s="235"/>
      <c r="H92" s="235"/>
      <c r="I92" s="235"/>
      <c r="J92" s="235"/>
      <c r="K92" s="235"/>
      <c r="L92" s="235"/>
      <c r="M92" s="235"/>
      <c r="N92" s="235"/>
      <c r="O92" s="235"/>
      <c r="P92" s="235"/>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c r="AR92" s="236"/>
      <c r="AS92" s="236"/>
      <c r="AT92" s="236"/>
      <c r="AU92" s="236"/>
      <c r="AV92" s="236"/>
      <c r="AW92" s="236"/>
      <c r="AX92" s="236"/>
      <c r="AY92" s="236"/>
      <c r="AZ92" s="237"/>
      <c r="BA92" s="237"/>
      <c r="BB92" s="237"/>
      <c r="BC92" s="237"/>
      <c r="BD92" s="237"/>
      <c r="BE92" s="229"/>
      <c r="BF92" s="229"/>
      <c r="BG92" s="229"/>
      <c r="BH92" s="229"/>
      <c r="BI92" s="229"/>
      <c r="BJ92" s="229"/>
      <c r="BK92" s="229"/>
      <c r="BL92" s="229"/>
      <c r="BM92" s="229"/>
      <c r="BN92" s="229"/>
      <c r="BO92" s="229"/>
      <c r="BP92" s="229"/>
      <c r="BQ92" s="226">
        <v>86</v>
      </c>
      <c r="BR92" s="231"/>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12"/>
    </row>
    <row r="93" spans="1:131" s="213" customFormat="1" ht="26.25" hidden="1" customHeight="1">
      <c r="A93" s="234"/>
      <c r="B93" s="235"/>
      <c r="C93" s="235"/>
      <c r="D93" s="235"/>
      <c r="E93" s="235"/>
      <c r="F93" s="235"/>
      <c r="G93" s="235"/>
      <c r="H93" s="235"/>
      <c r="I93" s="235"/>
      <c r="J93" s="235"/>
      <c r="K93" s="235"/>
      <c r="L93" s="235"/>
      <c r="M93" s="235"/>
      <c r="N93" s="235"/>
      <c r="O93" s="235"/>
      <c r="P93" s="235"/>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c r="AR93" s="236"/>
      <c r="AS93" s="236"/>
      <c r="AT93" s="236"/>
      <c r="AU93" s="236"/>
      <c r="AV93" s="236"/>
      <c r="AW93" s="236"/>
      <c r="AX93" s="236"/>
      <c r="AY93" s="236"/>
      <c r="AZ93" s="237"/>
      <c r="BA93" s="237"/>
      <c r="BB93" s="237"/>
      <c r="BC93" s="237"/>
      <c r="BD93" s="237"/>
      <c r="BE93" s="229"/>
      <c r="BF93" s="229"/>
      <c r="BG93" s="229"/>
      <c r="BH93" s="229"/>
      <c r="BI93" s="229"/>
      <c r="BJ93" s="229"/>
      <c r="BK93" s="229"/>
      <c r="BL93" s="229"/>
      <c r="BM93" s="229"/>
      <c r="BN93" s="229"/>
      <c r="BO93" s="229"/>
      <c r="BP93" s="229"/>
      <c r="BQ93" s="226">
        <v>87</v>
      </c>
      <c r="BR93" s="231"/>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12"/>
    </row>
    <row r="94" spans="1:131" s="213" customFormat="1" ht="26.25" hidden="1" customHeight="1">
      <c r="A94" s="234"/>
      <c r="B94" s="235"/>
      <c r="C94" s="235"/>
      <c r="D94" s="235"/>
      <c r="E94" s="235"/>
      <c r="F94" s="235"/>
      <c r="G94" s="235"/>
      <c r="H94" s="235"/>
      <c r="I94" s="235"/>
      <c r="J94" s="235"/>
      <c r="K94" s="235"/>
      <c r="L94" s="235"/>
      <c r="M94" s="235"/>
      <c r="N94" s="235"/>
      <c r="O94" s="235"/>
      <c r="P94" s="235"/>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c r="AR94" s="236"/>
      <c r="AS94" s="236"/>
      <c r="AT94" s="236"/>
      <c r="AU94" s="236"/>
      <c r="AV94" s="236"/>
      <c r="AW94" s="236"/>
      <c r="AX94" s="236"/>
      <c r="AY94" s="236"/>
      <c r="AZ94" s="237"/>
      <c r="BA94" s="237"/>
      <c r="BB94" s="237"/>
      <c r="BC94" s="237"/>
      <c r="BD94" s="237"/>
      <c r="BE94" s="229"/>
      <c r="BF94" s="229"/>
      <c r="BG94" s="229"/>
      <c r="BH94" s="229"/>
      <c r="BI94" s="229"/>
      <c r="BJ94" s="229"/>
      <c r="BK94" s="229"/>
      <c r="BL94" s="229"/>
      <c r="BM94" s="229"/>
      <c r="BN94" s="229"/>
      <c r="BO94" s="229"/>
      <c r="BP94" s="229"/>
      <c r="BQ94" s="226">
        <v>88</v>
      </c>
      <c r="BR94" s="231"/>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12"/>
    </row>
    <row r="95" spans="1:131" s="213" customFormat="1" ht="26.25" hidden="1" customHeight="1">
      <c r="A95" s="234"/>
      <c r="B95" s="235"/>
      <c r="C95" s="235"/>
      <c r="D95" s="235"/>
      <c r="E95" s="235"/>
      <c r="F95" s="235"/>
      <c r="G95" s="235"/>
      <c r="H95" s="235"/>
      <c r="I95" s="235"/>
      <c r="J95" s="235"/>
      <c r="K95" s="235"/>
      <c r="L95" s="235"/>
      <c r="M95" s="235"/>
      <c r="N95" s="235"/>
      <c r="O95" s="235"/>
      <c r="P95" s="235"/>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36"/>
      <c r="AN95" s="236"/>
      <c r="AO95" s="236"/>
      <c r="AP95" s="236"/>
      <c r="AQ95" s="236"/>
      <c r="AR95" s="236"/>
      <c r="AS95" s="236"/>
      <c r="AT95" s="236"/>
      <c r="AU95" s="236"/>
      <c r="AV95" s="236"/>
      <c r="AW95" s="236"/>
      <c r="AX95" s="236"/>
      <c r="AY95" s="236"/>
      <c r="AZ95" s="237"/>
      <c r="BA95" s="237"/>
      <c r="BB95" s="237"/>
      <c r="BC95" s="237"/>
      <c r="BD95" s="237"/>
      <c r="BE95" s="229"/>
      <c r="BF95" s="229"/>
      <c r="BG95" s="229"/>
      <c r="BH95" s="229"/>
      <c r="BI95" s="229"/>
      <c r="BJ95" s="229"/>
      <c r="BK95" s="229"/>
      <c r="BL95" s="229"/>
      <c r="BM95" s="229"/>
      <c r="BN95" s="229"/>
      <c r="BO95" s="229"/>
      <c r="BP95" s="229"/>
      <c r="BQ95" s="226">
        <v>89</v>
      </c>
      <c r="BR95" s="231"/>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12"/>
    </row>
    <row r="96" spans="1:131" s="213" customFormat="1" ht="26.25" hidden="1" customHeight="1">
      <c r="A96" s="234"/>
      <c r="B96" s="235"/>
      <c r="C96" s="235"/>
      <c r="D96" s="235"/>
      <c r="E96" s="235"/>
      <c r="F96" s="235"/>
      <c r="G96" s="235"/>
      <c r="H96" s="235"/>
      <c r="I96" s="235"/>
      <c r="J96" s="235"/>
      <c r="K96" s="235"/>
      <c r="L96" s="235"/>
      <c r="M96" s="235"/>
      <c r="N96" s="235"/>
      <c r="O96" s="235"/>
      <c r="P96" s="235"/>
      <c r="Q96" s="236"/>
      <c r="R96" s="236"/>
      <c r="S96" s="236"/>
      <c r="T96" s="236"/>
      <c r="U96" s="236"/>
      <c r="V96" s="236"/>
      <c r="W96" s="236"/>
      <c r="X96" s="236"/>
      <c r="Y96" s="236"/>
      <c r="Z96" s="236"/>
      <c r="AA96" s="236"/>
      <c r="AB96" s="236"/>
      <c r="AC96" s="236"/>
      <c r="AD96" s="236"/>
      <c r="AE96" s="236"/>
      <c r="AF96" s="236"/>
      <c r="AG96" s="236"/>
      <c r="AH96" s="236"/>
      <c r="AI96" s="236"/>
      <c r="AJ96" s="236"/>
      <c r="AK96" s="236"/>
      <c r="AL96" s="236"/>
      <c r="AM96" s="236"/>
      <c r="AN96" s="236"/>
      <c r="AO96" s="236"/>
      <c r="AP96" s="236"/>
      <c r="AQ96" s="236"/>
      <c r="AR96" s="236"/>
      <c r="AS96" s="236"/>
      <c r="AT96" s="236"/>
      <c r="AU96" s="236"/>
      <c r="AV96" s="236"/>
      <c r="AW96" s="236"/>
      <c r="AX96" s="236"/>
      <c r="AY96" s="236"/>
      <c r="AZ96" s="237"/>
      <c r="BA96" s="237"/>
      <c r="BB96" s="237"/>
      <c r="BC96" s="237"/>
      <c r="BD96" s="237"/>
      <c r="BE96" s="229"/>
      <c r="BF96" s="229"/>
      <c r="BG96" s="229"/>
      <c r="BH96" s="229"/>
      <c r="BI96" s="229"/>
      <c r="BJ96" s="229"/>
      <c r="BK96" s="229"/>
      <c r="BL96" s="229"/>
      <c r="BM96" s="229"/>
      <c r="BN96" s="229"/>
      <c r="BO96" s="229"/>
      <c r="BP96" s="229"/>
      <c r="BQ96" s="226">
        <v>90</v>
      </c>
      <c r="BR96" s="231"/>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12"/>
    </row>
    <row r="97" spans="1:131" s="213" customFormat="1" ht="26.25" hidden="1" customHeight="1">
      <c r="A97" s="234"/>
      <c r="B97" s="235"/>
      <c r="C97" s="235"/>
      <c r="D97" s="235"/>
      <c r="E97" s="235"/>
      <c r="F97" s="235"/>
      <c r="G97" s="235"/>
      <c r="H97" s="235"/>
      <c r="I97" s="235"/>
      <c r="J97" s="235"/>
      <c r="K97" s="235"/>
      <c r="L97" s="235"/>
      <c r="M97" s="235"/>
      <c r="N97" s="235"/>
      <c r="O97" s="235"/>
      <c r="P97" s="235"/>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236"/>
      <c r="AP97" s="236"/>
      <c r="AQ97" s="236"/>
      <c r="AR97" s="236"/>
      <c r="AS97" s="236"/>
      <c r="AT97" s="236"/>
      <c r="AU97" s="236"/>
      <c r="AV97" s="236"/>
      <c r="AW97" s="236"/>
      <c r="AX97" s="236"/>
      <c r="AY97" s="236"/>
      <c r="AZ97" s="237"/>
      <c r="BA97" s="237"/>
      <c r="BB97" s="237"/>
      <c r="BC97" s="237"/>
      <c r="BD97" s="237"/>
      <c r="BE97" s="229"/>
      <c r="BF97" s="229"/>
      <c r="BG97" s="229"/>
      <c r="BH97" s="229"/>
      <c r="BI97" s="229"/>
      <c r="BJ97" s="229"/>
      <c r="BK97" s="229"/>
      <c r="BL97" s="229"/>
      <c r="BM97" s="229"/>
      <c r="BN97" s="229"/>
      <c r="BO97" s="229"/>
      <c r="BP97" s="229"/>
      <c r="BQ97" s="226">
        <v>91</v>
      </c>
      <c r="BR97" s="231"/>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12"/>
    </row>
    <row r="98" spans="1:131" s="213" customFormat="1" ht="26.25" hidden="1" customHeight="1">
      <c r="A98" s="234"/>
      <c r="B98" s="235"/>
      <c r="C98" s="235"/>
      <c r="D98" s="235"/>
      <c r="E98" s="235"/>
      <c r="F98" s="235"/>
      <c r="G98" s="235"/>
      <c r="H98" s="235"/>
      <c r="I98" s="235"/>
      <c r="J98" s="235"/>
      <c r="K98" s="235"/>
      <c r="L98" s="235"/>
      <c r="M98" s="235"/>
      <c r="N98" s="235"/>
      <c r="O98" s="235"/>
      <c r="P98" s="235"/>
      <c r="Q98" s="236"/>
      <c r="R98" s="236"/>
      <c r="S98" s="236"/>
      <c r="T98" s="236"/>
      <c r="U98" s="236"/>
      <c r="V98" s="236"/>
      <c r="W98" s="236"/>
      <c r="X98" s="236"/>
      <c r="Y98" s="236"/>
      <c r="Z98" s="236"/>
      <c r="AA98" s="236"/>
      <c r="AB98" s="236"/>
      <c r="AC98" s="236"/>
      <c r="AD98" s="236"/>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7"/>
      <c r="BA98" s="237"/>
      <c r="BB98" s="237"/>
      <c r="BC98" s="237"/>
      <c r="BD98" s="237"/>
      <c r="BE98" s="229"/>
      <c r="BF98" s="229"/>
      <c r="BG98" s="229"/>
      <c r="BH98" s="229"/>
      <c r="BI98" s="229"/>
      <c r="BJ98" s="229"/>
      <c r="BK98" s="229"/>
      <c r="BL98" s="229"/>
      <c r="BM98" s="229"/>
      <c r="BN98" s="229"/>
      <c r="BO98" s="229"/>
      <c r="BP98" s="229"/>
      <c r="BQ98" s="226">
        <v>92</v>
      </c>
      <c r="BR98" s="231"/>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12"/>
    </row>
    <row r="99" spans="1:131" s="213" customFormat="1" ht="26.25" hidden="1" customHeight="1">
      <c r="A99" s="234"/>
      <c r="B99" s="235"/>
      <c r="C99" s="235"/>
      <c r="D99" s="235"/>
      <c r="E99" s="235"/>
      <c r="F99" s="235"/>
      <c r="G99" s="235"/>
      <c r="H99" s="235"/>
      <c r="I99" s="235"/>
      <c r="J99" s="235"/>
      <c r="K99" s="235"/>
      <c r="L99" s="235"/>
      <c r="M99" s="235"/>
      <c r="N99" s="235"/>
      <c r="O99" s="235"/>
      <c r="P99" s="235"/>
      <c r="Q99" s="236"/>
      <c r="R99" s="236"/>
      <c r="S99" s="236"/>
      <c r="T99" s="236"/>
      <c r="U99" s="236"/>
      <c r="V99" s="236"/>
      <c r="W99" s="236"/>
      <c r="X99" s="236"/>
      <c r="Y99" s="236"/>
      <c r="Z99" s="236"/>
      <c r="AA99" s="236"/>
      <c r="AB99" s="236"/>
      <c r="AC99" s="236"/>
      <c r="AD99" s="236"/>
      <c r="AE99" s="236"/>
      <c r="AF99" s="236"/>
      <c r="AG99" s="236"/>
      <c r="AH99" s="236"/>
      <c r="AI99" s="236"/>
      <c r="AJ99" s="236"/>
      <c r="AK99" s="236"/>
      <c r="AL99" s="236"/>
      <c r="AM99" s="236"/>
      <c r="AN99" s="236"/>
      <c r="AO99" s="236"/>
      <c r="AP99" s="236"/>
      <c r="AQ99" s="236"/>
      <c r="AR99" s="236"/>
      <c r="AS99" s="236"/>
      <c r="AT99" s="236"/>
      <c r="AU99" s="236"/>
      <c r="AV99" s="236"/>
      <c r="AW99" s="236"/>
      <c r="AX99" s="236"/>
      <c r="AY99" s="236"/>
      <c r="AZ99" s="237"/>
      <c r="BA99" s="237"/>
      <c r="BB99" s="237"/>
      <c r="BC99" s="237"/>
      <c r="BD99" s="237"/>
      <c r="BE99" s="229"/>
      <c r="BF99" s="229"/>
      <c r="BG99" s="229"/>
      <c r="BH99" s="229"/>
      <c r="BI99" s="229"/>
      <c r="BJ99" s="229"/>
      <c r="BK99" s="229"/>
      <c r="BL99" s="229"/>
      <c r="BM99" s="229"/>
      <c r="BN99" s="229"/>
      <c r="BO99" s="229"/>
      <c r="BP99" s="229"/>
      <c r="BQ99" s="226">
        <v>93</v>
      </c>
      <c r="BR99" s="231"/>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12"/>
    </row>
    <row r="100" spans="1:131" s="213" customFormat="1" ht="26.25" hidden="1" customHeight="1">
      <c r="A100" s="234"/>
      <c r="B100" s="235"/>
      <c r="C100" s="235"/>
      <c r="D100" s="235"/>
      <c r="E100" s="235"/>
      <c r="F100" s="235"/>
      <c r="G100" s="235"/>
      <c r="H100" s="235"/>
      <c r="I100" s="235"/>
      <c r="J100" s="235"/>
      <c r="K100" s="235"/>
      <c r="L100" s="235"/>
      <c r="M100" s="235"/>
      <c r="N100" s="235"/>
      <c r="O100" s="235"/>
      <c r="P100" s="235"/>
      <c r="Q100" s="236"/>
      <c r="R100" s="236"/>
      <c r="S100" s="236"/>
      <c r="T100" s="236"/>
      <c r="U100" s="236"/>
      <c r="V100" s="236"/>
      <c r="W100" s="236"/>
      <c r="X100" s="236"/>
      <c r="Y100" s="236"/>
      <c r="Z100" s="236"/>
      <c r="AA100" s="236"/>
      <c r="AB100" s="236"/>
      <c r="AC100" s="236"/>
      <c r="AD100" s="236"/>
      <c r="AE100" s="236"/>
      <c r="AF100" s="236"/>
      <c r="AG100" s="236"/>
      <c r="AH100" s="236"/>
      <c r="AI100" s="236"/>
      <c r="AJ100" s="236"/>
      <c r="AK100" s="236"/>
      <c r="AL100" s="236"/>
      <c r="AM100" s="236"/>
      <c r="AN100" s="236"/>
      <c r="AO100" s="236"/>
      <c r="AP100" s="236"/>
      <c r="AQ100" s="236"/>
      <c r="AR100" s="236"/>
      <c r="AS100" s="236"/>
      <c r="AT100" s="236"/>
      <c r="AU100" s="236"/>
      <c r="AV100" s="236"/>
      <c r="AW100" s="236"/>
      <c r="AX100" s="236"/>
      <c r="AY100" s="236"/>
      <c r="AZ100" s="237"/>
      <c r="BA100" s="237"/>
      <c r="BB100" s="237"/>
      <c r="BC100" s="237"/>
      <c r="BD100" s="237"/>
      <c r="BE100" s="229"/>
      <c r="BF100" s="229"/>
      <c r="BG100" s="229"/>
      <c r="BH100" s="229"/>
      <c r="BI100" s="229"/>
      <c r="BJ100" s="229"/>
      <c r="BK100" s="229"/>
      <c r="BL100" s="229"/>
      <c r="BM100" s="229"/>
      <c r="BN100" s="229"/>
      <c r="BO100" s="229"/>
      <c r="BP100" s="229"/>
      <c r="BQ100" s="226">
        <v>94</v>
      </c>
      <c r="BR100" s="231"/>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12"/>
    </row>
    <row r="101" spans="1:131" s="213" customFormat="1" ht="26.25" hidden="1" customHeight="1">
      <c r="A101" s="234"/>
      <c r="B101" s="235"/>
      <c r="C101" s="235"/>
      <c r="D101" s="235"/>
      <c r="E101" s="235"/>
      <c r="F101" s="235"/>
      <c r="G101" s="235"/>
      <c r="H101" s="235"/>
      <c r="I101" s="235"/>
      <c r="J101" s="235"/>
      <c r="K101" s="235"/>
      <c r="L101" s="235"/>
      <c r="M101" s="235"/>
      <c r="N101" s="235"/>
      <c r="O101" s="235"/>
      <c r="P101" s="235"/>
      <c r="Q101" s="236"/>
      <c r="R101" s="236"/>
      <c r="S101" s="236"/>
      <c r="T101" s="236"/>
      <c r="U101" s="236"/>
      <c r="V101" s="236"/>
      <c r="W101" s="236"/>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7"/>
      <c r="BA101" s="237"/>
      <c r="BB101" s="237"/>
      <c r="BC101" s="237"/>
      <c r="BD101" s="237"/>
      <c r="BE101" s="229"/>
      <c r="BF101" s="229"/>
      <c r="BG101" s="229"/>
      <c r="BH101" s="229"/>
      <c r="BI101" s="229"/>
      <c r="BJ101" s="229"/>
      <c r="BK101" s="229"/>
      <c r="BL101" s="229"/>
      <c r="BM101" s="229"/>
      <c r="BN101" s="229"/>
      <c r="BO101" s="229"/>
      <c r="BP101" s="229"/>
      <c r="BQ101" s="226">
        <v>95</v>
      </c>
      <c r="BR101" s="231"/>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12"/>
    </row>
    <row r="102" spans="1:131" s="213" customFormat="1" ht="26.25" customHeight="1" thickBot="1">
      <c r="A102" s="234"/>
      <c r="B102" s="235"/>
      <c r="C102" s="235"/>
      <c r="D102" s="235"/>
      <c r="E102" s="235"/>
      <c r="F102" s="235"/>
      <c r="G102" s="235"/>
      <c r="H102" s="235"/>
      <c r="I102" s="235"/>
      <c r="J102" s="235"/>
      <c r="K102" s="235"/>
      <c r="L102" s="235"/>
      <c r="M102" s="235"/>
      <c r="N102" s="235"/>
      <c r="O102" s="235"/>
      <c r="P102" s="235"/>
      <c r="Q102" s="236"/>
      <c r="R102" s="236"/>
      <c r="S102" s="236"/>
      <c r="T102" s="236"/>
      <c r="U102" s="236"/>
      <c r="V102" s="236"/>
      <c r="W102" s="236"/>
      <c r="X102" s="236"/>
      <c r="Y102" s="236"/>
      <c r="Z102" s="236"/>
      <c r="AA102" s="236"/>
      <c r="AB102" s="236"/>
      <c r="AC102" s="236"/>
      <c r="AD102" s="236"/>
      <c r="AE102" s="236"/>
      <c r="AF102" s="236"/>
      <c r="AG102" s="236"/>
      <c r="AH102" s="236"/>
      <c r="AI102" s="236"/>
      <c r="AJ102" s="236"/>
      <c r="AK102" s="236"/>
      <c r="AL102" s="236"/>
      <c r="AM102" s="236"/>
      <c r="AN102" s="236"/>
      <c r="AO102" s="236"/>
      <c r="AP102" s="236"/>
      <c r="AQ102" s="236"/>
      <c r="AR102" s="236"/>
      <c r="AS102" s="236"/>
      <c r="AT102" s="236"/>
      <c r="AU102" s="236"/>
      <c r="AV102" s="236"/>
      <c r="AW102" s="236"/>
      <c r="AX102" s="236"/>
      <c r="AY102" s="236"/>
      <c r="AZ102" s="237"/>
      <c r="BA102" s="237"/>
      <c r="BB102" s="237"/>
      <c r="BC102" s="237"/>
      <c r="BD102" s="237"/>
      <c r="BE102" s="229"/>
      <c r="BF102" s="229"/>
      <c r="BG102" s="229"/>
      <c r="BH102" s="229"/>
      <c r="BI102" s="229"/>
      <c r="BJ102" s="229"/>
      <c r="BK102" s="229"/>
      <c r="BL102" s="229"/>
      <c r="BM102" s="229"/>
      <c r="BN102" s="229"/>
      <c r="BO102" s="229"/>
      <c r="BP102" s="229"/>
      <c r="BQ102" s="228" t="s">
        <v>236</v>
      </c>
      <c r="BR102" s="1013" t="s">
        <v>245</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39</v>
      </c>
      <c r="CS102" s="1020"/>
      <c r="CT102" s="1020"/>
      <c r="CU102" s="1020"/>
      <c r="CV102" s="1021"/>
      <c r="CW102" s="1019">
        <v>0</v>
      </c>
      <c r="CX102" s="1020"/>
      <c r="CY102" s="1020"/>
      <c r="CZ102" s="1020"/>
      <c r="DA102" s="1021"/>
      <c r="DB102" s="1019" t="s">
        <v>535</v>
      </c>
      <c r="DC102" s="1020"/>
      <c r="DD102" s="1020"/>
      <c r="DE102" s="1020"/>
      <c r="DF102" s="1021"/>
      <c r="DG102" s="1019">
        <v>42</v>
      </c>
      <c r="DH102" s="1020"/>
      <c r="DI102" s="1020"/>
      <c r="DJ102" s="1020"/>
      <c r="DK102" s="1021"/>
      <c r="DL102" s="1019" t="s">
        <v>535</v>
      </c>
      <c r="DM102" s="1020"/>
      <c r="DN102" s="1020"/>
      <c r="DO102" s="1020"/>
      <c r="DP102" s="1021"/>
      <c r="DQ102" s="1019">
        <v>27</v>
      </c>
      <c r="DR102" s="1020"/>
      <c r="DS102" s="1020"/>
      <c r="DT102" s="1020"/>
      <c r="DU102" s="1021"/>
      <c r="DV102" s="1002"/>
      <c r="DW102" s="1003"/>
      <c r="DX102" s="1003"/>
      <c r="DY102" s="1003"/>
      <c r="DZ102" s="1004"/>
      <c r="EA102" s="212"/>
    </row>
    <row r="103" spans="1:131" s="213" customFormat="1" ht="26.25" customHeight="1">
      <c r="A103" s="234"/>
      <c r="B103" s="235"/>
      <c r="C103" s="235"/>
      <c r="D103" s="235"/>
      <c r="E103" s="235"/>
      <c r="F103" s="235"/>
      <c r="G103" s="235"/>
      <c r="H103" s="235"/>
      <c r="I103" s="235"/>
      <c r="J103" s="235"/>
      <c r="K103" s="235"/>
      <c r="L103" s="235"/>
      <c r="M103" s="235"/>
      <c r="N103" s="235"/>
      <c r="O103" s="235"/>
      <c r="P103" s="235"/>
      <c r="Q103" s="236"/>
      <c r="R103" s="236"/>
      <c r="S103" s="236"/>
      <c r="T103" s="236"/>
      <c r="U103" s="236"/>
      <c r="V103" s="236"/>
      <c r="W103" s="236"/>
      <c r="X103" s="236"/>
      <c r="Y103" s="236"/>
      <c r="Z103" s="236"/>
      <c r="AA103" s="236"/>
      <c r="AB103" s="236"/>
      <c r="AC103" s="236"/>
      <c r="AD103" s="236"/>
      <c r="AE103" s="236"/>
      <c r="AF103" s="236"/>
      <c r="AG103" s="236"/>
      <c r="AH103" s="236"/>
      <c r="AI103" s="236"/>
      <c r="AJ103" s="236"/>
      <c r="AK103" s="236"/>
      <c r="AL103" s="236"/>
      <c r="AM103" s="236"/>
      <c r="AN103" s="236"/>
      <c r="AO103" s="236"/>
      <c r="AP103" s="236"/>
      <c r="AQ103" s="236"/>
      <c r="AR103" s="236"/>
      <c r="AS103" s="236"/>
      <c r="AT103" s="236"/>
      <c r="AU103" s="236"/>
      <c r="AV103" s="236"/>
      <c r="AW103" s="236"/>
      <c r="AX103" s="236"/>
      <c r="AY103" s="236"/>
      <c r="AZ103" s="237"/>
      <c r="BA103" s="237"/>
      <c r="BB103" s="237"/>
      <c r="BC103" s="237"/>
      <c r="BD103" s="237"/>
      <c r="BE103" s="229"/>
      <c r="BF103" s="229"/>
      <c r="BG103" s="229"/>
      <c r="BH103" s="229"/>
      <c r="BI103" s="229"/>
      <c r="BJ103" s="229"/>
      <c r="BK103" s="229"/>
      <c r="BL103" s="229"/>
      <c r="BM103" s="229"/>
      <c r="BN103" s="229"/>
      <c r="BO103" s="229"/>
      <c r="BP103" s="229"/>
      <c r="BQ103" s="1005" t="s">
        <v>536</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12"/>
    </row>
    <row r="104" spans="1:131" s="213" customFormat="1" ht="26.25" customHeight="1">
      <c r="A104" s="234"/>
      <c r="B104" s="235"/>
      <c r="C104" s="235"/>
      <c r="D104" s="235"/>
      <c r="E104" s="235"/>
      <c r="F104" s="235"/>
      <c r="G104" s="235"/>
      <c r="H104" s="235"/>
      <c r="I104" s="235"/>
      <c r="J104" s="235"/>
      <c r="K104" s="235"/>
      <c r="L104" s="235"/>
      <c r="M104" s="235"/>
      <c r="N104" s="235"/>
      <c r="O104" s="235"/>
      <c r="P104" s="235"/>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236"/>
      <c r="AP104" s="236"/>
      <c r="AQ104" s="236"/>
      <c r="AR104" s="236"/>
      <c r="AS104" s="236"/>
      <c r="AT104" s="236"/>
      <c r="AU104" s="236"/>
      <c r="AV104" s="236"/>
      <c r="AW104" s="236"/>
      <c r="AX104" s="236"/>
      <c r="AY104" s="236"/>
      <c r="AZ104" s="237"/>
      <c r="BA104" s="237"/>
      <c r="BB104" s="237"/>
      <c r="BC104" s="237"/>
      <c r="BD104" s="237"/>
      <c r="BE104" s="229"/>
      <c r="BF104" s="229"/>
      <c r="BG104" s="229"/>
      <c r="BH104" s="229"/>
      <c r="BI104" s="229"/>
      <c r="BJ104" s="229"/>
      <c r="BK104" s="229"/>
      <c r="BL104" s="229"/>
      <c r="BM104" s="229"/>
      <c r="BN104" s="229"/>
      <c r="BO104" s="229"/>
      <c r="BP104" s="229"/>
      <c r="BQ104" s="1006" t="s">
        <v>537</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12"/>
    </row>
    <row r="105" spans="1:131" s="213" customFormat="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32"/>
      <c r="BR105" s="232"/>
      <c r="BS105" s="232"/>
      <c r="BT105" s="232"/>
      <c r="BU105" s="232"/>
      <c r="BV105" s="232"/>
      <c r="BW105" s="232"/>
      <c r="BX105" s="232"/>
      <c r="BY105" s="232"/>
      <c r="BZ105" s="232"/>
      <c r="CA105" s="232"/>
      <c r="CB105" s="232"/>
      <c r="CC105" s="232"/>
      <c r="CD105" s="232"/>
      <c r="CE105" s="232"/>
      <c r="CF105" s="232"/>
      <c r="CG105" s="232"/>
      <c r="CH105" s="232"/>
      <c r="CI105" s="232"/>
      <c r="CJ105" s="232"/>
      <c r="CK105" s="232"/>
      <c r="CL105" s="232"/>
      <c r="CM105" s="232"/>
      <c r="CN105" s="232"/>
      <c r="CO105" s="232"/>
      <c r="CP105" s="232"/>
      <c r="CQ105" s="232"/>
      <c r="CR105" s="232"/>
      <c r="CS105" s="232"/>
      <c r="CT105" s="232"/>
      <c r="CU105" s="232"/>
      <c r="CV105" s="232"/>
      <c r="CW105" s="232"/>
      <c r="CX105" s="232"/>
      <c r="CY105" s="232"/>
      <c r="CZ105" s="232"/>
      <c r="DA105" s="232"/>
      <c r="DB105" s="232"/>
      <c r="DC105" s="232"/>
      <c r="DD105" s="232"/>
      <c r="DE105" s="232"/>
      <c r="DF105" s="232"/>
      <c r="DG105" s="232"/>
      <c r="DH105" s="232"/>
      <c r="DI105" s="232"/>
      <c r="DJ105" s="232"/>
      <c r="DK105" s="232"/>
      <c r="DL105" s="232"/>
      <c r="DM105" s="232"/>
      <c r="DN105" s="232"/>
      <c r="DO105" s="232"/>
      <c r="DP105" s="232"/>
      <c r="DQ105" s="232"/>
      <c r="DR105" s="232"/>
      <c r="DS105" s="232"/>
      <c r="DT105" s="232"/>
      <c r="DU105" s="232"/>
      <c r="DV105" s="232"/>
      <c r="DW105" s="232"/>
      <c r="DX105" s="232"/>
      <c r="DY105" s="232"/>
      <c r="DZ105" s="232"/>
      <c r="EA105" s="212"/>
    </row>
    <row r="106" spans="1:131" s="213" customFormat="1" ht="11.25" customHeight="1">
      <c r="A106" s="238"/>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8"/>
      <c r="BJ106" s="238"/>
      <c r="BK106" s="238"/>
      <c r="BL106" s="238"/>
      <c r="BM106" s="238"/>
      <c r="BN106" s="238"/>
      <c r="BO106" s="238"/>
      <c r="BP106" s="238"/>
      <c r="BQ106" s="232"/>
      <c r="BR106" s="232"/>
      <c r="BS106" s="232"/>
      <c r="BT106" s="232"/>
      <c r="BU106" s="232"/>
      <c r="BV106" s="232"/>
      <c r="BW106" s="232"/>
      <c r="BX106" s="232"/>
      <c r="BY106" s="232"/>
      <c r="BZ106" s="232"/>
      <c r="CA106" s="232"/>
      <c r="CB106" s="232"/>
      <c r="CC106" s="232"/>
      <c r="CD106" s="232"/>
      <c r="CE106" s="232"/>
      <c r="CF106" s="232"/>
      <c r="CG106" s="232"/>
      <c r="CH106" s="232"/>
      <c r="CI106" s="232"/>
      <c r="CJ106" s="232"/>
      <c r="CK106" s="232"/>
      <c r="CL106" s="232"/>
      <c r="CM106" s="232"/>
      <c r="CN106" s="232"/>
      <c r="CO106" s="232"/>
      <c r="CP106" s="232"/>
      <c r="CQ106" s="232"/>
      <c r="CR106" s="232"/>
      <c r="CS106" s="232"/>
      <c r="CT106" s="232"/>
      <c r="CU106" s="232"/>
      <c r="CV106" s="232"/>
      <c r="CW106" s="232"/>
      <c r="CX106" s="232"/>
      <c r="CY106" s="232"/>
      <c r="CZ106" s="232"/>
      <c r="DA106" s="232"/>
      <c r="DB106" s="232"/>
      <c r="DC106" s="232"/>
      <c r="DD106" s="232"/>
      <c r="DE106" s="232"/>
      <c r="DF106" s="232"/>
      <c r="DG106" s="232"/>
      <c r="DH106" s="232"/>
      <c r="DI106" s="232"/>
      <c r="DJ106" s="232"/>
      <c r="DK106" s="232"/>
      <c r="DL106" s="232"/>
      <c r="DM106" s="232"/>
      <c r="DN106" s="232"/>
      <c r="DO106" s="232"/>
      <c r="DP106" s="232"/>
      <c r="DQ106" s="232"/>
      <c r="DR106" s="232"/>
      <c r="DS106" s="232"/>
      <c r="DT106" s="232"/>
      <c r="DU106" s="232"/>
      <c r="DV106" s="232"/>
      <c r="DW106" s="232"/>
      <c r="DX106" s="232"/>
      <c r="DY106" s="232"/>
      <c r="DZ106" s="232"/>
      <c r="EA106" s="212"/>
    </row>
    <row r="107" spans="1:131" s="212" customFormat="1" ht="26.25" customHeight="1" thickBot="1">
      <c r="A107" s="239" t="s">
        <v>246</v>
      </c>
      <c r="B107" s="402"/>
      <c r="C107" s="402"/>
      <c r="D107" s="402"/>
      <c r="E107" s="402"/>
      <c r="F107" s="402"/>
      <c r="G107" s="402"/>
      <c r="H107" s="402"/>
      <c r="I107" s="402"/>
      <c r="J107" s="402"/>
      <c r="K107" s="402"/>
      <c r="L107" s="402"/>
      <c r="M107" s="402"/>
      <c r="N107" s="402"/>
      <c r="O107" s="402"/>
      <c r="P107" s="402"/>
      <c r="Q107" s="402"/>
      <c r="R107" s="402"/>
      <c r="S107" s="402"/>
      <c r="T107" s="402"/>
      <c r="U107" s="402"/>
      <c r="V107" s="402"/>
      <c r="W107" s="402"/>
      <c r="X107" s="402"/>
      <c r="Y107" s="402"/>
      <c r="Z107" s="402"/>
      <c r="AA107" s="402"/>
      <c r="AB107" s="402"/>
      <c r="AC107" s="402"/>
      <c r="AD107" s="402"/>
      <c r="AE107" s="402"/>
      <c r="AF107" s="402"/>
      <c r="AG107" s="402"/>
      <c r="AH107" s="402"/>
      <c r="AI107" s="402"/>
      <c r="AJ107" s="402"/>
      <c r="AK107" s="402"/>
      <c r="AL107" s="402"/>
      <c r="AM107" s="402"/>
      <c r="AN107" s="402"/>
      <c r="AO107" s="402"/>
      <c r="AP107" s="402"/>
      <c r="AQ107" s="402"/>
      <c r="AR107" s="402"/>
      <c r="AS107" s="402"/>
      <c r="AT107" s="402"/>
      <c r="AU107" s="239" t="s">
        <v>538</v>
      </c>
      <c r="AV107" s="402"/>
      <c r="AW107" s="402"/>
      <c r="AX107" s="402"/>
      <c r="AY107" s="402"/>
      <c r="AZ107" s="402"/>
      <c r="BA107" s="402"/>
      <c r="BB107" s="402"/>
      <c r="BC107" s="402"/>
      <c r="BD107" s="402"/>
      <c r="BE107" s="402"/>
      <c r="BF107" s="402"/>
      <c r="BG107" s="402"/>
      <c r="BH107" s="402"/>
      <c r="BI107" s="402"/>
      <c r="BJ107" s="402"/>
      <c r="BK107" s="402"/>
      <c r="BL107" s="402"/>
      <c r="BM107" s="402"/>
      <c r="BN107" s="402"/>
      <c r="BO107" s="402"/>
      <c r="BP107" s="402"/>
      <c r="BQ107" s="402"/>
      <c r="BR107" s="402"/>
      <c r="BS107" s="402"/>
      <c r="BT107" s="402"/>
      <c r="BU107" s="402"/>
      <c r="BV107" s="402"/>
      <c r="BW107" s="402"/>
      <c r="BX107" s="402"/>
      <c r="BY107" s="402"/>
      <c r="BZ107" s="402"/>
      <c r="CA107" s="402"/>
      <c r="CB107" s="402"/>
      <c r="CC107" s="402"/>
      <c r="CD107" s="402"/>
      <c r="CE107" s="402"/>
      <c r="CF107" s="402"/>
      <c r="CG107" s="402"/>
      <c r="CH107" s="402"/>
      <c r="CI107" s="402"/>
      <c r="CJ107" s="402"/>
      <c r="CK107" s="402"/>
      <c r="CL107" s="402"/>
      <c r="CM107" s="402"/>
      <c r="CN107" s="402"/>
      <c r="CO107" s="402"/>
      <c r="CP107" s="402"/>
      <c r="CQ107" s="402"/>
      <c r="CR107" s="402"/>
      <c r="CS107" s="402"/>
      <c r="CT107" s="402"/>
      <c r="CU107" s="402"/>
      <c r="CV107" s="402"/>
      <c r="CW107" s="402"/>
      <c r="CX107" s="402"/>
      <c r="CY107" s="402"/>
      <c r="CZ107" s="402"/>
      <c r="DA107" s="402"/>
      <c r="DB107" s="402"/>
      <c r="DC107" s="402"/>
      <c r="DD107" s="402"/>
      <c r="DE107" s="402"/>
      <c r="DF107" s="402"/>
      <c r="DG107" s="402"/>
      <c r="DH107" s="402"/>
      <c r="DI107" s="402"/>
      <c r="DJ107" s="402"/>
      <c r="DK107" s="402"/>
      <c r="DL107" s="402"/>
      <c r="DM107" s="402"/>
      <c r="DN107" s="402"/>
      <c r="DO107" s="402"/>
      <c r="DP107" s="402"/>
      <c r="DQ107" s="402"/>
      <c r="DR107" s="402"/>
      <c r="DS107" s="402"/>
      <c r="DT107" s="402"/>
      <c r="DU107" s="402"/>
      <c r="DV107" s="402"/>
      <c r="DW107" s="402"/>
      <c r="DX107" s="402"/>
      <c r="DY107" s="402"/>
      <c r="DZ107" s="402"/>
    </row>
    <row r="108" spans="1:131" s="212" customFormat="1" ht="26.25" customHeight="1">
      <c r="A108" s="1007" t="s">
        <v>247</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248</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12" customFormat="1" ht="26.25" customHeight="1">
      <c r="A109" s="962" t="s">
        <v>249</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250</v>
      </c>
      <c r="AB109" s="963"/>
      <c r="AC109" s="963"/>
      <c r="AD109" s="963"/>
      <c r="AE109" s="964"/>
      <c r="AF109" s="965" t="s">
        <v>195</v>
      </c>
      <c r="AG109" s="963"/>
      <c r="AH109" s="963"/>
      <c r="AI109" s="963"/>
      <c r="AJ109" s="964"/>
      <c r="AK109" s="965" t="s">
        <v>194</v>
      </c>
      <c r="AL109" s="963"/>
      <c r="AM109" s="963"/>
      <c r="AN109" s="963"/>
      <c r="AO109" s="964"/>
      <c r="AP109" s="965" t="s">
        <v>251</v>
      </c>
      <c r="AQ109" s="963"/>
      <c r="AR109" s="963"/>
      <c r="AS109" s="963"/>
      <c r="AT109" s="994"/>
      <c r="AU109" s="962" t="s">
        <v>249</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250</v>
      </c>
      <c r="BR109" s="963"/>
      <c r="BS109" s="963"/>
      <c r="BT109" s="963"/>
      <c r="BU109" s="964"/>
      <c r="BV109" s="965" t="s">
        <v>195</v>
      </c>
      <c r="BW109" s="963"/>
      <c r="BX109" s="963"/>
      <c r="BY109" s="963"/>
      <c r="BZ109" s="964"/>
      <c r="CA109" s="965" t="s">
        <v>194</v>
      </c>
      <c r="CB109" s="963"/>
      <c r="CC109" s="963"/>
      <c r="CD109" s="963"/>
      <c r="CE109" s="964"/>
      <c r="CF109" s="1001" t="s">
        <v>251</v>
      </c>
      <c r="CG109" s="1001"/>
      <c r="CH109" s="1001"/>
      <c r="CI109" s="1001"/>
      <c r="CJ109" s="1001"/>
      <c r="CK109" s="965" t="s">
        <v>252</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250</v>
      </c>
      <c r="DH109" s="963"/>
      <c r="DI109" s="963"/>
      <c r="DJ109" s="963"/>
      <c r="DK109" s="964"/>
      <c r="DL109" s="965" t="s">
        <v>195</v>
      </c>
      <c r="DM109" s="963"/>
      <c r="DN109" s="963"/>
      <c r="DO109" s="963"/>
      <c r="DP109" s="964"/>
      <c r="DQ109" s="965" t="s">
        <v>194</v>
      </c>
      <c r="DR109" s="963"/>
      <c r="DS109" s="963"/>
      <c r="DT109" s="963"/>
      <c r="DU109" s="964"/>
      <c r="DV109" s="965" t="s">
        <v>251</v>
      </c>
      <c r="DW109" s="963"/>
      <c r="DX109" s="963"/>
      <c r="DY109" s="963"/>
      <c r="DZ109" s="994"/>
    </row>
    <row r="110" spans="1:131" s="212" customFormat="1" ht="26.25" customHeight="1">
      <c r="A110" s="865" t="s">
        <v>253</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1057543</v>
      </c>
      <c r="AB110" s="956"/>
      <c r="AC110" s="956"/>
      <c r="AD110" s="956"/>
      <c r="AE110" s="957"/>
      <c r="AF110" s="958">
        <v>1104573</v>
      </c>
      <c r="AG110" s="956"/>
      <c r="AH110" s="956"/>
      <c r="AI110" s="956"/>
      <c r="AJ110" s="957"/>
      <c r="AK110" s="958">
        <v>1184419</v>
      </c>
      <c r="AL110" s="956"/>
      <c r="AM110" s="956"/>
      <c r="AN110" s="956"/>
      <c r="AO110" s="957"/>
      <c r="AP110" s="959">
        <v>24.3</v>
      </c>
      <c r="AQ110" s="960"/>
      <c r="AR110" s="960"/>
      <c r="AS110" s="960"/>
      <c r="AT110" s="961"/>
      <c r="AU110" s="995" t="s">
        <v>52</v>
      </c>
      <c r="AV110" s="996"/>
      <c r="AW110" s="996"/>
      <c r="AX110" s="996"/>
      <c r="AY110" s="996"/>
      <c r="AZ110" s="901" t="s">
        <v>254</v>
      </c>
      <c r="BA110" s="866"/>
      <c r="BB110" s="866"/>
      <c r="BC110" s="866"/>
      <c r="BD110" s="866"/>
      <c r="BE110" s="866"/>
      <c r="BF110" s="866"/>
      <c r="BG110" s="866"/>
      <c r="BH110" s="866"/>
      <c r="BI110" s="866"/>
      <c r="BJ110" s="866"/>
      <c r="BK110" s="866"/>
      <c r="BL110" s="866"/>
      <c r="BM110" s="866"/>
      <c r="BN110" s="866"/>
      <c r="BO110" s="866"/>
      <c r="BP110" s="867"/>
      <c r="BQ110" s="902">
        <v>12596054</v>
      </c>
      <c r="BR110" s="883"/>
      <c r="BS110" s="883"/>
      <c r="BT110" s="883"/>
      <c r="BU110" s="883"/>
      <c r="BV110" s="883">
        <v>12979446</v>
      </c>
      <c r="BW110" s="883"/>
      <c r="BX110" s="883"/>
      <c r="BY110" s="883"/>
      <c r="BZ110" s="883"/>
      <c r="CA110" s="883">
        <v>13111669</v>
      </c>
      <c r="CB110" s="883"/>
      <c r="CC110" s="883"/>
      <c r="CD110" s="883"/>
      <c r="CE110" s="883"/>
      <c r="CF110" s="927">
        <v>268.60000000000002</v>
      </c>
      <c r="CG110" s="928"/>
      <c r="CH110" s="928"/>
      <c r="CI110" s="928"/>
      <c r="CJ110" s="928"/>
      <c r="CK110" s="991" t="s">
        <v>255</v>
      </c>
      <c r="CL110" s="947"/>
      <c r="CM110" s="952" t="s">
        <v>256</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02" t="s">
        <v>508</v>
      </c>
      <c r="DH110" s="883"/>
      <c r="DI110" s="883"/>
      <c r="DJ110" s="883"/>
      <c r="DK110" s="883"/>
      <c r="DL110" s="883" t="s">
        <v>508</v>
      </c>
      <c r="DM110" s="883"/>
      <c r="DN110" s="883"/>
      <c r="DO110" s="883"/>
      <c r="DP110" s="883"/>
      <c r="DQ110" s="883" t="s">
        <v>508</v>
      </c>
      <c r="DR110" s="883"/>
      <c r="DS110" s="883"/>
      <c r="DT110" s="883"/>
      <c r="DU110" s="883"/>
      <c r="DV110" s="884" t="s">
        <v>508</v>
      </c>
      <c r="DW110" s="884"/>
      <c r="DX110" s="884"/>
      <c r="DY110" s="884"/>
      <c r="DZ110" s="885"/>
    </row>
    <row r="111" spans="1:131" s="212" customFormat="1" ht="26.25" customHeight="1">
      <c r="A111" s="832" t="s">
        <v>257</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77" t="s">
        <v>508</v>
      </c>
      <c r="AB111" s="978"/>
      <c r="AC111" s="978"/>
      <c r="AD111" s="978"/>
      <c r="AE111" s="979"/>
      <c r="AF111" s="980" t="s">
        <v>508</v>
      </c>
      <c r="AG111" s="978"/>
      <c r="AH111" s="978"/>
      <c r="AI111" s="978"/>
      <c r="AJ111" s="979"/>
      <c r="AK111" s="980" t="s">
        <v>508</v>
      </c>
      <c r="AL111" s="978"/>
      <c r="AM111" s="978"/>
      <c r="AN111" s="978"/>
      <c r="AO111" s="979"/>
      <c r="AP111" s="981" t="s">
        <v>508</v>
      </c>
      <c r="AQ111" s="982"/>
      <c r="AR111" s="982"/>
      <c r="AS111" s="982"/>
      <c r="AT111" s="983"/>
      <c r="AU111" s="997"/>
      <c r="AV111" s="998"/>
      <c r="AW111" s="998"/>
      <c r="AX111" s="998"/>
      <c r="AY111" s="998"/>
      <c r="AZ111" s="873" t="s">
        <v>258</v>
      </c>
      <c r="BA111" s="808"/>
      <c r="BB111" s="808"/>
      <c r="BC111" s="808"/>
      <c r="BD111" s="808"/>
      <c r="BE111" s="808"/>
      <c r="BF111" s="808"/>
      <c r="BG111" s="808"/>
      <c r="BH111" s="808"/>
      <c r="BI111" s="808"/>
      <c r="BJ111" s="808"/>
      <c r="BK111" s="808"/>
      <c r="BL111" s="808"/>
      <c r="BM111" s="808"/>
      <c r="BN111" s="808"/>
      <c r="BO111" s="808"/>
      <c r="BP111" s="809"/>
      <c r="BQ111" s="874">
        <v>18532</v>
      </c>
      <c r="BR111" s="875"/>
      <c r="BS111" s="875"/>
      <c r="BT111" s="875"/>
      <c r="BU111" s="875"/>
      <c r="BV111" s="875">
        <v>15443</v>
      </c>
      <c r="BW111" s="875"/>
      <c r="BX111" s="875"/>
      <c r="BY111" s="875"/>
      <c r="BZ111" s="875"/>
      <c r="CA111" s="875">
        <v>12354</v>
      </c>
      <c r="CB111" s="875"/>
      <c r="CC111" s="875"/>
      <c r="CD111" s="875"/>
      <c r="CE111" s="875"/>
      <c r="CF111" s="936">
        <v>0.3</v>
      </c>
      <c r="CG111" s="937"/>
      <c r="CH111" s="937"/>
      <c r="CI111" s="937"/>
      <c r="CJ111" s="937"/>
      <c r="CK111" s="992"/>
      <c r="CL111" s="949"/>
      <c r="CM111" s="886" t="s">
        <v>259</v>
      </c>
      <c r="CN111" s="887"/>
      <c r="CO111" s="887"/>
      <c r="CP111" s="887"/>
      <c r="CQ111" s="887"/>
      <c r="CR111" s="887"/>
      <c r="CS111" s="887"/>
      <c r="CT111" s="887"/>
      <c r="CU111" s="887"/>
      <c r="CV111" s="887"/>
      <c r="CW111" s="887"/>
      <c r="CX111" s="887"/>
      <c r="CY111" s="887"/>
      <c r="CZ111" s="887"/>
      <c r="DA111" s="887"/>
      <c r="DB111" s="887"/>
      <c r="DC111" s="887"/>
      <c r="DD111" s="887"/>
      <c r="DE111" s="887"/>
      <c r="DF111" s="888"/>
      <c r="DG111" s="874" t="s">
        <v>508</v>
      </c>
      <c r="DH111" s="875"/>
      <c r="DI111" s="875"/>
      <c r="DJ111" s="875"/>
      <c r="DK111" s="875"/>
      <c r="DL111" s="875" t="s">
        <v>508</v>
      </c>
      <c r="DM111" s="875"/>
      <c r="DN111" s="875"/>
      <c r="DO111" s="875"/>
      <c r="DP111" s="875"/>
      <c r="DQ111" s="875" t="s">
        <v>508</v>
      </c>
      <c r="DR111" s="875"/>
      <c r="DS111" s="875"/>
      <c r="DT111" s="875"/>
      <c r="DU111" s="875"/>
      <c r="DV111" s="852" t="s">
        <v>508</v>
      </c>
      <c r="DW111" s="852"/>
      <c r="DX111" s="852"/>
      <c r="DY111" s="852"/>
      <c r="DZ111" s="853"/>
    </row>
    <row r="112" spans="1:131" s="212" customFormat="1" ht="26.25" customHeight="1">
      <c r="A112" s="984" t="s">
        <v>260</v>
      </c>
      <c r="B112" s="985"/>
      <c r="C112" s="808" t="s">
        <v>261</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508</v>
      </c>
      <c r="AB112" s="838"/>
      <c r="AC112" s="838"/>
      <c r="AD112" s="838"/>
      <c r="AE112" s="839"/>
      <c r="AF112" s="840" t="s">
        <v>508</v>
      </c>
      <c r="AG112" s="838"/>
      <c r="AH112" s="838"/>
      <c r="AI112" s="838"/>
      <c r="AJ112" s="839"/>
      <c r="AK112" s="840" t="s">
        <v>508</v>
      </c>
      <c r="AL112" s="838"/>
      <c r="AM112" s="838"/>
      <c r="AN112" s="838"/>
      <c r="AO112" s="839"/>
      <c r="AP112" s="879" t="s">
        <v>508</v>
      </c>
      <c r="AQ112" s="880"/>
      <c r="AR112" s="880"/>
      <c r="AS112" s="880"/>
      <c r="AT112" s="881"/>
      <c r="AU112" s="997"/>
      <c r="AV112" s="998"/>
      <c r="AW112" s="998"/>
      <c r="AX112" s="998"/>
      <c r="AY112" s="998"/>
      <c r="AZ112" s="873" t="s">
        <v>262</v>
      </c>
      <c r="BA112" s="808"/>
      <c r="BB112" s="808"/>
      <c r="BC112" s="808"/>
      <c r="BD112" s="808"/>
      <c r="BE112" s="808"/>
      <c r="BF112" s="808"/>
      <c r="BG112" s="808"/>
      <c r="BH112" s="808"/>
      <c r="BI112" s="808"/>
      <c r="BJ112" s="808"/>
      <c r="BK112" s="808"/>
      <c r="BL112" s="808"/>
      <c r="BM112" s="808"/>
      <c r="BN112" s="808"/>
      <c r="BO112" s="808"/>
      <c r="BP112" s="809"/>
      <c r="BQ112" s="874">
        <v>3758368</v>
      </c>
      <c r="BR112" s="875"/>
      <c r="BS112" s="875"/>
      <c r="BT112" s="875"/>
      <c r="BU112" s="875"/>
      <c r="BV112" s="875">
        <v>3767008</v>
      </c>
      <c r="BW112" s="875"/>
      <c r="BX112" s="875"/>
      <c r="BY112" s="875"/>
      <c r="BZ112" s="875"/>
      <c r="CA112" s="875">
        <v>3715152</v>
      </c>
      <c r="CB112" s="875"/>
      <c r="CC112" s="875"/>
      <c r="CD112" s="875"/>
      <c r="CE112" s="875"/>
      <c r="CF112" s="936">
        <v>76.099999999999994</v>
      </c>
      <c r="CG112" s="937"/>
      <c r="CH112" s="937"/>
      <c r="CI112" s="937"/>
      <c r="CJ112" s="937"/>
      <c r="CK112" s="992"/>
      <c r="CL112" s="949"/>
      <c r="CM112" s="886" t="s">
        <v>263</v>
      </c>
      <c r="CN112" s="887"/>
      <c r="CO112" s="887"/>
      <c r="CP112" s="887"/>
      <c r="CQ112" s="887"/>
      <c r="CR112" s="887"/>
      <c r="CS112" s="887"/>
      <c r="CT112" s="887"/>
      <c r="CU112" s="887"/>
      <c r="CV112" s="887"/>
      <c r="CW112" s="887"/>
      <c r="CX112" s="887"/>
      <c r="CY112" s="887"/>
      <c r="CZ112" s="887"/>
      <c r="DA112" s="887"/>
      <c r="DB112" s="887"/>
      <c r="DC112" s="887"/>
      <c r="DD112" s="887"/>
      <c r="DE112" s="887"/>
      <c r="DF112" s="888"/>
      <c r="DG112" s="874">
        <v>18532</v>
      </c>
      <c r="DH112" s="875"/>
      <c r="DI112" s="875"/>
      <c r="DJ112" s="875"/>
      <c r="DK112" s="875"/>
      <c r="DL112" s="875">
        <v>15443</v>
      </c>
      <c r="DM112" s="875"/>
      <c r="DN112" s="875"/>
      <c r="DO112" s="875"/>
      <c r="DP112" s="875"/>
      <c r="DQ112" s="875">
        <v>12354</v>
      </c>
      <c r="DR112" s="875"/>
      <c r="DS112" s="875"/>
      <c r="DT112" s="875"/>
      <c r="DU112" s="875"/>
      <c r="DV112" s="852">
        <v>0.3</v>
      </c>
      <c r="DW112" s="852"/>
      <c r="DX112" s="852"/>
      <c r="DY112" s="852"/>
      <c r="DZ112" s="853"/>
    </row>
    <row r="113" spans="1:130" s="212" customFormat="1" ht="26.25" customHeight="1">
      <c r="A113" s="986"/>
      <c r="B113" s="987"/>
      <c r="C113" s="808" t="s">
        <v>264</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77">
        <v>289733</v>
      </c>
      <c r="AB113" s="978"/>
      <c r="AC113" s="978"/>
      <c r="AD113" s="978"/>
      <c r="AE113" s="979"/>
      <c r="AF113" s="980">
        <v>323710</v>
      </c>
      <c r="AG113" s="978"/>
      <c r="AH113" s="978"/>
      <c r="AI113" s="978"/>
      <c r="AJ113" s="979"/>
      <c r="AK113" s="980">
        <v>307621</v>
      </c>
      <c r="AL113" s="978"/>
      <c r="AM113" s="978"/>
      <c r="AN113" s="978"/>
      <c r="AO113" s="979"/>
      <c r="AP113" s="981">
        <v>6.3</v>
      </c>
      <c r="AQ113" s="982"/>
      <c r="AR113" s="982"/>
      <c r="AS113" s="982"/>
      <c r="AT113" s="983"/>
      <c r="AU113" s="997"/>
      <c r="AV113" s="998"/>
      <c r="AW113" s="998"/>
      <c r="AX113" s="998"/>
      <c r="AY113" s="998"/>
      <c r="AZ113" s="873" t="s">
        <v>265</v>
      </c>
      <c r="BA113" s="808"/>
      <c r="BB113" s="808"/>
      <c r="BC113" s="808"/>
      <c r="BD113" s="808"/>
      <c r="BE113" s="808"/>
      <c r="BF113" s="808"/>
      <c r="BG113" s="808"/>
      <c r="BH113" s="808"/>
      <c r="BI113" s="808"/>
      <c r="BJ113" s="808"/>
      <c r="BK113" s="808"/>
      <c r="BL113" s="808"/>
      <c r="BM113" s="808"/>
      <c r="BN113" s="808"/>
      <c r="BO113" s="808"/>
      <c r="BP113" s="809"/>
      <c r="BQ113" s="874">
        <v>6772138</v>
      </c>
      <c r="BR113" s="875"/>
      <c r="BS113" s="875"/>
      <c r="BT113" s="875"/>
      <c r="BU113" s="875"/>
      <c r="BV113" s="875">
        <v>6307177</v>
      </c>
      <c r="BW113" s="875"/>
      <c r="BX113" s="875"/>
      <c r="BY113" s="875"/>
      <c r="BZ113" s="875"/>
      <c r="CA113" s="875">
        <v>5905867</v>
      </c>
      <c r="CB113" s="875"/>
      <c r="CC113" s="875"/>
      <c r="CD113" s="875"/>
      <c r="CE113" s="875"/>
      <c r="CF113" s="936">
        <v>121</v>
      </c>
      <c r="CG113" s="937"/>
      <c r="CH113" s="937"/>
      <c r="CI113" s="937"/>
      <c r="CJ113" s="937"/>
      <c r="CK113" s="992"/>
      <c r="CL113" s="949"/>
      <c r="CM113" s="886" t="s">
        <v>539</v>
      </c>
      <c r="CN113" s="887"/>
      <c r="CO113" s="887"/>
      <c r="CP113" s="887"/>
      <c r="CQ113" s="887"/>
      <c r="CR113" s="887"/>
      <c r="CS113" s="887"/>
      <c r="CT113" s="887"/>
      <c r="CU113" s="887"/>
      <c r="CV113" s="887"/>
      <c r="CW113" s="887"/>
      <c r="CX113" s="887"/>
      <c r="CY113" s="887"/>
      <c r="CZ113" s="887"/>
      <c r="DA113" s="887"/>
      <c r="DB113" s="887"/>
      <c r="DC113" s="887"/>
      <c r="DD113" s="887"/>
      <c r="DE113" s="887"/>
      <c r="DF113" s="888"/>
      <c r="DG113" s="837" t="s">
        <v>508</v>
      </c>
      <c r="DH113" s="838"/>
      <c r="DI113" s="838"/>
      <c r="DJ113" s="838"/>
      <c r="DK113" s="839"/>
      <c r="DL113" s="840" t="s">
        <v>508</v>
      </c>
      <c r="DM113" s="838"/>
      <c r="DN113" s="838"/>
      <c r="DO113" s="838"/>
      <c r="DP113" s="839"/>
      <c r="DQ113" s="840" t="s">
        <v>508</v>
      </c>
      <c r="DR113" s="838"/>
      <c r="DS113" s="838"/>
      <c r="DT113" s="838"/>
      <c r="DU113" s="839"/>
      <c r="DV113" s="879" t="s">
        <v>508</v>
      </c>
      <c r="DW113" s="880"/>
      <c r="DX113" s="880"/>
      <c r="DY113" s="880"/>
      <c r="DZ113" s="881"/>
    </row>
    <row r="114" spans="1:130" s="212" customFormat="1" ht="26.25" customHeight="1">
      <c r="A114" s="986"/>
      <c r="B114" s="987"/>
      <c r="C114" s="808" t="s">
        <v>266</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624109</v>
      </c>
      <c r="AB114" s="838"/>
      <c r="AC114" s="838"/>
      <c r="AD114" s="838"/>
      <c r="AE114" s="839"/>
      <c r="AF114" s="840">
        <v>730888</v>
      </c>
      <c r="AG114" s="838"/>
      <c r="AH114" s="838"/>
      <c r="AI114" s="838"/>
      <c r="AJ114" s="839"/>
      <c r="AK114" s="840">
        <v>677147</v>
      </c>
      <c r="AL114" s="838"/>
      <c r="AM114" s="838"/>
      <c r="AN114" s="838"/>
      <c r="AO114" s="839"/>
      <c r="AP114" s="879">
        <v>13.9</v>
      </c>
      <c r="AQ114" s="880"/>
      <c r="AR114" s="880"/>
      <c r="AS114" s="880"/>
      <c r="AT114" s="881"/>
      <c r="AU114" s="997"/>
      <c r="AV114" s="998"/>
      <c r="AW114" s="998"/>
      <c r="AX114" s="998"/>
      <c r="AY114" s="998"/>
      <c r="AZ114" s="873" t="s">
        <v>267</v>
      </c>
      <c r="BA114" s="808"/>
      <c r="BB114" s="808"/>
      <c r="BC114" s="808"/>
      <c r="BD114" s="808"/>
      <c r="BE114" s="808"/>
      <c r="BF114" s="808"/>
      <c r="BG114" s="808"/>
      <c r="BH114" s="808"/>
      <c r="BI114" s="808"/>
      <c r="BJ114" s="808"/>
      <c r="BK114" s="808"/>
      <c r="BL114" s="808"/>
      <c r="BM114" s="808"/>
      <c r="BN114" s="808"/>
      <c r="BO114" s="808"/>
      <c r="BP114" s="809"/>
      <c r="BQ114" s="874">
        <v>1118693</v>
      </c>
      <c r="BR114" s="875"/>
      <c r="BS114" s="875"/>
      <c r="BT114" s="875"/>
      <c r="BU114" s="875"/>
      <c r="BV114" s="875">
        <v>1184995</v>
      </c>
      <c r="BW114" s="875"/>
      <c r="BX114" s="875"/>
      <c r="BY114" s="875"/>
      <c r="BZ114" s="875"/>
      <c r="CA114" s="875">
        <v>1152570</v>
      </c>
      <c r="CB114" s="875"/>
      <c r="CC114" s="875"/>
      <c r="CD114" s="875"/>
      <c r="CE114" s="875"/>
      <c r="CF114" s="936">
        <v>23.6</v>
      </c>
      <c r="CG114" s="937"/>
      <c r="CH114" s="937"/>
      <c r="CI114" s="937"/>
      <c r="CJ114" s="937"/>
      <c r="CK114" s="992"/>
      <c r="CL114" s="949"/>
      <c r="CM114" s="886" t="s">
        <v>268</v>
      </c>
      <c r="CN114" s="887"/>
      <c r="CO114" s="887"/>
      <c r="CP114" s="887"/>
      <c r="CQ114" s="887"/>
      <c r="CR114" s="887"/>
      <c r="CS114" s="887"/>
      <c r="CT114" s="887"/>
      <c r="CU114" s="887"/>
      <c r="CV114" s="887"/>
      <c r="CW114" s="887"/>
      <c r="CX114" s="887"/>
      <c r="CY114" s="887"/>
      <c r="CZ114" s="887"/>
      <c r="DA114" s="887"/>
      <c r="DB114" s="887"/>
      <c r="DC114" s="887"/>
      <c r="DD114" s="887"/>
      <c r="DE114" s="887"/>
      <c r="DF114" s="888"/>
      <c r="DG114" s="837" t="s">
        <v>508</v>
      </c>
      <c r="DH114" s="838"/>
      <c r="DI114" s="838"/>
      <c r="DJ114" s="838"/>
      <c r="DK114" s="839"/>
      <c r="DL114" s="840" t="s">
        <v>508</v>
      </c>
      <c r="DM114" s="838"/>
      <c r="DN114" s="838"/>
      <c r="DO114" s="838"/>
      <c r="DP114" s="839"/>
      <c r="DQ114" s="840" t="s">
        <v>508</v>
      </c>
      <c r="DR114" s="838"/>
      <c r="DS114" s="838"/>
      <c r="DT114" s="838"/>
      <c r="DU114" s="839"/>
      <c r="DV114" s="879" t="s">
        <v>508</v>
      </c>
      <c r="DW114" s="880"/>
      <c r="DX114" s="880"/>
      <c r="DY114" s="880"/>
      <c r="DZ114" s="881"/>
    </row>
    <row r="115" spans="1:130" s="212" customFormat="1" ht="26.25" customHeight="1">
      <c r="A115" s="986"/>
      <c r="B115" s="987"/>
      <c r="C115" s="808" t="s">
        <v>269</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77" t="s">
        <v>508</v>
      </c>
      <c r="AB115" s="978"/>
      <c r="AC115" s="978"/>
      <c r="AD115" s="978"/>
      <c r="AE115" s="979"/>
      <c r="AF115" s="980">
        <v>3089</v>
      </c>
      <c r="AG115" s="978"/>
      <c r="AH115" s="978"/>
      <c r="AI115" s="978"/>
      <c r="AJ115" s="979"/>
      <c r="AK115" s="980">
        <v>3089</v>
      </c>
      <c r="AL115" s="978"/>
      <c r="AM115" s="978"/>
      <c r="AN115" s="978"/>
      <c r="AO115" s="979"/>
      <c r="AP115" s="981">
        <v>0.1</v>
      </c>
      <c r="AQ115" s="982"/>
      <c r="AR115" s="982"/>
      <c r="AS115" s="982"/>
      <c r="AT115" s="983"/>
      <c r="AU115" s="997"/>
      <c r="AV115" s="998"/>
      <c r="AW115" s="998"/>
      <c r="AX115" s="998"/>
      <c r="AY115" s="998"/>
      <c r="AZ115" s="873" t="s">
        <v>270</v>
      </c>
      <c r="BA115" s="808"/>
      <c r="BB115" s="808"/>
      <c r="BC115" s="808"/>
      <c r="BD115" s="808"/>
      <c r="BE115" s="808"/>
      <c r="BF115" s="808"/>
      <c r="BG115" s="808"/>
      <c r="BH115" s="808"/>
      <c r="BI115" s="808"/>
      <c r="BJ115" s="808"/>
      <c r="BK115" s="808"/>
      <c r="BL115" s="808"/>
      <c r="BM115" s="808"/>
      <c r="BN115" s="808"/>
      <c r="BO115" s="808"/>
      <c r="BP115" s="809"/>
      <c r="BQ115" s="874">
        <v>8034</v>
      </c>
      <c r="BR115" s="875"/>
      <c r="BS115" s="875"/>
      <c r="BT115" s="875"/>
      <c r="BU115" s="875"/>
      <c r="BV115" s="875">
        <v>26375</v>
      </c>
      <c r="BW115" s="875"/>
      <c r="BX115" s="875"/>
      <c r="BY115" s="875"/>
      <c r="BZ115" s="875"/>
      <c r="CA115" s="875">
        <v>27022</v>
      </c>
      <c r="CB115" s="875"/>
      <c r="CC115" s="875"/>
      <c r="CD115" s="875"/>
      <c r="CE115" s="875"/>
      <c r="CF115" s="936">
        <v>0.6</v>
      </c>
      <c r="CG115" s="937"/>
      <c r="CH115" s="937"/>
      <c r="CI115" s="937"/>
      <c r="CJ115" s="937"/>
      <c r="CK115" s="992"/>
      <c r="CL115" s="949"/>
      <c r="CM115" s="873" t="s">
        <v>271</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508</v>
      </c>
      <c r="DH115" s="838"/>
      <c r="DI115" s="838"/>
      <c r="DJ115" s="838"/>
      <c r="DK115" s="839"/>
      <c r="DL115" s="840" t="s">
        <v>508</v>
      </c>
      <c r="DM115" s="838"/>
      <c r="DN115" s="838"/>
      <c r="DO115" s="838"/>
      <c r="DP115" s="839"/>
      <c r="DQ115" s="840" t="s">
        <v>508</v>
      </c>
      <c r="DR115" s="838"/>
      <c r="DS115" s="838"/>
      <c r="DT115" s="838"/>
      <c r="DU115" s="839"/>
      <c r="DV115" s="879" t="s">
        <v>508</v>
      </c>
      <c r="DW115" s="880"/>
      <c r="DX115" s="880"/>
      <c r="DY115" s="880"/>
      <c r="DZ115" s="881"/>
    </row>
    <row r="116" spans="1:130" s="212" customFormat="1" ht="26.25" customHeight="1">
      <c r="A116" s="988"/>
      <c r="B116" s="989"/>
      <c r="C116" s="918" t="s">
        <v>272</v>
      </c>
      <c r="D116" s="918"/>
      <c r="E116" s="918"/>
      <c r="F116" s="918"/>
      <c r="G116" s="918"/>
      <c r="H116" s="918"/>
      <c r="I116" s="918"/>
      <c r="J116" s="918"/>
      <c r="K116" s="918"/>
      <c r="L116" s="918"/>
      <c r="M116" s="918"/>
      <c r="N116" s="918"/>
      <c r="O116" s="918"/>
      <c r="P116" s="918"/>
      <c r="Q116" s="918"/>
      <c r="R116" s="918"/>
      <c r="S116" s="918"/>
      <c r="T116" s="918"/>
      <c r="U116" s="918"/>
      <c r="V116" s="918"/>
      <c r="W116" s="918"/>
      <c r="X116" s="918"/>
      <c r="Y116" s="918"/>
      <c r="Z116" s="919"/>
      <c r="AA116" s="837">
        <v>220</v>
      </c>
      <c r="AB116" s="838"/>
      <c r="AC116" s="838"/>
      <c r="AD116" s="838"/>
      <c r="AE116" s="839"/>
      <c r="AF116" s="840">
        <v>1426</v>
      </c>
      <c r="AG116" s="838"/>
      <c r="AH116" s="838"/>
      <c r="AI116" s="838"/>
      <c r="AJ116" s="839"/>
      <c r="AK116" s="840">
        <v>1326</v>
      </c>
      <c r="AL116" s="838"/>
      <c r="AM116" s="838"/>
      <c r="AN116" s="838"/>
      <c r="AO116" s="839"/>
      <c r="AP116" s="879">
        <v>0</v>
      </c>
      <c r="AQ116" s="880"/>
      <c r="AR116" s="880"/>
      <c r="AS116" s="880"/>
      <c r="AT116" s="881"/>
      <c r="AU116" s="997"/>
      <c r="AV116" s="998"/>
      <c r="AW116" s="998"/>
      <c r="AX116" s="998"/>
      <c r="AY116" s="998"/>
      <c r="AZ116" s="924" t="s">
        <v>540</v>
      </c>
      <c r="BA116" s="925"/>
      <c r="BB116" s="925"/>
      <c r="BC116" s="925"/>
      <c r="BD116" s="925"/>
      <c r="BE116" s="925"/>
      <c r="BF116" s="925"/>
      <c r="BG116" s="925"/>
      <c r="BH116" s="925"/>
      <c r="BI116" s="925"/>
      <c r="BJ116" s="925"/>
      <c r="BK116" s="925"/>
      <c r="BL116" s="925"/>
      <c r="BM116" s="925"/>
      <c r="BN116" s="925"/>
      <c r="BO116" s="925"/>
      <c r="BP116" s="926"/>
      <c r="BQ116" s="874" t="s">
        <v>508</v>
      </c>
      <c r="BR116" s="875"/>
      <c r="BS116" s="875"/>
      <c r="BT116" s="875"/>
      <c r="BU116" s="875"/>
      <c r="BV116" s="875" t="s">
        <v>508</v>
      </c>
      <c r="BW116" s="875"/>
      <c r="BX116" s="875"/>
      <c r="BY116" s="875"/>
      <c r="BZ116" s="875"/>
      <c r="CA116" s="875" t="s">
        <v>508</v>
      </c>
      <c r="CB116" s="875"/>
      <c r="CC116" s="875"/>
      <c r="CD116" s="875"/>
      <c r="CE116" s="875"/>
      <c r="CF116" s="936" t="s">
        <v>508</v>
      </c>
      <c r="CG116" s="937"/>
      <c r="CH116" s="937"/>
      <c r="CI116" s="937"/>
      <c r="CJ116" s="937"/>
      <c r="CK116" s="992"/>
      <c r="CL116" s="949"/>
      <c r="CM116" s="886" t="s">
        <v>273</v>
      </c>
      <c r="CN116" s="887"/>
      <c r="CO116" s="887"/>
      <c r="CP116" s="887"/>
      <c r="CQ116" s="887"/>
      <c r="CR116" s="887"/>
      <c r="CS116" s="887"/>
      <c r="CT116" s="887"/>
      <c r="CU116" s="887"/>
      <c r="CV116" s="887"/>
      <c r="CW116" s="887"/>
      <c r="CX116" s="887"/>
      <c r="CY116" s="887"/>
      <c r="CZ116" s="887"/>
      <c r="DA116" s="887"/>
      <c r="DB116" s="887"/>
      <c r="DC116" s="887"/>
      <c r="DD116" s="887"/>
      <c r="DE116" s="887"/>
      <c r="DF116" s="888"/>
      <c r="DG116" s="837" t="s">
        <v>508</v>
      </c>
      <c r="DH116" s="838"/>
      <c r="DI116" s="838"/>
      <c r="DJ116" s="838"/>
      <c r="DK116" s="839"/>
      <c r="DL116" s="840" t="s">
        <v>508</v>
      </c>
      <c r="DM116" s="838"/>
      <c r="DN116" s="838"/>
      <c r="DO116" s="838"/>
      <c r="DP116" s="839"/>
      <c r="DQ116" s="840" t="s">
        <v>508</v>
      </c>
      <c r="DR116" s="838"/>
      <c r="DS116" s="838"/>
      <c r="DT116" s="838"/>
      <c r="DU116" s="839"/>
      <c r="DV116" s="879" t="s">
        <v>508</v>
      </c>
      <c r="DW116" s="880"/>
      <c r="DX116" s="880"/>
      <c r="DY116" s="880"/>
      <c r="DZ116" s="881"/>
    </row>
    <row r="117" spans="1:130" s="212" customFormat="1" ht="26.25" customHeight="1">
      <c r="A117" s="962" t="s">
        <v>124</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15" t="s">
        <v>541</v>
      </c>
      <c r="Z117" s="964"/>
      <c r="AA117" s="969">
        <v>1971605</v>
      </c>
      <c r="AB117" s="970"/>
      <c r="AC117" s="970"/>
      <c r="AD117" s="970"/>
      <c r="AE117" s="971"/>
      <c r="AF117" s="972">
        <v>2163686</v>
      </c>
      <c r="AG117" s="970"/>
      <c r="AH117" s="970"/>
      <c r="AI117" s="970"/>
      <c r="AJ117" s="971"/>
      <c r="AK117" s="972">
        <v>2173602</v>
      </c>
      <c r="AL117" s="970"/>
      <c r="AM117" s="970"/>
      <c r="AN117" s="970"/>
      <c r="AO117" s="971"/>
      <c r="AP117" s="973"/>
      <c r="AQ117" s="974"/>
      <c r="AR117" s="974"/>
      <c r="AS117" s="974"/>
      <c r="AT117" s="975"/>
      <c r="AU117" s="997"/>
      <c r="AV117" s="998"/>
      <c r="AW117" s="998"/>
      <c r="AX117" s="998"/>
      <c r="AY117" s="998"/>
      <c r="AZ117" s="924" t="s">
        <v>542</v>
      </c>
      <c r="BA117" s="925"/>
      <c r="BB117" s="925"/>
      <c r="BC117" s="925"/>
      <c r="BD117" s="925"/>
      <c r="BE117" s="925"/>
      <c r="BF117" s="925"/>
      <c r="BG117" s="925"/>
      <c r="BH117" s="925"/>
      <c r="BI117" s="925"/>
      <c r="BJ117" s="925"/>
      <c r="BK117" s="925"/>
      <c r="BL117" s="925"/>
      <c r="BM117" s="925"/>
      <c r="BN117" s="925"/>
      <c r="BO117" s="925"/>
      <c r="BP117" s="926"/>
      <c r="BQ117" s="874" t="s">
        <v>508</v>
      </c>
      <c r="BR117" s="875"/>
      <c r="BS117" s="875"/>
      <c r="BT117" s="875"/>
      <c r="BU117" s="875"/>
      <c r="BV117" s="875" t="s">
        <v>508</v>
      </c>
      <c r="BW117" s="875"/>
      <c r="BX117" s="875"/>
      <c r="BY117" s="875"/>
      <c r="BZ117" s="875"/>
      <c r="CA117" s="875" t="s">
        <v>508</v>
      </c>
      <c r="CB117" s="875"/>
      <c r="CC117" s="875"/>
      <c r="CD117" s="875"/>
      <c r="CE117" s="875"/>
      <c r="CF117" s="936" t="s">
        <v>508</v>
      </c>
      <c r="CG117" s="937"/>
      <c r="CH117" s="937"/>
      <c r="CI117" s="937"/>
      <c r="CJ117" s="937"/>
      <c r="CK117" s="992"/>
      <c r="CL117" s="949"/>
      <c r="CM117" s="886" t="s">
        <v>274</v>
      </c>
      <c r="CN117" s="887"/>
      <c r="CO117" s="887"/>
      <c r="CP117" s="887"/>
      <c r="CQ117" s="887"/>
      <c r="CR117" s="887"/>
      <c r="CS117" s="887"/>
      <c r="CT117" s="887"/>
      <c r="CU117" s="887"/>
      <c r="CV117" s="887"/>
      <c r="CW117" s="887"/>
      <c r="CX117" s="887"/>
      <c r="CY117" s="887"/>
      <c r="CZ117" s="887"/>
      <c r="DA117" s="887"/>
      <c r="DB117" s="887"/>
      <c r="DC117" s="887"/>
      <c r="DD117" s="887"/>
      <c r="DE117" s="887"/>
      <c r="DF117" s="888"/>
      <c r="DG117" s="837" t="s">
        <v>508</v>
      </c>
      <c r="DH117" s="838"/>
      <c r="DI117" s="838"/>
      <c r="DJ117" s="838"/>
      <c r="DK117" s="839"/>
      <c r="DL117" s="840" t="s">
        <v>508</v>
      </c>
      <c r="DM117" s="838"/>
      <c r="DN117" s="838"/>
      <c r="DO117" s="838"/>
      <c r="DP117" s="839"/>
      <c r="DQ117" s="840" t="s">
        <v>508</v>
      </c>
      <c r="DR117" s="838"/>
      <c r="DS117" s="838"/>
      <c r="DT117" s="838"/>
      <c r="DU117" s="839"/>
      <c r="DV117" s="879" t="s">
        <v>508</v>
      </c>
      <c r="DW117" s="880"/>
      <c r="DX117" s="880"/>
      <c r="DY117" s="880"/>
      <c r="DZ117" s="881"/>
    </row>
    <row r="118" spans="1:130" s="212" customFormat="1" ht="26.25" customHeight="1">
      <c r="A118" s="962" t="s">
        <v>252</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250</v>
      </c>
      <c r="AB118" s="963"/>
      <c r="AC118" s="963"/>
      <c r="AD118" s="963"/>
      <c r="AE118" s="964"/>
      <c r="AF118" s="965" t="s">
        <v>195</v>
      </c>
      <c r="AG118" s="963"/>
      <c r="AH118" s="963"/>
      <c r="AI118" s="963"/>
      <c r="AJ118" s="964"/>
      <c r="AK118" s="965" t="s">
        <v>194</v>
      </c>
      <c r="AL118" s="963"/>
      <c r="AM118" s="963"/>
      <c r="AN118" s="963"/>
      <c r="AO118" s="964"/>
      <c r="AP118" s="966" t="s">
        <v>251</v>
      </c>
      <c r="AQ118" s="967"/>
      <c r="AR118" s="967"/>
      <c r="AS118" s="967"/>
      <c r="AT118" s="968"/>
      <c r="AU118" s="997"/>
      <c r="AV118" s="998"/>
      <c r="AW118" s="998"/>
      <c r="AX118" s="998"/>
      <c r="AY118" s="998"/>
      <c r="AZ118" s="917" t="s">
        <v>275</v>
      </c>
      <c r="BA118" s="918"/>
      <c r="BB118" s="918"/>
      <c r="BC118" s="918"/>
      <c r="BD118" s="918"/>
      <c r="BE118" s="918"/>
      <c r="BF118" s="918"/>
      <c r="BG118" s="918"/>
      <c r="BH118" s="918"/>
      <c r="BI118" s="918"/>
      <c r="BJ118" s="918"/>
      <c r="BK118" s="918"/>
      <c r="BL118" s="918"/>
      <c r="BM118" s="918"/>
      <c r="BN118" s="918"/>
      <c r="BO118" s="918"/>
      <c r="BP118" s="919"/>
      <c r="BQ118" s="920" t="s">
        <v>508</v>
      </c>
      <c r="BR118" s="921"/>
      <c r="BS118" s="921"/>
      <c r="BT118" s="921"/>
      <c r="BU118" s="921"/>
      <c r="BV118" s="921" t="s">
        <v>508</v>
      </c>
      <c r="BW118" s="921"/>
      <c r="BX118" s="921"/>
      <c r="BY118" s="921"/>
      <c r="BZ118" s="921"/>
      <c r="CA118" s="921" t="s">
        <v>508</v>
      </c>
      <c r="CB118" s="921"/>
      <c r="CC118" s="921"/>
      <c r="CD118" s="921"/>
      <c r="CE118" s="921"/>
      <c r="CF118" s="936" t="s">
        <v>508</v>
      </c>
      <c r="CG118" s="937"/>
      <c r="CH118" s="937"/>
      <c r="CI118" s="937"/>
      <c r="CJ118" s="937"/>
      <c r="CK118" s="992"/>
      <c r="CL118" s="949"/>
      <c r="CM118" s="886" t="s">
        <v>276</v>
      </c>
      <c r="CN118" s="887"/>
      <c r="CO118" s="887"/>
      <c r="CP118" s="887"/>
      <c r="CQ118" s="887"/>
      <c r="CR118" s="887"/>
      <c r="CS118" s="887"/>
      <c r="CT118" s="887"/>
      <c r="CU118" s="887"/>
      <c r="CV118" s="887"/>
      <c r="CW118" s="887"/>
      <c r="CX118" s="887"/>
      <c r="CY118" s="887"/>
      <c r="CZ118" s="887"/>
      <c r="DA118" s="887"/>
      <c r="DB118" s="887"/>
      <c r="DC118" s="887"/>
      <c r="DD118" s="887"/>
      <c r="DE118" s="887"/>
      <c r="DF118" s="888"/>
      <c r="DG118" s="837" t="s">
        <v>508</v>
      </c>
      <c r="DH118" s="838"/>
      <c r="DI118" s="838"/>
      <c r="DJ118" s="838"/>
      <c r="DK118" s="839"/>
      <c r="DL118" s="840" t="s">
        <v>508</v>
      </c>
      <c r="DM118" s="838"/>
      <c r="DN118" s="838"/>
      <c r="DO118" s="838"/>
      <c r="DP118" s="839"/>
      <c r="DQ118" s="840" t="s">
        <v>508</v>
      </c>
      <c r="DR118" s="838"/>
      <c r="DS118" s="838"/>
      <c r="DT118" s="838"/>
      <c r="DU118" s="839"/>
      <c r="DV118" s="879" t="s">
        <v>508</v>
      </c>
      <c r="DW118" s="880"/>
      <c r="DX118" s="880"/>
      <c r="DY118" s="880"/>
      <c r="DZ118" s="881"/>
    </row>
    <row r="119" spans="1:130" s="212" customFormat="1" ht="26.25" customHeight="1">
      <c r="A119" s="946" t="s">
        <v>255</v>
      </c>
      <c r="B119" s="947"/>
      <c r="C119" s="952" t="s">
        <v>256</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508</v>
      </c>
      <c r="AB119" s="956"/>
      <c r="AC119" s="956"/>
      <c r="AD119" s="956"/>
      <c r="AE119" s="957"/>
      <c r="AF119" s="958" t="s">
        <v>508</v>
      </c>
      <c r="AG119" s="956"/>
      <c r="AH119" s="956"/>
      <c r="AI119" s="956"/>
      <c r="AJ119" s="957"/>
      <c r="AK119" s="958" t="s">
        <v>508</v>
      </c>
      <c r="AL119" s="956"/>
      <c r="AM119" s="956"/>
      <c r="AN119" s="956"/>
      <c r="AO119" s="957"/>
      <c r="AP119" s="959" t="s">
        <v>508</v>
      </c>
      <c r="AQ119" s="960"/>
      <c r="AR119" s="960"/>
      <c r="AS119" s="960"/>
      <c r="AT119" s="961"/>
      <c r="AU119" s="999"/>
      <c r="AV119" s="1000"/>
      <c r="AW119" s="1000"/>
      <c r="AX119" s="1000"/>
      <c r="AY119" s="1000"/>
      <c r="AZ119" s="240" t="s">
        <v>124</v>
      </c>
      <c r="BA119" s="240"/>
      <c r="BB119" s="240"/>
      <c r="BC119" s="240"/>
      <c r="BD119" s="240"/>
      <c r="BE119" s="240"/>
      <c r="BF119" s="240"/>
      <c r="BG119" s="240"/>
      <c r="BH119" s="240"/>
      <c r="BI119" s="240"/>
      <c r="BJ119" s="240"/>
      <c r="BK119" s="240"/>
      <c r="BL119" s="240"/>
      <c r="BM119" s="240"/>
      <c r="BN119" s="240"/>
      <c r="BO119" s="915" t="s">
        <v>543</v>
      </c>
      <c r="BP119" s="916"/>
      <c r="BQ119" s="920">
        <v>24271819</v>
      </c>
      <c r="BR119" s="921"/>
      <c r="BS119" s="921"/>
      <c r="BT119" s="921"/>
      <c r="BU119" s="921"/>
      <c r="BV119" s="921">
        <v>24280444</v>
      </c>
      <c r="BW119" s="921"/>
      <c r="BX119" s="921"/>
      <c r="BY119" s="921"/>
      <c r="BZ119" s="921"/>
      <c r="CA119" s="921">
        <v>23924634</v>
      </c>
      <c r="CB119" s="921"/>
      <c r="CC119" s="921"/>
      <c r="CD119" s="921"/>
      <c r="CE119" s="921"/>
      <c r="CF119" s="804"/>
      <c r="CG119" s="805"/>
      <c r="CH119" s="805"/>
      <c r="CI119" s="805"/>
      <c r="CJ119" s="914"/>
      <c r="CK119" s="993"/>
      <c r="CL119" s="951"/>
      <c r="CM119" s="876" t="s">
        <v>277</v>
      </c>
      <c r="CN119" s="877"/>
      <c r="CO119" s="877"/>
      <c r="CP119" s="877"/>
      <c r="CQ119" s="877"/>
      <c r="CR119" s="877"/>
      <c r="CS119" s="877"/>
      <c r="CT119" s="877"/>
      <c r="CU119" s="877"/>
      <c r="CV119" s="877"/>
      <c r="CW119" s="877"/>
      <c r="CX119" s="877"/>
      <c r="CY119" s="877"/>
      <c r="CZ119" s="877"/>
      <c r="DA119" s="877"/>
      <c r="DB119" s="877"/>
      <c r="DC119" s="877"/>
      <c r="DD119" s="877"/>
      <c r="DE119" s="877"/>
      <c r="DF119" s="878"/>
      <c r="DG119" s="820" t="s">
        <v>508</v>
      </c>
      <c r="DH119" s="821"/>
      <c r="DI119" s="821"/>
      <c r="DJ119" s="821"/>
      <c r="DK119" s="822"/>
      <c r="DL119" s="823" t="s">
        <v>508</v>
      </c>
      <c r="DM119" s="821"/>
      <c r="DN119" s="821"/>
      <c r="DO119" s="821"/>
      <c r="DP119" s="822"/>
      <c r="DQ119" s="823" t="s">
        <v>508</v>
      </c>
      <c r="DR119" s="821"/>
      <c r="DS119" s="821"/>
      <c r="DT119" s="821"/>
      <c r="DU119" s="822"/>
      <c r="DV119" s="889" t="s">
        <v>508</v>
      </c>
      <c r="DW119" s="890"/>
      <c r="DX119" s="890"/>
      <c r="DY119" s="890"/>
      <c r="DZ119" s="891"/>
    </row>
    <row r="120" spans="1:130" s="212" customFormat="1" ht="26.25" customHeight="1">
      <c r="A120" s="948"/>
      <c r="B120" s="949"/>
      <c r="C120" s="886" t="s">
        <v>259</v>
      </c>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8"/>
      <c r="AA120" s="837" t="s">
        <v>508</v>
      </c>
      <c r="AB120" s="838"/>
      <c r="AC120" s="838"/>
      <c r="AD120" s="838"/>
      <c r="AE120" s="839"/>
      <c r="AF120" s="840" t="s">
        <v>508</v>
      </c>
      <c r="AG120" s="838"/>
      <c r="AH120" s="838"/>
      <c r="AI120" s="838"/>
      <c r="AJ120" s="839"/>
      <c r="AK120" s="840" t="s">
        <v>508</v>
      </c>
      <c r="AL120" s="838"/>
      <c r="AM120" s="838"/>
      <c r="AN120" s="838"/>
      <c r="AO120" s="839"/>
      <c r="AP120" s="879" t="s">
        <v>508</v>
      </c>
      <c r="AQ120" s="880"/>
      <c r="AR120" s="880"/>
      <c r="AS120" s="880"/>
      <c r="AT120" s="881"/>
      <c r="AU120" s="938" t="s">
        <v>278</v>
      </c>
      <c r="AV120" s="939"/>
      <c r="AW120" s="939"/>
      <c r="AX120" s="939"/>
      <c r="AY120" s="940"/>
      <c r="AZ120" s="901" t="s">
        <v>279</v>
      </c>
      <c r="BA120" s="866"/>
      <c r="BB120" s="866"/>
      <c r="BC120" s="866"/>
      <c r="BD120" s="866"/>
      <c r="BE120" s="866"/>
      <c r="BF120" s="866"/>
      <c r="BG120" s="866"/>
      <c r="BH120" s="866"/>
      <c r="BI120" s="866"/>
      <c r="BJ120" s="866"/>
      <c r="BK120" s="866"/>
      <c r="BL120" s="866"/>
      <c r="BM120" s="866"/>
      <c r="BN120" s="866"/>
      <c r="BO120" s="866"/>
      <c r="BP120" s="867"/>
      <c r="BQ120" s="902">
        <v>1595137</v>
      </c>
      <c r="BR120" s="883"/>
      <c r="BS120" s="883"/>
      <c r="BT120" s="883"/>
      <c r="BU120" s="883"/>
      <c r="BV120" s="883">
        <v>1519380</v>
      </c>
      <c r="BW120" s="883"/>
      <c r="BX120" s="883"/>
      <c r="BY120" s="883"/>
      <c r="BZ120" s="883"/>
      <c r="CA120" s="883">
        <v>1349453</v>
      </c>
      <c r="CB120" s="883"/>
      <c r="CC120" s="883"/>
      <c r="CD120" s="883"/>
      <c r="CE120" s="883"/>
      <c r="CF120" s="927">
        <v>27.6</v>
      </c>
      <c r="CG120" s="928"/>
      <c r="CH120" s="928"/>
      <c r="CI120" s="928"/>
      <c r="CJ120" s="928"/>
      <c r="CK120" s="929" t="s">
        <v>280</v>
      </c>
      <c r="CL120" s="893"/>
      <c r="CM120" s="893"/>
      <c r="CN120" s="893"/>
      <c r="CO120" s="894"/>
      <c r="CP120" s="933" t="s">
        <v>544</v>
      </c>
      <c r="CQ120" s="934"/>
      <c r="CR120" s="934"/>
      <c r="CS120" s="934"/>
      <c r="CT120" s="934"/>
      <c r="CU120" s="934"/>
      <c r="CV120" s="934"/>
      <c r="CW120" s="934"/>
      <c r="CX120" s="934"/>
      <c r="CY120" s="934"/>
      <c r="CZ120" s="934"/>
      <c r="DA120" s="934"/>
      <c r="DB120" s="934"/>
      <c r="DC120" s="934"/>
      <c r="DD120" s="934"/>
      <c r="DE120" s="934"/>
      <c r="DF120" s="935"/>
      <c r="DG120" s="902">
        <v>3179893</v>
      </c>
      <c r="DH120" s="883"/>
      <c r="DI120" s="883"/>
      <c r="DJ120" s="883"/>
      <c r="DK120" s="883"/>
      <c r="DL120" s="883">
        <v>3214826</v>
      </c>
      <c r="DM120" s="883"/>
      <c r="DN120" s="883"/>
      <c r="DO120" s="883"/>
      <c r="DP120" s="883"/>
      <c r="DQ120" s="883">
        <v>3154048</v>
      </c>
      <c r="DR120" s="883"/>
      <c r="DS120" s="883"/>
      <c r="DT120" s="883"/>
      <c r="DU120" s="883"/>
      <c r="DV120" s="884">
        <v>64.599999999999994</v>
      </c>
      <c r="DW120" s="884"/>
      <c r="DX120" s="884"/>
      <c r="DY120" s="884"/>
      <c r="DZ120" s="885"/>
    </row>
    <row r="121" spans="1:130" s="212" customFormat="1" ht="26.25" customHeight="1">
      <c r="A121" s="948"/>
      <c r="B121" s="949"/>
      <c r="C121" s="924" t="s">
        <v>281</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508</v>
      </c>
      <c r="AB121" s="838"/>
      <c r="AC121" s="838"/>
      <c r="AD121" s="838"/>
      <c r="AE121" s="839"/>
      <c r="AF121" s="840">
        <v>3089</v>
      </c>
      <c r="AG121" s="838"/>
      <c r="AH121" s="838"/>
      <c r="AI121" s="838"/>
      <c r="AJ121" s="839"/>
      <c r="AK121" s="840">
        <v>3089</v>
      </c>
      <c r="AL121" s="838"/>
      <c r="AM121" s="838"/>
      <c r="AN121" s="838"/>
      <c r="AO121" s="839"/>
      <c r="AP121" s="879">
        <v>0.1</v>
      </c>
      <c r="AQ121" s="880"/>
      <c r="AR121" s="880"/>
      <c r="AS121" s="880"/>
      <c r="AT121" s="881"/>
      <c r="AU121" s="941"/>
      <c r="AV121" s="942"/>
      <c r="AW121" s="942"/>
      <c r="AX121" s="942"/>
      <c r="AY121" s="943"/>
      <c r="AZ121" s="873" t="s">
        <v>282</v>
      </c>
      <c r="BA121" s="808"/>
      <c r="BB121" s="808"/>
      <c r="BC121" s="808"/>
      <c r="BD121" s="808"/>
      <c r="BE121" s="808"/>
      <c r="BF121" s="808"/>
      <c r="BG121" s="808"/>
      <c r="BH121" s="808"/>
      <c r="BI121" s="808"/>
      <c r="BJ121" s="808"/>
      <c r="BK121" s="808"/>
      <c r="BL121" s="808"/>
      <c r="BM121" s="808"/>
      <c r="BN121" s="808"/>
      <c r="BO121" s="808"/>
      <c r="BP121" s="809"/>
      <c r="BQ121" s="874">
        <v>327930</v>
      </c>
      <c r="BR121" s="875"/>
      <c r="BS121" s="875"/>
      <c r="BT121" s="875"/>
      <c r="BU121" s="875"/>
      <c r="BV121" s="875">
        <v>441088</v>
      </c>
      <c r="BW121" s="875"/>
      <c r="BX121" s="875"/>
      <c r="BY121" s="875"/>
      <c r="BZ121" s="875"/>
      <c r="CA121" s="875">
        <v>462769</v>
      </c>
      <c r="CB121" s="875"/>
      <c r="CC121" s="875"/>
      <c r="CD121" s="875"/>
      <c r="CE121" s="875"/>
      <c r="CF121" s="936">
        <v>9.5</v>
      </c>
      <c r="CG121" s="937"/>
      <c r="CH121" s="937"/>
      <c r="CI121" s="937"/>
      <c r="CJ121" s="937"/>
      <c r="CK121" s="930"/>
      <c r="CL121" s="896"/>
      <c r="CM121" s="896"/>
      <c r="CN121" s="896"/>
      <c r="CO121" s="897"/>
      <c r="CP121" s="905" t="s">
        <v>545</v>
      </c>
      <c r="CQ121" s="906"/>
      <c r="CR121" s="906"/>
      <c r="CS121" s="906"/>
      <c r="CT121" s="906"/>
      <c r="CU121" s="906"/>
      <c r="CV121" s="906"/>
      <c r="CW121" s="906"/>
      <c r="CX121" s="906"/>
      <c r="CY121" s="906"/>
      <c r="CZ121" s="906"/>
      <c r="DA121" s="906"/>
      <c r="DB121" s="906"/>
      <c r="DC121" s="906"/>
      <c r="DD121" s="906"/>
      <c r="DE121" s="906"/>
      <c r="DF121" s="907"/>
      <c r="DG121" s="874">
        <v>574233</v>
      </c>
      <c r="DH121" s="875"/>
      <c r="DI121" s="875"/>
      <c r="DJ121" s="875"/>
      <c r="DK121" s="875"/>
      <c r="DL121" s="875">
        <v>550196</v>
      </c>
      <c r="DM121" s="875"/>
      <c r="DN121" s="875"/>
      <c r="DO121" s="875"/>
      <c r="DP121" s="875"/>
      <c r="DQ121" s="875">
        <v>559257</v>
      </c>
      <c r="DR121" s="875"/>
      <c r="DS121" s="875"/>
      <c r="DT121" s="875"/>
      <c r="DU121" s="875"/>
      <c r="DV121" s="852">
        <v>11.5</v>
      </c>
      <c r="DW121" s="852"/>
      <c r="DX121" s="852"/>
      <c r="DY121" s="852"/>
      <c r="DZ121" s="853"/>
    </row>
    <row r="122" spans="1:130" s="212" customFormat="1" ht="26.25" customHeight="1">
      <c r="A122" s="948"/>
      <c r="B122" s="949"/>
      <c r="C122" s="886" t="s">
        <v>268</v>
      </c>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8"/>
      <c r="AA122" s="837" t="s">
        <v>508</v>
      </c>
      <c r="AB122" s="838"/>
      <c r="AC122" s="838"/>
      <c r="AD122" s="838"/>
      <c r="AE122" s="839"/>
      <c r="AF122" s="840" t="s">
        <v>508</v>
      </c>
      <c r="AG122" s="838"/>
      <c r="AH122" s="838"/>
      <c r="AI122" s="838"/>
      <c r="AJ122" s="839"/>
      <c r="AK122" s="840" t="s">
        <v>508</v>
      </c>
      <c r="AL122" s="838"/>
      <c r="AM122" s="838"/>
      <c r="AN122" s="838"/>
      <c r="AO122" s="839"/>
      <c r="AP122" s="879" t="s">
        <v>508</v>
      </c>
      <c r="AQ122" s="880"/>
      <c r="AR122" s="880"/>
      <c r="AS122" s="880"/>
      <c r="AT122" s="881"/>
      <c r="AU122" s="941"/>
      <c r="AV122" s="942"/>
      <c r="AW122" s="942"/>
      <c r="AX122" s="942"/>
      <c r="AY122" s="943"/>
      <c r="AZ122" s="917" t="s">
        <v>283</v>
      </c>
      <c r="BA122" s="918"/>
      <c r="BB122" s="918"/>
      <c r="BC122" s="918"/>
      <c r="BD122" s="918"/>
      <c r="BE122" s="918"/>
      <c r="BF122" s="918"/>
      <c r="BG122" s="918"/>
      <c r="BH122" s="918"/>
      <c r="BI122" s="918"/>
      <c r="BJ122" s="918"/>
      <c r="BK122" s="918"/>
      <c r="BL122" s="918"/>
      <c r="BM122" s="918"/>
      <c r="BN122" s="918"/>
      <c r="BO122" s="918"/>
      <c r="BP122" s="919"/>
      <c r="BQ122" s="920">
        <v>16571730</v>
      </c>
      <c r="BR122" s="921"/>
      <c r="BS122" s="921"/>
      <c r="BT122" s="921"/>
      <c r="BU122" s="921"/>
      <c r="BV122" s="921">
        <v>16143742</v>
      </c>
      <c r="BW122" s="921"/>
      <c r="BX122" s="921"/>
      <c r="BY122" s="921"/>
      <c r="BZ122" s="921"/>
      <c r="CA122" s="921">
        <v>15836833</v>
      </c>
      <c r="CB122" s="921"/>
      <c r="CC122" s="921"/>
      <c r="CD122" s="921"/>
      <c r="CE122" s="921"/>
      <c r="CF122" s="922">
        <v>324.39999999999998</v>
      </c>
      <c r="CG122" s="923"/>
      <c r="CH122" s="923"/>
      <c r="CI122" s="923"/>
      <c r="CJ122" s="923"/>
      <c r="CK122" s="930"/>
      <c r="CL122" s="896"/>
      <c r="CM122" s="896"/>
      <c r="CN122" s="896"/>
      <c r="CO122" s="897"/>
      <c r="CP122" s="905" t="s">
        <v>546</v>
      </c>
      <c r="CQ122" s="906"/>
      <c r="CR122" s="906"/>
      <c r="CS122" s="906"/>
      <c r="CT122" s="906"/>
      <c r="CU122" s="906"/>
      <c r="CV122" s="906"/>
      <c r="CW122" s="906"/>
      <c r="CX122" s="906"/>
      <c r="CY122" s="906"/>
      <c r="CZ122" s="906"/>
      <c r="DA122" s="906"/>
      <c r="DB122" s="906"/>
      <c r="DC122" s="906"/>
      <c r="DD122" s="906"/>
      <c r="DE122" s="906"/>
      <c r="DF122" s="907"/>
      <c r="DG122" s="874">
        <v>4242</v>
      </c>
      <c r="DH122" s="875"/>
      <c r="DI122" s="875"/>
      <c r="DJ122" s="875"/>
      <c r="DK122" s="875"/>
      <c r="DL122" s="875">
        <v>1986</v>
      </c>
      <c r="DM122" s="875"/>
      <c r="DN122" s="875"/>
      <c r="DO122" s="875"/>
      <c r="DP122" s="875"/>
      <c r="DQ122" s="875">
        <v>1847</v>
      </c>
      <c r="DR122" s="875"/>
      <c r="DS122" s="875"/>
      <c r="DT122" s="875"/>
      <c r="DU122" s="875"/>
      <c r="DV122" s="852">
        <v>0</v>
      </c>
      <c r="DW122" s="852"/>
      <c r="DX122" s="852"/>
      <c r="DY122" s="852"/>
      <c r="DZ122" s="853"/>
    </row>
    <row r="123" spans="1:130" s="212" customFormat="1" ht="26.25" customHeight="1">
      <c r="A123" s="948"/>
      <c r="B123" s="949"/>
      <c r="C123" s="886" t="s">
        <v>273</v>
      </c>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8"/>
      <c r="AA123" s="837" t="s">
        <v>508</v>
      </c>
      <c r="AB123" s="838"/>
      <c r="AC123" s="838"/>
      <c r="AD123" s="838"/>
      <c r="AE123" s="839"/>
      <c r="AF123" s="840" t="s">
        <v>508</v>
      </c>
      <c r="AG123" s="838"/>
      <c r="AH123" s="838"/>
      <c r="AI123" s="838"/>
      <c r="AJ123" s="839"/>
      <c r="AK123" s="840" t="s">
        <v>508</v>
      </c>
      <c r="AL123" s="838"/>
      <c r="AM123" s="838"/>
      <c r="AN123" s="838"/>
      <c r="AO123" s="839"/>
      <c r="AP123" s="879" t="s">
        <v>508</v>
      </c>
      <c r="AQ123" s="880"/>
      <c r="AR123" s="880"/>
      <c r="AS123" s="880"/>
      <c r="AT123" s="881"/>
      <c r="AU123" s="944"/>
      <c r="AV123" s="945"/>
      <c r="AW123" s="945"/>
      <c r="AX123" s="945"/>
      <c r="AY123" s="945"/>
      <c r="AZ123" s="240" t="s">
        <v>124</v>
      </c>
      <c r="BA123" s="240"/>
      <c r="BB123" s="240"/>
      <c r="BC123" s="240"/>
      <c r="BD123" s="240"/>
      <c r="BE123" s="240"/>
      <c r="BF123" s="240"/>
      <c r="BG123" s="240"/>
      <c r="BH123" s="240"/>
      <c r="BI123" s="240"/>
      <c r="BJ123" s="240"/>
      <c r="BK123" s="240"/>
      <c r="BL123" s="240"/>
      <c r="BM123" s="240"/>
      <c r="BN123" s="240"/>
      <c r="BO123" s="915" t="s">
        <v>547</v>
      </c>
      <c r="BP123" s="916"/>
      <c r="BQ123" s="912">
        <v>18494797</v>
      </c>
      <c r="BR123" s="913"/>
      <c r="BS123" s="913"/>
      <c r="BT123" s="913"/>
      <c r="BU123" s="913"/>
      <c r="BV123" s="913">
        <v>18104210</v>
      </c>
      <c r="BW123" s="913"/>
      <c r="BX123" s="913"/>
      <c r="BY123" s="913"/>
      <c r="BZ123" s="913"/>
      <c r="CA123" s="913">
        <v>17649055</v>
      </c>
      <c r="CB123" s="913"/>
      <c r="CC123" s="913"/>
      <c r="CD123" s="913"/>
      <c r="CE123" s="913"/>
      <c r="CF123" s="804"/>
      <c r="CG123" s="805"/>
      <c r="CH123" s="805"/>
      <c r="CI123" s="805"/>
      <c r="CJ123" s="914"/>
      <c r="CK123" s="930"/>
      <c r="CL123" s="896"/>
      <c r="CM123" s="896"/>
      <c r="CN123" s="896"/>
      <c r="CO123" s="897"/>
      <c r="CP123" s="905"/>
      <c r="CQ123" s="906"/>
      <c r="CR123" s="906"/>
      <c r="CS123" s="906"/>
      <c r="CT123" s="906"/>
      <c r="CU123" s="906"/>
      <c r="CV123" s="906"/>
      <c r="CW123" s="906"/>
      <c r="CX123" s="906"/>
      <c r="CY123" s="906"/>
      <c r="CZ123" s="906"/>
      <c r="DA123" s="906"/>
      <c r="DB123" s="906"/>
      <c r="DC123" s="906"/>
      <c r="DD123" s="906"/>
      <c r="DE123" s="906"/>
      <c r="DF123" s="907"/>
      <c r="DG123" s="837"/>
      <c r="DH123" s="838"/>
      <c r="DI123" s="838"/>
      <c r="DJ123" s="838"/>
      <c r="DK123" s="839"/>
      <c r="DL123" s="840"/>
      <c r="DM123" s="838"/>
      <c r="DN123" s="838"/>
      <c r="DO123" s="838"/>
      <c r="DP123" s="839"/>
      <c r="DQ123" s="840"/>
      <c r="DR123" s="838"/>
      <c r="DS123" s="838"/>
      <c r="DT123" s="838"/>
      <c r="DU123" s="839"/>
      <c r="DV123" s="879"/>
      <c r="DW123" s="880"/>
      <c r="DX123" s="880"/>
      <c r="DY123" s="880"/>
      <c r="DZ123" s="881"/>
    </row>
    <row r="124" spans="1:130" s="212" customFormat="1" ht="26.25" customHeight="1" thickBot="1">
      <c r="A124" s="948"/>
      <c r="B124" s="949"/>
      <c r="C124" s="886" t="s">
        <v>274</v>
      </c>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8"/>
      <c r="AA124" s="837" t="s">
        <v>508</v>
      </c>
      <c r="AB124" s="838"/>
      <c r="AC124" s="838"/>
      <c r="AD124" s="838"/>
      <c r="AE124" s="839"/>
      <c r="AF124" s="840" t="s">
        <v>508</v>
      </c>
      <c r="AG124" s="838"/>
      <c r="AH124" s="838"/>
      <c r="AI124" s="838"/>
      <c r="AJ124" s="839"/>
      <c r="AK124" s="840" t="s">
        <v>508</v>
      </c>
      <c r="AL124" s="838"/>
      <c r="AM124" s="838"/>
      <c r="AN124" s="838"/>
      <c r="AO124" s="839"/>
      <c r="AP124" s="879" t="s">
        <v>508</v>
      </c>
      <c r="AQ124" s="880"/>
      <c r="AR124" s="880"/>
      <c r="AS124" s="880"/>
      <c r="AT124" s="881"/>
      <c r="AU124" s="908" t="s">
        <v>284</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115.9</v>
      </c>
      <c r="BR124" s="903"/>
      <c r="BS124" s="903"/>
      <c r="BT124" s="903"/>
      <c r="BU124" s="903"/>
      <c r="BV124" s="903">
        <v>125.1</v>
      </c>
      <c r="BW124" s="903"/>
      <c r="BX124" s="903"/>
      <c r="BY124" s="903"/>
      <c r="BZ124" s="903"/>
      <c r="CA124" s="903">
        <v>128.5</v>
      </c>
      <c r="CB124" s="903"/>
      <c r="CC124" s="903"/>
      <c r="CD124" s="903"/>
      <c r="CE124" s="903"/>
      <c r="CF124" s="782"/>
      <c r="CG124" s="783"/>
      <c r="CH124" s="783"/>
      <c r="CI124" s="783"/>
      <c r="CJ124" s="904"/>
      <c r="CK124" s="931"/>
      <c r="CL124" s="931"/>
      <c r="CM124" s="931"/>
      <c r="CN124" s="931"/>
      <c r="CO124" s="932"/>
      <c r="CP124" s="905" t="s">
        <v>548</v>
      </c>
      <c r="CQ124" s="906"/>
      <c r="CR124" s="906"/>
      <c r="CS124" s="906"/>
      <c r="CT124" s="906"/>
      <c r="CU124" s="906"/>
      <c r="CV124" s="906"/>
      <c r="CW124" s="906"/>
      <c r="CX124" s="906"/>
      <c r="CY124" s="906"/>
      <c r="CZ124" s="906"/>
      <c r="DA124" s="906"/>
      <c r="DB124" s="906"/>
      <c r="DC124" s="906"/>
      <c r="DD124" s="906"/>
      <c r="DE124" s="906"/>
      <c r="DF124" s="907"/>
      <c r="DG124" s="820" t="s">
        <v>508</v>
      </c>
      <c r="DH124" s="821"/>
      <c r="DI124" s="821"/>
      <c r="DJ124" s="821"/>
      <c r="DK124" s="822"/>
      <c r="DL124" s="823" t="s">
        <v>508</v>
      </c>
      <c r="DM124" s="821"/>
      <c r="DN124" s="821"/>
      <c r="DO124" s="821"/>
      <c r="DP124" s="822"/>
      <c r="DQ124" s="823" t="s">
        <v>508</v>
      </c>
      <c r="DR124" s="821"/>
      <c r="DS124" s="821"/>
      <c r="DT124" s="821"/>
      <c r="DU124" s="822"/>
      <c r="DV124" s="889" t="s">
        <v>508</v>
      </c>
      <c r="DW124" s="890"/>
      <c r="DX124" s="890"/>
      <c r="DY124" s="890"/>
      <c r="DZ124" s="891"/>
    </row>
    <row r="125" spans="1:130" s="212" customFormat="1" ht="26.25" customHeight="1">
      <c r="A125" s="948"/>
      <c r="B125" s="949"/>
      <c r="C125" s="886" t="s">
        <v>276</v>
      </c>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8"/>
      <c r="AA125" s="837" t="s">
        <v>508</v>
      </c>
      <c r="AB125" s="838"/>
      <c r="AC125" s="838"/>
      <c r="AD125" s="838"/>
      <c r="AE125" s="839"/>
      <c r="AF125" s="840" t="s">
        <v>508</v>
      </c>
      <c r="AG125" s="838"/>
      <c r="AH125" s="838"/>
      <c r="AI125" s="838"/>
      <c r="AJ125" s="839"/>
      <c r="AK125" s="840" t="s">
        <v>508</v>
      </c>
      <c r="AL125" s="838"/>
      <c r="AM125" s="838"/>
      <c r="AN125" s="838"/>
      <c r="AO125" s="839"/>
      <c r="AP125" s="879" t="s">
        <v>508</v>
      </c>
      <c r="AQ125" s="880"/>
      <c r="AR125" s="880"/>
      <c r="AS125" s="880"/>
      <c r="AT125" s="881"/>
      <c r="AU125" s="241"/>
      <c r="AV125" s="399"/>
      <c r="AW125" s="399"/>
      <c r="AX125" s="399"/>
      <c r="AY125" s="399"/>
      <c r="AZ125" s="399"/>
      <c r="BA125" s="399"/>
      <c r="BB125" s="399"/>
      <c r="BC125" s="399"/>
      <c r="BD125" s="399"/>
      <c r="BE125" s="399"/>
      <c r="BF125" s="399"/>
      <c r="BG125" s="399"/>
      <c r="BH125" s="399"/>
      <c r="BI125" s="399"/>
      <c r="BJ125" s="399"/>
      <c r="BK125" s="399"/>
      <c r="BL125" s="399"/>
      <c r="BM125" s="399"/>
      <c r="BN125" s="399"/>
      <c r="BO125" s="399"/>
      <c r="BP125" s="399"/>
      <c r="BQ125" s="398"/>
      <c r="BR125" s="398"/>
      <c r="BS125" s="398"/>
      <c r="BT125" s="398"/>
      <c r="BU125" s="398"/>
      <c r="BV125" s="398"/>
      <c r="BW125" s="398"/>
      <c r="BX125" s="398"/>
      <c r="BY125" s="398"/>
      <c r="BZ125" s="398"/>
      <c r="CA125" s="398"/>
      <c r="CB125" s="398"/>
      <c r="CC125" s="398"/>
      <c r="CD125" s="398"/>
      <c r="CE125" s="398"/>
      <c r="CF125" s="398"/>
      <c r="CG125" s="398"/>
      <c r="CH125" s="398"/>
      <c r="CI125" s="398"/>
      <c r="CJ125" s="242"/>
      <c r="CK125" s="892" t="s">
        <v>285</v>
      </c>
      <c r="CL125" s="893"/>
      <c r="CM125" s="893"/>
      <c r="CN125" s="893"/>
      <c r="CO125" s="894"/>
      <c r="CP125" s="901" t="s">
        <v>286</v>
      </c>
      <c r="CQ125" s="866"/>
      <c r="CR125" s="866"/>
      <c r="CS125" s="866"/>
      <c r="CT125" s="866"/>
      <c r="CU125" s="866"/>
      <c r="CV125" s="866"/>
      <c r="CW125" s="866"/>
      <c r="CX125" s="866"/>
      <c r="CY125" s="866"/>
      <c r="CZ125" s="866"/>
      <c r="DA125" s="866"/>
      <c r="DB125" s="866"/>
      <c r="DC125" s="866"/>
      <c r="DD125" s="866"/>
      <c r="DE125" s="866"/>
      <c r="DF125" s="867"/>
      <c r="DG125" s="902" t="s">
        <v>508</v>
      </c>
      <c r="DH125" s="883"/>
      <c r="DI125" s="883"/>
      <c r="DJ125" s="883"/>
      <c r="DK125" s="883"/>
      <c r="DL125" s="883" t="s">
        <v>508</v>
      </c>
      <c r="DM125" s="883"/>
      <c r="DN125" s="883"/>
      <c r="DO125" s="883"/>
      <c r="DP125" s="883"/>
      <c r="DQ125" s="883" t="s">
        <v>508</v>
      </c>
      <c r="DR125" s="883"/>
      <c r="DS125" s="883"/>
      <c r="DT125" s="883"/>
      <c r="DU125" s="883"/>
      <c r="DV125" s="884" t="s">
        <v>508</v>
      </c>
      <c r="DW125" s="884"/>
      <c r="DX125" s="884"/>
      <c r="DY125" s="884"/>
      <c r="DZ125" s="885"/>
    </row>
    <row r="126" spans="1:130" s="212" customFormat="1" ht="26.25" customHeight="1" thickBot="1">
      <c r="A126" s="948"/>
      <c r="B126" s="949"/>
      <c r="C126" s="886" t="s">
        <v>277</v>
      </c>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8"/>
      <c r="AA126" s="837" t="s">
        <v>508</v>
      </c>
      <c r="AB126" s="838"/>
      <c r="AC126" s="838"/>
      <c r="AD126" s="838"/>
      <c r="AE126" s="839"/>
      <c r="AF126" s="840" t="s">
        <v>508</v>
      </c>
      <c r="AG126" s="838"/>
      <c r="AH126" s="838"/>
      <c r="AI126" s="838"/>
      <c r="AJ126" s="839"/>
      <c r="AK126" s="840" t="s">
        <v>508</v>
      </c>
      <c r="AL126" s="838"/>
      <c r="AM126" s="838"/>
      <c r="AN126" s="838"/>
      <c r="AO126" s="839"/>
      <c r="AP126" s="879" t="s">
        <v>508</v>
      </c>
      <c r="AQ126" s="880"/>
      <c r="AR126" s="880"/>
      <c r="AS126" s="880"/>
      <c r="AT126" s="881"/>
      <c r="AU126" s="243"/>
      <c r="AV126" s="243"/>
      <c r="AW126" s="243"/>
      <c r="AX126" s="243"/>
      <c r="AY126" s="243"/>
      <c r="AZ126" s="243"/>
      <c r="BA126" s="243"/>
      <c r="BB126" s="243"/>
      <c r="BC126" s="243"/>
      <c r="BD126" s="243"/>
      <c r="BE126" s="243"/>
      <c r="BF126" s="243"/>
      <c r="BG126" s="243"/>
      <c r="BH126" s="243"/>
      <c r="BI126" s="243"/>
      <c r="BJ126" s="243"/>
      <c r="BK126" s="243"/>
      <c r="BL126" s="243"/>
      <c r="BM126" s="243"/>
      <c r="BN126" s="243"/>
      <c r="BO126" s="243"/>
      <c r="BP126" s="243"/>
      <c r="BQ126" s="243"/>
      <c r="BR126" s="243"/>
      <c r="BS126" s="243"/>
      <c r="BT126" s="243"/>
      <c r="BU126" s="243"/>
      <c r="BV126" s="243"/>
      <c r="BW126" s="243"/>
      <c r="BX126" s="243"/>
      <c r="BY126" s="243"/>
      <c r="BZ126" s="243"/>
      <c r="CA126" s="243"/>
      <c r="CB126" s="243"/>
      <c r="CC126" s="243"/>
      <c r="CD126" s="244"/>
      <c r="CE126" s="244"/>
      <c r="CF126" s="244"/>
      <c r="CG126" s="398"/>
      <c r="CH126" s="398"/>
      <c r="CI126" s="398"/>
      <c r="CJ126" s="242"/>
      <c r="CK126" s="895"/>
      <c r="CL126" s="896"/>
      <c r="CM126" s="896"/>
      <c r="CN126" s="896"/>
      <c r="CO126" s="897"/>
      <c r="CP126" s="873" t="s">
        <v>287</v>
      </c>
      <c r="CQ126" s="808"/>
      <c r="CR126" s="808"/>
      <c r="CS126" s="808"/>
      <c r="CT126" s="808"/>
      <c r="CU126" s="808"/>
      <c r="CV126" s="808"/>
      <c r="CW126" s="808"/>
      <c r="CX126" s="808"/>
      <c r="CY126" s="808"/>
      <c r="CZ126" s="808"/>
      <c r="DA126" s="808"/>
      <c r="DB126" s="808"/>
      <c r="DC126" s="808"/>
      <c r="DD126" s="808"/>
      <c r="DE126" s="808"/>
      <c r="DF126" s="809"/>
      <c r="DG126" s="874">
        <v>8034</v>
      </c>
      <c r="DH126" s="875"/>
      <c r="DI126" s="875"/>
      <c r="DJ126" s="875"/>
      <c r="DK126" s="875"/>
      <c r="DL126" s="875">
        <v>26375</v>
      </c>
      <c r="DM126" s="875"/>
      <c r="DN126" s="875"/>
      <c r="DO126" s="875"/>
      <c r="DP126" s="875"/>
      <c r="DQ126" s="875">
        <v>27022</v>
      </c>
      <c r="DR126" s="875"/>
      <c r="DS126" s="875"/>
      <c r="DT126" s="875"/>
      <c r="DU126" s="875"/>
      <c r="DV126" s="852">
        <v>0.6</v>
      </c>
      <c r="DW126" s="852"/>
      <c r="DX126" s="852"/>
      <c r="DY126" s="852"/>
      <c r="DZ126" s="853"/>
    </row>
    <row r="127" spans="1:130" s="212" customFormat="1" ht="26.25" customHeight="1">
      <c r="A127" s="950"/>
      <c r="B127" s="951"/>
      <c r="C127" s="876" t="s">
        <v>288</v>
      </c>
      <c r="D127" s="877"/>
      <c r="E127" s="877"/>
      <c r="F127" s="877"/>
      <c r="G127" s="877"/>
      <c r="H127" s="877"/>
      <c r="I127" s="877"/>
      <c r="J127" s="877"/>
      <c r="K127" s="877"/>
      <c r="L127" s="877"/>
      <c r="M127" s="877"/>
      <c r="N127" s="877"/>
      <c r="O127" s="877"/>
      <c r="P127" s="877"/>
      <c r="Q127" s="877"/>
      <c r="R127" s="877"/>
      <c r="S127" s="877"/>
      <c r="T127" s="877"/>
      <c r="U127" s="877"/>
      <c r="V127" s="877"/>
      <c r="W127" s="877"/>
      <c r="X127" s="877"/>
      <c r="Y127" s="877"/>
      <c r="Z127" s="878"/>
      <c r="AA127" s="837" t="s">
        <v>508</v>
      </c>
      <c r="AB127" s="838"/>
      <c r="AC127" s="838"/>
      <c r="AD127" s="838"/>
      <c r="AE127" s="839"/>
      <c r="AF127" s="840" t="s">
        <v>508</v>
      </c>
      <c r="AG127" s="838"/>
      <c r="AH127" s="838"/>
      <c r="AI127" s="838"/>
      <c r="AJ127" s="839"/>
      <c r="AK127" s="840" t="s">
        <v>508</v>
      </c>
      <c r="AL127" s="838"/>
      <c r="AM127" s="838"/>
      <c r="AN127" s="838"/>
      <c r="AO127" s="839"/>
      <c r="AP127" s="879" t="s">
        <v>508</v>
      </c>
      <c r="AQ127" s="880"/>
      <c r="AR127" s="880"/>
      <c r="AS127" s="880"/>
      <c r="AT127" s="881"/>
      <c r="AU127" s="243"/>
      <c r="AV127" s="243"/>
      <c r="AW127" s="243"/>
      <c r="AX127" s="882" t="s">
        <v>289</v>
      </c>
      <c r="AY127" s="870"/>
      <c r="AZ127" s="870"/>
      <c r="BA127" s="870"/>
      <c r="BB127" s="870"/>
      <c r="BC127" s="870"/>
      <c r="BD127" s="870"/>
      <c r="BE127" s="871"/>
      <c r="BF127" s="869" t="s">
        <v>290</v>
      </c>
      <c r="BG127" s="870"/>
      <c r="BH127" s="870"/>
      <c r="BI127" s="870"/>
      <c r="BJ127" s="870"/>
      <c r="BK127" s="870"/>
      <c r="BL127" s="871"/>
      <c r="BM127" s="869" t="s">
        <v>549</v>
      </c>
      <c r="BN127" s="870"/>
      <c r="BO127" s="870"/>
      <c r="BP127" s="870"/>
      <c r="BQ127" s="870"/>
      <c r="BR127" s="870"/>
      <c r="BS127" s="871"/>
      <c r="BT127" s="869" t="s">
        <v>550</v>
      </c>
      <c r="BU127" s="870"/>
      <c r="BV127" s="870"/>
      <c r="BW127" s="870"/>
      <c r="BX127" s="870"/>
      <c r="BY127" s="870"/>
      <c r="BZ127" s="872"/>
      <c r="CA127" s="243"/>
      <c r="CB127" s="243"/>
      <c r="CC127" s="243"/>
      <c r="CD127" s="244"/>
      <c r="CE127" s="244"/>
      <c r="CF127" s="244"/>
      <c r="CG127" s="398"/>
      <c r="CH127" s="398"/>
      <c r="CI127" s="398"/>
      <c r="CJ127" s="242"/>
      <c r="CK127" s="895"/>
      <c r="CL127" s="896"/>
      <c r="CM127" s="896"/>
      <c r="CN127" s="896"/>
      <c r="CO127" s="897"/>
      <c r="CP127" s="873" t="s">
        <v>551</v>
      </c>
      <c r="CQ127" s="808"/>
      <c r="CR127" s="808"/>
      <c r="CS127" s="808"/>
      <c r="CT127" s="808"/>
      <c r="CU127" s="808"/>
      <c r="CV127" s="808"/>
      <c r="CW127" s="808"/>
      <c r="CX127" s="808"/>
      <c r="CY127" s="808"/>
      <c r="CZ127" s="808"/>
      <c r="DA127" s="808"/>
      <c r="DB127" s="808"/>
      <c r="DC127" s="808"/>
      <c r="DD127" s="808"/>
      <c r="DE127" s="808"/>
      <c r="DF127" s="809"/>
      <c r="DG127" s="874" t="s">
        <v>508</v>
      </c>
      <c r="DH127" s="875"/>
      <c r="DI127" s="875"/>
      <c r="DJ127" s="875"/>
      <c r="DK127" s="875"/>
      <c r="DL127" s="875" t="s">
        <v>508</v>
      </c>
      <c r="DM127" s="875"/>
      <c r="DN127" s="875"/>
      <c r="DO127" s="875"/>
      <c r="DP127" s="875"/>
      <c r="DQ127" s="875" t="s">
        <v>508</v>
      </c>
      <c r="DR127" s="875"/>
      <c r="DS127" s="875"/>
      <c r="DT127" s="875"/>
      <c r="DU127" s="875"/>
      <c r="DV127" s="852" t="s">
        <v>508</v>
      </c>
      <c r="DW127" s="852"/>
      <c r="DX127" s="852"/>
      <c r="DY127" s="852"/>
      <c r="DZ127" s="853"/>
    </row>
    <row r="128" spans="1:130" s="212" customFormat="1" ht="26.25" customHeight="1" thickBot="1">
      <c r="A128" s="854" t="s">
        <v>291</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552</v>
      </c>
      <c r="X128" s="856"/>
      <c r="Y128" s="856"/>
      <c r="Z128" s="857"/>
      <c r="AA128" s="858">
        <v>38658</v>
      </c>
      <c r="AB128" s="859"/>
      <c r="AC128" s="859"/>
      <c r="AD128" s="859"/>
      <c r="AE128" s="860"/>
      <c r="AF128" s="861">
        <v>33540</v>
      </c>
      <c r="AG128" s="859"/>
      <c r="AH128" s="859"/>
      <c r="AI128" s="859"/>
      <c r="AJ128" s="860"/>
      <c r="AK128" s="861">
        <v>32354</v>
      </c>
      <c r="AL128" s="859"/>
      <c r="AM128" s="859"/>
      <c r="AN128" s="859"/>
      <c r="AO128" s="860"/>
      <c r="AP128" s="862"/>
      <c r="AQ128" s="863"/>
      <c r="AR128" s="863"/>
      <c r="AS128" s="863"/>
      <c r="AT128" s="864"/>
      <c r="AU128" s="243"/>
      <c r="AV128" s="243"/>
      <c r="AW128" s="243"/>
      <c r="AX128" s="865" t="s">
        <v>292</v>
      </c>
      <c r="AY128" s="866"/>
      <c r="AZ128" s="866"/>
      <c r="BA128" s="866"/>
      <c r="BB128" s="866"/>
      <c r="BC128" s="866"/>
      <c r="BD128" s="866"/>
      <c r="BE128" s="867"/>
      <c r="BF128" s="844" t="s">
        <v>508</v>
      </c>
      <c r="BG128" s="845"/>
      <c r="BH128" s="845"/>
      <c r="BI128" s="845"/>
      <c r="BJ128" s="845"/>
      <c r="BK128" s="845"/>
      <c r="BL128" s="868"/>
      <c r="BM128" s="844">
        <v>14.27</v>
      </c>
      <c r="BN128" s="845"/>
      <c r="BO128" s="845"/>
      <c r="BP128" s="845"/>
      <c r="BQ128" s="845"/>
      <c r="BR128" s="845"/>
      <c r="BS128" s="868"/>
      <c r="BT128" s="844">
        <v>20</v>
      </c>
      <c r="BU128" s="845"/>
      <c r="BV128" s="845"/>
      <c r="BW128" s="845"/>
      <c r="BX128" s="845"/>
      <c r="BY128" s="845"/>
      <c r="BZ128" s="846"/>
      <c r="CA128" s="244"/>
      <c r="CB128" s="244"/>
      <c r="CC128" s="244"/>
      <c r="CD128" s="244"/>
      <c r="CE128" s="244"/>
      <c r="CF128" s="244"/>
      <c r="CG128" s="398"/>
      <c r="CH128" s="398"/>
      <c r="CI128" s="398"/>
      <c r="CJ128" s="242"/>
      <c r="CK128" s="898"/>
      <c r="CL128" s="899"/>
      <c r="CM128" s="899"/>
      <c r="CN128" s="899"/>
      <c r="CO128" s="900"/>
      <c r="CP128" s="847" t="s">
        <v>293</v>
      </c>
      <c r="CQ128" s="786"/>
      <c r="CR128" s="786"/>
      <c r="CS128" s="786"/>
      <c r="CT128" s="786"/>
      <c r="CU128" s="786"/>
      <c r="CV128" s="786"/>
      <c r="CW128" s="786"/>
      <c r="CX128" s="786"/>
      <c r="CY128" s="786"/>
      <c r="CZ128" s="786"/>
      <c r="DA128" s="786"/>
      <c r="DB128" s="786"/>
      <c r="DC128" s="786"/>
      <c r="DD128" s="786"/>
      <c r="DE128" s="786"/>
      <c r="DF128" s="787"/>
      <c r="DG128" s="848" t="s">
        <v>508</v>
      </c>
      <c r="DH128" s="849"/>
      <c r="DI128" s="849"/>
      <c r="DJ128" s="849"/>
      <c r="DK128" s="849"/>
      <c r="DL128" s="849" t="s">
        <v>508</v>
      </c>
      <c r="DM128" s="849"/>
      <c r="DN128" s="849"/>
      <c r="DO128" s="849"/>
      <c r="DP128" s="849"/>
      <c r="DQ128" s="849" t="s">
        <v>508</v>
      </c>
      <c r="DR128" s="849"/>
      <c r="DS128" s="849"/>
      <c r="DT128" s="849"/>
      <c r="DU128" s="849"/>
      <c r="DV128" s="850" t="s">
        <v>508</v>
      </c>
      <c r="DW128" s="850"/>
      <c r="DX128" s="850"/>
      <c r="DY128" s="850"/>
      <c r="DZ128" s="851"/>
    </row>
    <row r="129" spans="1:131" s="212" customFormat="1" ht="26.25" customHeight="1">
      <c r="A129" s="832" t="s">
        <v>71</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553</v>
      </c>
      <c r="X129" s="835"/>
      <c r="Y129" s="835"/>
      <c r="Z129" s="836"/>
      <c r="AA129" s="837">
        <v>6393084</v>
      </c>
      <c r="AB129" s="838"/>
      <c r="AC129" s="838"/>
      <c r="AD129" s="838"/>
      <c r="AE129" s="839"/>
      <c r="AF129" s="840">
        <v>6441408</v>
      </c>
      <c r="AG129" s="838"/>
      <c r="AH129" s="838"/>
      <c r="AI129" s="838"/>
      <c r="AJ129" s="839"/>
      <c r="AK129" s="840">
        <v>6401429</v>
      </c>
      <c r="AL129" s="838"/>
      <c r="AM129" s="838"/>
      <c r="AN129" s="838"/>
      <c r="AO129" s="839"/>
      <c r="AP129" s="841"/>
      <c r="AQ129" s="842"/>
      <c r="AR129" s="842"/>
      <c r="AS129" s="842"/>
      <c r="AT129" s="843"/>
      <c r="AU129" s="245"/>
      <c r="AV129" s="245"/>
      <c r="AW129" s="245"/>
      <c r="AX129" s="807" t="s">
        <v>294</v>
      </c>
      <c r="AY129" s="808"/>
      <c r="AZ129" s="808"/>
      <c r="BA129" s="808"/>
      <c r="BB129" s="808"/>
      <c r="BC129" s="808"/>
      <c r="BD129" s="808"/>
      <c r="BE129" s="809"/>
      <c r="BF129" s="827" t="s">
        <v>508</v>
      </c>
      <c r="BG129" s="828"/>
      <c r="BH129" s="828"/>
      <c r="BI129" s="828"/>
      <c r="BJ129" s="828"/>
      <c r="BK129" s="828"/>
      <c r="BL129" s="829"/>
      <c r="BM129" s="827">
        <v>19.27</v>
      </c>
      <c r="BN129" s="828"/>
      <c r="BO129" s="828"/>
      <c r="BP129" s="828"/>
      <c r="BQ129" s="828"/>
      <c r="BR129" s="828"/>
      <c r="BS129" s="829"/>
      <c r="BT129" s="827">
        <v>30</v>
      </c>
      <c r="BU129" s="830"/>
      <c r="BV129" s="830"/>
      <c r="BW129" s="830"/>
      <c r="BX129" s="830"/>
      <c r="BY129" s="830"/>
      <c r="BZ129" s="831"/>
      <c r="CA129" s="246"/>
      <c r="CB129" s="246"/>
      <c r="CC129" s="246"/>
      <c r="CD129" s="246"/>
      <c r="CE129" s="246"/>
      <c r="CF129" s="246"/>
      <c r="CG129" s="246"/>
      <c r="CH129" s="246"/>
      <c r="CI129" s="246"/>
      <c r="CJ129" s="246"/>
      <c r="CK129" s="246"/>
      <c r="CL129" s="246"/>
      <c r="CM129" s="246"/>
      <c r="CN129" s="246"/>
      <c r="CO129" s="246"/>
      <c r="CP129" s="246"/>
      <c r="CQ129" s="246"/>
      <c r="CR129" s="246"/>
      <c r="CS129" s="246"/>
      <c r="CT129" s="246"/>
      <c r="CU129" s="246"/>
      <c r="CV129" s="246"/>
      <c r="CW129" s="246"/>
      <c r="CX129" s="246"/>
      <c r="CY129" s="246"/>
      <c r="CZ129" s="246"/>
      <c r="DA129" s="246"/>
      <c r="DB129" s="246"/>
      <c r="DC129" s="246"/>
      <c r="DD129" s="246"/>
      <c r="DE129" s="246"/>
      <c r="DF129" s="246"/>
      <c r="DG129" s="246"/>
      <c r="DH129" s="246"/>
      <c r="DI129" s="246"/>
      <c r="DJ129" s="246"/>
      <c r="DK129" s="246"/>
      <c r="DL129" s="246"/>
      <c r="DM129" s="246"/>
      <c r="DN129" s="246"/>
      <c r="DO129" s="246"/>
      <c r="DP129" s="218"/>
      <c r="DQ129" s="218"/>
      <c r="DR129" s="218"/>
      <c r="DS129" s="218"/>
      <c r="DT129" s="218"/>
      <c r="DU129" s="218"/>
      <c r="DV129" s="218"/>
      <c r="DW129" s="218"/>
      <c r="DX129" s="218"/>
      <c r="DY129" s="218"/>
      <c r="DZ129" s="221"/>
    </row>
    <row r="130" spans="1:131" s="212" customFormat="1" ht="26.25" customHeight="1">
      <c r="A130" s="832" t="s">
        <v>295</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554</v>
      </c>
      <c r="X130" s="835"/>
      <c r="Y130" s="835"/>
      <c r="Z130" s="836"/>
      <c r="AA130" s="837">
        <v>1410888</v>
      </c>
      <c r="AB130" s="838"/>
      <c r="AC130" s="838"/>
      <c r="AD130" s="838"/>
      <c r="AE130" s="839"/>
      <c r="AF130" s="840">
        <v>1508246</v>
      </c>
      <c r="AG130" s="838"/>
      <c r="AH130" s="838"/>
      <c r="AI130" s="838"/>
      <c r="AJ130" s="839"/>
      <c r="AK130" s="840">
        <v>1519376</v>
      </c>
      <c r="AL130" s="838"/>
      <c r="AM130" s="838"/>
      <c r="AN130" s="838"/>
      <c r="AO130" s="839"/>
      <c r="AP130" s="841"/>
      <c r="AQ130" s="842"/>
      <c r="AR130" s="842"/>
      <c r="AS130" s="842"/>
      <c r="AT130" s="843"/>
      <c r="AU130" s="245"/>
      <c r="AV130" s="245"/>
      <c r="AW130" s="245"/>
      <c r="AX130" s="807" t="s">
        <v>296</v>
      </c>
      <c r="AY130" s="808"/>
      <c r="AZ130" s="808"/>
      <c r="BA130" s="808"/>
      <c r="BB130" s="808"/>
      <c r="BC130" s="808"/>
      <c r="BD130" s="808"/>
      <c r="BE130" s="809"/>
      <c r="BF130" s="810">
        <v>11.9</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46"/>
      <c r="CB130" s="246"/>
      <c r="CC130" s="246"/>
      <c r="CD130" s="246"/>
      <c r="CE130" s="246"/>
      <c r="CF130" s="246"/>
      <c r="CG130" s="246"/>
      <c r="CH130" s="246"/>
      <c r="CI130" s="246"/>
      <c r="CJ130" s="246"/>
      <c r="CK130" s="246"/>
      <c r="CL130" s="246"/>
      <c r="CM130" s="246"/>
      <c r="CN130" s="246"/>
      <c r="CO130" s="246"/>
      <c r="CP130" s="246"/>
      <c r="CQ130" s="246"/>
      <c r="CR130" s="246"/>
      <c r="CS130" s="246"/>
      <c r="CT130" s="246"/>
      <c r="CU130" s="246"/>
      <c r="CV130" s="246"/>
      <c r="CW130" s="246"/>
      <c r="CX130" s="246"/>
      <c r="CY130" s="246"/>
      <c r="CZ130" s="246"/>
      <c r="DA130" s="246"/>
      <c r="DB130" s="246"/>
      <c r="DC130" s="246"/>
      <c r="DD130" s="246"/>
      <c r="DE130" s="246"/>
      <c r="DF130" s="246"/>
      <c r="DG130" s="246"/>
      <c r="DH130" s="246"/>
      <c r="DI130" s="246"/>
      <c r="DJ130" s="246"/>
      <c r="DK130" s="246"/>
      <c r="DL130" s="246"/>
      <c r="DM130" s="246"/>
      <c r="DN130" s="246"/>
      <c r="DO130" s="246"/>
      <c r="DP130" s="218"/>
      <c r="DQ130" s="218"/>
      <c r="DR130" s="218"/>
      <c r="DS130" s="218"/>
      <c r="DT130" s="218"/>
      <c r="DU130" s="218"/>
      <c r="DV130" s="218"/>
      <c r="DW130" s="218"/>
      <c r="DX130" s="218"/>
      <c r="DY130" s="218"/>
      <c r="DZ130" s="221"/>
    </row>
    <row r="131" spans="1:131" s="212"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555</v>
      </c>
      <c r="X131" s="818"/>
      <c r="Y131" s="818"/>
      <c r="Z131" s="819"/>
      <c r="AA131" s="820">
        <v>4982196</v>
      </c>
      <c r="AB131" s="821"/>
      <c r="AC131" s="821"/>
      <c r="AD131" s="821"/>
      <c r="AE131" s="822"/>
      <c r="AF131" s="823">
        <v>4933162</v>
      </c>
      <c r="AG131" s="821"/>
      <c r="AH131" s="821"/>
      <c r="AI131" s="821"/>
      <c r="AJ131" s="822"/>
      <c r="AK131" s="823">
        <v>4882053</v>
      </c>
      <c r="AL131" s="821"/>
      <c r="AM131" s="821"/>
      <c r="AN131" s="821"/>
      <c r="AO131" s="822"/>
      <c r="AP131" s="824"/>
      <c r="AQ131" s="825"/>
      <c r="AR131" s="825"/>
      <c r="AS131" s="825"/>
      <c r="AT131" s="826"/>
      <c r="AU131" s="245"/>
      <c r="AV131" s="245"/>
      <c r="AW131" s="245"/>
      <c r="AX131" s="785" t="s">
        <v>297</v>
      </c>
      <c r="AY131" s="786"/>
      <c r="AZ131" s="786"/>
      <c r="BA131" s="786"/>
      <c r="BB131" s="786"/>
      <c r="BC131" s="786"/>
      <c r="BD131" s="786"/>
      <c r="BE131" s="787"/>
      <c r="BF131" s="788">
        <v>128.5</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46"/>
      <c r="CB131" s="246"/>
      <c r="CC131" s="246"/>
      <c r="CD131" s="246"/>
      <c r="CE131" s="246"/>
      <c r="CF131" s="246"/>
      <c r="CG131" s="246"/>
      <c r="CH131" s="246"/>
      <c r="CI131" s="246"/>
      <c r="CJ131" s="246"/>
      <c r="CK131" s="246"/>
      <c r="CL131" s="246"/>
      <c r="CM131" s="246"/>
      <c r="CN131" s="246"/>
      <c r="CO131" s="246"/>
      <c r="CP131" s="246"/>
      <c r="CQ131" s="246"/>
      <c r="CR131" s="246"/>
      <c r="CS131" s="246"/>
      <c r="CT131" s="246"/>
      <c r="CU131" s="246"/>
      <c r="CV131" s="246"/>
      <c r="CW131" s="246"/>
      <c r="CX131" s="246"/>
      <c r="CY131" s="246"/>
      <c r="CZ131" s="246"/>
      <c r="DA131" s="246"/>
      <c r="DB131" s="246"/>
      <c r="DC131" s="246"/>
      <c r="DD131" s="246"/>
      <c r="DE131" s="246"/>
      <c r="DF131" s="246"/>
      <c r="DG131" s="246"/>
      <c r="DH131" s="246"/>
      <c r="DI131" s="246"/>
      <c r="DJ131" s="246"/>
      <c r="DK131" s="246"/>
      <c r="DL131" s="246"/>
      <c r="DM131" s="246"/>
      <c r="DN131" s="246"/>
      <c r="DO131" s="246"/>
      <c r="DP131" s="218"/>
      <c r="DQ131" s="218"/>
      <c r="DR131" s="218"/>
      <c r="DS131" s="218"/>
      <c r="DT131" s="218"/>
      <c r="DU131" s="218"/>
      <c r="DV131" s="218"/>
      <c r="DW131" s="218"/>
      <c r="DX131" s="218"/>
      <c r="DY131" s="218"/>
      <c r="DZ131" s="221"/>
    </row>
    <row r="132" spans="1:131" s="212" customFormat="1" ht="26.25" customHeight="1">
      <c r="A132" s="794" t="s">
        <v>298</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299</v>
      </c>
      <c r="W132" s="798"/>
      <c r="X132" s="798"/>
      <c r="Y132" s="798"/>
      <c r="Z132" s="799"/>
      <c r="AA132" s="800">
        <v>10.47849181</v>
      </c>
      <c r="AB132" s="801"/>
      <c r="AC132" s="801"/>
      <c r="AD132" s="801"/>
      <c r="AE132" s="802"/>
      <c r="AF132" s="803">
        <v>12.606518899999999</v>
      </c>
      <c r="AG132" s="801"/>
      <c r="AH132" s="801"/>
      <c r="AI132" s="801"/>
      <c r="AJ132" s="802"/>
      <c r="AK132" s="803">
        <v>12.737919890000001</v>
      </c>
      <c r="AL132" s="801"/>
      <c r="AM132" s="801"/>
      <c r="AN132" s="801"/>
      <c r="AO132" s="802"/>
      <c r="AP132" s="804"/>
      <c r="AQ132" s="805"/>
      <c r="AR132" s="805"/>
      <c r="AS132" s="805"/>
      <c r="AT132" s="806"/>
      <c r="AU132" s="247"/>
      <c r="AV132" s="248"/>
      <c r="AW132" s="248"/>
      <c r="AX132" s="218"/>
      <c r="AY132" s="218"/>
      <c r="AZ132" s="218"/>
      <c r="BA132" s="218"/>
      <c r="BB132" s="218"/>
      <c r="BC132" s="218"/>
      <c r="BD132" s="218"/>
      <c r="BE132" s="218"/>
      <c r="BF132" s="218"/>
      <c r="BG132" s="218"/>
      <c r="BH132" s="218"/>
      <c r="BI132" s="218"/>
      <c r="BJ132" s="218"/>
      <c r="BK132" s="218"/>
      <c r="BL132" s="218"/>
      <c r="BM132" s="218"/>
      <c r="BN132" s="218"/>
      <c r="BO132" s="218"/>
      <c r="BP132" s="218"/>
      <c r="BQ132" s="218"/>
      <c r="BR132" s="218"/>
      <c r="BS132" s="219"/>
      <c r="BT132" s="218"/>
      <c r="BU132" s="218"/>
      <c r="BV132" s="218"/>
      <c r="BW132" s="218"/>
      <c r="BX132" s="218"/>
      <c r="BY132" s="218"/>
      <c r="BZ132" s="218"/>
      <c r="CA132" s="246"/>
      <c r="CB132" s="246"/>
      <c r="CC132" s="246"/>
      <c r="CD132" s="246"/>
      <c r="CE132" s="246"/>
      <c r="CF132" s="246"/>
      <c r="CG132" s="246"/>
      <c r="CH132" s="246"/>
      <c r="CI132" s="246"/>
      <c r="CJ132" s="246"/>
      <c r="CK132" s="246"/>
      <c r="CL132" s="246"/>
      <c r="CM132" s="246"/>
      <c r="CN132" s="246"/>
      <c r="CO132" s="246"/>
      <c r="CP132" s="246"/>
      <c r="CQ132" s="246"/>
      <c r="CR132" s="246"/>
      <c r="CS132" s="246"/>
      <c r="CT132" s="246"/>
      <c r="CU132" s="246"/>
      <c r="CV132" s="246"/>
      <c r="CW132" s="246"/>
      <c r="CX132" s="246"/>
      <c r="CY132" s="246"/>
      <c r="CZ132" s="246"/>
      <c r="DA132" s="246"/>
      <c r="DB132" s="246"/>
      <c r="DC132" s="246"/>
      <c r="DD132" s="246"/>
      <c r="DE132" s="246"/>
      <c r="DF132" s="246"/>
      <c r="DG132" s="246"/>
      <c r="DH132" s="246"/>
      <c r="DI132" s="246"/>
      <c r="DJ132" s="246"/>
      <c r="DK132" s="246"/>
      <c r="DL132" s="246"/>
      <c r="DM132" s="246"/>
      <c r="DN132" s="246"/>
      <c r="DO132" s="246"/>
      <c r="DP132" s="221"/>
      <c r="DQ132" s="221"/>
      <c r="DR132" s="221"/>
      <c r="DS132" s="221"/>
      <c r="DT132" s="221"/>
      <c r="DU132" s="221"/>
      <c r="DV132" s="221"/>
      <c r="DW132" s="221"/>
      <c r="DX132" s="221"/>
      <c r="DY132" s="221"/>
      <c r="DZ132" s="221"/>
    </row>
    <row r="133" spans="1:131" s="212"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300</v>
      </c>
      <c r="W133" s="777"/>
      <c r="X133" s="777"/>
      <c r="Y133" s="777"/>
      <c r="Z133" s="778"/>
      <c r="AA133" s="779">
        <v>9.9</v>
      </c>
      <c r="AB133" s="780"/>
      <c r="AC133" s="780"/>
      <c r="AD133" s="780"/>
      <c r="AE133" s="781"/>
      <c r="AF133" s="779">
        <v>10.6</v>
      </c>
      <c r="AG133" s="780"/>
      <c r="AH133" s="780"/>
      <c r="AI133" s="780"/>
      <c r="AJ133" s="781"/>
      <c r="AK133" s="779">
        <v>11.9</v>
      </c>
      <c r="AL133" s="780"/>
      <c r="AM133" s="780"/>
      <c r="AN133" s="780"/>
      <c r="AO133" s="781"/>
      <c r="AP133" s="782"/>
      <c r="AQ133" s="783"/>
      <c r="AR133" s="783"/>
      <c r="AS133" s="783"/>
      <c r="AT133" s="784"/>
      <c r="AU133" s="248"/>
      <c r="AV133" s="248"/>
      <c r="AW133" s="248"/>
      <c r="AX133" s="248"/>
      <c r="AY133" s="248"/>
      <c r="AZ133" s="248"/>
      <c r="BA133" s="248"/>
      <c r="BB133" s="248"/>
      <c r="BC133" s="248"/>
      <c r="BD133" s="248"/>
      <c r="BE133" s="248"/>
      <c r="BF133" s="248"/>
      <c r="BG133" s="248"/>
      <c r="BH133" s="248"/>
      <c r="BI133" s="248"/>
      <c r="BJ133" s="248"/>
      <c r="BK133" s="248"/>
      <c r="BL133" s="248"/>
      <c r="BM133" s="248"/>
      <c r="BN133" s="246"/>
      <c r="BO133" s="246"/>
      <c r="BP133" s="246"/>
      <c r="BQ133" s="246"/>
      <c r="BR133" s="246"/>
      <c r="BS133" s="246"/>
      <c r="BT133" s="246"/>
      <c r="BU133" s="246"/>
      <c r="BV133" s="246"/>
      <c r="BW133" s="246"/>
      <c r="BX133" s="246"/>
      <c r="BY133" s="246"/>
      <c r="BZ133" s="246"/>
      <c r="CA133" s="246"/>
      <c r="CB133" s="246"/>
      <c r="CC133" s="246"/>
      <c r="CD133" s="246"/>
      <c r="CE133" s="246"/>
      <c r="CF133" s="246"/>
      <c r="CG133" s="246"/>
      <c r="CH133" s="246"/>
      <c r="CI133" s="246"/>
      <c r="CJ133" s="246"/>
      <c r="CK133" s="246"/>
      <c r="CL133" s="246"/>
      <c r="CM133" s="246"/>
      <c r="CN133" s="246"/>
      <c r="CO133" s="246"/>
      <c r="CP133" s="246"/>
      <c r="CQ133" s="246"/>
      <c r="CR133" s="246"/>
      <c r="CS133" s="246"/>
      <c r="CT133" s="246"/>
      <c r="CU133" s="246"/>
      <c r="CV133" s="246"/>
      <c r="CW133" s="246"/>
      <c r="CX133" s="246"/>
      <c r="CY133" s="246"/>
      <c r="CZ133" s="246"/>
      <c r="DA133" s="246"/>
      <c r="DB133" s="246"/>
      <c r="DC133" s="246"/>
      <c r="DD133" s="246"/>
      <c r="DE133" s="246"/>
      <c r="DF133" s="246"/>
      <c r="DG133" s="246"/>
      <c r="DH133" s="246"/>
      <c r="DI133" s="246"/>
      <c r="DJ133" s="246"/>
      <c r="DK133" s="246"/>
      <c r="DL133" s="246"/>
      <c r="DM133" s="246"/>
      <c r="DN133" s="246"/>
      <c r="DO133" s="246"/>
      <c r="DP133" s="221"/>
      <c r="DQ133" s="221"/>
      <c r="DR133" s="221"/>
      <c r="DS133" s="221"/>
      <c r="DT133" s="221"/>
      <c r="DU133" s="221"/>
      <c r="DV133" s="221"/>
      <c r="DW133" s="221"/>
      <c r="DX133" s="221"/>
      <c r="DY133" s="221"/>
      <c r="DZ133" s="221"/>
    </row>
    <row r="134" spans="1:131" s="213" customFormat="1" ht="11.25" customHeight="1">
      <c r="A134" s="249"/>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8"/>
      <c r="AV134" s="248"/>
      <c r="AW134" s="248"/>
      <c r="AX134" s="248"/>
      <c r="AY134" s="248"/>
      <c r="AZ134" s="248"/>
      <c r="BA134" s="248"/>
      <c r="BB134" s="248"/>
      <c r="BC134" s="248"/>
      <c r="BD134" s="248"/>
      <c r="BE134" s="248"/>
      <c r="BF134" s="248"/>
      <c r="BG134" s="248"/>
      <c r="BH134" s="248"/>
      <c r="BI134" s="248"/>
      <c r="BJ134" s="248"/>
      <c r="BK134" s="248"/>
      <c r="BL134" s="248"/>
      <c r="BM134" s="248"/>
      <c r="BN134" s="246"/>
      <c r="BO134" s="246"/>
      <c r="BP134" s="246"/>
      <c r="BQ134" s="246"/>
      <c r="BR134" s="246"/>
      <c r="BS134" s="246"/>
      <c r="BT134" s="246"/>
      <c r="BU134" s="246"/>
      <c r="BV134" s="246"/>
      <c r="BW134" s="246"/>
      <c r="BX134" s="246"/>
      <c r="BY134" s="246"/>
      <c r="BZ134" s="246"/>
      <c r="CA134" s="246"/>
      <c r="CB134" s="246"/>
      <c r="CC134" s="246"/>
      <c r="CD134" s="246"/>
      <c r="CE134" s="246"/>
      <c r="CF134" s="246"/>
      <c r="CG134" s="246"/>
      <c r="CH134" s="246"/>
      <c r="CI134" s="246"/>
      <c r="CJ134" s="246"/>
      <c r="CK134" s="246"/>
      <c r="CL134" s="246"/>
      <c r="CM134" s="246"/>
      <c r="CN134" s="246"/>
      <c r="CO134" s="246"/>
      <c r="CP134" s="246"/>
      <c r="CQ134" s="246"/>
      <c r="CR134" s="246"/>
      <c r="CS134" s="246"/>
      <c r="CT134" s="246"/>
      <c r="CU134" s="246"/>
      <c r="CV134" s="246"/>
      <c r="CW134" s="246"/>
      <c r="CX134" s="246"/>
      <c r="CY134" s="246"/>
      <c r="CZ134" s="246"/>
      <c r="DA134" s="246"/>
      <c r="DB134" s="246"/>
      <c r="DC134" s="246"/>
      <c r="DD134" s="246"/>
      <c r="DE134" s="246"/>
      <c r="DF134" s="246"/>
      <c r="DG134" s="246"/>
      <c r="DH134" s="246"/>
      <c r="DI134" s="246"/>
      <c r="DJ134" s="246"/>
      <c r="DK134" s="246"/>
      <c r="DL134" s="246"/>
      <c r="DM134" s="246"/>
      <c r="DN134" s="246"/>
      <c r="DO134" s="246"/>
      <c r="DP134" s="221"/>
      <c r="DQ134" s="221"/>
      <c r="DR134" s="221"/>
      <c r="DS134" s="221"/>
      <c r="DT134" s="221"/>
      <c r="DU134" s="221"/>
      <c r="DV134" s="221"/>
      <c r="DW134" s="221"/>
      <c r="DX134" s="221"/>
      <c r="DY134" s="221"/>
      <c r="DZ134" s="221"/>
      <c r="EA134" s="212"/>
    </row>
    <row r="135" spans="1:131" ht="14.4" hidden="1">
      <c r="AU135" s="249"/>
      <c r="AV135" s="249"/>
      <c r="AW135" s="249"/>
      <c r="AX135" s="249"/>
      <c r="AY135" s="249"/>
      <c r="AZ135" s="249"/>
      <c r="BA135" s="249"/>
      <c r="BB135" s="249"/>
      <c r="BC135" s="249"/>
      <c r="BD135" s="249"/>
      <c r="BE135" s="249"/>
      <c r="BF135" s="249"/>
      <c r="BG135" s="249"/>
      <c r="BH135" s="249"/>
      <c r="BI135" s="249"/>
      <c r="BJ135" s="249"/>
      <c r="BK135" s="249"/>
      <c r="BL135" s="249"/>
      <c r="BM135" s="249"/>
      <c r="BN135" s="249"/>
      <c r="BO135" s="249"/>
      <c r="BP135" s="249"/>
      <c r="BQ135" s="249"/>
      <c r="BR135" s="249"/>
      <c r="BS135" s="249"/>
      <c r="BT135" s="249"/>
      <c r="BU135" s="249"/>
      <c r="BV135" s="249"/>
      <c r="BW135" s="249"/>
      <c r="BX135" s="249"/>
      <c r="BY135" s="249"/>
      <c r="BZ135" s="249"/>
      <c r="CA135" s="249"/>
      <c r="CB135" s="249"/>
      <c r="CC135" s="249"/>
      <c r="CD135" s="249"/>
      <c r="CE135" s="249"/>
      <c r="CF135" s="249"/>
      <c r="CG135" s="249"/>
      <c r="CH135" s="249"/>
      <c r="CI135" s="249"/>
      <c r="CJ135" s="249"/>
      <c r="CK135" s="249"/>
      <c r="CL135" s="249"/>
      <c r="CM135" s="249"/>
      <c r="CN135" s="249"/>
      <c r="CO135" s="249"/>
      <c r="CP135" s="249"/>
      <c r="CQ135" s="249"/>
      <c r="CR135" s="249"/>
      <c r="CS135" s="249"/>
      <c r="CT135" s="249"/>
      <c r="CU135" s="249"/>
      <c r="CV135" s="249"/>
      <c r="CW135" s="249"/>
      <c r="CX135" s="249"/>
      <c r="CY135" s="249"/>
      <c r="CZ135" s="249"/>
      <c r="DA135" s="249"/>
      <c r="DB135" s="249"/>
      <c r="DC135" s="249"/>
      <c r="DD135" s="249"/>
      <c r="DE135" s="249"/>
      <c r="DF135" s="249"/>
      <c r="DG135" s="249"/>
      <c r="DH135" s="249"/>
      <c r="DI135" s="249"/>
      <c r="DJ135" s="249"/>
      <c r="DK135" s="249"/>
      <c r="DL135" s="249"/>
      <c r="DM135" s="249"/>
      <c r="DN135" s="249"/>
      <c r="DO135" s="249"/>
      <c r="DP135" s="249"/>
      <c r="DQ135" s="249"/>
      <c r="DR135" s="249"/>
      <c r="DS135" s="249"/>
      <c r="DT135" s="249"/>
      <c r="DU135" s="249"/>
      <c r="DV135" s="249"/>
      <c r="DW135" s="249"/>
      <c r="DX135" s="249"/>
      <c r="DY135" s="249"/>
      <c r="DZ135" s="249"/>
    </row>
    <row r="136" spans="1:131" hidden="1"/>
  </sheetData>
  <sheetProtection algorithmName="SHA-512" hashValue="btSJNTHHfJ+aKONtQ55GI2E/fv3fgc657Yk7N/egk0Ke7W9tpg/Qq+O4RDC7/MZyL3vfUHWbpDGWpMysOmITQw==" saltValue="NSCrnNqsZI0KiVUmGJ6/i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election activeCell="B1" sqref="B1:DI1"/>
    </sheetView>
  </sheetViews>
  <sheetFormatPr defaultColWidth="0" defaultRowHeight="13.5" customHeight="1" zeroHeight="1"/>
  <cols>
    <col min="1" max="120" width="2.77734375" style="252" customWidth="1"/>
    <col min="121" max="121" width="0" style="251" hidden="1" customWidth="1"/>
    <col min="122" max="16384" width="9" style="251" hidden="1"/>
  </cols>
  <sheetData>
    <row r="1" spans="1:120" ht="13.2">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1"/>
    </row>
    <row r="17" spans="119:120" ht="13.2">
      <c r="DP17" s="251"/>
    </row>
    <row r="18" spans="119:120" ht="13.2"/>
    <row r="19" spans="119:120" ht="13.2"/>
    <row r="20" spans="119:120" ht="13.2">
      <c r="DO20" s="251"/>
      <c r="DP20" s="251"/>
    </row>
    <row r="21" spans="119:120" ht="13.2">
      <c r="DP21" s="251"/>
    </row>
    <row r="22" spans="119:120" ht="13.2"/>
    <row r="23" spans="119:120" ht="13.2">
      <c r="DO23" s="251"/>
      <c r="DP23" s="251"/>
    </row>
    <row r="24" spans="119:120" ht="13.2">
      <c r="DP24" s="251"/>
    </row>
    <row r="25" spans="119:120" ht="13.2">
      <c r="DP25" s="251"/>
    </row>
    <row r="26" spans="119:120" ht="13.2">
      <c r="DO26" s="251"/>
      <c r="DP26" s="251"/>
    </row>
    <row r="27" spans="119:120" ht="13.2"/>
    <row r="28" spans="119:120" ht="13.2">
      <c r="DO28" s="251"/>
      <c r="DP28" s="251"/>
    </row>
    <row r="29" spans="119:120" ht="13.2">
      <c r="DP29" s="251"/>
    </row>
    <row r="30" spans="119:120" ht="13.2"/>
    <row r="31" spans="119:120" ht="13.2">
      <c r="DO31" s="251"/>
      <c r="DP31" s="251"/>
    </row>
    <row r="32" spans="119:120" ht="13.2"/>
    <row r="33" spans="98:120" ht="13.2">
      <c r="DO33" s="251"/>
      <c r="DP33" s="251"/>
    </row>
    <row r="34" spans="98:120" ht="13.2">
      <c r="DM34" s="251"/>
    </row>
    <row r="35" spans="98:120" ht="13.2">
      <c r="CT35" s="251"/>
      <c r="CU35" s="251"/>
      <c r="CV35" s="251"/>
      <c r="CY35" s="251"/>
      <c r="CZ35" s="251"/>
      <c r="DA35" s="251"/>
      <c r="DD35" s="251"/>
      <c r="DE35" s="251"/>
      <c r="DF35" s="251"/>
      <c r="DI35" s="251"/>
      <c r="DJ35" s="251"/>
      <c r="DK35" s="251"/>
      <c r="DM35" s="251"/>
      <c r="DN35" s="251"/>
      <c r="DO35" s="251"/>
      <c r="DP35" s="251"/>
    </row>
    <row r="36" spans="98:120" ht="13.2"/>
    <row r="37" spans="98:120" ht="13.2">
      <c r="CW37" s="251"/>
      <c r="DB37" s="251"/>
      <c r="DG37" s="251"/>
      <c r="DL37" s="251"/>
      <c r="DP37" s="251"/>
    </row>
    <row r="38" spans="98:120" ht="13.2">
      <c r="CT38" s="251"/>
      <c r="CU38" s="251"/>
      <c r="CV38" s="251"/>
      <c r="CW38" s="251"/>
      <c r="CY38" s="251"/>
      <c r="CZ38" s="251"/>
      <c r="DA38" s="251"/>
      <c r="DB38" s="251"/>
      <c r="DD38" s="251"/>
      <c r="DE38" s="251"/>
      <c r="DF38" s="251"/>
      <c r="DG38" s="251"/>
      <c r="DI38" s="251"/>
      <c r="DJ38" s="251"/>
      <c r="DK38" s="251"/>
      <c r="DL38" s="251"/>
      <c r="DN38" s="251"/>
      <c r="DO38" s="251"/>
      <c r="DP38" s="25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1"/>
      <c r="DO49" s="251"/>
      <c r="DP49" s="25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1"/>
      <c r="CS63" s="251"/>
      <c r="CX63" s="251"/>
      <c r="DC63" s="251"/>
      <c r="DH63" s="251"/>
    </row>
    <row r="64" spans="22:120" ht="13.2">
      <c r="V64" s="251"/>
    </row>
    <row r="65" spans="15:120" ht="13.2">
      <c r="X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U65" s="251"/>
      <c r="CZ65" s="251"/>
      <c r="DE65" s="251"/>
      <c r="DJ65" s="251"/>
    </row>
    <row r="66" spans="15:120" ht="13.2">
      <c r="Q66" s="251"/>
      <c r="S66" s="251"/>
      <c r="U66" s="251"/>
      <c r="DM66" s="251"/>
    </row>
    <row r="67" spans="15:120" ht="13.2">
      <c r="O67" s="251"/>
      <c r="P67" s="251"/>
      <c r="R67" s="251"/>
      <c r="T67" s="251"/>
      <c r="Y67" s="251"/>
      <c r="CT67" s="251"/>
      <c r="CV67" s="251"/>
      <c r="CW67" s="251"/>
      <c r="CY67" s="251"/>
      <c r="DA67" s="251"/>
      <c r="DB67" s="251"/>
      <c r="DD67" s="251"/>
      <c r="DF67" s="251"/>
      <c r="DG67" s="251"/>
      <c r="DI67" s="251"/>
      <c r="DK67" s="251"/>
      <c r="DL67" s="251"/>
      <c r="DN67" s="251"/>
      <c r="DO67" s="251"/>
      <c r="DP67" s="251"/>
    </row>
    <row r="68" spans="15:120" ht="13.2"/>
    <row r="69" spans="15:120" ht="13.2"/>
    <row r="70" spans="15:120" ht="13.2"/>
    <row r="71" spans="15:120" ht="13.2"/>
    <row r="72" spans="15:120" ht="13.2">
      <c r="DP72" s="251"/>
    </row>
    <row r="73" spans="15:120" ht="13.2">
      <c r="DP73" s="25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1"/>
      <c r="CX96" s="251"/>
      <c r="DC96" s="251"/>
      <c r="DH96" s="251"/>
    </row>
    <row r="97" spans="24:120" ht="13.2">
      <c r="CS97" s="251"/>
      <c r="CX97" s="251"/>
      <c r="DC97" s="251"/>
      <c r="DH97" s="251"/>
      <c r="DP97" s="252" t="s">
        <v>556</v>
      </c>
    </row>
    <row r="98" spans="24:120" ht="13.2" hidden="1">
      <c r="CS98" s="251"/>
      <c r="CX98" s="251"/>
      <c r="DC98" s="251"/>
      <c r="DH98" s="251"/>
    </row>
    <row r="99" spans="24:120" ht="13.2" hidden="1">
      <c r="CS99" s="251"/>
      <c r="CX99" s="251"/>
      <c r="DC99" s="251"/>
      <c r="DH99" s="251"/>
    </row>
    <row r="100" spans="24:120" ht="13.2" hidden="1"/>
    <row r="101" spans="24:120" ht="12" hidden="1" customHeight="1">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251"/>
      <c r="BO101" s="251"/>
      <c r="BP101" s="251"/>
      <c r="BQ101" s="251"/>
      <c r="BR101" s="251"/>
      <c r="BS101" s="251"/>
      <c r="BT101" s="251"/>
      <c r="BU101" s="251"/>
      <c r="BV101" s="251"/>
      <c r="BW101" s="251"/>
      <c r="BX101" s="251"/>
      <c r="BY101" s="251"/>
      <c r="BZ101" s="251"/>
      <c r="CA101" s="251"/>
      <c r="CB101" s="251"/>
      <c r="CC101" s="251"/>
      <c r="CD101" s="251"/>
      <c r="CE101" s="251"/>
      <c r="CF101" s="251"/>
      <c r="CG101" s="251"/>
      <c r="CH101" s="251"/>
      <c r="CI101" s="251"/>
      <c r="CJ101" s="251"/>
      <c r="CK101" s="251"/>
      <c r="CL101" s="251"/>
      <c r="CM101" s="251"/>
      <c r="CN101" s="251"/>
      <c r="CO101" s="251"/>
      <c r="CP101" s="251"/>
      <c r="CQ101" s="251"/>
      <c r="CR101" s="251"/>
      <c r="CU101" s="251"/>
      <c r="CZ101" s="251"/>
      <c r="DE101" s="251"/>
      <c r="DJ101" s="251"/>
    </row>
    <row r="102" spans="24:120" ht="1.5" hidden="1" customHeight="1">
      <c r="CU102" s="251"/>
      <c r="CZ102" s="251"/>
      <c r="DE102" s="251"/>
      <c r="DJ102" s="251"/>
      <c r="DM102" s="251"/>
    </row>
    <row r="103" spans="24:120" ht="13.2" hidden="1">
      <c r="CT103" s="251"/>
      <c r="CV103" s="251"/>
      <c r="CW103" s="251"/>
      <c r="CY103" s="251"/>
      <c r="DA103" s="251"/>
      <c r="DB103" s="251"/>
      <c r="DD103" s="251"/>
      <c r="DF103" s="251"/>
      <c r="DG103" s="251"/>
      <c r="DI103" s="251"/>
      <c r="DK103" s="251"/>
      <c r="DL103" s="251"/>
      <c r="DM103" s="251"/>
      <c r="DN103" s="251"/>
      <c r="DO103" s="251"/>
      <c r="DP103" s="251"/>
    </row>
    <row r="104" spans="24:120" ht="13.2" hidden="1">
      <c r="CV104" s="251"/>
      <c r="CW104" s="251"/>
      <c r="DA104" s="251"/>
      <c r="DB104" s="251"/>
      <c r="DF104" s="251"/>
      <c r="DG104" s="251"/>
      <c r="DK104" s="251"/>
      <c r="DL104" s="251"/>
      <c r="DN104" s="251"/>
      <c r="DO104" s="251"/>
      <c r="DP104" s="251"/>
    </row>
    <row r="105" spans="24:120" ht="12.75" hidden="1" customHeight="1"/>
    <row r="106" spans="24:120" ht="13.2" hidden="1"/>
    <row r="107" spans="24:120" ht="13.2" hidden="1"/>
    <row r="108" spans="24:120" ht="13.2" hidden="1"/>
    <row r="109" spans="24:120" ht="13.2" hidden="1"/>
    <row r="110" spans="24:120" ht="13.2" hidden="1"/>
  </sheetData>
  <sheetProtection algorithmName="SHA-512" hashValue="OPNCKiLcFwHthU9d16Yun7Yje/2FUsf5RAVTuZo1DTNT1kmqSVoHsGLidslumOqCBbn5dh4q5D9568CJiR3HDQ==" saltValue="UtVhW45Vn/Yk5rpZMaY3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28" zoomScaleNormal="100" zoomScaleSheetLayoutView="55" workbookViewId="0">
      <selection activeCell="B1" sqref="B1:DI1"/>
    </sheetView>
  </sheetViews>
  <sheetFormatPr defaultColWidth="0" defaultRowHeight="13.5" customHeight="1" zeroHeight="1"/>
  <cols>
    <col min="1" max="116" width="2.6640625" style="252" customWidth="1"/>
    <col min="117" max="16384" width="9" style="251" hidden="1"/>
  </cols>
  <sheetData>
    <row r="1" spans="2:116" ht="13.2">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row>
    <row r="2" spans="2:116" ht="13.2"/>
    <row r="3" spans="2:116" ht="13.2"/>
    <row r="4" spans="2:116" ht="13.2">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row>
    <row r="5" spans="2:116" ht="13.2">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row>
    <row r="19" spans="9:116" ht="13.2"/>
    <row r="20" spans="9:116" ht="13.2"/>
    <row r="21" spans="9:116" ht="13.2">
      <c r="DL21" s="251"/>
    </row>
    <row r="22" spans="9:116" ht="13.2">
      <c r="DI22" s="251"/>
      <c r="DJ22" s="251"/>
      <c r="DK22" s="251"/>
      <c r="DL22" s="251"/>
    </row>
    <row r="23" spans="9:116" ht="13.2">
      <c r="CY23" s="251"/>
      <c r="CZ23" s="251"/>
      <c r="DA23" s="251"/>
      <c r="DB23" s="251"/>
      <c r="DC23" s="251"/>
      <c r="DD23" s="251"/>
      <c r="DE23" s="251"/>
      <c r="DF23" s="251"/>
      <c r="DG23" s="251"/>
      <c r="DH23" s="251"/>
      <c r="DI23" s="251"/>
      <c r="DJ23" s="251"/>
      <c r="DK23" s="251"/>
      <c r="DL23" s="25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1"/>
      <c r="DA35" s="251"/>
      <c r="DB35" s="251"/>
      <c r="DC35" s="251"/>
      <c r="DD35" s="251"/>
      <c r="DE35" s="251"/>
      <c r="DF35" s="251"/>
      <c r="DG35" s="251"/>
      <c r="DH35" s="251"/>
      <c r="DI35" s="251"/>
      <c r="DJ35" s="251"/>
      <c r="DK35" s="251"/>
      <c r="DL35" s="251"/>
    </row>
    <row r="36" spans="15:116" ht="13.2"/>
    <row r="37" spans="15:116" ht="13.2">
      <c r="DL37" s="251"/>
    </row>
    <row r="38" spans="15:116" ht="13.2">
      <c r="DI38" s="251"/>
      <c r="DJ38" s="251"/>
      <c r="DK38" s="251"/>
      <c r="DL38" s="251"/>
    </row>
    <row r="39" spans="15:116" ht="13.2"/>
    <row r="40" spans="15:116" ht="13.2"/>
    <row r="41" spans="15:116" ht="13.2"/>
    <row r="42" spans="15:116" ht="13.2"/>
    <row r="43" spans="15:116" ht="13.2">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E43" s="251"/>
      <c r="DF43" s="251"/>
      <c r="DG43" s="251"/>
      <c r="DH43" s="251"/>
      <c r="DI43" s="251"/>
      <c r="DJ43" s="251"/>
      <c r="DK43" s="251"/>
      <c r="DL43" s="251"/>
    </row>
    <row r="44" spans="15:116" ht="13.2">
      <c r="DL44" s="251"/>
    </row>
    <row r="45" spans="15:116" ht="13.2"/>
    <row r="46" spans="15:116" ht="13.2">
      <c r="DA46" s="251"/>
      <c r="DB46" s="251"/>
      <c r="DC46" s="251"/>
      <c r="DD46" s="251"/>
      <c r="DE46" s="251"/>
      <c r="DF46" s="251"/>
      <c r="DG46" s="251"/>
      <c r="DH46" s="251"/>
      <c r="DI46" s="251"/>
      <c r="DJ46" s="251"/>
      <c r="DK46" s="251"/>
      <c r="DL46" s="251"/>
    </row>
    <row r="47" spans="15:116" ht="13.2"/>
    <row r="48" spans="15:116" ht="13.2"/>
    <row r="49" spans="104:116" ht="13.2"/>
    <row r="50" spans="104:116" ht="13.2">
      <c r="CZ50" s="251"/>
      <c r="DA50" s="251"/>
      <c r="DB50" s="251"/>
      <c r="DC50" s="251"/>
      <c r="DD50" s="251"/>
      <c r="DE50" s="251"/>
      <c r="DF50" s="251"/>
      <c r="DG50" s="251"/>
      <c r="DH50" s="251"/>
      <c r="DI50" s="251"/>
      <c r="DJ50" s="251"/>
      <c r="DK50" s="251"/>
      <c r="DL50" s="251"/>
    </row>
    <row r="51" spans="104:116" ht="13.2"/>
    <row r="52" spans="104:116" ht="13.2"/>
    <row r="53" spans="104:116" ht="13.2">
      <c r="DL53" s="25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1"/>
      <c r="DD67" s="251"/>
      <c r="DE67" s="251"/>
      <c r="DF67" s="251"/>
      <c r="DG67" s="251"/>
      <c r="DH67" s="251"/>
      <c r="DI67" s="251"/>
      <c r="DJ67" s="251"/>
      <c r="DK67" s="251"/>
      <c r="DL67" s="25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TZGv6sv4MEIzP3iGgtOHBGz/sBsDi89vu+gTUf9N9bn6aSrKApW3V7HVp6w5VdSj9yLTUHoWCQdappoAVkJNuw==" saltValue="tgOqswA+Z7plT19e+i0jD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70" zoomScaleSheetLayoutView="70" workbookViewId="0">
      <selection activeCell="B1" sqref="B1:DI1"/>
    </sheetView>
  </sheetViews>
  <sheetFormatPr defaultColWidth="0" defaultRowHeight="13.5" customHeight="1" zeroHeight="1"/>
  <cols>
    <col min="1" max="36" width="2.44140625" style="253" customWidth="1"/>
    <col min="37" max="44" width="17" style="253" customWidth="1"/>
    <col min="45" max="45" width="6.109375" style="260" customWidth="1"/>
    <col min="46" max="46" width="3" style="258" customWidth="1"/>
    <col min="47" max="47" width="19.109375" style="253" hidden="1" customWidth="1"/>
    <col min="48" max="52" width="12.6640625" style="253" hidden="1" customWidth="1"/>
    <col min="53" max="16384" width="8.6640625" style="253" hidden="1"/>
  </cols>
  <sheetData>
    <row r="1" spans="1:46" ht="13.2">
      <c r="AS1" s="254"/>
      <c r="AT1" s="254"/>
    </row>
    <row r="2" spans="1:46" ht="13.2">
      <c r="AS2" s="254"/>
      <c r="AT2" s="254"/>
    </row>
    <row r="3" spans="1:46" ht="13.2">
      <c r="AS3" s="254"/>
      <c r="AT3" s="254"/>
    </row>
    <row r="4" spans="1:46" ht="13.2">
      <c r="AS4" s="254"/>
      <c r="AT4" s="254"/>
    </row>
    <row r="5" spans="1:46" ht="16.2">
      <c r="A5" s="255" t="s">
        <v>301</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ht="13.2">
      <c r="A6" s="258"/>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9" t="s">
        <v>302</v>
      </c>
      <c r="AL6" s="259"/>
      <c r="AM6" s="259"/>
      <c r="AN6" s="259"/>
      <c r="AO6" s="254"/>
      <c r="AP6" s="254"/>
      <c r="AQ6" s="254"/>
      <c r="AR6" s="254"/>
    </row>
    <row r="7" spans="1:46" ht="13.2">
      <c r="A7" s="258"/>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61"/>
      <c r="AL7" s="262"/>
      <c r="AM7" s="262"/>
      <c r="AN7" s="263"/>
      <c r="AO7" s="1201" t="s">
        <v>303</v>
      </c>
      <c r="AP7" s="264"/>
      <c r="AQ7" s="265" t="s">
        <v>304</v>
      </c>
      <c r="AR7" s="266"/>
    </row>
    <row r="8" spans="1:46" ht="13.2">
      <c r="A8" s="258"/>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67"/>
      <c r="AL8" s="268"/>
      <c r="AM8" s="268"/>
      <c r="AN8" s="269"/>
      <c r="AO8" s="1202"/>
      <c r="AP8" s="270" t="s">
        <v>305</v>
      </c>
      <c r="AQ8" s="271" t="s">
        <v>306</v>
      </c>
      <c r="AR8" s="272" t="s">
        <v>307</v>
      </c>
    </row>
    <row r="9" spans="1:46" ht="13.2">
      <c r="A9" s="258"/>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1203" t="s">
        <v>308</v>
      </c>
      <c r="AL9" s="1204"/>
      <c r="AM9" s="1204"/>
      <c r="AN9" s="1205"/>
      <c r="AO9" s="273">
        <v>1623415</v>
      </c>
      <c r="AP9" s="273">
        <v>104628</v>
      </c>
      <c r="AQ9" s="274">
        <v>81245</v>
      </c>
      <c r="AR9" s="275">
        <v>28.8</v>
      </c>
    </row>
    <row r="10" spans="1:46" ht="13.2">
      <c r="A10" s="258"/>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1203" t="s">
        <v>309</v>
      </c>
      <c r="AL10" s="1204"/>
      <c r="AM10" s="1204"/>
      <c r="AN10" s="1205"/>
      <c r="AO10" s="276">
        <v>161804</v>
      </c>
      <c r="AP10" s="276">
        <v>10428</v>
      </c>
      <c r="AQ10" s="277">
        <v>9012</v>
      </c>
      <c r="AR10" s="278">
        <v>15.7</v>
      </c>
    </row>
    <row r="11" spans="1:46" ht="13.5" customHeight="1">
      <c r="A11" s="258"/>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1203" t="s">
        <v>310</v>
      </c>
      <c r="AL11" s="1204"/>
      <c r="AM11" s="1204"/>
      <c r="AN11" s="1205"/>
      <c r="AO11" s="276">
        <v>245181</v>
      </c>
      <c r="AP11" s="276">
        <v>15802</v>
      </c>
      <c r="AQ11" s="277">
        <v>11253</v>
      </c>
      <c r="AR11" s="278">
        <v>40.4</v>
      </c>
    </row>
    <row r="12" spans="1:46" ht="13.5" customHeight="1">
      <c r="A12" s="258"/>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1203" t="s">
        <v>311</v>
      </c>
      <c r="AL12" s="1204"/>
      <c r="AM12" s="1204"/>
      <c r="AN12" s="1205"/>
      <c r="AO12" s="276" t="s">
        <v>312</v>
      </c>
      <c r="AP12" s="276" t="s">
        <v>312</v>
      </c>
      <c r="AQ12" s="277">
        <v>1349</v>
      </c>
      <c r="AR12" s="278" t="s">
        <v>312</v>
      </c>
    </row>
    <row r="13" spans="1:46" ht="13.5" customHeight="1">
      <c r="A13" s="258"/>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1203" t="s">
        <v>313</v>
      </c>
      <c r="AL13" s="1204"/>
      <c r="AM13" s="1204"/>
      <c r="AN13" s="1205"/>
      <c r="AO13" s="276" t="s">
        <v>312</v>
      </c>
      <c r="AP13" s="276" t="s">
        <v>312</v>
      </c>
      <c r="AQ13" s="277" t="s">
        <v>312</v>
      </c>
      <c r="AR13" s="278" t="s">
        <v>312</v>
      </c>
    </row>
    <row r="14" spans="1:46" ht="13.5" customHeight="1">
      <c r="A14" s="258"/>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1203" t="s">
        <v>314</v>
      </c>
      <c r="AL14" s="1204"/>
      <c r="AM14" s="1204"/>
      <c r="AN14" s="1205"/>
      <c r="AO14" s="276">
        <v>67142</v>
      </c>
      <c r="AP14" s="276">
        <v>4327</v>
      </c>
      <c r="AQ14" s="277">
        <v>5445</v>
      </c>
      <c r="AR14" s="278">
        <v>-20.5</v>
      </c>
    </row>
    <row r="15" spans="1:46" ht="13.5" customHeight="1">
      <c r="A15" s="258"/>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1203" t="s">
        <v>315</v>
      </c>
      <c r="AL15" s="1204"/>
      <c r="AM15" s="1204"/>
      <c r="AN15" s="1205"/>
      <c r="AO15" s="276">
        <v>16820</v>
      </c>
      <c r="AP15" s="276">
        <v>1084</v>
      </c>
      <c r="AQ15" s="277">
        <v>2659</v>
      </c>
      <c r="AR15" s="278">
        <v>-59.2</v>
      </c>
    </row>
    <row r="16" spans="1:46" ht="13.2">
      <c r="A16" s="258"/>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1206" t="s">
        <v>316</v>
      </c>
      <c r="AL16" s="1207"/>
      <c r="AM16" s="1207"/>
      <c r="AN16" s="1208"/>
      <c r="AO16" s="276">
        <v>-144224</v>
      </c>
      <c r="AP16" s="276">
        <v>-9295</v>
      </c>
      <c r="AQ16" s="277">
        <v>-8172</v>
      </c>
      <c r="AR16" s="278">
        <v>13.7</v>
      </c>
    </row>
    <row r="17" spans="1:46" ht="13.2">
      <c r="A17" s="258"/>
      <c r="B17" s="254"/>
      <c r="C17" s="254"/>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1206" t="s">
        <v>124</v>
      </c>
      <c r="AL17" s="1207"/>
      <c r="AM17" s="1207"/>
      <c r="AN17" s="1208"/>
      <c r="AO17" s="276">
        <v>1970138</v>
      </c>
      <c r="AP17" s="276">
        <v>126975</v>
      </c>
      <c r="AQ17" s="277">
        <v>102791</v>
      </c>
      <c r="AR17" s="278">
        <v>23.5</v>
      </c>
    </row>
    <row r="18" spans="1:46" ht="13.2">
      <c r="A18" s="258"/>
      <c r="B18" s="254"/>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79"/>
      <c r="AR18" s="279"/>
    </row>
    <row r="19" spans="1:46" ht="13.2">
      <c r="A19" s="258"/>
      <c r="B19" s="254"/>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t="s">
        <v>317</v>
      </c>
      <c r="AL19" s="254"/>
      <c r="AM19" s="254"/>
      <c r="AN19" s="254"/>
      <c r="AO19" s="254"/>
      <c r="AP19" s="254"/>
      <c r="AQ19" s="254"/>
      <c r="AR19" s="254"/>
    </row>
    <row r="20" spans="1:46" ht="13.2">
      <c r="A20" s="258"/>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80"/>
      <c r="AL20" s="281"/>
      <c r="AM20" s="281"/>
      <c r="AN20" s="282"/>
      <c r="AO20" s="283" t="s">
        <v>318</v>
      </c>
      <c r="AP20" s="284" t="s">
        <v>319</v>
      </c>
      <c r="AQ20" s="285" t="s">
        <v>320</v>
      </c>
      <c r="AR20" s="286"/>
    </row>
    <row r="21" spans="1:46" s="292" customFormat="1" ht="13.2">
      <c r="A21" s="287"/>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1209" t="s">
        <v>321</v>
      </c>
      <c r="AL21" s="1210"/>
      <c r="AM21" s="1210"/>
      <c r="AN21" s="1211"/>
      <c r="AO21" s="288">
        <v>11.21</v>
      </c>
      <c r="AP21" s="289">
        <v>9.44</v>
      </c>
      <c r="AQ21" s="290">
        <v>1.77</v>
      </c>
      <c r="AR21" s="259"/>
      <c r="AS21" s="291"/>
      <c r="AT21" s="287"/>
    </row>
    <row r="22" spans="1:46" s="292" customFormat="1" ht="13.2">
      <c r="A22" s="287"/>
      <c r="B22" s="259"/>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1209" t="s">
        <v>322</v>
      </c>
      <c r="AL22" s="1210"/>
      <c r="AM22" s="1210"/>
      <c r="AN22" s="1211"/>
      <c r="AO22" s="293">
        <v>98.6</v>
      </c>
      <c r="AP22" s="294">
        <v>96.6</v>
      </c>
      <c r="AQ22" s="295">
        <v>2</v>
      </c>
      <c r="AR22" s="279"/>
      <c r="AS22" s="291"/>
      <c r="AT22" s="287"/>
    </row>
    <row r="23" spans="1:46" s="292" customFormat="1" ht="13.2">
      <c r="A23" s="287"/>
      <c r="B23" s="259"/>
      <c r="C23" s="259"/>
      <c r="D23" s="259"/>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79"/>
      <c r="AQ23" s="279"/>
      <c r="AR23" s="279"/>
      <c r="AS23" s="291"/>
      <c r="AT23" s="287"/>
    </row>
    <row r="24" spans="1:46" s="292" customFormat="1" ht="13.2">
      <c r="A24" s="287"/>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79"/>
      <c r="AQ24" s="279"/>
      <c r="AR24" s="279"/>
      <c r="AS24" s="291"/>
      <c r="AT24" s="287"/>
    </row>
    <row r="25" spans="1:46" s="292" customFormat="1" ht="13.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7"/>
    </row>
    <row r="26" spans="1:46" s="292" customFormat="1" ht="13.2">
      <c r="A26" s="259" t="s">
        <v>557</v>
      </c>
      <c r="B26" s="259"/>
      <c r="C26" s="259"/>
      <c r="D26" s="259"/>
      <c r="E26" s="259"/>
      <c r="F26" s="259"/>
      <c r="G26" s="259"/>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9"/>
      <c r="AK26" s="259"/>
      <c r="AL26" s="259"/>
      <c r="AM26" s="259"/>
      <c r="AN26" s="259"/>
      <c r="AO26" s="259"/>
      <c r="AP26" s="279"/>
      <c r="AQ26" s="279"/>
      <c r="AR26" s="279"/>
      <c r="AS26" s="259"/>
      <c r="AT26" s="259"/>
    </row>
    <row r="27" spans="1:46" ht="13.2">
      <c r="A27" s="300" t="s">
        <v>323</v>
      </c>
      <c r="AO27" s="254"/>
      <c r="AP27" s="254"/>
      <c r="AQ27" s="254"/>
      <c r="AR27" s="254"/>
      <c r="AS27" s="254"/>
      <c r="AT27" s="254"/>
    </row>
    <row r="28" spans="1:46" ht="16.2">
      <c r="A28" s="255" t="s">
        <v>324</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1"/>
    </row>
    <row r="29" spans="1:46" ht="13.2">
      <c r="A29" s="258"/>
      <c r="B29" s="254"/>
      <c r="C29" s="254"/>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9" t="s">
        <v>325</v>
      </c>
      <c r="AL29" s="259"/>
      <c r="AM29" s="259"/>
      <c r="AN29" s="259"/>
      <c r="AO29" s="254"/>
      <c r="AP29" s="254"/>
      <c r="AQ29" s="254"/>
      <c r="AR29" s="254"/>
      <c r="AS29" s="302"/>
    </row>
    <row r="30" spans="1:46" ht="13.2">
      <c r="A30" s="258"/>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61"/>
      <c r="AL30" s="262"/>
      <c r="AM30" s="262"/>
      <c r="AN30" s="263"/>
      <c r="AO30" s="1201" t="s">
        <v>303</v>
      </c>
      <c r="AP30" s="264"/>
      <c r="AQ30" s="265" t="s">
        <v>304</v>
      </c>
      <c r="AR30" s="266"/>
    </row>
    <row r="31" spans="1:46" ht="13.2">
      <c r="A31" s="258"/>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67"/>
      <c r="AL31" s="268"/>
      <c r="AM31" s="268"/>
      <c r="AN31" s="269"/>
      <c r="AO31" s="1202"/>
      <c r="AP31" s="270" t="s">
        <v>305</v>
      </c>
      <c r="AQ31" s="271" t="s">
        <v>306</v>
      </c>
      <c r="AR31" s="272" t="s">
        <v>307</v>
      </c>
    </row>
    <row r="32" spans="1:46" ht="27" customHeight="1">
      <c r="A32" s="258"/>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1187" t="s">
        <v>326</v>
      </c>
      <c r="AL32" s="1188"/>
      <c r="AM32" s="1188"/>
      <c r="AN32" s="1189"/>
      <c r="AO32" s="303">
        <v>1184419</v>
      </c>
      <c r="AP32" s="303">
        <v>76335</v>
      </c>
      <c r="AQ32" s="304">
        <v>53655</v>
      </c>
      <c r="AR32" s="305">
        <v>42.3</v>
      </c>
    </row>
    <row r="33" spans="1:46" ht="13.5" customHeight="1">
      <c r="A33" s="258"/>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1187" t="s">
        <v>327</v>
      </c>
      <c r="AL33" s="1188"/>
      <c r="AM33" s="1188"/>
      <c r="AN33" s="1189"/>
      <c r="AO33" s="303" t="s">
        <v>312</v>
      </c>
      <c r="AP33" s="303" t="s">
        <v>312</v>
      </c>
      <c r="AQ33" s="304" t="s">
        <v>312</v>
      </c>
      <c r="AR33" s="305" t="s">
        <v>312</v>
      </c>
    </row>
    <row r="34" spans="1:46" ht="27" customHeight="1">
      <c r="A34" s="258"/>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4"/>
      <c r="AI34" s="254"/>
      <c r="AJ34" s="254"/>
      <c r="AK34" s="1187" t="s">
        <v>328</v>
      </c>
      <c r="AL34" s="1188"/>
      <c r="AM34" s="1188"/>
      <c r="AN34" s="1189"/>
      <c r="AO34" s="303" t="s">
        <v>312</v>
      </c>
      <c r="AP34" s="303" t="s">
        <v>312</v>
      </c>
      <c r="AQ34" s="304">
        <v>68</v>
      </c>
      <c r="AR34" s="305" t="s">
        <v>312</v>
      </c>
    </row>
    <row r="35" spans="1:46" ht="27" customHeight="1">
      <c r="A35" s="258"/>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1187" t="s">
        <v>558</v>
      </c>
      <c r="AL35" s="1188"/>
      <c r="AM35" s="1188"/>
      <c r="AN35" s="1189"/>
      <c r="AO35" s="303">
        <v>307621</v>
      </c>
      <c r="AP35" s="303">
        <v>19826</v>
      </c>
      <c r="AQ35" s="304">
        <v>21213</v>
      </c>
      <c r="AR35" s="305">
        <v>-6.5</v>
      </c>
    </row>
    <row r="36" spans="1:46" ht="27" customHeight="1">
      <c r="A36" s="258"/>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1187" t="s">
        <v>559</v>
      </c>
      <c r="AL36" s="1188"/>
      <c r="AM36" s="1188"/>
      <c r="AN36" s="1189"/>
      <c r="AO36" s="303">
        <v>677147</v>
      </c>
      <c r="AP36" s="303">
        <v>43642</v>
      </c>
      <c r="AQ36" s="304">
        <v>3939</v>
      </c>
      <c r="AR36" s="305">
        <v>1007.9</v>
      </c>
    </row>
    <row r="37" spans="1:46" ht="13.5" customHeight="1">
      <c r="A37" s="258"/>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1187" t="s">
        <v>560</v>
      </c>
      <c r="AL37" s="1188"/>
      <c r="AM37" s="1188"/>
      <c r="AN37" s="1189"/>
      <c r="AO37" s="303">
        <v>3089</v>
      </c>
      <c r="AP37" s="303">
        <v>199</v>
      </c>
      <c r="AQ37" s="304">
        <v>620</v>
      </c>
      <c r="AR37" s="305">
        <v>-67.900000000000006</v>
      </c>
    </row>
    <row r="38" spans="1:46" ht="27" customHeight="1">
      <c r="A38" s="258"/>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1190" t="s">
        <v>329</v>
      </c>
      <c r="AL38" s="1191"/>
      <c r="AM38" s="1191"/>
      <c r="AN38" s="1192"/>
      <c r="AO38" s="306">
        <v>1326</v>
      </c>
      <c r="AP38" s="306">
        <v>85</v>
      </c>
      <c r="AQ38" s="307">
        <v>4</v>
      </c>
      <c r="AR38" s="295">
        <v>2025</v>
      </c>
      <c r="AS38" s="302"/>
    </row>
    <row r="39" spans="1:46" ht="13.2">
      <c r="A39" s="258"/>
      <c r="B39" s="254"/>
      <c r="C39" s="254"/>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1190" t="s">
        <v>330</v>
      </c>
      <c r="AL39" s="1191"/>
      <c r="AM39" s="1191"/>
      <c r="AN39" s="1192"/>
      <c r="AO39" s="303">
        <v>-32354</v>
      </c>
      <c r="AP39" s="303">
        <v>-2085</v>
      </c>
      <c r="AQ39" s="304">
        <v>-2084</v>
      </c>
      <c r="AR39" s="305">
        <v>0</v>
      </c>
      <c r="AS39" s="302"/>
    </row>
    <row r="40" spans="1:46" ht="27" customHeight="1">
      <c r="A40" s="258"/>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1187" t="s">
        <v>331</v>
      </c>
      <c r="AL40" s="1188"/>
      <c r="AM40" s="1188"/>
      <c r="AN40" s="1189"/>
      <c r="AO40" s="303">
        <v>-1519376</v>
      </c>
      <c r="AP40" s="303">
        <v>-97923</v>
      </c>
      <c r="AQ40" s="304">
        <v>-53215</v>
      </c>
      <c r="AR40" s="305">
        <v>84</v>
      </c>
      <c r="AS40" s="302"/>
    </row>
    <row r="41" spans="1:46" ht="13.2">
      <c r="A41" s="258"/>
      <c r="B41" s="254"/>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1193" t="s">
        <v>191</v>
      </c>
      <c r="AL41" s="1194"/>
      <c r="AM41" s="1194"/>
      <c r="AN41" s="1195"/>
      <c r="AO41" s="303">
        <v>621872</v>
      </c>
      <c r="AP41" s="303">
        <v>40079</v>
      </c>
      <c r="AQ41" s="304">
        <v>24200</v>
      </c>
      <c r="AR41" s="305">
        <v>65.599999999999994</v>
      </c>
      <c r="AS41" s="302"/>
    </row>
    <row r="42" spans="1:46" ht="13.2">
      <c r="A42" s="258"/>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308" t="s">
        <v>561</v>
      </c>
      <c r="AL42" s="254"/>
      <c r="AM42" s="254"/>
      <c r="AN42" s="254"/>
      <c r="AO42" s="254"/>
      <c r="AP42" s="254"/>
      <c r="AQ42" s="279"/>
      <c r="AR42" s="279"/>
      <c r="AS42" s="302"/>
    </row>
    <row r="43" spans="1:46" ht="13.2">
      <c r="A43" s="258"/>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309"/>
      <c r="AQ43" s="279"/>
      <c r="AR43" s="254"/>
      <c r="AS43" s="302"/>
    </row>
    <row r="44" spans="1:46" ht="13.2">
      <c r="A44" s="258"/>
      <c r="B44" s="254"/>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79"/>
      <c r="AR44" s="254"/>
    </row>
    <row r="45" spans="1:46" ht="13.2">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10"/>
      <c r="AR45" s="256"/>
      <c r="AS45" s="256"/>
      <c r="AT45" s="254"/>
    </row>
    <row r="46" spans="1:46" ht="13.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4"/>
    </row>
    <row r="47" spans="1:46" ht="17.25" customHeight="1">
      <c r="A47" s="312" t="s">
        <v>332</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row>
    <row r="48" spans="1:46" ht="13.2">
      <c r="A48" s="258"/>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313" t="s">
        <v>333</v>
      </c>
      <c r="AL48" s="313"/>
      <c r="AM48" s="313"/>
      <c r="AN48" s="313"/>
      <c r="AO48" s="313"/>
      <c r="AP48" s="313"/>
      <c r="AQ48" s="314"/>
      <c r="AR48" s="313"/>
    </row>
    <row r="49" spans="1:44" ht="13.5" customHeight="1">
      <c r="A49" s="258"/>
      <c r="B49" s="254"/>
      <c r="C49" s="254"/>
      <c r="D49" s="254"/>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254"/>
      <c r="AK49" s="315"/>
      <c r="AL49" s="316"/>
      <c r="AM49" s="1196" t="s">
        <v>303</v>
      </c>
      <c r="AN49" s="1198" t="s">
        <v>334</v>
      </c>
      <c r="AO49" s="1199"/>
      <c r="AP49" s="1199"/>
      <c r="AQ49" s="1199"/>
      <c r="AR49" s="1200"/>
    </row>
    <row r="50" spans="1:44" ht="13.2">
      <c r="A50" s="258"/>
      <c r="B50" s="254"/>
      <c r="C50" s="254"/>
      <c r="D50" s="254"/>
      <c r="E50" s="254"/>
      <c r="F50" s="254"/>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317"/>
      <c r="AL50" s="318"/>
      <c r="AM50" s="1197"/>
      <c r="AN50" s="319" t="s">
        <v>335</v>
      </c>
      <c r="AO50" s="320" t="s">
        <v>336</v>
      </c>
      <c r="AP50" s="321" t="s">
        <v>337</v>
      </c>
      <c r="AQ50" s="322" t="s">
        <v>338</v>
      </c>
      <c r="AR50" s="323" t="s">
        <v>339</v>
      </c>
    </row>
    <row r="51" spans="1:44" ht="13.2">
      <c r="A51" s="258"/>
      <c r="B51" s="254"/>
      <c r="C51" s="254"/>
      <c r="D51" s="254"/>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4"/>
      <c r="AJ51" s="254"/>
      <c r="AK51" s="315" t="s">
        <v>340</v>
      </c>
      <c r="AL51" s="316"/>
      <c r="AM51" s="324">
        <v>2230097</v>
      </c>
      <c r="AN51" s="325">
        <v>133251</v>
      </c>
      <c r="AO51" s="326">
        <v>38.6</v>
      </c>
      <c r="AP51" s="327">
        <v>81990</v>
      </c>
      <c r="AQ51" s="328">
        <v>16.2</v>
      </c>
      <c r="AR51" s="329">
        <v>22.4</v>
      </c>
    </row>
    <row r="52" spans="1:44" ht="13.2">
      <c r="A52" s="258"/>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330"/>
      <c r="AL52" s="331" t="s">
        <v>341</v>
      </c>
      <c r="AM52" s="332">
        <v>421627</v>
      </c>
      <c r="AN52" s="333">
        <v>25193</v>
      </c>
      <c r="AO52" s="334">
        <v>-42.1</v>
      </c>
      <c r="AP52" s="335">
        <v>34482</v>
      </c>
      <c r="AQ52" s="336">
        <v>-4.5</v>
      </c>
      <c r="AR52" s="337">
        <v>-37.6</v>
      </c>
    </row>
    <row r="53" spans="1:44" ht="13.2">
      <c r="A53" s="258"/>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315" t="s">
        <v>342</v>
      </c>
      <c r="AL53" s="316"/>
      <c r="AM53" s="324">
        <v>1162619</v>
      </c>
      <c r="AN53" s="325">
        <v>70728</v>
      </c>
      <c r="AO53" s="326">
        <v>-46.9</v>
      </c>
      <c r="AP53" s="327">
        <v>87551</v>
      </c>
      <c r="AQ53" s="328">
        <v>6.8</v>
      </c>
      <c r="AR53" s="329">
        <v>-53.7</v>
      </c>
    </row>
    <row r="54" spans="1:44" ht="13.2">
      <c r="A54" s="258"/>
      <c r="B54" s="254"/>
      <c r="C54" s="254"/>
      <c r="D54" s="254"/>
      <c r="E54" s="254"/>
      <c r="F54" s="254"/>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254"/>
      <c r="AK54" s="330"/>
      <c r="AL54" s="331" t="s">
        <v>341</v>
      </c>
      <c r="AM54" s="332">
        <v>660236</v>
      </c>
      <c r="AN54" s="333">
        <v>40165</v>
      </c>
      <c r="AO54" s="334">
        <v>59.4</v>
      </c>
      <c r="AP54" s="335">
        <v>43994</v>
      </c>
      <c r="AQ54" s="336">
        <v>27.6</v>
      </c>
      <c r="AR54" s="337">
        <v>31.8</v>
      </c>
    </row>
    <row r="55" spans="1:44" ht="13.2">
      <c r="A55" s="258"/>
      <c r="B55" s="254"/>
      <c r="C55" s="254"/>
      <c r="D55" s="254"/>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315" t="s">
        <v>343</v>
      </c>
      <c r="AL55" s="316"/>
      <c r="AM55" s="324">
        <v>2058055</v>
      </c>
      <c r="AN55" s="325">
        <v>127600</v>
      </c>
      <c r="AO55" s="326">
        <v>80.400000000000006</v>
      </c>
      <c r="AP55" s="327">
        <v>77577</v>
      </c>
      <c r="AQ55" s="328">
        <v>-11.4</v>
      </c>
      <c r="AR55" s="329">
        <v>91.8</v>
      </c>
    </row>
    <row r="56" spans="1:44" ht="13.2">
      <c r="A56" s="258"/>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4"/>
      <c r="AK56" s="330"/>
      <c r="AL56" s="331" t="s">
        <v>341</v>
      </c>
      <c r="AM56" s="332">
        <v>975362</v>
      </c>
      <c r="AN56" s="333">
        <v>60473</v>
      </c>
      <c r="AO56" s="334">
        <v>50.6</v>
      </c>
      <c r="AP56" s="335">
        <v>40870</v>
      </c>
      <c r="AQ56" s="336">
        <v>-7.1</v>
      </c>
      <c r="AR56" s="337">
        <v>57.7</v>
      </c>
    </row>
    <row r="57" spans="1:44" ht="13.2">
      <c r="A57" s="258"/>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315" t="s">
        <v>344</v>
      </c>
      <c r="AL57" s="316"/>
      <c r="AM57" s="324">
        <v>1311785</v>
      </c>
      <c r="AN57" s="325">
        <v>82935</v>
      </c>
      <c r="AO57" s="326">
        <v>-35</v>
      </c>
      <c r="AP57" s="327">
        <v>115123</v>
      </c>
      <c r="AQ57" s="328">
        <v>48.4</v>
      </c>
      <c r="AR57" s="329">
        <v>-83.4</v>
      </c>
    </row>
    <row r="58" spans="1:44" ht="13.2">
      <c r="A58" s="258"/>
      <c r="B58" s="254"/>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330"/>
      <c r="AL58" s="331" t="s">
        <v>341</v>
      </c>
      <c r="AM58" s="332">
        <v>653326</v>
      </c>
      <c r="AN58" s="333">
        <v>41305</v>
      </c>
      <c r="AO58" s="334">
        <v>-31.7</v>
      </c>
      <c r="AP58" s="335">
        <v>46026</v>
      </c>
      <c r="AQ58" s="336">
        <v>12.6</v>
      </c>
      <c r="AR58" s="337">
        <v>-44.3</v>
      </c>
    </row>
    <row r="59" spans="1:44" ht="13.2">
      <c r="A59" s="258"/>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c r="AJ59" s="254"/>
      <c r="AK59" s="315" t="s">
        <v>345</v>
      </c>
      <c r="AL59" s="316"/>
      <c r="AM59" s="324">
        <v>1127184</v>
      </c>
      <c r="AN59" s="325">
        <v>72647</v>
      </c>
      <c r="AO59" s="326">
        <v>-12.4</v>
      </c>
      <c r="AP59" s="327">
        <v>98899</v>
      </c>
      <c r="AQ59" s="328">
        <v>-14.1</v>
      </c>
      <c r="AR59" s="329">
        <v>1.7</v>
      </c>
    </row>
    <row r="60" spans="1:44" ht="13.2">
      <c r="A60" s="258"/>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c r="AK60" s="330"/>
      <c r="AL60" s="331" t="s">
        <v>341</v>
      </c>
      <c r="AM60" s="332">
        <v>852864</v>
      </c>
      <c r="AN60" s="333">
        <v>54967</v>
      </c>
      <c r="AO60" s="334">
        <v>33.1</v>
      </c>
      <c r="AP60" s="335">
        <v>43734</v>
      </c>
      <c r="AQ60" s="336">
        <v>-5</v>
      </c>
      <c r="AR60" s="337">
        <v>38.1</v>
      </c>
    </row>
    <row r="61" spans="1:44" ht="13.2">
      <c r="A61" s="258"/>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315" t="s">
        <v>346</v>
      </c>
      <c r="AL61" s="338"/>
      <c r="AM61" s="339">
        <v>1577948</v>
      </c>
      <c r="AN61" s="340">
        <v>97432</v>
      </c>
      <c r="AO61" s="341">
        <v>4.9000000000000004</v>
      </c>
      <c r="AP61" s="342">
        <v>92228</v>
      </c>
      <c r="AQ61" s="343">
        <v>9.1999999999999993</v>
      </c>
      <c r="AR61" s="329">
        <v>-4.3</v>
      </c>
    </row>
    <row r="62" spans="1:44" ht="13.2">
      <c r="A62" s="258"/>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c r="AK62" s="330"/>
      <c r="AL62" s="331" t="s">
        <v>341</v>
      </c>
      <c r="AM62" s="332">
        <v>712683</v>
      </c>
      <c r="AN62" s="333">
        <v>44421</v>
      </c>
      <c r="AO62" s="334">
        <v>13.9</v>
      </c>
      <c r="AP62" s="335">
        <v>41821</v>
      </c>
      <c r="AQ62" s="336">
        <v>4.7</v>
      </c>
      <c r="AR62" s="337">
        <v>9.1999999999999993</v>
      </c>
    </row>
    <row r="63" spans="1:44" ht="13.2">
      <c r="A63" s="258"/>
      <c r="B63" s="254"/>
      <c r="C63" s="254"/>
      <c r="D63" s="254"/>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4"/>
      <c r="AM63" s="254"/>
      <c r="AN63" s="254"/>
      <c r="AO63" s="254"/>
      <c r="AP63" s="254"/>
      <c r="AQ63" s="254"/>
      <c r="AR63" s="254"/>
    </row>
    <row r="64" spans="1:44" ht="13.2">
      <c r="A64" s="258"/>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row>
    <row r="65" spans="1:46" ht="13.2">
      <c r="A65" s="258"/>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row>
    <row r="66" spans="1:46" ht="13.2">
      <c r="A66" s="344"/>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5"/>
    </row>
    <row r="67" spans="1:46" ht="13.5" hidden="1" customHeight="1">
      <c r="AK67" s="254"/>
      <c r="AL67" s="254"/>
      <c r="AM67" s="254"/>
      <c r="AN67" s="254"/>
      <c r="AO67" s="254"/>
      <c r="AP67" s="254"/>
      <c r="AQ67" s="254"/>
      <c r="AR67" s="254"/>
      <c r="AS67" s="254"/>
      <c r="AT67" s="254"/>
    </row>
    <row r="68" spans="1:46" ht="13.5" hidden="1" customHeight="1">
      <c r="AK68" s="254"/>
      <c r="AL68" s="254"/>
      <c r="AM68" s="254"/>
      <c r="AN68" s="254"/>
      <c r="AO68" s="254"/>
      <c r="AP68" s="254"/>
      <c r="AQ68" s="254"/>
      <c r="AR68" s="254"/>
    </row>
    <row r="69" spans="1:46" ht="13.5" hidden="1" customHeight="1">
      <c r="AK69" s="254"/>
      <c r="AL69" s="254"/>
      <c r="AM69" s="254"/>
      <c r="AN69" s="254"/>
      <c r="AO69" s="254"/>
      <c r="AP69" s="254"/>
      <c r="AQ69" s="254"/>
      <c r="AR69" s="254"/>
    </row>
    <row r="70" spans="1:46" ht="13.2" hidden="1">
      <c r="AK70" s="254"/>
      <c r="AL70" s="254"/>
      <c r="AM70" s="254"/>
      <c r="AN70" s="254"/>
      <c r="AO70" s="254"/>
      <c r="AP70" s="254"/>
      <c r="AQ70" s="254"/>
      <c r="AR70" s="254"/>
    </row>
    <row r="71" spans="1:46" ht="13.2" hidden="1">
      <c r="AK71" s="254"/>
      <c r="AL71" s="254"/>
      <c r="AM71" s="254"/>
      <c r="AN71" s="254"/>
      <c r="AO71" s="254"/>
      <c r="AP71" s="254"/>
      <c r="AQ71" s="254"/>
      <c r="AR71" s="254"/>
    </row>
    <row r="72" spans="1:46" ht="13.2" hidden="1">
      <c r="AK72" s="254"/>
      <c r="AL72" s="254"/>
      <c r="AM72" s="254"/>
      <c r="AN72" s="254"/>
      <c r="AO72" s="254"/>
      <c r="AP72" s="254"/>
      <c r="AQ72" s="254"/>
      <c r="AR72" s="254"/>
    </row>
    <row r="73" spans="1:46" ht="13.2" hidden="1">
      <c r="AK73" s="254"/>
      <c r="AL73" s="254"/>
      <c r="AM73" s="254"/>
      <c r="AN73" s="254"/>
      <c r="AO73" s="254"/>
      <c r="AP73" s="254"/>
      <c r="AQ73" s="254"/>
      <c r="AR73" s="254"/>
    </row>
    <row r="74" spans="1:46" ht="13.2" hidden="1"/>
  </sheetData>
  <sheetProtection algorithmName="SHA-512" hashValue="RPFr0cB19uAGj0paJT4WKSUzdF29nY0dlhX5wJlTJ3cefL2m+olP6mtZ4my9dvi/oBOaNwstL2qJm6w0IHuQKA==" saltValue="4kv7wqthTsSIYfisdLP+e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Y72" zoomScale="70" zoomScaleNormal="70" zoomScaleSheetLayoutView="55" workbookViewId="0">
      <selection activeCell="B1" sqref="B1:DI1"/>
    </sheetView>
  </sheetViews>
  <sheetFormatPr defaultColWidth="0" defaultRowHeight="13.5" customHeight="1" zeroHeight="1"/>
  <cols>
    <col min="1" max="125" width="2.44140625" style="252" customWidth="1"/>
    <col min="126" max="16384" width="9" style="251" hidden="1"/>
  </cols>
  <sheetData>
    <row r="1" spans="2:125"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2:125" ht="13.2">
      <c r="B2" s="251"/>
      <c r="DG2" s="251"/>
    </row>
    <row r="3" spans="2:125" ht="13.2">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H3" s="251"/>
      <c r="DI3" s="251"/>
      <c r="DJ3" s="251"/>
      <c r="DK3" s="251"/>
      <c r="DL3" s="251"/>
      <c r="DM3" s="251"/>
      <c r="DN3" s="251"/>
      <c r="DO3" s="251"/>
      <c r="DP3" s="251"/>
      <c r="DQ3" s="251"/>
      <c r="DR3" s="251"/>
      <c r="DS3" s="251"/>
      <c r="DT3" s="251"/>
      <c r="DU3" s="251"/>
    </row>
    <row r="4" spans="2:125" ht="13.2"/>
    <row r="5" spans="2:125" ht="13.2"/>
    <row r="6" spans="2:125" ht="13.2"/>
    <row r="7" spans="2:125" ht="13.2"/>
    <row r="8" spans="2:125" ht="13.2"/>
    <row r="9" spans="2:125" ht="13.2">
      <c r="DU9" s="251"/>
    </row>
    <row r="10" spans="2:125" ht="13.2"/>
    <row r="11" spans="2:125" ht="13.2"/>
    <row r="12" spans="2:125" ht="13.2"/>
    <row r="13" spans="2:125" ht="13.2"/>
    <row r="14" spans="2:125" ht="13.2"/>
    <row r="15" spans="2:125" ht="13.2"/>
    <row r="16" spans="2:125" ht="13.2"/>
    <row r="17" spans="125:125" ht="13.2">
      <c r="DU17" s="251"/>
    </row>
    <row r="18" spans="125:125" ht="13.2"/>
    <row r="19" spans="125:125" ht="13.2"/>
    <row r="20" spans="125:125" ht="13.2">
      <c r="DU20" s="251"/>
    </row>
    <row r="21" spans="125:125" ht="13.2">
      <c r="DU21" s="251"/>
    </row>
    <row r="22" spans="125:125" ht="13.2"/>
    <row r="23" spans="125:125" ht="13.2"/>
    <row r="24" spans="125:125" ht="13.2"/>
    <row r="25" spans="125:125" ht="13.2"/>
    <row r="26" spans="125:125" ht="13.2"/>
    <row r="27" spans="125:125" ht="13.2"/>
    <row r="28" spans="125:125" ht="13.2">
      <c r="DU28" s="251"/>
    </row>
    <row r="29" spans="125:125" ht="13.2"/>
    <row r="30" spans="125:125" ht="13.2"/>
    <row r="31" spans="125:125" ht="13.2"/>
    <row r="32" spans="125:125" ht="13.2"/>
    <row r="33" spans="2:125" ht="13.2">
      <c r="B33" s="251"/>
      <c r="G33" s="251"/>
      <c r="I33" s="251"/>
    </row>
    <row r="34" spans="2:125" ht="13.2">
      <c r="C34" s="251"/>
      <c r="P34" s="251"/>
      <c r="DE34" s="251"/>
      <c r="DH34" s="251"/>
    </row>
    <row r="35" spans="2:125" ht="13.2">
      <c r="D35" s="251"/>
      <c r="E35" s="251"/>
      <c r="DG35" s="251"/>
      <c r="DJ35" s="251"/>
      <c r="DP35" s="251"/>
      <c r="DQ35" s="251"/>
      <c r="DR35" s="251"/>
      <c r="DS35" s="251"/>
      <c r="DT35" s="251"/>
      <c r="DU35" s="251"/>
    </row>
    <row r="36" spans="2:125" ht="13.2">
      <c r="F36" s="251"/>
      <c r="H36" s="251"/>
      <c r="J36" s="251"/>
      <c r="K36" s="251"/>
      <c r="L36" s="251"/>
      <c r="M36" s="251"/>
      <c r="N36" s="251"/>
      <c r="O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F36" s="251"/>
      <c r="DI36" s="251"/>
      <c r="DK36" s="251"/>
      <c r="DL36" s="251"/>
      <c r="DM36" s="251"/>
      <c r="DN36" s="251"/>
      <c r="DO36" s="251"/>
      <c r="DP36" s="251"/>
      <c r="DQ36" s="251"/>
      <c r="DR36" s="251"/>
      <c r="DS36" s="251"/>
      <c r="DT36" s="251"/>
      <c r="DU36" s="251"/>
    </row>
    <row r="37" spans="2:125" ht="13.2">
      <c r="DU37" s="251"/>
    </row>
    <row r="38" spans="2:125" ht="13.2">
      <c r="DT38" s="251"/>
      <c r="DU38" s="251"/>
    </row>
    <row r="39" spans="2:125" ht="13.2"/>
    <row r="40" spans="2:125" ht="13.2">
      <c r="DH40" s="251"/>
    </row>
    <row r="41" spans="2:125" ht="13.2">
      <c r="DE41" s="251"/>
    </row>
    <row r="42" spans="2:125" ht="13.2">
      <c r="DG42" s="251"/>
      <c r="DJ42" s="251"/>
    </row>
    <row r="43" spans="2:125" ht="13.2">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F43" s="251"/>
      <c r="DI43" s="251"/>
      <c r="DK43" s="251"/>
      <c r="DL43" s="251"/>
      <c r="DM43" s="251"/>
      <c r="DN43" s="251"/>
      <c r="DO43" s="251"/>
      <c r="DP43" s="251"/>
      <c r="DQ43" s="251"/>
      <c r="DR43" s="251"/>
      <c r="DS43" s="251"/>
      <c r="DT43" s="251"/>
      <c r="DU43" s="251"/>
    </row>
    <row r="44" spans="2:125" ht="13.2">
      <c r="DU44" s="251"/>
    </row>
    <row r="45" spans="2:125" ht="13.2"/>
    <row r="46" spans="2:125" ht="13.2"/>
    <row r="47" spans="2:125" ht="13.2"/>
    <row r="48" spans="2:125" ht="13.2">
      <c r="DT48" s="251"/>
      <c r="DU48" s="251"/>
    </row>
    <row r="49" spans="120:125" ht="13.2">
      <c r="DU49" s="251"/>
    </row>
    <row r="50" spans="120:125" ht="13.2">
      <c r="DU50" s="251"/>
    </row>
    <row r="51" spans="120:125" ht="13.2">
      <c r="DP51" s="251"/>
      <c r="DQ51" s="251"/>
      <c r="DR51" s="251"/>
      <c r="DS51" s="251"/>
      <c r="DT51" s="251"/>
      <c r="DU51" s="251"/>
    </row>
    <row r="52" spans="120:125" ht="13.2"/>
    <row r="53" spans="120:125" ht="13.2"/>
    <row r="54" spans="120:125" ht="13.2">
      <c r="DU54" s="251"/>
    </row>
    <row r="55" spans="120:125" ht="13.2"/>
    <row r="56" spans="120:125" ht="13.2"/>
    <row r="57" spans="120:125" ht="13.2"/>
    <row r="58" spans="120:125" ht="13.2">
      <c r="DU58" s="251"/>
    </row>
    <row r="59" spans="120:125" ht="13.2"/>
    <row r="60" spans="120:125" ht="13.2"/>
    <row r="61" spans="120:125" ht="13.2"/>
    <row r="62" spans="120:125" ht="13.2"/>
    <row r="63" spans="120:125" ht="13.2">
      <c r="DU63" s="251"/>
    </row>
    <row r="64" spans="120:125" ht="13.2">
      <c r="DT64" s="251"/>
      <c r="DU64" s="251"/>
    </row>
    <row r="65" spans="123:125" ht="13.2"/>
    <row r="66" spans="123:125" ht="13.2"/>
    <row r="67" spans="123:125" ht="13.2"/>
    <row r="68" spans="123:125" ht="13.2"/>
    <row r="69" spans="123:125" ht="13.2">
      <c r="DS69" s="251"/>
      <c r="DT69" s="251"/>
      <c r="DU69" s="25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1"/>
    </row>
    <row r="83" spans="116:125" ht="13.2">
      <c r="DM83" s="251"/>
      <c r="DN83" s="251"/>
      <c r="DO83" s="251"/>
      <c r="DP83" s="251"/>
      <c r="DQ83" s="251"/>
      <c r="DR83" s="251"/>
      <c r="DS83" s="251"/>
      <c r="DT83" s="251"/>
      <c r="DU83" s="251"/>
    </row>
    <row r="84" spans="116:125" ht="13.2"/>
    <row r="85" spans="116:125" ht="13.2"/>
    <row r="86" spans="116:125" ht="13.2"/>
    <row r="87" spans="116:125" ht="13.2"/>
    <row r="88" spans="116:125" ht="13.2">
      <c r="DU88" s="251"/>
    </row>
    <row r="89" spans="116:125" ht="13.2"/>
    <row r="90" spans="116:125" ht="13.2"/>
    <row r="91" spans="116:125" ht="13.2"/>
    <row r="92" spans="116:125" ht="13.5" customHeight="1"/>
    <row r="93" spans="116:125" ht="13.5" customHeight="1"/>
    <row r="94" spans="116:125" ht="13.5" customHeight="1">
      <c r="DS94" s="251"/>
      <c r="DT94" s="251"/>
      <c r="DU94" s="251"/>
    </row>
    <row r="95" spans="116:125" ht="13.5" customHeight="1">
      <c r="DU95" s="251"/>
    </row>
    <row r="96" spans="116:125" ht="13.5" customHeight="1"/>
    <row r="97" spans="124:125" ht="13.5" customHeight="1"/>
    <row r="98" spans="124:125" ht="13.5" customHeight="1"/>
    <row r="99" spans="124:125" ht="13.5" customHeight="1"/>
    <row r="100" spans="124:125" ht="13.5" customHeight="1"/>
    <row r="101" spans="124:125" ht="13.5" customHeight="1">
      <c r="DU101" s="251"/>
    </row>
    <row r="102" spans="124:125" ht="13.5" customHeight="1"/>
    <row r="103" spans="124:125" ht="13.5" customHeight="1"/>
    <row r="104" spans="124:125" ht="13.5" customHeight="1">
      <c r="DT104" s="251"/>
      <c r="DU104" s="25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1" t="s">
        <v>562</v>
      </c>
    </row>
    <row r="117" spans="125:125" ht="13.5" hidden="1" customHeight="1"/>
    <row r="118" spans="125:125" ht="13.5" hidden="1" customHeight="1"/>
    <row r="119" spans="125:125" ht="13.5" hidden="1" customHeight="1"/>
    <row r="120" spans="125:125" ht="13.5" hidden="1" customHeight="1"/>
    <row r="121" spans="125:125" ht="13.5" hidden="1" customHeight="1">
      <c r="DU121" s="251"/>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nLIWmG0ghFzgQrFaG/d7LfvRoYpsTdKhi/RFKc+0rRz1pL2dwP17OtQWwDol4koKn6zm4JXQMpSfdwQ/RBFs5A==" saltValue="47rGLJeo6gRBBp4mfgdy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0" zoomScale="70" zoomScaleNormal="70" zoomScaleSheetLayoutView="55" workbookViewId="0">
      <selection activeCell="B1" sqref="B1:DI1"/>
    </sheetView>
  </sheetViews>
  <sheetFormatPr defaultColWidth="0" defaultRowHeight="13.5" customHeight="1" zeroHeight="1"/>
  <cols>
    <col min="1" max="125" width="2.44140625" style="252" customWidth="1"/>
    <col min="126" max="142" width="0" style="251" hidden="1" customWidth="1"/>
    <col min="143" max="16384" width="9" style="251" hidden="1"/>
  </cols>
  <sheetData>
    <row r="1" spans="1:125" ht="13.5" customHeight="1">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1:125" ht="13.2">
      <c r="B2" s="251"/>
      <c r="T2" s="251"/>
    </row>
    <row r="3" spans="1:125"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1"/>
      <c r="G33" s="251"/>
      <c r="I33" s="251"/>
    </row>
    <row r="34" spans="2:125" ht="13.2">
      <c r="C34" s="251"/>
      <c r="P34" s="251"/>
      <c r="R34" s="251"/>
      <c r="U34" s="251"/>
    </row>
    <row r="35" spans="2:125" ht="13.2">
      <c r="D35" s="251"/>
      <c r="E35" s="251"/>
      <c r="T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row>
    <row r="36" spans="2:125" ht="13.2">
      <c r="F36" s="251"/>
      <c r="H36" s="251"/>
      <c r="J36" s="251"/>
      <c r="K36" s="251"/>
      <c r="L36" s="251"/>
      <c r="M36" s="251"/>
      <c r="N36" s="251"/>
      <c r="O36" s="251"/>
      <c r="Q36" s="251"/>
      <c r="S36" s="251"/>
      <c r="V36" s="251"/>
    </row>
    <row r="37" spans="2:125" ht="13.2"/>
    <row r="38" spans="2:125" ht="13.2"/>
    <row r="39" spans="2:125" ht="13.2"/>
    <row r="40" spans="2:125" ht="13.2">
      <c r="U40" s="251"/>
    </row>
    <row r="41" spans="2:125" ht="13.2">
      <c r="R41" s="251"/>
    </row>
    <row r="42" spans="2:125" ht="13.2">
      <c r="T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row>
    <row r="43" spans="2:125" ht="13.2">
      <c r="Q43" s="251"/>
      <c r="S43" s="251"/>
      <c r="V43" s="25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2" t="s">
        <v>563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mdtD+nt669OB4noxML3Na7tW/xSNHMyVZCJiIwpyMpl5kskhlwgOt0gCysDeSwlOzYCOQwIB0eVerFn1vrNvDA==" saltValue="k2MORznqqByGlbFVtpiG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topLeftCell="B7" zoomScale="70" zoomScaleNormal="70" zoomScaleSheetLayoutView="100" workbookViewId="0">
      <selection activeCell="B1" sqref="B1:DI1"/>
    </sheetView>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564</v>
      </c>
    </row>
    <row r="46" spans="2:10" ht="29.25" customHeight="1" thickBot="1">
      <c r="B46" s="4" t="s">
        <v>0</v>
      </c>
      <c r="C46" s="5"/>
      <c r="D46" s="5"/>
      <c r="E46" s="6" t="s">
        <v>1</v>
      </c>
      <c r="F46" s="7" t="s">
        <v>348</v>
      </c>
      <c r="G46" s="8" t="s">
        <v>349</v>
      </c>
      <c r="H46" s="8" t="s">
        <v>350</v>
      </c>
      <c r="I46" s="8" t="s">
        <v>351</v>
      </c>
      <c r="J46" s="9" t="s">
        <v>352</v>
      </c>
    </row>
    <row r="47" spans="2:10" ht="57.75" customHeight="1">
      <c r="B47" s="10"/>
      <c r="C47" s="1212" t="s">
        <v>2</v>
      </c>
      <c r="D47" s="1212"/>
      <c r="E47" s="1213"/>
      <c r="F47" s="11">
        <v>11.42</v>
      </c>
      <c r="G47" s="12">
        <v>11.77</v>
      </c>
      <c r="H47" s="12">
        <v>12.45</v>
      </c>
      <c r="I47" s="12">
        <v>9.85</v>
      </c>
      <c r="J47" s="13">
        <v>7.44</v>
      </c>
    </row>
    <row r="48" spans="2:10" ht="57.75" customHeight="1">
      <c r="B48" s="14"/>
      <c r="C48" s="1214" t="s">
        <v>3</v>
      </c>
      <c r="D48" s="1214"/>
      <c r="E48" s="1215"/>
      <c r="F48" s="15">
        <v>4.55</v>
      </c>
      <c r="G48" s="16">
        <v>4.99</v>
      </c>
      <c r="H48" s="16">
        <v>4.1399999999999997</v>
      </c>
      <c r="I48" s="16">
        <v>3.46</v>
      </c>
      <c r="J48" s="17">
        <v>3.18</v>
      </c>
    </row>
    <row r="49" spans="2:10" ht="57.75" customHeight="1" thickBot="1">
      <c r="B49" s="18"/>
      <c r="C49" s="1216" t="s">
        <v>4</v>
      </c>
      <c r="D49" s="1216"/>
      <c r="E49" s="1217"/>
      <c r="F49" s="19">
        <v>3.08</v>
      </c>
      <c r="G49" s="20">
        <v>0.81</v>
      </c>
      <c r="H49" s="20">
        <v>0.09</v>
      </c>
      <c r="I49" s="20" t="s">
        <v>353</v>
      </c>
      <c r="J49" s="21" t="s">
        <v>354</v>
      </c>
    </row>
    <row r="50" spans="2:10" ht="13.5" customHeight="1"/>
    <row r="51" spans="2:10" ht="13.5" hidden="1" customHeight="1"/>
    <row r="52" spans="2:10" ht="13.5" hidden="1" customHeight="1"/>
    <row r="53" spans="2:10" ht="13.5" hidden="1" customHeight="1"/>
  </sheetData>
  <sheetProtection algorithmName="SHA-512" hashValue="zei1Lgqp/giLZKGiiAmbCR6OWG4DN891TPrfDBxsyaOMHTjGio8ez3w24gqrW/QCNj71LvE1pefhTp+Qdap1hg==" saltValue="tfkvtpYpOmz+Y0jzi2i2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5" zoomScaleNormal="55" zoomScaleSheetLayoutView="100" workbookViewId="0">
      <selection activeCell="B1" sqref="B1:DI1"/>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565</v>
      </c>
      <c r="K32" s="22"/>
      <c r="L32" s="22"/>
      <c r="M32" s="22"/>
      <c r="N32" s="22"/>
      <c r="O32" s="22"/>
      <c r="P32" s="22"/>
    </row>
    <row r="33" spans="1:16" ht="39" customHeight="1" thickBot="1">
      <c r="A33" s="22"/>
      <c r="B33" s="25" t="s">
        <v>5</v>
      </c>
      <c r="C33" s="26"/>
      <c r="D33" s="26"/>
      <c r="E33" s="27" t="s">
        <v>1</v>
      </c>
      <c r="F33" s="28" t="s">
        <v>348</v>
      </c>
      <c r="G33" s="29" t="s">
        <v>349</v>
      </c>
      <c r="H33" s="29" t="s">
        <v>350</v>
      </c>
      <c r="I33" s="29" t="s">
        <v>351</v>
      </c>
      <c r="J33" s="30" t="s">
        <v>352</v>
      </c>
      <c r="K33" s="22"/>
      <c r="L33" s="22"/>
      <c r="M33" s="22"/>
      <c r="N33" s="22"/>
      <c r="O33" s="22"/>
      <c r="P33" s="22"/>
    </row>
    <row r="34" spans="1:16" ht="39" customHeight="1">
      <c r="A34" s="22"/>
      <c r="B34" s="31"/>
      <c r="C34" s="1224" t="s">
        <v>355</v>
      </c>
      <c r="D34" s="1224"/>
      <c r="E34" s="1225"/>
      <c r="F34" s="32">
        <v>4.55</v>
      </c>
      <c r="G34" s="33">
        <v>4.99</v>
      </c>
      <c r="H34" s="33">
        <v>4.1399999999999997</v>
      </c>
      <c r="I34" s="33">
        <v>3.45</v>
      </c>
      <c r="J34" s="34">
        <v>3.17</v>
      </c>
      <c r="K34" s="22"/>
      <c r="L34" s="22"/>
      <c r="M34" s="22"/>
      <c r="N34" s="22"/>
      <c r="O34" s="22"/>
      <c r="P34" s="22"/>
    </row>
    <row r="35" spans="1:16" ht="39" customHeight="1">
      <c r="A35" s="22"/>
      <c r="B35" s="35"/>
      <c r="C35" s="1218" t="s">
        <v>356</v>
      </c>
      <c r="D35" s="1219"/>
      <c r="E35" s="1220"/>
      <c r="F35" s="36">
        <v>1.95</v>
      </c>
      <c r="G35" s="37">
        <v>1.82</v>
      </c>
      <c r="H35" s="37">
        <v>2.1</v>
      </c>
      <c r="I35" s="37">
        <v>2.3199999999999998</v>
      </c>
      <c r="J35" s="38">
        <v>2.2400000000000002</v>
      </c>
      <c r="K35" s="22"/>
      <c r="L35" s="22"/>
      <c r="M35" s="22"/>
      <c r="N35" s="22"/>
      <c r="O35" s="22"/>
      <c r="P35" s="22"/>
    </row>
    <row r="36" spans="1:16" ht="39" customHeight="1">
      <c r="A36" s="22"/>
      <c r="B36" s="35"/>
      <c r="C36" s="1218" t="s">
        <v>357</v>
      </c>
      <c r="D36" s="1219"/>
      <c r="E36" s="1220"/>
      <c r="F36" s="36">
        <v>1.1599999999999999</v>
      </c>
      <c r="G36" s="37">
        <v>0.49</v>
      </c>
      <c r="H36" s="37">
        <v>7.0000000000000007E-2</v>
      </c>
      <c r="I36" s="37">
        <v>0.83</v>
      </c>
      <c r="J36" s="38">
        <v>0.79</v>
      </c>
      <c r="K36" s="22"/>
      <c r="L36" s="22"/>
      <c r="M36" s="22"/>
      <c r="N36" s="22"/>
      <c r="O36" s="22"/>
      <c r="P36" s="22"/>
    </row>
    <row r="37" spans="1:16" ht="39" customHeight="1">
      <c r="A37" s="22"/>
      <c r="B37" s="35"/>
      <c r="C37" s="1218" t="s">
        <v>358</v>
      </c>
      <c r="D37" s="1219"/>
      <c r="E37" s="1220"/>
      <c r="F37" s="36">
        <v>0.18</v>
      </c>
      <c r="G37" s="37">
        <v>0.4</v>
      </c>
      <c r="H37" s="37">
        <v>0.36</v>
      </c>
      <c r="I37" s="37">
        <v>0.63</v>
      </c>
      <c r="J37" s="38">
        <v>0.72</v>
      </c>
      <c r="K37" s="22"/>
      <c r="L37" s="22"/>
      <c r="M37" s="22"/>
      <c r="N37" s="22"/>
      <c r="O37" s="22"/>
      <c r="P37" s="22"/>
    </row>
    <row r="38" spans="1:16" ht="39" customHeight="1">
      <c r="A38" s="22"/>
      <c r="B38" s="35"/>
      <c r="C38" s="1218" t="s">
        <v>359</v>
      </c>
      <c r="D38" s="1219"/>
      <c r="E38" s="1220"/>
      <c r="F38" s="36">
        <v>0.2</v>
      </c>
      <c r="G38" s="37">
        <v>0.13</v>
      </c>
      <c r="H38" s="37">
        <v>0.09</v>
      </c>
      <c r="I38" s="37">
        <v>0.16</v>
      </c>
      <c r="J38" s="38">
        <v>0.11</v>
      </c>
      <c r="K38" s="22"/>
      <c r="L38" s="22"/>
      <c r="M38" s="22"/>
      <c r="N38" s="22"/>
      <c r="O38" s="22"/>
      <c r="P38" s="22"/>
    </row>
    <row r="39" spans="1:16" ht="39" customHeight="1">
      <c r="A39" s="22"/>
      <c r="B39" s="35"/>
      <c r="C39" s="1218" t="s">
        <v>360</v>
      </c>
      <c r="D39" s="1219"/>
      <c r="E39" s="1220"/>
      <c r="F39" s="36">
        <v>0.1</v>
      </c>
      <c r="G39" s="37">
        <v>7.0000000000000007E-2</v>
      </c>
      <c r="H39" s="37">
        <v>0.04</v>
      </c>
      <c r="I39" s="37">
        <v>0.05</v>
      </c>
      <c r="J39" s="38">
        <v>0.05</v>
      </c>
      <c r="K39" s="22"/>
      <c r="L39" s="22"/>
      <c r="M39" s="22"/>
      <c r="N39" s="22"/>
      <c r="O39" s="22"/>
      <c r="P39" s="22"/>
    </row>
    <row r="40" spans="1:16" ht="39" customHeight="1">
      <c r="A40" s="22"/>
      <c r="B40" s="35"/>
      <c r="C40" s="1218" t="s">
        <v>361</v>
      </c>
      <c r="D40" s="1219"/>
      <c r="E40" s="1220"/>
      <c r="F40" s="36">
        <v>0.02</v>
      </c>
      <c r="G40" s="37">
        <v>0.05</v>
      </c>
      <c r="H40" s="37">
        <v>0.02</v>
      </c>
      <c r="I40" s="37">
        <v>0.03</v>
      </c>
      <c r="J40" s="38">
        <v>0.03</v>
      </c>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362</v>
      </c>
      <c r="D42" s="1219"/>
      <c r="E42" s="1220"/>
      <c r="F42" s="36" t="s">
        <v>312</v>
      </c>
      <c r="G42" s="37" t="s">
        <v>312</v>
      </c>
      <c r="H42" s="37" t="s">
        <v>312</v>
      </c>
      <c r="I42" s="37" t="s">
        <v>312</v>
      </c>
      <c r="J42" s="38" t="s">
        <v>312</v>
      </c>
      <c r="K42" s="22"/>
      <c r="L42" s="22"/>
      <c r="M42" s="22"/>
      <c r="N42" s="22"/>
      <c r="O42" s="22"/>
      <c r="P42" s="22"/>
    </row>
    <row r="43" spans="1:16" ht="39" customHeight="1" thickBot="1">
      <c r="A43" s="22"/>
      <c r="B43" s="40"/>
      <c r="C43" s="1221" t="s">
        <v>363</v>
      </c>
      <c r="D43" s="1222"/>
      <c r="E43" s="1223"/>
      <c r="F43" s="41" t="s">
        <v>312</v>
      </c>
      <c r="G43" s="42" t="s">
        <v>312</v>
      </c>
      <c r="H43" s="42" t="s">
        <v>312</v>
      </c>
      <c r="I43" s="42" t="s">
        <v>312</v>
      </c>
      <c r="J43" s="43" t="s">
        <v>312</v>
      </c>
      <c r="K43" s="22"/>
      <c r="L43" s="22"/>
      <c r="M43" s="22"/>
      <c r="N43" s="22"/>
      <c r="O43" s="22"/>
      <c r="P43" s="22"/>
    </row>
    <row r="44" spans="1:16" ht="39" customHeight="1">
      <c r="A44" s="22"/>
      <c r="B44" s="44" t="s">
        <v>566</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aa7KyHELidD7ZIANBwHyjif6tSrlpBKSX5S+184f5mOif1szodvAdldG7Xi3hHpuTenbxRuZq258THRTX00irA==" saltValue="jQuNfsRRuFRPXEYGDNSD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D13" zoomScale="70" zoomScaleNormal="70" zoomScaleSheetLayoutView="55" workbookViewId="0">
      <selection activeCell="B1" sqref="B1:DI1"/>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6</v>
      </c>
      <c r="P43" s="48"/>
      <c r="Q43" s="48"/>
      <c r="R43" s="48"/>
      <c r="S43" s="48"/>
      <c r="T43" s="48"/>
      <c r="U43" s="48"/>
    </row>
    <row r="44" spans="1:21" ht="30.75" customHeight="1" thickBot="1">
      <c r="A44" s="48"/>
      <c r="B44" s="51" t="s">
        <v>7</v>
      </c>
      <c r="C44" s="52"/>
      <c r="D44" s="52"/>
      <c r="E44" s="53"/>
      <c r="F44" s="53"/>
      <c r="G44" s="53"/>
      <c r="H44" s="53"/>
      <c r="I44" s="53"/>
      <c r="J44" s="54" t="s">
        <v>1</v>
      </c>
      <c r="K44" s="55" t="s">
        <v>348</v>
      </c>
      <c r="L44" s="56" t="s">
        <v>349</v>
      </c>
      <c r="M44" s="56" t="s">
        <v>350</v>
      </c>
      <c r="N44" s="56" t="s">
        <v>351</v>
      </c>
      <c r="O44" s="57" t="s">
        <v>352</v>
      </c>
      <c r="P44" s="48"/>
      <c r="Q44" s="48"/>
      <c r="R44" s="48"/>
      <c r="S44" s="48"/>
      <c r="T44" s="48"/>
      <c r="U44" s="48"/>
    </row>
    <row r="45" spans="1:21" ht="30.75" customHeight="1">
      <c r="A45" s="48"/>
      <c r="B45" s="1234" t="s">
        <v>567</v>
      </c>
      <c r="C45" s="1235"/>
      <c r="D45" s="58"/>
      <c r="E45" s="1240" t="s">
        <v>8</v>
      </c>
      <c r="F45" s="1240"/>
      <c r="G45" s="1240"/>
      <c r="H45" s="1240"/>
      <c r="I45" s="1240"/>
      <c r="J45" s="1241"/>
      <c r="K45" s="59">
        <v>986</v>
      </c>
      <c r="L45" s="60">
        <v>1008</v>
      </c>
      <c r="M45" s="60">
        <v>1058</v>
      </c>
      <c r="N45" s="60">
        <v>1105</v>
      </c>
      <c r="O45" s="61">
        <v>1184</v>
      </c>
      <c r="P45" s="48"/>
      <c r="Q45" s="48"/>
      <c r="R45" s="48"/>
      <c r="S45" s="48"/>
      <c r="T45" s="48"/>
      <c r="U45" s="48"/>
    </row>
    <row r="46" spans="1:21" ht="30.75" customHeight="1">
      <c r="A46" s="48"/>
      <c r="B46" s="1236"/>
      <c r="C46" s="1237"/>
      <c r="D46" s="62"/>
      <c r="E46" s="1228" t="s">
        <v>568</v>
      </c>
      <c r="F46" s="1228"/>
      <c r="G46" s="1228"/>
      <c r="H46" s="1228"/>
      <c r="I46" s="1228"/>
      <c r="J46" s="1229"/>
      <c r="K46" s="63" t="s">
        <v>312</v>
      </c>
      <c r="L46" s="64" t="s">
        <v>312</v>
      </c>
      <c r="M46" s="64" t="s">
        <v>312</v>
      </c>
      <c r="N46" s="64" t="s">
        <v>312</v>
      </c>
      <c r="O46" s="65" t="s">
        <v>312</v>
      </c>
      <c r="P46" s="48"/>
      <c r="Q46" s="48"/>
      <c r="R46" s="48"/>
      <c r="S46" s="48"/>
      <c r="T46" s="48"/>
      <c r="U46" s="48"/>
    </row>
    <row r="47" spans="1:21" ht="30.75" customHeight="1">
      <c r="A47" s="48"/>
      <c r="B47" s="1236"/>
      <c r="C47" s="1237"/>
      <c r="D47" s="62"/>
      <c r="E47" s="1228" t="s">
        <v>569</v>
      </c>
      <c r="F47" s="1228"/>
      <c r="G47" s="1228"/>
      <c r="H47" s="1228"/>
      <c r="I47" s="1228"/>
      <c r="J47" s="1229"/>
      <c r="K47" s="63" t="s">
        <v>312</v>
      </c>
      <c r="L47" s="64" t="s">
        <v>312</v>
      </c>
      <c r="M47" s="64" t="s">
        <v>312</v>
      </c>
      <c r="N47" s="64" t="s">
        <v>312</v>
      </c>
      <c r="O47" s="65" t="s">
        <v>312</v>
      </c>
      <c r="P47" s="48"/>
      <c r="Q47" s="48"/>
      <c r="R47" s="48"/>
      <c r="S47" s="48"/>
      <c r="T47" s="48"/>
      <c r="U47" s="48"/>
    </row>
    <row r="48" spans="1:21" ht="30.75" customHeight="1">
      <c r="A48" s="48"/>
      <c r="B48" s="1236"/>
      <c r="C48" s="1237"/>
      <c r="D48" s="62"/>
      <c r="E48" s="1228" t="s">
        <v>10</v>
      </c>
      <c r="F48" s="1228"/>
      <c r="G48" s="1228"/>
      <c r="H48" s="1228"/>
      <c r="I48" s="1228"/>
      <c r="J48" s="1229"/>
      <c r="K48" s="63">
        <v>268</v>
      </c>
      <c r="L48" s="64">
        <v>263</v>
      </c>
      <c r="M48" s="64">
        <v>290</v>
      </c>
      <c r="N48" s="64">
        <v>324</v>
      </c>
      <c r="O48" s="65">
        <v>308</v>
      </c>
      <c r="P48" s="48"/>
      <c r="Q48" s="48"/>
      <c r="R48" s="48"/>
      <c r="S48" s="48"/>
      <c r="T48" s="48"/>
      <c r="U48" s="48"/>
    </row>
    <row r="49" spans="1:21" ht="30.75" customHeight="1">
      <c r="A49" s="48"/>
      <c r="B49" s="1236"/>
      <c r="C49" s="1237"/>
      <c r="D49" s="62"/>
      <c r="E49" s="1228" t="s">
        <v>11</v>
      </c>
      <c r="F49" s="1228"/>
      <c r="G49" s="1228"/>
      <c r="H49" s="1228"/>
      <c r="I49" s="1228"/>
      <c r="J49" s="1229"/>
      <c r="K49" s="63">
        <v>621</v>
      </c>
      <c r="L49" s="64">
        <v>604</v>
      </c>
      <c r="M49" s="64">
        <v>624</v>
      </c>
      <c r="N49" s="64">
        <v>731</v>
      </c>
      <c r="O49" s="65">
        <v>677</v>
      </c>
      <c r="P49" s="48"/>
      <c r="Q49" s="48"/>
      <c r="R49" s="48"/>
      <c r="S49" s="48"/>
      <c r="T49" s="48"/>
      <c r="U49" s="48"/>
    </row>
    <row r="50" spans="1:21" ht="30.75" customHeight="1">
      <c r="A50" s="48"/>
      <c r="B50" s="1236"/>
      <c r="C50" s="1237"/>
      <c r="D50" s="62"/>
      <c r="E50" s="1228" t="s">
        <v>12</v>
      </c>
      <c r="F50" s="1228"/>
      <c r="G50" s="1228"/>
      <c r="H50" s="1228"/>
      <c r="I50" s="1228"/>
      <c r="J50" s="1229"/>
      <c r="K50" s="63">
        <v>19</v>
      </c>
      <c r="L50" s="64">
        <v>13</v>
      </c>
      <c r="M50" s="64" t="s">
        <v>312</v>
      </c>
      <c r="N50" s="64">
        <v>3</v>
      </c>
      <c r="O50" s="65">
        <v>3</v>
      </c>
      <c r="P50" s="48"/>
      <c r="Q50" s="48"/>
      <c r="R50" s="48"/>
      <c r="S50" s="48"/>
      <c r="T50" s="48"/>
      <c r="U50" s="48"/>
    </row>
    <row r="51" spans="1:21" ht="30.75" customHeight="1">
      <c r="A51" s="48"/>
      <c r="B51" s="1238"/>
      <c r="C51" s="1239"/>
      <c r="D51" s="66"/>
      <c r="E51" s="1228" t="s">
        <v>570</v>
      </c>
      <c r="F51" s="1228"/>
      <c r="G51" s="1228"/>
      <c r="H51" s="1228"/>
      <c r="I51" s="1228"/>
      <c r="J51" s="1229"/>
      <c r="K51" s="63">
        <v>1</v>
      </c>
      <c r="L51" s="64">
        <v>1</v>
      </c>
      <c r="M51" s="64">
        <v>0</v>
      </c>
      <c r="N51" s="64">
        <v>1</v>
      </c>
      <c r="O51" s="65">
        <v>1</v>
      </c>
      <c r="P51" s="48"/>
      <c r="Q51" s="48"/>
      <c r="R51" s="48"/>
      <c r="S51" s="48"/>
      <c r="T51" s="48"/>
      <c r="U51" s="48"/>
    </row>
    <row r="52" spans="1:21" ht="30.75" customHeight="1">
      <c r="A52" s="48"/>
      <c r="B52" s="1226" t="s">
        <v>571</v>
      </c>
      <c r="C52" s="1227"/>
      <c r="D52" s="66"/>
      <c r="E52" s="1228" t="s">
        <v>572</v>
      </c>
      <c r="F52" s="1228"/>
      <c r="G52" s="1228"/>
      <c r="H52" s="1228"/>
      <c r="I52" s="1228"/>
      <c r="J52" s="1229"/>
      <c r="K52" s="63">
        <v>1370</v>
      </c>
      <c r="L52" s="64">
        <v>1464</v>
      </c>
      <c r="M52" s="64">
        <v>1449</v>
      </c>
      <c r="N52" s="64">
        <v>1542</v>
      </c>
      <c r="O52" s="65">
        <v>1551</v>
      </c>
      <c r="P52" s="48"/>
      <c r="Q52" s="48"/>
      <c r="R52" s="48"/>
      <c r="S52" s="48"/>
      <c r="T52" s="48"/>
      <c r="U52" s="48"/>
    </row>
    <row r="53" spans="1:21" ht="30.75" customHeight="1" thickBot="1">
      <c r="A53" s="48"/>
      <c r="B53" s="1230" t="s">
        <v>573</v>
      </c>
      <c r="C53" s="1231"/>
      <c r="D53" s="67"/>
      <c r="E53" s="1232" t="s">
        <v>574</v>
      </c>
      <c r="F53" s="1232"/>
      <c r="G53" s="1232"/>
      <c r="H53" s="1232"/>
      <c r="I53" s="1232"/>
      <c r="J53" s="1233"/>
      <c r="K53" s="68">
        <v>525</v>
      </c>
      <c r="L53" s="69">
        <v>425</v>
      </c>
      <c r="M53" s="69">
        <v>523</v>
      </c>
      <c r="N53" s="69">
        <v>622</v>
      </c>
      <c r="O53" s="70">
        <v>622</v>
      </c>
      <c r="P53" s="48"/>
      <c r="Q53" s="48"/>
      <c r="R53" s="48"/>
      <c r="S53" s="48"/>
      <c r="T53" s="48"/>
      <c r="U53" s="48"/>
    </row>
    <row r="54" spans="1:21" ht="24" customHeight="1">
      <c r="A54" s="48"/>
      <c r="B54" s="71" t="s">
        <v>575</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A9+P8geu3fbVnhx3sUcmxwFn6xeVfSGZQB0YRD7ZyHnVc8IKpV+ifze36S1eZbzKQobykep0PLCETIyMNa2MBA==" saltValue="HOCBViyIFe85DZ//LjFnO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55" zoomScaleNormal="55" zoomScaleSheetLayoutView="100" workbookViewId="0">
      <selection activeCell="B1" sqref="B1:DI1"/>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6</v>
      </c>
    </row>
    <row r="40" spans="2:13" ht="27.75" customHeight="1" thickBot="1">
      <c r="B40" s="74" t="s">
        <v>7</v>
      </c>
      <c r="C40" s="75"/>
      <c r="D40" s="75"/>
      <c r="E40" s="76"/>
      <c r="F40" s="76"/>
      <c r="G40" s="76"/>
      <c r="H40" s="77" t="s">
        <v>1</v>
      </c>
      <c r="I40" s="78" t="s">
        <v>348</v>
      </c>
      <c r="J40" s="79" t="s">
        <v>349</v>
      </c>
      <c r="K40" s="79" t="s">
        <v>350</v>
      </c>
      <c r="L40" s="79" t="s">
        <v>351</v>
      </c>
      <c r="M40" s="80" t="s">
        <v>352</v>
      </c>
    </row>
    <row r="41" spans="2:13" ht="27.75" customHeight="1">
      <c r="B41" s="1254" t="s">
        <v>576</v>
      </c>
      <c r="C41" s="1255"/>
      <c r="D41" s="81"/>
      <c r="E41" s="1256" t="s">
        <v>14</v>
      </c>
      <c r="F41" s="1256"/>
      <c r="G41" s="1256"/>
      <c r="H41" s="1257"/>
      <c r="I41" s="82">
        <v>11071</v>
      </c>
      <c r="J41" s="83">
        <v>11526</v>
      </c>
      <c r="K41" s="83">
        <v>12596</v>
      </c>
      <c r="L41" s="83">
        <v>12979</v>
      </c>
      <c r="M41" s="84">
        <v>13112</v>
      </c>
    </row>
    <row r="42" spans="2:13" ht="27.75" customHeight="1">
      <c r="B42" s="1244"/>
      <c r="C42" s="1245"/>
      <c r="D42" s="85"/>
      <c r="E42" s="1248" t="s">
        <v>15</v>
      </c>
      <c r="F42" s="1248"/>
      <c r="G42" s="1248"/>
      <c r="H42" s="1249"/>
      <c r="I42" s="86">
        <v>38</v>
      </c>
      <c r="J42" s="87">
        <v>110</v>
      </c>
      <c r="K42" s="87">
        <v>19</v>
      </c>
      <c r="L42" s="87">
        <v>15</v>
      </c>
      <c r="M42" s="88">
        <v>12</v>
      </c>
    </row>
    <row r="43" spans="2:13" ht="27.75" customHeight="1">
      <c r="B43" s="1244"/>
      <c r="C43" s="1245"/>
      <c r="D43" s="85"/>
      <c r="E43" s="1248" t="s">
        <v>16</v>
      </c>
      <c r="F43" s="1248"/>
      <c r="G43" s="1248"/>
      <c r="H43" s="1249"/>
      <c r="I43" s="86">
        <v>4267</v>
      </c>
      <c r="J43" s="87">
        <v>3824</v>
      </c>
      <c r="K43" s="87">
        <v>3758</v>
      </c>
      <c r="L43" s="87">
        <v>3767</v>
      </c>
      <c r="M43" s="88">
        <v>3715</v>
      </c>
    </row>
    <row r="44" spans="2:13" ht="27.75" customHeight="1">
      <c r="B44" s="1244"/>
      <c r="C44" s="1245"/>
      <c r="D44" s="85"/>
      <c r="E44" s="1248" t="s">
        <v>17</v>
      </c>
      <c r="F44" s="1248"/>
      <c r="G44" s="1248"/>
      <c r="H44" s="1249"/>
      <c r="I44" s="86">
        <v>7234</v>
      </c>
      <c r="J44" s="87">
        <v>7090</v>
      </c>
      <c r="K44" s="87">
        <v>6772</v>
      </c>
      <c r="L44" s="87">
        <v>6307</v>
      </c>
      <c r="M44" s="88">
        <v>5906</v>
      </c>
    </row>
    <row r="45" spans="2:13" ht="27.75" customHeight="1">
      <c r="B45" s="1244"/>
      <c r="C45" s="1245"/>
      <c r="D45" s="85"/>
      <c r="E45" s="1248" t="s">
        <v>18</v>
      </c>
      <c r="F45" s="1248"/>
      <c r="G45" s="1248"/>
      <c r="H45" s="1249"/>
      <c r="I45" s="86">
        <v>1411</v>
      </c>
      <c r="J45" s="87">
        <v>1336</v>
      </c>
      <c r="K45" s="87">
        <v>1119</v>
      </c>
      <c r="L45" s="87">
        <v>1185</v>
      </c>
      <c r="M45" s="88">
        <v>1153</v>
      </c>
    </row>
    <row r="46" spans="2:13" ht="27.75" customHeight="1">
      <c r="B46" s="1244"/>
      <c r="C46" s="1245"/>
      <c r="D46" s="89"/>
      <c r="E46" s="1248" t="s">
        <v>19</v>
      </c>
      <c r="F46" s="1248"/>
      <c r="G46" s="1248"/>
      <c r="H46" s="1249"/>
      <c r="I46" s="86">
        <v>2</v>
      </c>
      <c r="J46" s="87">
        <v>5</v>
      </c>
      <c r="K46" s="87">
        <v>8</v>
      </c>
      <c r="L46" s="87">
        <v>26</v>
      </c>
      <c r="M46" s="88">
        <v>27</v>
      </c>
    </row>
    <row r="47" spans="2:13" ht="27.75" customHeight="1">
      <c r="B47" s="1244"/>
      <c r="C47" s="1245"/>
      <c r="D47" s="90"/>
      <c r="E47" s="1258" t="s">
        <v>577</v>
      </c>
      <c r="F47" s="1259"/>
      <c r="G47" s="1259"/>
      <c r="H47" s="1260"/>
      <c r="I47" s="86" t="s">
        <v>312</v>
      </c>
      <c r="J47" s="87" t="s">
        <v>312</v>
      </c>
      <c r="K47" s="87" t="s">
        <v>312</v>
      </c>
      <c r="L47" s="87" t="s">
        <v>312</v>
      </c>
      <c r="M47" s="88" t="s">
        <v>312</v>
      </c>
    </row>
    <row r="48" spans="2:13" ht="27.75" customHeight="1">
      <c r="B48" s="1244"/>
      <c r="C48" s="1245"/>
      <c r="D48" s="85"/>
      <c r="E48" s="1248" t="s">
        <v>20</v>
      </c>
      <c r="F48" s="1248"/>
      <c r="G48" s="1248"/>
      <c r="H48" s="1249"/>
      <c r="I48" s="86" t="s">
        <v>312</v>
      </c>
      <c r="J48" s="87" t="s">
        <v>312</v>
      </c>
      <c r="K48" s="87" t="s">
        <v>312</v>
      </c>
      <c r="L48" s="87" t="s">
        <v>312</v>
      </c>
      <c r="M48" s="88" t="s">
        <v>312</v>
      </c>
    </row>
    <row r="49" spans="2:13" ht="27.75" customHeight="1">
      <c r="B49" s="1246"/>
      <c r="C49" s="1247"/>
      <c r="D49" s="85"/>
      <c r="E49" s="1248" t="s">
        <v>21</v>
      </c>
      <c r="F49" s="1248"/>
      <c r="G49" s="1248"/>
      <c r="H49" s="1249"/>
      <c r="I49" s="86" t="s">
        <v>312</v>
      </c>
      <c r="J49" s="87" t="s">
        <v>312</v>
      </c>
      <c r="K49" s="87" t="s">
        <v>312</v>
      </c>
      <c r="L49" s="87" t="s">
        <v>312</v>
      </c>
      <c r="M49" s="88" t="s">
        <v>312</v>
      </c>
    </row>
    <row r="50" spans="2:13" ht="27.75" customHeight="1">
      <c r="B50" s="1242" t="s">
        <v>578</v>
      </c>
      <c r="C50" s="1243"/>
      <c r="D50" s="91"/>
      <c r="E50" s="1248" t="s">
        <v>22</v>
      </c>
      <c r="F50" s="1248"/>
      <c r="G50" s="1248"/>
      <c r="H50" s="1249"/>
      <c r="I50" s="86">
        <v>1381</v>
      </c>
      <c r="J50" s="87">
        <v>1413</v>
      </c>
      <c r="K50" s="87">
        <v>1595</v>
      </c>
      <c r="L50" s="87">
        <v>1519</v>
      </c>
      <c r="M50" s="88">
        <v>1349</v>
      </c>
    </row>
    <row r="51" spans="2:13" ht="27.75" customHeight="1">
      <c r="B51" s="1244"/>
      <c r="C51" s="1245"/>
      <c r="D51" s="85"/>
      <c r="E51" s="1248" t="s">
        <v>23</v>
      </c>
      <c r="F51" s="1248"/>
      <c r="G51" s="1248"/>
      <c r="H51" s="1249"/>
      <c r="I51" s="86">
        <v>147</v>
      </c>
      <c r="J51" s="87">
        <v>224</v>
      </c>
      <c r="K51" s="87">
        <v>328</v>
      </c>
      <c r="L51" s="87">
        <v>441</v>
      </c>
      <c r="M51" s="88">
        <v>463</v>
      </c>
    </row>
    <row r="52" spans="2:13" ht="27.75" customHeight="1">
      <c r="B52" s="1246"/>
      <c r="C52" s="1247"/>
      <c r="D52" s="85"/>
      <c r="E52" s="1248" t="s">
        <v>24</v>
      </c>
      <c r="F52" s="1248"/>
      <c r="G52" s="1248"/>
      <c r="H52" s="1249"/>
      <c r="I52" s="86">
        <v>16131</v>
      </c>
      <c r="J52" s="87">
        <v>16176</v>
      </c>
      <c r="K52" s="87">
        <v>16572</v>
      </c>
      <c r="L52" s="87">
        <v>16144</v>
      </c>
      <c r="M52" s="88">
        <v>15837</v>
      </c>
    </row>
    <row r="53" spans="2:13" ht="27.75" customHeight="1" thickBot="1">
      <c r="B53" s="1250" t="s">
        <v>13</v>
      </c>
      <c r="C53" s="1251"/>
      <c r="D53" s="92"/>
      <c r="E53" s="1252" t="s">
        <v>25</v>
      </c>
      <c r="F53" s="1252"/>
      <c r="G53" s="1252"/>
      <c r="H53" s="1253"/>
      <c r="I53" s="93">
        <v>6363</v>
      </c>
      <c r="J53" s="94">
        <v>6080</v>
      </c>
      <c r="K53" s="94">
        <v>5777</v>
      </c>
      <c r="L53" s="94">
        <v>6176</v>
      </c>
      <c r="M53" s="95">
        <v>6276</v>
      </c>
    </row>
    <row r="54" spans="2:13" ht="27.75" customHeight="1">
      <c r="B54" s="96" t="s">
        <v>26</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WwM4kXPTokEeAvwAnzZxX8AjvjS0Tv/EtBD2iQbhurPlakrYYr3VGnZ5A8dqZ5NPJ5r/m7FVREEGElWrMQJ4tA==" saltValue="ikDTYXylV8nxqkw4ap+jn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10" zoomScale="70" zoomScaleNormal="70" zoomScaleSheetLayoutView="100" workbookViewId="0">
      <selection activeCell="B1" sqref="B1:DI1"/>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27</v>
      </c>
    </row>
    <row r="54" spans="2:8" ht="29.25" customHeight="1" thickBot="1">
      <c r="B54" s="101" t="s">
        <v>0</v>
      </c>
      <c r="C54" s="102"/>
      <c r="D54" s="102"/>
      <c r="E54" s="103" t="s">
        <v>1</v>
      </c>
      <c r="F54" s="104" t="s">
        <v>350</v>
      </c>
      <c r="G54" s="104" t="s">
        <v>351</v>
      </c>
      <c r="H54" s="105" t="s">
        <v>352</v>
      </c>
    </row>
    <row r="55" spans="2:8" ht="52.5" customHeight="1">
      <c r="B55" s="106"/>
      <c r="C55" s="1269" t="s">
        <v>28</v>
      </c>
      <c r="D55" s="1269"/>
      <c r="E55" s="1270"/>
      <c r="F55" s="107">
        <v>796</v>
      </c>
      <c r="G55" s="107">
        <v>635</v>
      </c>
      <c r="H55" s="108">
        <v>476</v>
      </c>
    </row>
    <row r="56" spans="2:8" ht="52.5" customHeight="1">
      <c r="B56" s="109"/>
      <c r="C56" s="1271" t="s">
        <v>29</v>
      </c>
      <c r="D56" s="1271"/>
      <c r="E56" s="1272"/>
      <c r="F56" s="110">
        <v>268</v>
      </c>
      <c r="G56" s="110">
        <v>122</v>
      </c>
      <c r="H56" s="111">
        <v>26</v>
      </c>
    </row>
    <row r="57" spans="2:8" ht="53.25" customHeight="1">
      <c r="B57" s="109"/>
      <c r="C57" s="1273" t="s">
        <v>30</v>
      </c>
      <c r="D57" s="1273"/>
      <c r="E57" s="1274"/>
      <c r="F57" s="112">
        <v>474</v>
      </c>
      <c r="G57" s="112">
        <v>702</v>
      </c>
      <c r="H57" s="113">
        <v>749</v>
      </c>
    </row>
    <row r="58" spans="2:8" ht="45.75" customHeight="1">
      <c r="B58" s="114"/>
      <c r="C58" s="1261" t="s">
        <v>579</v>
      </c>
      <c r="D58" s="1262"/>
      <c r="E58" s="1263"/>
      <c r="F58" s="115">
        <v>160</v>
      </c>
      <c r="G58" s="115">
        <v>310</v>
      </c>
      <c r="H58" s="116">
        <v>410</v>
      </c>
    </row>
    <row r="59" spans="2:8" ht="45.75" customHeight="1">
      <c r="B59" s="114"/>
      <c r="C59" s="1261" t="s">
        <v>580</v>
      </c>
      <c r="D59" s="1262"/>
      <c r="E59" s="1263"/>
      <c r="F59" s="115">
        <v>92</v>
      </c>
      <c r="G59" s="115">
        <v>99</v>
      </c>
      <c r="H59" s="116">
        <v>97</v>
      </c>
    </row>
    <row r="60" spans="2:8" ht="45.75" customHeight="1">
      <c r="B60" s="114"/>
      <c r="C60" s="1261" t="s">
        <v>581</v>
      </c>
      <c r="D60" s="1262"/>
      <c r="E60" s="1263"/>
      <c r="F60" s="115">
        <v>84</v>
      </c>
      <c r="G60" s="115">
        <v>98</v>
      </c>
      <c r="H60" s="116">
        <v>93</v>
      </c>
    </row>
    <row r="61" spans="2:8" ht="45.75" customHeight="1">
      <c r="B61" s="114"/>
      <c r="C61" s="1261" t="s">
        <v>582</v>
      </c>
      <c r="D61" s="1262"/>
      <c r="E61" s="1263"/>
      <c r="F61" s="115">
        <v>87</v>
      </c>
      <c r="G61" s="115">
        <v>89</v>
      </c>
      <c r="H61" s="116">
        <v>63</v>
      </c>
    </row>
    <row r="62" spans="2:8" ht="45.75" customHeight="1" thickBot="1">
      <c r="B62" s="117"/>
      <c r="C62" s="1264" t="s">
        <v>583</v>
      </c>
      <c r="D62" s="1265"/>
      <c r="E62" s="1266"/>
      <c r="F62" s="118">
        <v>13</v>
      </c>
      <c r="G62" s="118">
        <v>66</v>
      </c>
      <c r="H62" s="119">
        <v>42</v>
      </c>
    </row>
    <row r="63" spans="2:8" ht="52.5" customHeight="1" thickBot="1">
      <c r="B63" s="120"/>
      <c r="C63" s="1267" t="s">
        <v>31</v>
      </c>
      <c r="D63" s="1267"/>
      <c r="E63" s="1268"/>
      <c r="F63" s="121">
        <v>1538</v>
      </c>
      <c r="G63" s="121">
        <v>1459</v>
      </c>
      <c r="H63" s="122">
        <v>1252</v>
      </c>
    </row>
    <row r="64" spans="2:8" ht="15" customHeight="1"/>
    <row r="65" ht="0" hidden="1" customHeight="1"/>
    <row r="66" ht="0" hidden="1" customHeight="1"/>
  </sheetData>
  <sheetProtection algorithmName="SHA-512" hashValue="pibaYVLUNE2w8p9mw8e0LVmIHc3WRvfH80c3zaNFXEaBNrq9MRlrJ1M83oNLzFPpDjTG0FPsGjsAppOX85ftsg==" saltValue="0kBx/AmFwkIknnygV2vi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P1" zoomScale="70" zoomScaleNormal="70" zoomScaleSheetLayoutView="55" workbookViewId="0">
      <selection activeCell="AN65" sqref="AN65:DC69"/>
    </sheetView>
  </sheetViews>
  <sheetFormatPr defaultColWidth="0" defaultRowHeight="0" customHeight="1" zeroHeight="1"/>
  <cols>
    <col min="1" max="1" width="6.33203125" style="346" customWidth="1"/>
    <col min="2" max="107" width="2.44140625" style="346" customWidth="1"/>
    <col min="108" max="108" width="6.109375" style="348" customWidth="1"/>
    <col min="109" max="109" width="5.88671875" style="347" customWidth="1"/>
    <col min="110" max="110" width="19.109375" style="346" hidden="1"/>
    <col min="111" max="115" width="12.6640625" style="346" hidden="1"/>
    <col min="116" max="349" width="8.6640625" style="346" hidden="1"/>
    <col min="350" max="355" width="14.88671875" style="346" hidden="1"/>
    <col min="356" max="357" width="15.88671875" style="346" hidden="1"/>
    <col min="358" max="363" width="16.109375" style="346" hidden="1"/>
    <col min="364" max="364" width="6.109375" style="346" hidden="1"/>
    <col min="365" max="365" width="3" style="346" hidden="1"/>
    <col min="366" max="605" width="8.6640625" style="346" hidden="1"/>
    <col min="606" max="611" width="14.88671875" style="346" hidden="1"/>
    <col min="612" max="613" width="15.88671875" style="346" hidden="1"/>
    <col min="614" max="619" width="16.109375" style="346" hidden="1"/>
    <col min="620" max="620" width="6.109375" style="346" hidden="1"/>
    <col min="621" max="621" width="3" style="346" hidden="1"/>
    <col min="622" max="861" width="8.6640625" style="346" hidden="1"/>
    <col min="862" max="867" width="14.88671875" style="346" hidden="1"/>
    <col min="868" max="869" width="15.88671875" style="346" hidden="1"/>
    <col min="870" max="875" width="16.109375" style="346" hidden="1"/>
    <col min="876" max="876" width="6.109375" style="346" hidden="1"/>
    <col min="877" max="877" width="3" style="346" hidden="1"/>
    <col min="878" max="1117" width="8.6640625" style="346" hidden="1"/>
    <col min="1118" max="1123" width="14.88671875" style="346" hidden="1"/>
    <col min="1124" max="1125" width="15.88671875" style="346" hidden="1"/>
    <col min="1126" max="1131" width="16.109375" style="346" hidden="1"/>
    <col min="1132" max="1132" width="6.109375" style="346" hidden="1"/>
    <col min="1133" max="1133" width="3" style="346" hidden="1"/>
    <col min="1134" max="1373" width="8.6640625" style="346" hidden="1"/>
    <col min="1374" max="1379" width="14.88671875" style="346" hidden="1"/>
    <col min="1380" max="1381" width="15.88671875" style="346" hidden="1"/>
    <col min="1382" max="1387" width="16.109375" style="346" hidden="1"/>
    <col min="1388" max="1388" width="6.109375" style="346" hidden="1"/>
    <col min="1389" max="1389" width="3" style="346" hidden="1"/>
    <col min="1390" max="1629" width="8.6640625" style="346" hidden="1"/>
    <col min="1630" max="1635" width="14.88671875" style="346" hidden="1"/>
    <col min="1636" max="1637" width="15.88671875" style="346" hidden="1"/>
    <col min="1638" max="1643" width="16.109375" style="346" hidden="1"/>
    <col min="1644" max="1644" width="6.109375" style="346" hidden="1"/>
    <col min="1645" max="1645" width="3" style="346" hidden="1"/>
    <col min="1646" max="1885" width="8.6640625" style="346" hidden="1"/>
    <col min="1886" max="1891" width="14.88671875" style="346" hidden="1"/>
    <col min="1892" max="1893" width="15.88671875" style="346" hidden="1"/>
    <col min="1894" max="1899" width="16.109375" style="346" hidden="1"/>
    <col min="1900" max="1900" width="6.109375" style="346" hidden="1"/>
    <col min="1901" max="1901" width="3" style="346" hidden="1"/>
    <col min="1902" max="2141" width="8.6640625" style="346" hidden="1"/>
    <col min="2142" max="2147" width="14.88671875" style="346" hidden="1"/>
    <col min="2148" max="2149" width="15.88671875" style="346" hidden="1"/>
    <col min="2150" max="2155" width="16.109375" style="346" hidden="1"/>
    <col min="2156" max="2156" width="6.109375" style="346" hidden="1"/>
    <col min="2157" max="2157" width="3" style="346" hidden="1"/>
    <col min="2158" max="2397" width="8.6640625" style="346" hidden="1"/>
    <col min="2398" max="2403" width="14.88671875" style="346" hidden="1"/>
    <col min="2404" max="2405" width="15.88671875" style="346" hidden="1"/>
    <col min="2406" max="2411" width="16.109375" style="346" hidden="1"/>
    <col min="2412" max="2412" width="6.109375" style="346" hidden="1"/>
    <col min="2413" max="2413" width="3" style="346" hidden="1"/>
    <col min="2414" max="2653" width="8.6640625" style="346" hidden="1"/>
    <col min="2654" max="2659" width="14.88671875" style="346" hidden="1"/>
    <col min="2660" max="2661" width="15.88671875" style="346" hidden="1"/>
    <col min="2662" max="2667" width="16.109375" style="346" hidden="1"/>
    <col min="2668" max="2668" width="6.109375" style="346" hidden="1"/>
    <col min="2669" max="2669" width="3" style="346" hidden="1"/>
    <col min="2670" max="2909" width="8.6640625" style="346" hidden="1"/>
    <col min="2910" max="2915" width="14.88671875" style="346" hidden="1"/>
    <col min="2916" max="2917" width="15.88671875" style="346" hidden="1"/>
    <col min="2918" max="2923" width="16.109375" style="346" hidden="1"/>
    <col min="2924" max="2924" width="6.109375" style="346" hidden="1"/>
    <col min="2925" max="2925" width="3" style="346" hidden="1"/>
    <col min="2926" max="3165" width="8.6640625" style="346" hidden="1"/>
    <col min="3166" max="3171" width="14.88671875" style="346" hidden="1"/>
    <col min="3172" max="3173" width="15.88671875" style="346" hidden="1"/>
    <col min="3174" max="3179" width="16.109375" style="346" hidden="1"/>
    <col min="3180" max="3180" width="6.109375" style="346" hidden="1"/>
    <col min="3181" max="3181" width="3" style="346" hidden="1"/>
    <col min="3182" max="3421" width="8.6640625" style="346" hidden="1"/>
    <col min="3422" max="3427" width="14.88671875" style="346" hidden="1"/>
    <col min="3428" max="3429" width="15.88671875" style="346" hidden="1"/>
    <col min="3430" max="3435" width="16.109375" style="346" hidden="1"/>
    <col min="3436" max="3436" width="6.109375" style="346" hidden="1"/>
    <col min="3437" max="3437" width="3" style="346" hidden="1"/>
    <col min="3438" max="3677" width="8.6640625" style="346" hidden="1"/>
    <col min="3678" max="3683" width="14.88671875" style="346" hidden="1"/>
    <col min="3684" max="3685" width="15.88671875" style="346" hidden="1"/>
    <col min="3686" max="3691" width="16.109375" style="346" hidden="1"/>
    <col min="3692" max="3692" width="6.109375" style="346" hidden="1"/>
    <col min="3693" max="3693" width="3" style="346" hidden="1"/>
    <col min="3694" max="3933" width="8.6640625" style="346" hidden="1"/>
    <col min="3934" max="3939" width="14.88671875" style="346" hidden="1"/>
    <col min="3940" max="3941" width="15.88671875" style="346" hidden="1"/>
    <col min="3942" max="3947" width="16.109375" style="346" hidden="1"/>
    <col min="3948" max="3948" width="6.109375" style="346" hidden="1"/>
    <col min="3949" max="3949" width="3" style="346" hidden="1"/>
    <col min="3950" max="4189" width="8.6640625" style="346" hidden="1"/>
    <col min="4190" max="4195" width="14.88671875" style="346" hidden="1"/>
    <col min="4196" max="4197" width="15.88671875" style="346" hidden="1"/>
    <col min="4198" max="4203" width="16.109375" style="346" hidden="1"/>
    <col min="4204" max="4204" width="6.109375" style="346" hidden="1"/>
    <col min="4205" max="4205" width="3" style="346" hidden="1"/>
    <col min="4206" max="4445" width="8.6640625" style="346" hidden="1"/>
    <col min="4446" max="4451" width="14.88671875" style="346" hidden="1"/>
    <col min="4452" max="4453" width="15.88671875" style="346" hidden="1"/>
    <col min="4454" max="4459" width="16.109375" style="346" hidden="1"/>
    <col min="4460" max="4460" width="6.109375" style="346" hidden="1"/>
    <col min="4461" max="4461" width="3" style="346" hidden="1"/>
    <col min="4462" max="4701" width="8.6640625" style="346" hidden="1"/>
    <col min="4702" max="4707" width="14.88671875" style="346" hidden="1"/>
    <col min="4708" max="4709" width="15.88671875" style="346" hidden="1"/>
    <col min="4710" max="4715" width="16.109375" style="346" hidden="1"/>
    <col min="4716" max="4716" width="6.109375" style="346" hidden="1"/>
    <col min="4717" max="4717" width="3" style="346" hidden="1"/>
    <col min="4718" max="4957" width="8.6640625" style="346" hidden="1"/>
    <col min="4958" max="4963" width="14.88671875" style="346" hidden="1"/>
    <col min="4964" max="4965" width="15.88671875" style="346" hidden="1"/>
    <col min="4966" max="4971" width="16.109375" style="346" hidden="1"/>
    <col min="4972" max="4972" width="6.109375" style="346" hidden="1"/>
    <col min="4973" max="4973" width="3" style="346" hidden="1"/>
    <col min="4974" max="5213" width="8.6640625" style="346" hidden="1"/>
    <col min="5214" max="5219" width="14.88671875" style="346" hidden="1"/>
    <col min="5220" max="5221" width="15.88671875" style="346" hidden="1"/>
    <col min="5222" max="5227" width="16.109375" style="346" hidden="1"/>
    <col min="5228" max="5228" width="6.109375" style="346" hidden="1"/>
    <col min="5229" max="5229" width="3" style="346" hidden="1"/>
    <col min="5230" max="5469" width="8.6640625" style="346" hidden="1"/>
    <col min="5470" max="5475" width="14.88671875" style="346" hidden="1"/>
    <col min="5476" max="5477" width="15.88671875" style="346" hidden="1"/>
    <col min="5478" max="5483" width="16.109375" style="346" hidden="1"/>
    <col min="5484" max="5484" width="6.109375" style="346" hidden="1"/>
    <col min="5485" max="5485" width="3" style="346" hidden="1"/>
    <col min="5486" max="5725" width="8.6640625" style="346" hidden="1"/>
    <col min="5726" max="5731" width="14.88671875" style="346" hidden="1"/>
    <col min="5732" max="5733" width="15.88671875" style="346" hidden="1"/>
    <col min="5734" max="5739" width="16.109375" style="346" hidden="1"/>
    <col min="5740" max="5740" width="6.109375" style="346" hidden="1"/>
    <col min="5741" max="5741" width="3" style="346" hidden="1"/>
    <col min="5742" max="5981" width="8.6640625" style="346" hidden="1"/>
    <col min="5982" max="5987" width="14.88671875" style="346" hidden="1"/>
    <col min="5988" max="5989" width="15.88671875" style="346" hidden="1"/>
    <col min="5990" max="5995" width="16.109375" style="346" hidden="1"/>
    <col min="5996" max="5996" width="6.109375" style="346" hidden="1"/>
    <col min="5997" max="5997" width="3" style="346" hidden="1"/>
    <col min="5998" max="6237" width="8.6640625" style="346" hidden="1"/>
    <col min="6238" max="6243" width="14.88671875" style="346" hidden="1"/>
    <col min="6244" max="6245" width="15.88671875" style="346" hidden="1"/>
    <col min="6246" max="6251" width="16.109375" style="346" hidden="1"/>
    <col min="6252" max="6252" width="6.109375" style="346" hidden="1"/>
    <col min="6253" max="6253" width="3" style="346" hidden="1"/>
    <col min="6254" max="6493" width="8.6640625" style="346" hidden="1"/>
    <col min="6494" max="6499" width="14.88671875" style="346" hidden="1"/>
    <col min="6500" max="6501" width="15.88671875" style="346" hidden="1"/>
    <col min="6502" max="6507" width="16.109375" style="346" hidden="1"/>
    <col min="6508" max="6508" width="6.109375" style="346" hidden="1"/>
    <col min="6509" max="6509" width="3" style="346" hidden="1"/>
    <col min="6510" max="6749" width="8.6640625" style="346" hidden="1"/>
    <col min="6750" max="6755" width="14.88671875" style="346" hidden="1"/>
    <col min="6756" max="6757" width="15.88671875" style="346" hidden="1"/>
    <col min="6758" max="6763" width="16.109375" style="346" hidden="1"/>
    <col min="6764" max="6764" width="6.109375" style="346" hidden="1"/>
    <col min="6765" max="6765" width="3" style="346" hidden="1"/>
    <col min="6766" max="7005" width="8.6640625" style="346" hidden="1"/>
    <col min="7006" max="7011" width="14.88671875" style="346" hidden="1"/>
    <col min="7012" max="7013" width="15.88671875" style="346" hidden="1"/>
    <col min="7014" max="7019" width="16.109375" style="346" hidden="1"/>
    <col min="7020" max="7020" width="6.109375" style="346" hidden="1"/>
    <col min="7021" max="7021" width="3" style="346" hidden="1"/>
    <col min="7022" max="7261" width="8.6640625" style="346" hidden="1"/>
    <col min="7262" max="7267" width="14.88671875" style="346" hidden="1"/>
    <col min="7268" max="7269" width="15.88671875" style="346" hidden="1"/>
    <col min="7270" max="7275" width="16.109375" style="346" hidden="1"/>
    <col min="7276" max="7276" width="6.109375" style="346" hidden="1"/>
    <col min="7277" max="7277" width="3" style="346" hidden="1"/>
    <col min="7278" max="7517" width="8.6640625" style="346" hidden="1"/>
    <col min="7518" max="7523" width="14.88671875" style="346" hidden="1"/>
    <col min="7524" max="7525" width="15.88671875" style="346" hidden="1"/>
    <col min="7526" max="7531" width="16.109375" style="346" hidden="1"/>
    <col min="7532" max="7532" width="6.109375" style="346" hidden="1"/>
    <col min="7533" max="7533" width="3" style="346" hidden="1"/>
    <col min="7534" max="7773" width="8.6640625" style="346" hidden="1"/>
    <col min="7774" max="7779" width="14.88671875" style="346" hidden="1"/>
    <col min="7780" max="7781" width="15.88671875" style="346" hidden="1"/>
    <col min="7782" max="7787" width="16.109375" style="346" hidden="1"/>
    <col min="7788" max="7788" width="6.109375" style="346" hidden="1"/>
    <col min="7789" max="7789" width="3" style="346" hidden="1"/>
    <col min="7790" max="8029" width="8.6640625" style="346" hidden="1"/>
    <col min="8030" max="8035" width="14.88671875" style="346" hidden="1"/>
    <col min="8036" max="8037" width="15.88671875" style="346" hidden="1"/>
    <col min="8038" max="8043" width="16.109375" style="346" hidden="1"/>
    <col min="8044" max="8044" width="6.109375" style="346" hidden="1"/>
    <col min="8045" max="8045" width="3" style="346" hidden="1"/>
    <col min="8046" max="8285" width="8.6640625" style="346" hidden="1"/>
    <col min="8286" max="8291" width="14.88671875" style="346" hidden="1"/>
    <col min="8292" max="8293" width="15.88671875" style="346" hidden="1"/>
    <col min="8294" max="8299" width="16.109375" style="346" hidden="1"/>
    <col min="8300" max="8300" width="6.109375" style="346" hidden="1"/>
    <col min="8301" max="8301" width="3" style="346" hidden="1"/>
    <col min="8302" max="8541" width="8.6640625" style="346" hidden="1"/>
    <col min="8542" max="8547" width="14.88671875" style="346" hidden="1"/>
    <col min="8548" max="8549" width="15.88671875" style="346" hidden="1"/>
    <col min="8550" max="8555" width="16.109375" style="346" hidden="1"/>
    <col min="8556" max="8556" width="6.109375" style="346" hidden="1"/>
    <col min="8557" max="8557" width="3" style="346" hidden="1"/>
    <col min="8558" max="8797" width="8.6640625" style="346" hidden="1"/>
    <col min="8798" max="8803" width="14.88671875" style="346" hidden="1"/>
    <col min="8804" max="8805" width="15.88671875" style="346" hidden="1"/>
    <col min="8806" max="8811" width="16.109375" style="346" hidden="1"/>
    <col min="8812" max="8812" width="6.109375" style="346" hidden="1"/>
    <col min="8813" max="8813" width="3" style="346" hidden="1"/>
    <col min="8814" max="9053" width="8.6640625" style="346" hidden="1"/>
    <col min="9054" max="9059" width="14.88671875" style="346" hidden="1"/>
    <col min="9060" max="9061" width="15.88671875" style="346" hidden="1"/>
    <col min="9062" max="9067" width="16.109375" style="346" hidden="1"/>
    <col min="9068" max="9068" width="6.109375" style="346" hidden="1"/>
    <col min="9069" max="9069" width="3" style="346" hidden="1"/>
    <col min="9070" max="9309" width="8.6640625" style="346" hidden="1"/>
    <col min="9310" max="9315" width="14.88671875" style="346" hidden="1"/>
    <col min="9316" max="9317" width="15.88671875" style="346" hidden="1"/>
    <col min="9318" max="9323" width="16.109375" style="346" hidden="1"/>
    <col min="9324" max="9324" width="6.109375" style="346" hidden="1"/>
    <col min="9325" max="9325" width="3" style="346" hidden="1"/>
    <col min="9326" max="9565" width="8.6640625" style="346" hidden="1"/>
    <col min="9566" max="9571" width="14.88671875" style="346" hidden="1"/>
    <col min="9572" max="9573" width="15.88671875" style="346" hidden="1"/>
    <col min="9574" max="9579" width="16.109375" style="346" hidden="1"/>
    <col min="9580" max="9580" width="6.109375" style="346" hidden="1"/>
    <col min="9581" max="9581" width="3" style="346" hidden="1"/>
    <col min="9582" max="9821" width="8.6640625" style="346" hidden="1"/>
    <col min="9822" max="9827" width="14.88671875" style="346" hidden="1"/>
    <col min="9828" max="9829" width="15.88671875" style="346" hidden="1"/>
    <col min="9830" max="9835" width="16.109375" style="346" hidden="1"/>
    <col min="9836" max="9836" width="6.109375" style="346" hidden="1"/>
    <col min="9837" max="9837" width="3" style="346" hidden="1"/>
    <col min="9838" max="10077" width="8.6640625" style="346" hidden="1"/>
    <col min="10078" max="10083" width="14.88671875" style="346" hidden="1"/>
    <col min="10084" max="10085" width="15.88671875" style="346" hidden="1"/>
    <col min="10086" max="10091" width="16.109375" style="346" hidden="1"/>
    <col min="10092" max="10092" width="6.109375" style="346" hidden="1"/>
    <col min="10093" max="10093" width="3" style="346" hidden="1"/>
    <col min="10094" max="10333" width="8.6640625" style="346" hidden="1"/>
    <col min="10334" max="10339" width="14.88671875" style="346" hidden="1"/>
    <col min="10340" max="10341" width="15.88671875" style="346" hidden="1"/>
    <col min="10342" max="10347" width="16.109375" style="346" hidden="1"/>
    <col min="10348" max="10348" width="6.109375" style="346" hidden="1"/>
    <col min="10349" max="10349" width="3" style="346" hidden="1"/>
    <col min="10350" max="10589" width="8.6640625" style="346" hidden="1"/>
    <col min="10590" max="10595" width="14.88671875" style="346" hidden="1"/>
    <col min="10596" max="10597" width="15.88671875" style="346" hidden="1"/>
    <col min="10598" max="10603" width="16.109375" style="346" hidden="1"/>
    <col min="10604" max="10604" width="6.109375" style="346" hidden="1"/>
    <col min="10605" max="10605" width="3" style="346" hidden="1"/>
    <col min="10606" max="10845" width="8.6640625" style="346" hidden="1"/>
    <col min="10846" max="10851" width="14.88671875" style="346" hidden="1"/>
    <col min="10852" max="10853" width="15.88671875" style="346" hidden="1"/>
    <col min="10854" max="10859" width="16.109375" style="346" hidden="1"/>
    <col min="10860" max="10860" width="6.109375" style="346" hidden="1"/>
    <col min="10861" max="10861" width="3" style="346" hidden="1"/>
    <col min="10862" max="11101" width="8.6640625" style="346" hidden="1"/>
    <col min="11102" max="11107" width="14.88671875" style="346" hidden="1"/>
    <col min="11108" max="11109" width="15.88671875" style="346" hidden="1"/>
    <col min="11110" max="11115" width="16.109375" style="346" hidden="1"/>
    <col min="11116" max="11116" width="6.109375" style="346" hidden="1"/>
    <col min="11117" max="11117" width="3" style="346" hidden="1"/>
    <col min="11118" max="11357" width="8.6640625" style="346" hidden="1"/>
    <col min="11358" max="11363" width="14.88671875" style="346" hidden="1"/>
    <col min="11364" max="11365" width="15.88671875" style="346" hidden="1"/>
    <col min="11366" max="11371" width="16.109375" style="346" hidden="1"/>
    <col min="11372" max="11372" width="6.109375" style="346" hidden="1"/>
    <col min="11373" max="11373" width="3" style="346" hidden="1"/>
    <col min="11374" max="11613" width="8.6640625" style="346" hidden="1"/>
    <col min="11614" max="11619" width="14.88671875" style="346" hidden="1"/>
    <col min="11620" max="11621" width="15.88671875" style="346" hidden="1"/>
    <col min="11622" max="11627" width="16.109375" style="346" hidden="1"/>
    <col min="11628" max="11628" width="6.109375" style="346" hidden="1"/>
    <col min="11629" max="11629" width="3" style="346" hidden="1"/>
    <col min="11630" max="11869" width="8.6640625" style="346" hidden="1"/>
    <col min="11870" max="11875" width="14.88671875" style="346" hidden="1"/>
    <col min="11876" max="11877" width="15.88671875" style="346" hidden="1"/>
    <col min="11878" max="11883" width="16.109375" style="346" hidden="1"/>
    <col min="11884" max="11884" width="6.109375" style="346" hidden="1"/>
    <col min="11885" max="11885" width="3" style="346" hidden="1"/>
    <col min="11886" max="12125" width="8.6640625" style="346" hidden="1"/>
    <col min="12126" max="12131" width="14.88671875" style="346" hidden="1"/>
    <col min="12132" max="12133" width="15.88671875" style="346" hidden="1"/>
    <col min="12134" max="12139" width="16.109375" style="346" hidden="1"/>
    <col min="12140" max="12140" width="6.109375" style="346" hidden="1"/>
    <col min="12141" max="12141" width="3" style="346" hidden="1"/>
    <col min="12142" max="12381" width="8.6640625" style="346" hidden="1"/>
    <col min="12382" max="12387" width="14.88671875" style="346" hidden="1"/>
    <col min="12388" max="12389" width="15.88671875" style="346" hidden="1"/>
    <col min="12390" max="12395" width="16.109375" style="346" hidden="1"/>
    <col min="12396" max="12396" width="6.109375" style="346" hidden="1"/>
    <col min="12397" max="12397" width="3" style="346" hidden="1"/>
    <col min="12398" max="12637" width="8.6640625" style="346" hidden="1"/>
    <col min="12638" max="12643" width="14.88671875" style="346" hidden="1"/>
    <col min="12644" max="12645" width="15.88671875" style="346" hidden="1"/>
    <col min="12646" max="12651" width="16.109375" style="346" hidden="1"/>
    <col min="12652" max="12652" width="6.109375" style="346" hidden="1"/>
    <col min="12653" max="12653" width="3" style="346" hidden="1"/>
    <col min="12654" max="12893" width="8.6640625" style="346" hidden="1"/>
    <col min="12894" max="12899" width="14.88671875" style="346" hidden="1"/>
    <col min="12900" max="12901" width="15.88671875" style="346" hidden="1"/>
    <col min="12902" max="12907" width="16.109375" style="346" hidden="1"/>
    <col min="12908" max="12908" width="6.109375" style="346" hidden="1"/>
    <col min="12909" max="12909" width="3" style="346" hidden="1"/>
    <col min="12910" max="13149" width="8.6640625" style="346" hidden="1"/>
    <col min="13150" max="13155" width="14.88671875" style="346" hidden="1"/>
    <col min="13156" max="13157" width="15.88671875" style="346" hidden="1"/>
    <col min="13158" max="13163" width="16.109375" style="346" hidden="1"/>
    <col min="13164" max="13164" width="6.109375" style="346" hidden="1"/>
    <col min="13165" max="13165" width="3" style="346" hidden="1"/>
    <col min="13166" max="13405" width="8.6640625" style="346" hidden="1"/>
    <col min="13406" max="13411" width="14.88671875" style="346" hidden="1"/>
    <col min="13412" max="13413" width="15.88671875" style="346" hidden="1"/>
    <col min="13414" max="13419" width="16.109375" style="346" hidden="1"/>
    <col min="13420" max="13420" width="6.109375" style="346" hidden="1"/>
    <col min="13421" max="13421" width="3" style="346" hidden="1"/>
    <col min="13422" max="13661" width="8.6640625" style="346" hidden="1"/>
    <col min="13662" max="13667" width="14.88671875" style="346" hidden="1"/>
    <col min="13668" max="13669" width="15.88671875" style="346" hidden="1"/>
    <col min="13670" max="13675" width="16.109375" style="346" hidden="1"/>
    <col min="13676" max="13676" width="6.109375" style="346" hidden="1"/>
    <col min="13677" max="13677" width="3" style="346" hidden="1"/>
    <col min="13678" max="13917" width="8.6640625" style="346" hidden="1"/>
    <col min="13918" max="13923" width="14.88671875" style="346" hidden="1"/>
    <col min="13924" max="13925" width="15.88671875" style="346" hidden="1"/>
    <col min="13926" max="13931" width="16.109375" style="346" hidden="1"/>
    <col min="13932" max="13932" width="6.109375" style="346" hidden="1"/>
    <col min="13933" max="13933" width="3" style="346" hidden="1"/>
    <col min="13934" max="14173" width="8.6640625" style="346" hidden="1"/>
    <col min="14174" max="14179" width="14.88671875" style="346" hidden="1"/>
    <col min="14180" max="14181" width="15.88671875" style="346" hidden="1"/>
    <col min="14182" max="14187" width="16.109375" style="346" hidden="1"/>
    <col min="14188" max="14188" width="6.109375" style="346" hidden="1"/>
    <col min="14189" max="14189" width="3" style="346" hidden="1"/>
    <col min="14190" max="14429" width="8.6640625" style="346" hidden="1"/>
    <col min="14430" max="14435" width="14.88671875" style="346" hidden="1"/>
    <col min="14436" max="14437" width="15.88671875" style="346" hidden="1"/>
    <col min="14438" max="14443" width="16.109375" style="346" hidden="1"/>
    <col min="14444" max="14444" width="6.109375" style="346" hidden="1"/>
    <col min="14445" max="14445" width="3" style="346" hidden="1"/>
    <col min="14446" max="14685" width="8.6640625" style="346" hidden="1"/>
    <col min="14686" max="14691" width="14.88671875" style="346" hidden="1"/>
    <col min="14692" max="14693" width="15.88671875" style="346" hidden="1"/>
    <col min="14694" max="14699" width="16.109375" style="346" hidden="1"/>
    <col min="14700" max="14700" width="6.109375" style="346" hidden="1"/>
    <col min="14701" max="14701" width="3" style="346" hidden="1"/>
    <col min="14702" max="14941" width="8.6640625" style="346" hidden="1"/>
    <col min="14942" max="14947" width="14.88671875" style="346" hidden="1"/>
    <col min="14948" max="14949" width="15.88671875" style="346" hidden="1"/>
    <col min="14950" max="14955" width="16.109375" style="346" hidden="1"/>
    <col min="14956" max="14956" width="6.109375" style="346" hidden="1"/>
    <col min="14957" max="14957" width="3" style="346" hidden="1"/>
    <col min="14958" max="15197" width="8.6640625" style="346" hidden="1"/>
    <col min="15198" max="15203" width="14.88671875" style="346" hidden="1"/>
    <col min="15204" max="15205" width="15.88671875" style="346" hidden="1"/>
    <col min="15206" max="15211" width="16.109375" style="346" hidden="1"/>
    <col min="15212" max="15212" width="6.109375" style="346" hidden="1"/>
    <col min="15213" max="15213" width="3" style="346" hidden="1"/>
    <col min="15214" max="15453" width="8.6640625" style="346" hidden="1"/>
    <col min="15454" max="15459" width="14.88671875" style="346" hidden="1"/>
    <col min="15460" max="15461" width="15.88671875" style="346" hidden="1"/>
    <col min="15462" max="15467" width="16.109375" style="346" hidden="1"/>
    <col min="15468" max="15468" width="6.109375" style="346" hidden="1"/>
    <col min="15469" max="15469" width="3" style="346" hidden="1"/>
    <col min="15470" max="15709" width="8.6640625" style="346" hidden="1"/>
    <col min="15710" max="15715" width="14.88671875" style="346" hidden="1"/>
    <col min="15716" max="15717" width="15.88671875" style="346" hidden="1"/>
    <col min="15718" max="15723" width="16.109375" style="346" hidden="1"/>
    <col min="15724" max="15724" width="6.109375" style="346" hidden="1"/>
    <col min="15725" max="15725" width="3" style="346" hidden="1"/>
    <col min="15726" max="15965" width="8.6640625" style="346" hidden="1"/>
    <col min="15966" max="15971" width="14.88671875" style="346" hidden="1"/>
    <col min="15972" max="15973" width="15.88671875" style="346" hidden="1"/>
    <col min="15974" max="15979" width="16.109375" style="346" hidden="1"/>
    <col min="15980" max="15980" width="6.109375" style="346" hidden="1"/>
    <col min="15981" max="15981" width="3" style="346" hidden="1"/>
    <col min="15982" max="16221" width="8.6640625" style="346" hidden="1"/>
    <col min="16222" max="16227" width="14.88671875" style="346" hidden="1"/>
    <col min="16228" max="16229" width="15.88671875" style="346" hidden="1"/>
    <col min="16230" max="16235" width="16.109375" style="346" hidden="1"/>
    <col min="16236" max="16236" width="6.109375" style="346" hidden="1"/>
    <col min="16237" max="16237" width="3" style="346" hidden="1"/>
    <col min="16238" max="16384" width="8.6640625" style="346" hidden="1"/>
  </cols>
  <sheetData>
    <row r="1" spans="1:143" ht="42.75" customHeight="1">
      <c r="A1" s="383"/>
      <c r="B1" s="382"/>
      <c r="DD1" s="346"/>
      <c r="DE1" s="346"/>
    </row>
    <row r="2" spans="1:143" ht="25.5" customHeight="1">
      <c r="A2" s="381"/>
      <c r="C2" s="381"/>
      <c r="O2" s="381"/>
      <c r="P2" s="381"/>
      <c r="Q2" s="381"/>
      <c r="R2" s="381"/>
      <c r="S2" s="381"/>
      <c r="T2" s="381"/>
      <c r="U2" s="381"/>
      <c r="V2" s="381"/>
      <c r="W2" s="381"/>
      <c r="X2" s="381"/>
      <c r="Y2" s="381"/>
      <c r="Z2" s="381"/>
      <c r="AA2" s="381"/>
      <c r="AB2" s="381"/>
      <c r="AC2" s="381"/>
      <c r="AD2" s="381"/>
      <c r="AE2" s="381"/>
      <c r="AF2" s="381"/>
      <c r="AG2" s="381"/>
      <c r="AH2" s="381"/>
      <c r="AI2" s="381"/>
      <c r="AU2" s="381"/>
      <c r="BG2" s="381"/>
      <c r="BS2" s="381"/>
      <c r="CE2" s="381"/>
      <c r="CQ2" s="381"/>
      <c r="DD2" s="346"/>
      <c r="DE2" s="346"/>
    </row>
    <row r="3" spans="1:143" ht="25.5" customHeight="1">
      <c r="A3" s="381"/>
      <c r="C3" s="381"/>
      <c r="O3" s="381"/>
      <c r="P3" s="381"/>
      <c r="Q3" s="381"/>
      <c r="R3" s="381"/>
      <c r="S3" s="381"/>
      <c r="T3" s="381"/>
      <c r="U3" s="381"/>
      <c r="V3" s="381"/>
      <c r="W3" s="381"/>
      <c r="X3" s="381"/>
      <c r="Y3" s="381"/>
      <c r="Z3" s="381"/>
      <c r="AA3" s="381"/>
      <c r="AB3" s="381"/>
      <c r="AC3" s="381"/>
      <c r="AD3" s="381"/>
      <c r="AE3" s="381"/>
      <c r="AF3" s="381"/>
      <c r="AG3" s="381"/>
      <c r="AH3" s="381"/>
      <c r="AI3" s="381"/>
      <c r="AU3" s="381"/>
      <c r="BG3" s="381"/>
      <c r="BS3" s="381"/>
      <c r="CE3" s="381"/>
      <c r="CQ3" s="381"/>
      <c r="DD3" s="346"/>
      <c r="DE3" s="346"/>
    </row>
    <row r="4" spans="1:143" s="251" customFormat="1" ht="13.2">
      <c r="A4" s="381"/>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81"/>
      <c r="AV4" s="381"/>
      <c r="AW4" s="381"/>
      <c r="AX4" s="381"/>
      <c r="AY4" s="381"/>
      <c r="AZ4" s="381"/>
      <c r="BA4" s="381"/>
      <c r="BB4" s="381"/>
      <c r="BC4" s="381"/>
      <c r="BD4" s="381"/>
      <c r="BE4" s="381"/>
      <c r="BF4" s="381"/>
      <c r="BG4" s="381"/>
      <c r="BH4" s="381"/>
      <c r="BI4" s="381"/>
      <c r="BJ4" s="381"/>
      <c r="BK4" s="381"/>
      <c r="BL4" s="381"/>
      <c r="BM4" s="381"/>
      <c r="BN4" s="381"/>
      <c r="BO4" s="381"/>
      <c r="BP4" s="381"/>
      <c r="BQ4" s="381"/>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252"/>
      <c r="DG4" s="252"/>
      <c r="DH4" s="252"/>
      <c r="DI4" s="252"/>
      <c r="DJ4" s="252"/>
      <c r="DK4" s="252"/>
      <c r="DL4" s="252"/>
      <c r="DM4" s="252"/>
      <c r="DN4" s="252"/>
      <c r="DO4" s="252"/>
      <c r="DP4" s="252"/>
      <c r="DQ4" s="252"/>
      <c r="DR4" s="252"/>
      <c r="DS4" s="252"/>
      <c r="DT4" s="252"/>
      <c r="DU4" s="252"/>
      <c r="DV4" s="252"/>
      <c r="DW4" s="252"/>
    </row>
    <row r="5" spans="1:143" s="251" customFormat="1" ht="13.2">
      <c r="A5" s="381"/>
      <c r="B5" s="381"/>
      <c r="C5" s="381"/>
      <c r="D5" s="381"/>
      <c r="E5" s="381"/>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c r="AM5" s="381"/>
      <c r="AN5" s="381"/>
      <c r="AO5" s="381"/>
      <c r="AP5" s="381"/>
      <c r="AQ5" s="381"/>
      <c r="AR5" s="381"/>
      <c r="AS5" s="381"/>
      <c r="AT5" s="381"/>
      <c r="AU5" s="381"/>
      <c r="AV5" s="381"/>
      <c r="AW5" s="381"/>
      <c r="AX5" s="381"/>
      <c r="AY5" s="381"/>
      <c r="AZ5" s="381"/>
      <c r="BA5" s="381"/>
      <c r="BB5" s="381"/>
      <c r="BC5" s="381"/>
      <c r="BD5" s="381"/>
      <c r="BE5" s="381"/>
      <c r="BF5" s="381"/>
      <c r="BG5" s="381"/>
      <c r="BH5" s="381"/>
      <c r="BI5" s="381"/>
      <c r="BJ5" s="381"/>
      <c r="BK5" s="381"/>
      <c r="BL5" s="381"/>
      <c r="BM5" s="381"/>
      <c r="BN5" s="381"/>
      <c r="BO5" s="381"/>
      <c r="BP5" s="381"/>
      <c r="BQ5" s="381"/>
      <c r="BR5" s="381"/>
      <c r="BS5" s="381"/>
      <c r="BT5" s="381"/>
      <c r="BU5" s="381"/>
      <c r="BV5" s="381"/>
      <c r="BW5" s="381"/>
      <c r="BX5" s="381"/>
      <c r="BY5" s="381"/>
      <c r="BZ5" s="381"/>
      <c r="CA5" s="381"/>
      <c r="CB5" s="381"/>
      <c r="CC5" s="381"/>
      <c r="CD5" s="381"/>
      <c r="CE5" s="381"/>
      <c r="CF5" s="381"/>
      <c r="CG5" s="381"/>
      <c r="CH5" s="381"/>
      <c r="CI5" s="381"/>
      <c r="CJ5" s="381"/>
      <c r="CK5" s="381"/>
      <c r="CL5" s="381"/>
      <c r="CM5" s="381"/>
      <c r="CN5" s="381"/>
      <c r="CO5" s="381"/>
      <c r="CP5" s="381"/>
      <c r="CQ5" s="381"/>
      <c r="CR5" s="381"/>
      <c r="CS5" s="381"/>
      <c r="CT5" s="381"/>
      <c r="CU5" s="381"/>
      <c r="CV5" s="381"/>
      <c r="CW5" s="381"/>
      <c r="CX5" s="381"/>
      <c r="CY5" s="381"/>
      <c r="CZ5" s="381"/>
      <c r="DA5" s="381"/>
      <c r="DB5" s="381"/>
      <c r="DC5" s="381"/>
      <c r="DD5" s="381"/>
      <c r="DE5" s="381"/>
      <c r="DF5" s="252"/>
      <c r="DG5" s="252"/>
      <c r="DH5" s="252"/>
      <c r="DI5" s="252"/>
      <c r="DJ5" s="252"/>
      <c r="DK5" s="252"/>
      <c r="DL5" s="252"/>
      <c r="DM5" s="252"/>
      <c r="DN5" s="252"/>
      <c r="DO5" s="252"/>
      <c r="DP5" s="252"/>
      <c r="DQ5" s="252"/>
      <c r="DR5" s="252"/>
      <c r="DS5" s="252"/>
      <c r="DT5" s="252"/>
      <c r="DU5" s="252"/>
      <c r="DV5" s="252"/>
      <c r="DW5" s="252"/>
    </row>
    <row r="6" spans="1:143" s="251" customFormat="1" ht="13.2">
      <c r="A6" s="381"/>
      <c r="B6" s="381"/>
      <c r="C6" s="381"/>
      <c r="D6" s="381"/>
      <c r="E6" s="381"/>
      <c r="F6" s="381"/>
      <c r="G6" s="381"/>
      <c r="H6" s="381"/>
      <c r="I6" s="381"/>
      <c r="J6" s="381"/>
      <c r="K6" s="381"/>
      <c r="L6" s="381"/>
      <c r="M6" s="381"/>
      <c r="N6" s="381"/>
      <c r="O6" s="381"/>
      <c r="P6" s="381"/>
      <c r="Q6" s="381"/>
      <c r="R6" s="381"/>
      <c r="S6" s="381"/>
      <c r="T6" s="381"/>
      <c r="U6" s="381"/>
      <c r="V6" s="381"/>
      <c r="W6" s="381"/>
      <c r="X6" s="381"/>
      <c r="Y6" s="381"/>
      <c r="Z6" s="381"/>
      <c r="AA6" s="381"/>
      <c r="AB6" s="381"/>
      <c r="AC6" s="381"/>
      <c r="AD6" s="381"/>
      <c r="AE6" s="381"/>
      <c r="AF6" s="381"/>
      <c r="AG6" s="381"/>
      <c r="AH6" s="381"/>
      <c r="AI6" s="381"/>
      <c r="AJ6" s="381"/>
      <c r="AK6" s="381"/>
      <c r="AL6" s="381"/>
      <c r="AM6" s="381"/>
      <c r="AN6" s="381"/>
      <c r="AO6" s="381"/>
      <c r="AP6" s="381"/>
      <c r="AQ6" s="381"/>
      <c r="AR6" s="381"/>
      <c r="AS6" s="381"/>
      <c r="AT6" s="381"/>
      <c r="AU6" s="381"/>
      <c r="AV6" s="381"/>
      <c r="AW6" s="381"/>
      <c r="AX6" s="381"/>
      <c r="AY6" s="381"/>
      <c r="AZ6" s="381"/>
      <c r="BA6" s="381"/>
      <c r="BB6" s="381"/>
      <c r="BC6" s="381"/>
      <c r="BD6" s="381"/>
      <c r="BE6" s="381"/>
      <c r="BF6" s="381"/>
      <c r="BG6" s="381"/>
      <c r="BH6" s="381"/>
      <c r="BI6" s="381"/>
      <c r="BJ6" s="381"/>
      <c r="BK6" s="381"/>
      <c r="BL6" s="381"/>
      <c r="BM6" s="381"/>
      <c r="BN6" s="381"/>
      <c r="BO6" s="381"/>
      <c r="BP6" s="381"/>
      <c r="BQ6" s="381"/>
      <c r="BR6" s="381"/>
      <c r="BS6" s="381"/>
      <c r="BT6" s="381"/>
      <c r="BU6" s="381"/>
      <c r="BV6" s="381"/>
      <c r="BW6" s="381"/>
      <c r="BX6" s="381"/>
      <c r="BY6" s="381"/>
      <c r="BZ6" s="381"/>
      <c r="CA6" s="381"/>
      <c r="CB6" s="381"/>
      <c r="CC6" s="381"/>
      <c r="CD6" s="381"/>
      <c r="CE6" s="381"/>
      <c r="CF6" s="381"/>
      <c r="CG6" s="381"/>
      <c r="CH6" s="381"/>
      <c r="CI6" s="381"/>
      <c r="CJ6" s="381"/>
      <c r="CK6" s="381"/>
      <c r="CL6" s="381"/>
      <c r="CM6" s="381"/>
      <c r="CN6" s="381"/>
      <c r="CO6" s="381"/>
      <c r="CP6" s="381"/>
      <c r="CQ6" s="381"/>
      <c r="CR6" s="381"/>
      <c r="CS6" s="381"/>
      <c r="CT6" s="381"/>
      <c r="CU6" s="381"/>
      <c r="CV6" s="381"/>
      <c r="CW6" s="381"/>
      <c r="CX6" s="381"/>
      <c r="CY6" s="381"/>
      <c r="CZ6" s="381"/>
      <c r="DA6" s="381"/>
      <c r="DB6" s="381"/>
      <c r="DC6" s="381"/>
      <c r="DD6" s="381"/>
      <c r="DE6" s="381"/>
      <c r="DF6" s="252"/>
      <c r="DG6" s="252"/>
      <c r="DH6" s="252"/>
      <c r="DI6" s="252"/>
      <c r="DJ6" s="252"/>
      <c r="DK6" s="252"/>
      <c r="DL6" s="252"/>
      <c r="DM6" s="252"/>
      <c r="DN6" s="252"/>
      <c r="DO6" s="252"/>
      <c r="DP6" s="252"/>
      <c r="DQ6" s="252"/>
      <c r="DR6" s="252"/>
      <c r="DS6" s="252"/>
      <c r="DT6" s="252"/>
      <c r="DU6" s="252"/>
      <c r="DV6" s="252"/>
      <c r="DW6" s="252"/>
    </row>
    <row r="7" spans="1:143" s="251" customFormat="1" ht="13.2">
      <c r="A7" s="381"/>
      <c r="B7" s="381"/>
      <c r="C7" s="381"/>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381"/>
      <c r="AF7" s="381"/>
      <c r="AG7" s="381"/>
      <c r="AH7" s="381"/>
      <c r="AI7" s="381"/>
      <c r="AJ7" s="381"/>
      <c r="AK7" s="381"/>
      <c r="AL7" s="381"/>
      <c r="AM7" s="381"/>
      <c r="AN7" s="381"/>
      <c r="AO7" s="381"/>
      <c r="AP7" s="381"/>
      <c r="AQ7" s="381"/>
      <c r="AR7" s="381"/>
      <c r="AS7" s="381"/>
      <c r="AT7" s="381"/>
      <c r="AU7" s="381"/>
      <c r="AV7" s="381"/>
      <c r="AW7" s="381"/>
      <c r="AX7" s="381"/>
      <c r="AY7" s="381"/>
      <c r="AZ7" s="381"/>
      <c r="BA7" s="381"/>
      <c r="BB7" s="381"/>
      <c r="BC7" s="381"/>
      <c r="BD7" s="381"/>
      <c r="BE7" s="381"/>
      <c r="BF7" s="381"/>
      <c r="BG7" s="381"/>
      <c r="BH7" s="381"/>
      <c r="BI7" s="381"/>
      <c r="BJ7" s="381"/>
      <c r="BK7" s="381"/>
      <c r="BL7" s="381"/>
      <c r="BM7" s="381"/>
      <c r="BN7" s="381"/>
      <c r="BO7" s="381"/>
      <c r="BP7" s="381"/>
      <c r="BQ7" s="381"/>
      <c r="BR7" s="381"/>
      <c r="BS7" s="381"/>
      <c r="BT7" s="381"/>
      <c r="BU7" s="381"/>
      <c r="BV7" s="381"/>
      <c r="BW7" s="381"/>
      <c r="BX7" s="381"/>
      <c r="BY7" s="381"/>
      <c r="BZ7" s="381"/>
      <c r="CA7" s="381"/>
      <c r="CB7" s="381"/>
      <c r="CC7" s="381"/>
      <c r="CD7" s="381"/>
      <c r="CE7" s="381"/>
      <c r="CF7" s="381"/>
      <c r="CG7" s="381"/>
      <c r="CH7" s="381"/>
      <c r="CI7" s="381"/>
      <c r="CJ7" s="381"/>
      <c r="CK7" s="381"/>
      <c r="CL7" s="381"/>
      <c r="CM7" s="381"/>
      <c r="CN7" s="381"/>
      <c r="CO7" s="381"/>
      <c r="CP7" s="381"/>
      <c r="CQ7" s="381"/>
      <c r="CR7" s="381"/>
      <c r="CS7" s="381"/>
      <c r="CT7" s="381"/>
      <c r="CU7" s="381"/>
      <c r="CV7" s="381"/>
      <c r="CW7" s="381"/>
      <c r="CX7" s="381"/>
      <c r="CY7" s="381"/>
      <c r="CZ7" s="381"/>
      <c r="DA7" s="381"/>
      <c r="DB7" s="381"/>
      <c r="DC7" s="381"/>
      <c r="DD7" s="381"/>
      <c r="DE7" s="381"/>
      <c r="DF7" s="252"/>
      <c r="DG7" s="252"/>
      <c r="DH7" s="252"/>
      <c r="DI7" s="252"/>
      <c r="DJ7" s="252"/>
      <c r="DK7" s="252"/>
      <c r="DL7" s="252"/>
      <c r="DM7" s="252"/>
      <c r="DN7" s="252"/>
      <c r="DO7" s="252"/>
      <c r="DP7" s="252"/>
      <c r="DQ7" s="252"/>
      <c r="DR7" s="252"/>
      <c r="DS7" s="252"/>
      <c r="DT7" s="252"/>
      <c r="DU7" s="252"/>
      <c r="DV7" s="252"/>
      <c r="DW7" s="252"/>
    </row>
    <row r="8" spans="1:143" s="251" customFormat="1" ht="13.2">
      <c r="A8" s="381"/>
      <c r="B8" s="381"/>
      <c r="C8" s="381"/>
      <c r="D8" s="381"/>
      <c r="E8" s="381"/>
      <c r="F8" s="381"/>
      <c r="G8" s="381"/>
      <c r="H8" s="381"/>
      <c r="I8" s="381"/>
      <c r="J8" s="381"/>
      <c r="K8" s="381"/>
      <c r="L8" s="381"/>
      <c r="M8" s="381"/>
      <c r="N8" s="381"/>
      <c r="O8" s="381"/>
      <c r="P8" s="381"/>
      <c r="Q8" s="381"/>
      <c r="R8" s="381"/>
      <c r="S8" s="381"/>
      <c r="T8" s="381"/>
      <c r="U8" s="381"/>
      <c r="V8" s="381"/>
      <c r="W8" s="381"/>
      <c r="X8" s="381"/>
      <c r="Y8" s="381"/>
      <c r="Z8" s="381"/>
      <c r="AA8" s="381"/>
      <c r="AB8" s="381"/>
      <c r="AC8" s="381"/>
      <c r="AD8" s="381"/>
      <c r="AE8" s="381"/>
      <c r="AF8" s="381"/>
      <c r="AG8" s="381"/>
      <c r="AH8" s="381"/>
      <c r="AI8" s="381"/>
      <c r="AJ8" s="381"/>
      <c r="AK8" s="381"/>
      <c r="AL8" s="381"/>
      <c r="AM8" s="381"/>
      <c r="AN8" s="381"/>
      <c r="AO8" s="381"/>
      <c r="AP8" s="381"/>
      <c r="AQ8" s="381"/>
      <c r="AR8" s="381"/>
      <c r="AS8" s="381"/>
      <c r="AT8" s="381"/>
      <c r="AU8" s="381"/>
      <c r="AV8" s="381"/>
      <c r="AW8" s="381"/>
      <c r="AX8" s="381"/>
      <c r="AY8" s="381"/>
      <c r="AZ8" s="381"/>
      <c r="BA8" s="381"/>
      <c r="BB8" s="381"/>
      <c r="BC8" s="381"/>
      <c r="BD8" s="381"/>
      <c r="BE8" s="381"/>
      <c r="BF8" s="381"/>
      <c r="BG8" s="381"/>
      <c r="BH8" s="381"/>
      <c r="BI8" s="381"/>
      <c r="BJ8" s="381"/>
      <c r="BK8" s="381"/>
      <c r="BL8" s="381"/>
      <c r="BM8" s="381"/>
      <c r="BN8" s="381"/>
      <c r="BO8" s="381"/>
      <c r="BP8" s="381"/>
      <c r="BQ8" s="381"/>
      <c r="BR8" s="381"/>
      <c r="BS8" s="381"/>
      <c r="BT8" s="381"/>
      <c r="BU8" s="381"/>
      <c r="BV8" s="381"/>
      <c r="BW8" s="381"/>
      <c r="BX8" s="381"/>
      <c r="BY8" s="381"/>
      <c r="BZ8" s="381"/>
      <c r="CA8" s="381"/>
      <c r="CB8" s="381"/>
      <c r="CC8" s="381"/>
      <c r="CD8" s="381"/>
      <c r="CE8" s="381"/>
      <c r="CF8" s="381"/>
      <c r="CG8" s="381"/>
      <c r="CH8" s="381"/>
      <c r="CI8" s="381"/>
      <c r="CJ8" s="381"/>
      <c r="CK8" s="381"/>
      <c r="CL8" s="381"/>
      <c r="CM8" s="381"/>
      <c r="CN8" s="381"/>
      <c r="CO8" s="381"/>
      <c r="CP8" s="381"/>
      <c r="CQ8" s="381"/>
      <c r="CR8" s="381"/>
      <c r="CS8" s="381"/>
      <c r="CT8" s="381"/>
      <c r="CU8" s="381"/>
      <c r="CV8" s="381"/>
      <c r="CW8" s="381"/>
      <c r="CX8" s="381"/>
      <c r="CY8" s="381"/>
      <c r="CZ8" s="381"/>
      <c r="DA8" s="381"/>
      <c r="DB8" s="381"/>
      <c r="DC8" s="381"/>
      <c r="DD8" s="381"/>
      <c r="DE8" s="381"/>
      <c r="DF8" s="252"/>
      <c r="DG8" s="252"/>
      <c r="DH8" s="252"/>
      <c r="DI8" s="252"/>
      <c r="DJ8" s="252"/>
      <c r="DK8" s="252"/>
      <c r="DL8" s="252"/>
      <c r="DM8" s="252"/>
      <c r="DN8" s="252"/>
      <c r="DO8" s="252"/>
      <c r="DP8" s="252"/>
      <c r="DQ8" s="252"/>
      <c r="DR8" s="252"/>
      <c r="DS8" s="252"/>
      <c r="DT8" s="252"/>
      <c r="DU8" s="252"/>
      <c r="DV8" s="252"/>
      <c r="DW8" s="252"/>
    </row>
    <row r="9" spans="1:143" s="251" customFormat="1" ht="13.2">
      <c r="A9" s="381"/>
      <c r="B9" s="381"/>
      <c r="C9" s="381"/>
      <c r="D9" s="381"/>
      <c r="E9" s="381"/>
      <c r="F9" s="381"/>
      <c r="G9" s="381"/>
      <c r="H9" s="381"/>
      <c r="I9" s="381"/>
      <c r="J9" s="381"/>
      <c r="K9" s="381"/>
      <c r="L9" s="381"/>
      <c r="M9" s="381"/>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N9" s="381"/>
      <c r="AO9" s="381"/>
      <c r="AP9" s="381"/>
      <c r="AQ9" s="381"/>
      <c r="AR9" s="381"/>
      <c r="AS9" s="381"/>
      <c r="AT9" s="381"/>
      <c r="AU9" s="381"/>
      <c r="AV9" s="381"/>
      <c r="AW9" s="381"/>
      <c r="AX9" s="381"/>
      <c r="AY9" s="381"/>
      <c r="AZ9" s="381"/>
      <c r="BA9" s="381"/>
      <c r="BB9" s="381"/>
      <c r="BC9" s="381"/>
      <c r="BD9" s="381"/>
      <c r="BE9" s="381"/>
      <c r="BF9" s="381"/>
      <c r="BG9" s="381"/>
      <c r="BH9" s="381"/>
      <c r="BI9" s="381"/>
      <c r="BJ9" s="381"/>
      <c r="BK9" s="381"/>
      <c r="BL9" s="381"/>
      <c r="BM9" s="381"/>
      <c r="BN9" s="381"/>
      <c r="BO9" s="381"/>
      <c r="BP9" s="381"/>
      <c r="BQ9" s="381"/>
      <c r="BR9" s="381"/>
      <c r="BS9" s="381"/>
      <c r="BT9" s="381"/>
      <c r="BU9" s="381"/>
      <c r="BV9" s="381"/>
      <c r="BW9" s="381"/>
      <c r="BX9" s="381"/>
      <c r="BY9" s="381"/>
      <c r="BZ9" s="381"/>
      <c r="CA9" s="381"/>
      <c r="CB9" s="381"/>
      <c r="CC9" s="381"/>
      <c r="CD9" s="381"/>
      <c r="CE9" s="381"/>
      <c r="CF9" s="381"/>
      <c r="CG9" s="381"/>
      <c r="CH9" s="381"/>
      <c r="CI9" s="381"/>
      <c r="CJ9" s="381"/>
      <c r="CK9" s="381"/>
      <c r="CL9" s="381"/>
      <c r="CM9" s="381"/>
      <c r="CN9" s="381"/>
      <c r="CO9" s="381"/>
      <c r="CP9" s="381"/>
      <c r="CQ9" s="381"/>
      <c r="CR9" s="381"/>
      <c r="CS9" s="381"/>
      <c r="CT9" s="381"/>
      <c r="CU9" s="381"/>
      <c r="CV9" s="381"/>
      <c r="CW9" s="381"/>
      <c r="CX9" s="381"/>
      <c r="CY9" s="381"/>
      <c r="CZ9" s="381"/>
      <c r="DA9" s="381"/>
      <c r="DB9" s="381"/>
      <c r="DC9" s="381"/>
      <c r="DD9" s="381"/>
      <c r="DE9" s="381"/>
      <c r="DF9" s="252"/>
      <c r="DG9" s="252"/>
      <c r="DH9" s="252"/>
      <c r="DI9" s="252"/>
      <c r="DJ9" s="252"/>
      <c r="DK9" s="252"/>
      <c r="DL9" s="252"/>
      <c r="DM9" s="252"/>
      <c r="DN9" s="252"/>
      <c r="DO9" s="252"/>
      <c r="DP9" s="252"/>
      <c r="DQ9" s="252"/>
      <c r="DR9" s="252"/>
      <c r="DS9" s="252"/>
      <c r="DT9" s="252"/>
      <c r="DU9" s="252"/>
      <c r="DV9" s="252"/>
      <c r="DW9" s="252"/>
    </row>
    <row r="10" spans="1:143" s="251" customFormat="1" ht="13.2">
      <c r="A10" s="381"/>
      <c r="B10" s="381"/>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252"/>
      <c r="DG10" s="252"/>
      <c r="DH10" s="252"/>
      <c r="DI10" s="252"/>
      <c r="DJ10" s="252"/>
      <c r="DK10" s="252"/>
      <c r="DL10" s="252"/>
      <c r="DM10" s="252"/>
      <c r="DN10" s="252"/>
      <c r="DO10" s="252"/>
      <c r="DP10" s="252"/>
      <c r="DQ10" s="252"/>
      <c r="DR10" s="252"/>
      <c r="DS10" s="252"/>
      <c r="DT10" s="252"/>
      <c r="DU10" s="252"/>
      <c r="DV10" s="252"/>
      <c r="DW10" s="252"/>
      <c r="EM10" s="251" t="s">
        <v>377</v>
      </c>
    </row>
    <row r="11" spans="1:143" s="251" customFormat="1" ht="13.2">
      <c r="A11" s="381"/>
      <c r="B11" s="381"/>
      <c r="C11" s="381"/>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252"/>
      <c r="DG11" s="252"/>
      <c r="DH11" s="252"/>
      <c r="DI11" s="252"/>
      <c r="DJ11" s="252"/>
      <c r="DK11" s="252"/>
      <c r="DL11" s="252"/>
      <c r="DM11" s="252"/>
      <c r="DN11" s="252"/>
      <c r="DO11" s="252"/>
      <c r="DP11" s="252"/>
      <c r="DQ11" s="252"/>
      <c r="DR11" s="252"/>
      <c r="DS11" s="252"/>
      <c r="DT11" s="252"/>
      <c r="DU11" s="252"/>
      <c r="DV11" s="252"/>
      <c r="DW11" s="252"/>
    </row>
    <row r="12" spans="1:143" s="251" customFormat="1" ht="13.2">
      <c r="A12" s="381"/>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s="381"/>
      <c r="AR12" s="381"/>
      <c r="AS12" s="381"/>
      <c r="AT12" s="381"/>
      <c r="AU12" s="381"/>
      <c r="AV12" s="381"/>
      <c r="AW12" s="381"/>
      <c r="AX12" s="381"/>
      <c r="AY12" s="381"/>
      <c r="AZ12" s="381"/>
      <c r="BA12" s="381"/>
      <c r="BB12" s="381"/>
      <c r="BC12" s="381"/>
      <c r="BD12" s="381"/>
      <c r="BE12" s="381"/>
      <c r="BF12" s="381"/>
      <c r="BG12" s="381"/>
      <c r="BH12" s="381"/>
      <c r="BI12" s="381"/>
      <c r="BJ12" s="381"/>
      <c r="BK12" s="381"/>
      <c r="BL12" s="381"/>
      <c r="BM12" s="381"/>
      <c r="BN12" s="381"/>
      <c r="BO12" s="381"/>
      <c r="BP12" s="381"/>
      <c r="BQ12" s="381"/>
      <c r="BR12" s="381"/>
      <c r="BS12" s="381"/>
      <c r="BT12" s="381"/>
      <c r="BU12" s="381"/>
      <c r="BV12" s="381"/>
      <c r="BW12" s="381"/>
      <c r="BX12" s="381"/>
      <c r="BY12" s="381"/>
      <c r="BZ12" s="381"/>
      <c r="CA12" s="381"/>
      <c r="CB12" s="381"/>
      <c r="CC12" s="381"/>
      <c r="CD12" s="381"/>
      <c r="CE12" s="381"/>
      <c r="CF12" s="381"/>
      <c r="CG12" s="381"/>
      <c r="CH12" s="381"/>
      <c r="CI12" s="381"/>
      <c r="CJ12" s="381"/>
      <c r="CK12" s="381"/>
      <c r="CL12" s="381"/>
      <c r="CM12" s="381"/>
      <c r="CN12" s="381"/>
      <c r="CO12" s="381"/>
      <c r="CP12" s="381"/>
      <c r="CQ12" s="381"/>
      <c r="CR12" s="381"/>
      <c r="CS12" s="381"/>
      <c r="CT12" s="381"/>
      <c r="CU12" s="381"/>
      <c r="CV12" s="381"/>
      <c r="CW12" s="381"/>
      <c r="CX12" s="381"/>
      <c r="CY12" s="381"/>
      <c r="CZ12" s="381"/>
      <c r="DA12" s="381"/>
      <c r="DB12" s="381"/>
      <c r="DC12" s="381"/>
      <c r="DD12" s="381"/>
      <c r="DE12" s="381"/>
      <c r="DF12" s="252"/>
      <c r="DG12" s="252"/>
      <c r="DH12" s="252"/>
      <c r="DI12" s="252"/>
      <c r="DJ12" s="252"/>
      <c r="DK12" s="252"/>
      <c r="DL12" s="252"/>
      <c r="DM12" s="252"/>
      <c r="DN12" s="252"/>
      <c r="DO12" s="252"/>
      <c r="DP12" s="252"/>
      <c r="DQ12" s="252"/>
      <c r="DR12" s="252"/>
      <c r="DS12" s="252"/>
      <c r="DT12" s="252"/>
      <c r="DU12" s="252"/>
      <c r="DV12" s="252"/>
      <c r="DW12" s="252"/>
      <c r="EM12" s="251" t="s">
        <v>377</v>
      </c>
    </row>
    <row r="13" spans="1:143" s="251" customFormat="1" ht="13.2">
      <c r="A13" s="381"/>
      <c r="B13" s="381"/>
      <c r="C13" s="381"/>
      <c r="D13" s="381"/>
      <c r="E13" s="381"/>
      <c r="F13" s="381"/>
      <c r="G13" s="381"/>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1"/>
      <c r="AK13" s="381"/>
      <c r="AL13" s="381"/>
      <c r="AM13" s="381"/>
      <c r="AN13" s="381"/>
      <c r="AO13" s="381"/>
      <c r="AP13" s="381"/>
      <c r="AQ13" s="381"/>
      <c r="AR13" s="381"/>
      <c r="AS13" s="381"/>
      <c r="AT13" s="381"/>
      <c r="AU13" s="381"/>
      <c r="AV13" s="381"/>
      <c r="AW13" s="381"/>
      <c r="AX13" s="381"/>
      <c r="AY13" s="381"/>
      <c r="AZ13" s="381"/>
      <c r="BA13" s="381"/>
      <c r="BB13" s="381"/>
      <c r="BC13" s="381"/>
      <c r="BD13" s="381"/>
      <c r="BE13" s="381"/>
      <c r="BF13" s="381"/>
      <c r="BG13" s="381"/>
      <c r="BH13" s="381"/>
      <c r="BI13" s="381"/>
      <c r="BJ13" s="381"/>
      <c r="BK13" s="381"/>
      <c r="BL13" s="381"/>
      <c r="BM13" s="381"/>
      <c r="BN13" s="381"/>
      <c r="BO13" s="381"/>
      <c r="BP13" s="381"/>
      <c r="BQ13" s="381"/>
      <c r="BR13" s="381"/>
      <c r="BS13" s="381"/>
      <c r="BT13" s="381"/>
      <c r="BU13" s="381"/>
      <c r="BV13" s="381"/>
      <c r="BW13" s="381"/>
      <c r="BX13" s="381"/>
      <c r="BY13" s="381"/>
      <c r="BZ13" s="381"/>
      <c r="CA13" s="381"/>
      <c r="CB13" s="381"/>
      <c r="CC13" s="381"/>
      <c r="CD13" s="381"/>
      <c r="CE13" s="381"/>
      <c r="CF13" s="381"/>
      <c r="CG13" s="381"/>
      <c r="CH13" s="381"/>
      <c r="CI13" s="381"/>
      <c r="CJ13" s="381"/>
      <c r="CK13" s="381"/>
      <c r="CL13" s="381"/>
      <c r="CM13" s="381"/>
      <c r="CN13" s="381"/>
      <c r="CO13" s="381"/>
      <c r="CP13" s="381"/>
      <c r="CQ13" s="381"/>
      <c r="CR13" s="381"/>
      <c r="CS13" s="381"/>
      <c r="CT13" s="381"/>
      <c r="CU13" s="381"/>
      <c r="CV13" s="381"/>
      <c r="CW13" s="381"/>
      <c r="CX13" s="381"/>
      <c r="CY13" s="381"/>
      <c r="CZ13" s="381"/>
      <c r="DA13" s="381"/>
      <c r="DB13" s="381"/>
      <c r="DC13" s="381"/>
      <c r="DD13" s="381"/>
      <c r="DE13" s="381"/>
      <c r="DF13" s="252"/>
      <c r="DG13" s="252"/>
      <c r="DH13" s="252"/>
      <c r="DI13" s="252"/>
      <c r="DJ13" s="252"/>
      <c r="DK13" s="252"/>
      <c r="DL13" s="252"/>
      <c r="DM13" s="252"/>
      <c r="DN13" s="252"/>
      <c r="DO13" s="252"/>
      <c r="DP13" s="252"/>
      <c r="DQ13" s="252"/>
      <c r="DR13" s="252"/>
      <c r="DS13" s="252"/>
      <c r="DT13" s="252"/>
      <c r="DU13" s="252"/>
      <c r="DV13" s="252"/>
      <c r="DW13" s="252"/>
    </row>
    <row r="14" spans="1:143" s="251" customFormat="1" ht="13.2">
      <c r="A14" s="381"/>
      <c r="B14" s="381"/>
      <c r="C14" s="381"/>
      <c r="D14" s="381"/>
      <c r="E14" s="381"/>
      <c r="F14" s="381"/>
      <c r="G14" s="381"/>
      <c r="H14" s="381"/>
      <c r="I14" s="381"/>
      <c r="J14" s="381"/>
      <c r="K14" s="381"/>
      <c r="L14" s="381"/>
      <c r="M14" s="381"/>
      <c r="N14" s="381"/>
      <c r="O14" s="381"/>
      <c r="P14" s="381"/>
      <c r="Q14" s="381"/>
      <c r="R14" s="381"/>
      <c r="S14" s="381"/>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1"/>
      <c r="AT14" s="381"/>
      <c r="AU14" s="381"/>
      <c r="AV14" s="381"/>
      <c r="AW14" s="381"/>
      <c r="AX14" s="381"/>
      <c r="AY14" s="381"/>
      <c r="AZ14" s="381"/>
      <c r="BA14" s="381"/>
      <c r="BB14" s="381"/>
      <c r="BC14" s="381"/>
      <c r="BD14" s="381"/>
      <c r="BE14" s="381"/>
      <c r="BF14" s="381"/>
      <c r="BG14" s="381"/>
      <c r="BH14" s="381"/>
      <c r="BI14" s="381"/>
      <c r="BJ14" s="381"/>
      <c r="BK14" s="381"/>
      <c r="BL14" s="381"/>
      <c r="BM14" s="381"/>
      <c r="BN14" s="381"/>
      <c r="BO14" s="381"/>
      <c r="BP14" s="381"/>
      <c r="BQ14" s="381"/>
      <c r="BR14" s="381"/>
      <c r="BS14" s="381"/>
      <c r="BT14" s="381"/>
      <c r="BU14" s="381"/>
      <c r="BV14" s="381"/>
      <c r="BW14" s="381"/>
      <c r="BX14" s="381"/>
      <c r="BY14" s="381"/>
      <c r="BZ14" s="381"/>
      <c r="CA14" s="381"/>
      <c r="CB14" s="381"/>
      <c r="CC14" s="381"/>
      <c r="CD14" s="381"/>
      <c r="CE14" s="381"/>
      <c r="CF14" s="381"/>
      <c r="CG14" s="381"/>
      <c r="CH14" s="381"/>
      <c r="CI14" s="381"/>
      <c r="CJ14" s="381"/>
      <c r="CK14" s="381"/>
      <c r="CL14" s="381"/>
      <c r="CM14" s="381"/>
      <c r="CN14" s="381"/>
      <c r="CO14" s="381"/>
      <c r="CP14" s="381"/>
      <c r="CQ14" s="381"/>
      <c r="CR14" s="381"/>
      <c r="CS14" s="381"/>
      <c r="CT14" s="381"/>
      <c r="CU14" s="381"/>
      <c r="CV14" s="381"/>
      <c r="CW14" s="381"/>
      <c r="CX14" s="381"/>
      <c r="CY14" s="381"/>
      <c r="CZ14" s="381"/>
      <c r="DA14" s="381"/>
      <c r="DB14" s="381"/>
      <c r="DC14" s="381"/>
      <c r="DD14" s="381"/>
      <c r="DE14" s="381"/>
      <c r="DF14" s="252"/>
      <c r="DG14" s="252"/>
      <c r="DH14" s="252"/>
      <c r="DI14" s="252"/>
      <c r="DJ14" s="252"/>
      <c r="DK14" s="252"/>
      <c r="DL14" s="252"/>
      <c r="DM14" s="252"/>
      <c r="DN14" s="252"/>
      <c r="DO14" s="252"/>
      <c r="DP14" s="252"/>
      <c r="DQ14" s="252"/>
      <c r="DR14" s="252"/>
      <c r="DS14" s="252"/>
      <c r="DT14" s="252"/>
      <c r="DU14" s="252"/>
      <c r="DV14" s="252"/>
      <c r="DW14" s="252"/>
    </row>
    <row r="15" spans="1:143" s="251" customFormat="1" ht="13.2">
      <c r="A15" s="346"/>
      <c r="B15" s="381"/>
      <c r="C15" s="381"/>
      <c r="D15" s="381"/>
      <c r="E15" s="381"/>
      <c r="F15" s="381"/>
      <c r="G15" s="381"/>
      <c r="H15" s="381"/>
      <c r="I15" s="381"/>
      <c r="J15" s="381"/>
      <c r="K15" s="381"/>
      <c r="L15" s="381"/>
      <c r="M15" s="381"/>
      <c r="N15" s="381"/>
      <c r="O15" s="381"/>
      <c r="P15" s="381"/>
      <c r="Q15" s="381"/>
      <c r="R15" s="381"/>
      <c r="S15" s="381"/>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1"/>
      <c r="AS15" s="381"/>
      <c r="AT15" s="381"/>
      <c r="AU15" s="381"/>
      <c r="AV15" s="381"/>
      <c r="AW15" s="381"/>
      <c r="AX15" s="381"/>
      <c r="AY15" s="381"/>
      <c r="AZ15" s="381"/>
      <c r="BA15" s="381"/>
      <c r="BB15" s="381"/>
      <c r="BC15" s="381"/>
      <c r="BD15" s="381"/>
      <c r="BE15" s="381"/>
      <c r="BF15" s="381"/>
      <c r="BG15" s="381"/>
      <c r="BH15" s="381"/>
      <c r="BI15" s="381"/>
      <c r="BJ15" s="381"/>
      <c r="BK15" s="381"/>
      <c r="BL15" s="381"/>
      <c r="BM15" s="381"/>
      <c r="BN15" s="381"/>
      <c r="BO15" s="381"/>
      <c r="BP15" s="381"/>
      <c r="BQ15" s="381"/>
      <c r="BR15" s="381"/>
      <c r="BS15" s="381"/>
      <c r="BT15" s="381"/>
      <c r="BU15" s="381"/>
      <c r="BV15" s="381"/>
      <c r="BW15" s="381"/>
      <c r="BX15" s="381"/>
      <c r="BY15" s="381"/>
      <c r="BZ15" s="381"/>
      <c r="CA15" s="381"/>
      <c r="CB15" s="381"/>
      <c r="CC15" s="381"/>
      <c r="CD15" s="381"/>
      <c r="CE15" s="381"/>
      <c r="CF15" s="381"/>
      <c r="CG15" s="381"/>
      <c r="CH15" s="381"/>
      <c r="CI15" s="381"/>
      <c r="CJ15" s="381"/>
      <c r="CK15" s="381"/>
      <c r="CL15" s="381"/>
      <c r="CM15" s="381"/>
      <c r="CN15" s="381"/>
      <c r="CO15" s="381"/>
      <c r="CP15" s="381"/>
      <c r="CQ15" s="381"/>
      <c r="CR15" s="381"/>
      <c r="CS15" s="381"/>
      <c r="CT15" s="381"/>
      <c r="CU15" s="381"/>
      <c r="CV15" s="381"/>
      <c r="CW15" s="381"/>
      <c r="CX15" s="381"/>
      <c r="CY15" s="381"/>
      <c r="CZ15" s="381"/>
      <c r="DA15" s="381"/>
      <c r="DB15" s="381"/>
      <c r="DC15" s="381"/>
      <c r="DD15" s="381"/>
      <c r="DE15" s="381"/>
      <c r="DF15" s="252"/>
      <c r="DG15" s="252"/>
      <c r="DH15" s="252"/>
      <c r="DI15" s="252"/>
      <c r="DJ15" s="252"/>
      <c r="DK15" s="252"/>
      <c r="DL15" s="252"/>
      <c r="DM15" s="252"/>
      <c r="DN15" s="252"/>
      <c r="DO15" s="252"/>
      <c r="DP15" s="252"/>
      <c r="DQ15" s="252"/>
      <c r="DR15" s="252"/>
      <c r="DS15" s="252"/>
      <c r="DT15" s="252"/>
      <c r="DU15" s="252"/>
      <c r="DV15" s="252"/>
      <c r="DW15" s="252"/>
    </row>
    <row r="16" spans="1:143" s="251" customFormat="1" ht="13.2">
      <c r="A16" s="346"/>
      <c r="B16" s="381"/>
      <c r="C16" s="381"/>
      <c r="D16" s="381"/>
      <c r="E16" s="381"/>
      <c r="F16" s="381"/>
      <c r="G16" s="381"/>
      <c r="H16" s="381"/>
      <c r="I16" s="381"/>
      <c r="J16" s="381"/>
      <c r="K16" s="381"/>
      <c r="L16" s="381"/>
      <c r="M16" s="381"/>
      <c r="N16" s="381"/>
      <c r="O16" s="381"/>
      <c r="P16" s="381"/>
      <c r="Q16" s="381"/>
      <c r="R16" s="381"/>
      <c r="S16" s="381"/>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s="381"/>
      <c r="AW16" s="381"/>
      <c r="AX16" s="381"/>
      <c r="AY16" s="381"/>
      <c r="AZ16" s="381"/>
      <c r="BA16" s="381"/>
      <c r="BB16" s="381"/>
      <c r="BC16" s="381"/>
      <c r="BD16" s="381"/>
      <c r="BE16" s="381"/>
      <c r="BF16" s="381"/>
      <c r="BG16" s="381"/>
      <c r="BH16" s="381"/>
      <c r="BI16" s="381"/>
      <c r="BJ16" s="381"/>
      <c r="BK16" s="381"/>
      <c r="BL16" s="381"/>
      <c r="BM16" s="381"/>
      <c r="BN16" s="381"/>
      <c r="BO16" s="381"/>
      <c r="BP16" s="381"/>
      <c r="BQ16" s="381"/>
      <c r="BR16" s="381"/>
      <c r="BS16" s="381"/>
      <c r="BT16" s="381"/>
      <c r="BU16" s="381"/>
      <c r="BV16" s="381"/>
      <c r="BW16" s="381"/>
      <c r="BX16" s="381"/>
      <c r="BY16" s="381"/>
      <c r="BZ16" s="381"/>
      <c r="CA16" s="381"/>
      <c r="CB16" s="381"/>
      <c r="CC16" s="381"/>
      <c r="CD16" s="381"/>
      <c r="CE16" s="381"/>
      <c r="CF16" s="381"/>
      <c r="CG16" s="381"/>
      <c r="CH16" s="381"/>
      <c r="CI16" s="381"/>
      <c r="CJ16" s="381"/>
      <c r="CK16" s="381"/>
      <c r="CL16" s="381"/>
      <c r="CM16" s="381"/>
      <c r="CN16" s="381"/>
      <c r="CO16" s="381"/>
      <c r="CP16" s="381"/>
      <c r="CQ16" s="381"/>
      <c r="CR16" s="381"/>
      <c r="CS16" s="381"/>
      <c r="CT16" s="381"/>
      <c r="CU16" s="381"/>
      <c r="CV16" s="381"/>
      <c r="CW16" s="381"/>
      <c r="CX16" s="381"/>
      <c r="CY16" s="381"/>
      <c r="CZ16" s="381"/>
      <c r="DA16" s="381"/>
      <c r="DB16" s="381"/>
      <c r="DC16" s="381"/>
      <c r="DD16" s="381"/>
      <c r="DE16" s="381"/>
      <c r="DF16" s="252"/>
      <c r="DG16" s="252"/>
      <c r="DH16" s="252"/>
      <c r="DI16" s="252"/>
      <c r="DJ16" s="252"/>
      <c r="DK16" s="252"/>
      <c r="DL16" s="252"/>
      <c r="DM16" s="252"/>
      <c r="DN16" s="252"/>
      <c r="DO16" s="252"/>
      <c r="DP16" s="252"/>
      <c r="DQ16" s="252"/>
      <c r="DR16" s="252"/>
      <c r="DS16" s="252"/>
      <c r="DT16" s="252"/>
      <c r="DU16" s="252"/>
      <c r="DV16" s="252"/>
      <c r="DW16" s="252"/>
    </row>
    <row r="17" spans="1:351" s="251" customFormat="1" ht="13.2">
      <c r="A17" s="346"/>
      <c r="B17" s="381"/>
      <c r="C17" s="381"/>
      <c r="D17" s="381"/>
      <c r="E17" s="381"/>
      <c r="F17" s="381"/>
      <c r="G17" s="381"/>
      <c r="H17" s="381"/>
      <c r="I17" s="381"/>
      <c r="J17" s="381"/>
      <c r="K17" s="381"/>
      <c r="L17" s="381"/>
      <c r="M17" s="381"/>
      <c r="N17" s="381"/>
      <c r="O17" s="381"/>
      <c r="P17" s="381"/>
      <c r="Q17" s="381"/>
      <c r="R17" s="381"/>
      <c r="S17" s="381"/>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1"/>
      <c r="AS17" s="381"/>
      <c r="AT17" s="381"/>
      <c r="AU17" s="381"/>
      <c r="AV17" s="381"/>
      <c r="AW17" s="381"/>
      <c r="AX17" s="381"/>
      <c r="AY17" s="381"/>
      <c r="AZ17" s="381"/>
      <c r="BA17" s="381"/>
      <c r="BB17" s="381"/>
      <c r="BC17" s="381"/>
      <c r="BD17" s="381"/>
      <c r="BE17" s="381"/>
      <c r="BF17" s="381"/>
      <c r="BG17" s="381"/>
      <c r="BH17" s="381"/>
      <c r="BI17" s="381"/>
      <c r="BJ17" s="381"/>
      <c r="BK17" s="381"/>
      <c r="BL17" s="381"/>
      <c r="BM17" s="381"/>
      <c r="BN17" s="381"/>
      <c r="BO17" s="381"/>
      <c r="BP17" s="381"/>
      <c r="BQ17" s="381"/>
      <c r="BR17" s="381"/>
      <c r="BS17" s="381"/>
      <c r="BT17" s="381"/>
      <c r="BU17" s="381"/>
      <c r="BV17" s="381"/>
      <c r="BW17" s="381"/>
      <c r="BX17" s="381"/>
      <c r="BY17" s="381"/>
      <c r="BZ17" s="381"/>
      <c r="CA17" s="381"/>
      <c r="CB17" s="381"/>
      <c r="CC17" s="381"/>
      <c r="CD17" s="381"/>
      <c r="CE17" s="381"/>
      <c r="CF17" s="381"/>
      <c r="CG17" s="381"/>
      <c r="CH17" s="381"/>
      <c r="CI17" s="381"/>
      <c r="CJ17" s="381"/>
      <c r="CK17" s="381"/>
      <c r="CL17" s="381"/>
      <c r="CM17" s="381"/>
      <c r="CN17" s="381"/>
      <c r="CO17" s="381"/>
      <c r="CP17" s="381"/>
      <c r="CQ17" s="381"/>
      <c r="CR17" s="381"/>
      <c r="CS17" s="381"/>
      <c r="CT17" s="381"/>
      <c r="CU17" s="381"/>
      <c r="CV17" s="381"/>
      <c r="CW17" s="381"/>
      <c r="CX17" s="381"/>
      <c r="CY17" s="381"/>
      <c r="CZ17" s="381"/>
      <c r="DA17" s="381"/>
      <c r="DB17" s="381"/>
      <c r="DC17" s="381"/>
      <c r="DD17" s="381"/>
      <c r="DE17" s="381"/>
      <c r="DF17" s="252"/>
      <c r="DG17" s="252"/>
      <c r="DH17" s="252"/>
      <c r="DI17" s="252"/>
      <c r="DJ17" s="252"/>
      <c r="DK17" s="252"/>
      <c r="DL17" s="252"/>
      <c r="DM17" s="252"/>
      <c r="DN17" s="252"/>
      <c r="DO17" s="252"/>
      <c r="DP17" s="252"/>
      <c r="DQ17" s="252"/>
      <c r="DR17" s="252"/>
      <c r="DS17" s="252"/>
      <c r="DT17" s="252"/>
      <c r="DU17" s="252"/>
      <c r="DV17" s="252"/>
      <c r="DW17" s="252"/>
    </row>
    <row r="18" spans="1:351" s="251" customFormat="1" ht="13.2">
      <c r="A18" s="346"/>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1"/>
      <c r="AY18" s="381"/>
      <c r="AZ18" s="381"/>
      <c r="BA18" s="381"/>
      <c r="BB18" s="381"/>
      <c r="BC18" s="381"/>
      <c r="BD18" s="381"/>
      <c r="BE18" s="381"/>
      <c r="BF18" s="381"/>
      <c r="BG18" s="381"/>
      <c r="BH18" s="381"/>
      <c r="BI18" s="381"/>
      <c r="BJ18" s="381"/>
      <c r="BK18" s="381"/>
      <c r="BL18" s="381"/>
      <c r="BM18" s="381"/>
      <c r="BN18" s="381"/>
      <c r="BO18" s="381"/>
      <c r="BP18" s="381"/>
      <c r="BQ18" s="381"/>
      <c r="BR18" s="381"/>
      <c r="BS18" s="381"/>
      <c r="BT18" s="381"/>
      <c r="BU18" s="381"/>
      <c r="BV18" s="381"/>
      <c r="BW18" s="381"/>
      <c r="BX18" s="381"/>
      <c r="BY18" s="381"/>
      <c r="BZ18" s="381"/>
      <c r="CA18" s="381"/>
      <c r="CB18" s="381"/>
      <c r="CC18" s="381"/>
      <c r="CD18" s="381"/>
      <c r="CE18" s="381"/>
      <c r="CF18" s="381"/>
      <c r="CG18" s="381"/>
      <c r="CH18" s="381"/>
      <c r="CI18" s="381"/>
      <c r="CJ18" s="381"/>
      <c r="CK18" s="381"/>
      <c r="CL18" s="381"/>
      <c r="CM18" s="381"/>
      <c r="CN18" s="381"/>
      <c r="CO18" s="381"/>
      <c r="CP18" s="381"/>
      <c r="CQ18" s="381"/>
      <c r="CR18" s="381"/>
      <c r="CS18" s="381"/>
      <c r="CT18" s="381"/>
      <c r="CU18" s="381"/>
      <c r="CV18" s="381"/>
      <c r="CW18" s="381"/>
      <c r="CX18" s="381"/>
      <c r="CY18" s="381"/>
      <c r="CZ18" s="381"/>
      <c r="DA18" s="381"/>
      <c r="DB18" s="381"/>
      <c r="DC18" s="381"/>
      <c r="DD18" s="381"/>
      <c r="DE18" s="381"/>
      <c r="DF18" s="252"/>
      <c r="DG18" s="252"/>
      <c r="DH18" s="252"/>
      <c r="DI18" s="252"/>
      <c r="DJ18" s="252"/>
      <c r="DK18" s="252"/>
      <c r="DL18" s="252"/>
      <c r="DM18" s="252"/>
      <c r="DN18" s="252"/>
      <c r="DO18" s="252"/>
      <c r="DP18" s="252"/>
      <c r="DQ18" s="252"/>
      <c r="DR18" s="252"/>
      <c r="DS18" s="252"/>
      <c r="DT18" s="252"/>
      <c r="DU18" s="252"/>
      <c r="DV18" s="252"/>
      <c r="DW18" s="252"/>
    </row>
    <row r="19" spans="1:351" ht="13.2">
      <c r="DD19" s="346"/>
      <c r="DE19" s="346"/>
    </row>
    <row r="20" spans="1:351" ht="13.2">
      <c r="DD20" s="346"/>
      <c r="DE20" s="346"/>
    </row>
    <row r="21" spans="1:351" ht="16.2">
      <c r="B21" s="380"/>
      <c r="C21" s="376"/>
      <c r="D21" s="376"/>
      <c r="E21" s="376"/>
      <c r="F21" s="376"/>
      <c r="G21" s="376"/>
      <c r="H21" s="376"/>
      <c r="I21" s="376"/>
      <c r="J21" s="376"/>
      <c r="K21" s="376"/>
      <c r="L21" s="376"/>
      <c r="M21" s="376"/>
      <c r="N21" s="379"/>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9"/>
      <c r="AU21" s="376"/>
      <c r="AV21" s="376"/>
      <c r="AW21" s="376"/>
      <c r="AX21" s="376"/>
      <c r="AY21" s="376"/>
      <c r="AZ21" s="376"/>
      <c r="BA21" s="376"/>
      <c r="BB21" s="376"/>
      <c r="BC21" s="376"/>
      <c r="BD21" s="376"/>
      <c r="BE21" s="376"/>
      <c r="BF21" s="379"/>
      <c r="BG21" s="376"/>
      <c r="BH21" s="376"/>
      <c r="BI21" s="376"/>
      <c r="BJ21" s="376"/>
      <c r="BK21" s="376"/>
      <c r="BL21" s="376"/>
      <c r="BM21" s="376"/>
      <c r="BN21" s="376"/>
      <c r="BO21" s="376"/>
      <c r="BP21" s="376"/>
      <c r="BQ21" s="376"/>
      <c r="BR21" s="379"/>
      <c r="BS21" s="376"/>
      <c r="BT21" s="376"/>
      <c r="BU21" s="376"/>
      <c r="BV21" s="376"/>
      <c r="BW21" s="376"/>
      <c r="BX21" s="376"/>
      <c r="BY21" s="376"/>
      <c r="BZ21" s="376"/>
      <c r="CA21" s="376"/>
      <c r="CB21" s="376"/>
      <c r="CC21" s="376"/>
      <c r="CD21" s="379"/>
      <c r="CE21" s="376"/>
      <c r="CF21" s="376"/>
      <c r="CG21" s="376"/>
      <c r="CH21" s="376"/>
      <c r="CI21" s="376"/>
      <c r="CJ21" s="376"/>
      <c r="CK21" s="376"/>
      <c r="CL21" s="376"/>
      <c r="CM21" s="376"/>
      <c r="CN21" s="376"/>
      <c r="CO21" s="376"/>
      <c r="CP21" s="379"/>
      <c r="CQ21" s="376"/>
      <c r="CR21" s="376"/>
      <c r="CS21" s="376"/>
      <c r="CT21" s="376"/>
      <c r="CU21" s="376"/>
      <c r="CV21" s="376"/>
      <c r="CW21" s="376"/>
      <c r="CX21" s="376"/>
      <c r="CY21" s="376"/>
      <c r="CZ21" s="376"/>
      <c r="DA21" s="376"/>
      <c r="DB21" s="379"/>
      <c r="DC21" s="376"/>
      <c r="DD21" s="375"/>
      <c r="DE21" s="346"/>
      <c r="MM21" s="378"/>
    </row>
    <row r="22" spans="1:351" ht="16.2">
      <c r="B22" s="347"/>
      <c r="MM22" s="378"/>
    </row>
    <row r="23" spans="1:351" ht="13.2">
      <c r="B23" s="347"/>
    </row>
    <row r="24" spans="1:351" ht="13.2">
      <c r="B24" s="347"/>
    </row>
    <row r="25" spans="1:351" ht="13.2">
      <c r="B25" s="347"/>
    </row>
    <row r="26" spans="1:351" ht="13.2">
      <c r="B26" s="347"/>
    </row>
    <row r="27" spans="1:351" ht="13.2">
      <c r="B27" s="347"/>
    </row>
    <row r="28" spans="1:351" ht="13.2">
      <c r="B28" s="347"/>
    </row>
    <row r="29" spans="1:351" ht="13.2">
      <c r="B29" s="347"/>
    </row>
    <row r="30" spans="1:351" ht="13.2">
      <c r="B30" s="347"/>
    </row>
    <row r="31" spans="1:351" ht="13.2">
      <c r="B31" s="347"/>
    </row>
    <row r="32" spans="1:351" ht="13.2">
      <c r="B32" s="347"/>
    </row>
    <row r="33" spans="2:109" ht="13.2">
      <c r="B33" s="347"/>
    </row>
    <row r="34" spans="2:109" ht="13.2">
      <c r="B34" s="347"/>
    </row>
    <row r="35" spans="2:109" ht="13.2">
      <c r="B35" s="347"/>
    </row>
    <row r="36" spans="2:109" ht="13.2">
      <c r="B36" s="347"/>
    </row>
    <row r="37" spans="2:109" ht="13.2">
      <c r="B37" s="347"/>
    </row>
    <row r="38" spans="2:109" ht="13.2">
      <c r="B38" s="347"/>
    </row>
    <row r="39" spans="2:109" ht="13.2">
      <c r="B39" s="352"/>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c r="BO39" s="351"/>
      <c r="BP39" s="351"/>
      <c r="BQ39" s="351"/>
      <c r="BR39" s="351"/>
      <c r="BS39" s="351"/>
      <c r="BT39" s="351"/>
      <c r="BU39" s="351"/>
      <c r="BV39" s="351"/>
      <c r="BW39" s="351"/>
      <c r="BX39" s="351"/>
      <c r="BY39" s="351"/>
      <c r="BZ39" s="351"/>
      <c r="CA39" s="351"/>
      <c r="CB39" s="351"/>
      <c r="CC39" s="351"/>
      <c r="CD39" s="351"/>
      <c r="CE39" s="351"/>
      <c r="CF39" s="351"/>
      <c r="CG39" s="351"/>
      <c r="CH39" s="351"/>
      <c r="CI39" s="351"/>
      <c r="CJ39" s="351"/>
      <c r="CK39" s="351"/>
      <c r="CL39" s="351"/>
      <c r="CM39" s="351"/>
      <c r="CN39" s="351"/>
      <c r="CO39" s="351"/>
      <c r="CP39" s="351"/>
      <c r="CQ39" s="351"/>
      <c r="CR39" s="351"/>
      <c r="CS39" s="351"/>
      <c r="CT39" s="351"/>
      <c r="CU39" s="351"/>
      <c r="CV39" s="351"/>
      <c r="CW39" s="351"/>
      <c r="CX39" s="351"/>
      <c r="CY39" s="351"/>
      <c r="CZ39" s="351"/>
      <c r="DA39" s="351"/>
      <c r="DB39" s="351"/>
      <c r="DC39" s="351"/>
      <c r="DD39" s="350"/>
    </row>
    <row r="40" spans="2:109" ht="13.2">
      <c r="B40" s="367"/>
      <c r="DD40" s="367"/>
      <c r="DE40" s="346"/>
    </row>
    <row r="41" spans="2:109" ht="16.2">
      <c r="B41" s="377" t="s">
        <v>376</v>
      </c>
      <c r="C41" s="376"/>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c r="AM41" s="376"/>
      <c r="AN41" s="376"/>
      <c r="AO41" s="376"/>
      <c r="AP41" s="376"/>
      <c r="AQ41" s="376"/>
      <c r="AR41" s="376"/>
      <c r="AS41" s="376"/>
      <c r="AT41" s="376"/>
      <c r="AU41" s="376"/>
      <c r="AV41" s="376"/>
      <c r="AW41" s="376"/>
      <c r="AX41" s="376"/>
      <c r="AY41" s="376"/>
      <c r="AZ41" s="376"/>
      <c r="BA41" s="376"/>
      <c r="BB41" s="376"/>
      <c r="BC41" s="376"/>
      <c r="BD41" s="376"/>
      <c r="BE41" s="376"/>
      <c r="BF41" s="376"/>
      <c r="BG41" s="376"/>
      <c r="BH41" s="376"/>
      <c r="BI41" s="376"/>
      <c r="BJ41" s="376"/>
      <c r="BK41" s="376"/>
      <c r="BL41" s="376"/>
      <c r="BM41" s="376"/>
      <c r="BN41" s="376"/>
      <c r="BO41" s="376"/>
      <c r="BP41" s="376"/>
      <c r="BQ41" s="376"/>
      <c r="BR41" s="376"/>
      <c r="BS41" s="376"/>
      <c r="BT41" s="376"/>
      <c r="BU41" s="376"/>
      <c r="BV41" s="376"/>
      <c r="BW41" s="376"/>
      <c r="BX41" s="376"/>
      <c r="BY41" s="376"/>
      <c r="BZ41" s="376"/>
      <c r="CA41" s="376"/>
      <c r="CB41" s="376"/>
      <c r="CC41" s="376"/>
      <c r="CD41" s="376"/>
      <c r="CE41" s="376"/>
      <c r="CF41" s="376"/>
      <c r="CG41" s="376"/>
      <c r="CH41" s="376"/>
      <c r="CI41" s="376"/>
      <c r="CJ41" s="376"/>
      <c r="CK41" s="376"/>
      <c r="CL41" s="376"/>
      <c r="CM41" s="376"/>
      <c r="CN41" s="376"/>
      <c r="CO41" s="376"/>
      <c r="CP41" s="376"/>
      <c r="CQ41" s="376"/>
      <c r="CR41" s="376"/>
      <c r="CS41" s="376"/>
      <c r="CT41" s="376"/>
      <c r="CU41" s="376"/>
      <c r="CV41" s="376"/>
      <c r="CW41" s="376"/>
      <c r="CX41" s="376"/>
      <c r="CY41" s="376"/>
      <c r="CZ41" s="376"/>
      <c r="DA41" s="376"/>
      <c r="DB41" s="376"/>
      <c r="DC41" s="376"/>
      <c r="DD41" s="375"/>
    </row>
    <row r="42" spans="2:109" ht="13.2">
      <c r="B42" s="347"/>
      <c r="G42" s="363"/>
      <c r="I42" s="362"/>
      <c r="J42" s="362"/>
      <c r="K42" s="362"/>
      <c r="AM42" s="363"/>
      <c r="AN42" s="363" t="s">
        <v>370</v>
      </c>
      <c r="AP42" s="362"/>
      <c r="AQ42" s="362"/>
      <c r="AR42" s="362"/>
      <c r="AY42" s="363"/>
      <c r="BA42" s="362"/>
      <c r="BB42" s="362"/>
      <c r="BC42" s="362"/>
      <c r="BK42" s="363"/>
      <c r="BM42" s="362"/>
      <c r="BN42" s="362"/>
      <c r="BO42" s="362"/>
      <c r="BW42" s="363"/>
      <c r="BY42" s="362"/>
      <c r="BZ42" s="362"/>
      <c r="CA42" s="362"/>
      <c r="CI42" s="363"/>
      <c r="CK42" s="362"/>
      <c r="CL42" s="362"/>
      <c r="CM42" s="362"/>
      <c r="CU42" s="363"/>
      <c r="CW42" s="362"/>
      <c r="CX42" s="362"/>
      <c r="CY42" s="362"/>
    </row>
    <row r="43" spans="2:109" ht="13.5" customHeight="1">
      <c r="B43" s="347"/>
      <c r="AN43" s="1277" t="s">
        <v>375</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47"/>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47"/>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47"/>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47"/>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2">
      <c r="B48" s="347"/>
      <c r="H48" s="354"/>
      <c r="I48" s="354"/>
      <c r="J48" s="354"/>
      <c r="AN48" s="354"/>
      <c r="AO48" s="354"/>
      <c r="AP48" s="354"/>
      <c r="AZ48" s="354"/>
      <c r="BA48" s="354"/>
      <c r="BB48" s="354"/>
      <c r="BL48" s="354"/>
      <c r="BM48" s="354"/>
      <c r="BN48" s="354"/>
      <c r="BX48" s="354"/>
      <c r="BY48" s="354"/>
      <c r="BZ48" s="354"/>
      <c r="CJ48" s="354"/>
      <c r="CK48" s="354"/>
      <c r="CL48" s="354"/>
      <c r="CV48" s="354"/>
      <c r="CW48" s="354"/>
      <c r="CX48" s="354"/>
    </row>
    <row r="49" spans="1:109" ht="13.2">
      <c r="B49" s="347"/>
      <c r="AN49" s="346" t="s">
        <v>368</v>
      </c>
    </row>
    <row r="50" spans="1:109" ht="13.2">
      <c r="B50" s="347"/>
      <c r="G50" s="1286"/>
      <c r="H50" s="1286"/>
      <c r="I50" s="1286"/>
      <c r="J50" s="1286"/>
      <c r="K50" s="356"/>
      <c r="L50" s="356"/>
      <c r="M50" s="355"/>
      <c r="N50" s="355"/>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348</v>
      </c>
      <c r="BQ50" s="1290"/>
      <c r="BR50" s="1290"/>
      <c r="BS50" s="1290"/>
      <c r="BT50" s="1290"/>
      <c r="BU50" s="1290"/>
      <c r="BV50" s="1290"/>
      <c r="BW50" s="1290"/>
      <c r="BX50" s="1290" t="s">
        <v>349</v>
      </c>
      <c r="BY50" s="1290"/>
      <c r="BZ50" s="1290"/>
      <c r="CA50" s="1290"/>
      <c r="CB50" s="1290"/>
      <c r="CC50" s="1290"/>
      <c r="CD50" s="1290"/>
      <c r="CE50" s="1290"/>
      <c r="CF50" s="1290" t="s">
        <v>350</v>
      </c>
      <c r="CG50" s="1290"/>
      <c r="CH50" s="1290"/>
      <c r="CI50" s="1290"/>
      <c r="CJ50" s="1290"/>
      <c r="CK50" s="1290"/>
      <c r="CL50" s="1290"/>
      <c r="CM50" s="1290"/>
      <c r="CN50" s="1290" t="s">
        <v>351</v>
      </c>
      <c r="CO50" s="1290"/>
      <c r="CP50" s="1290"/>
      <c r="CQ50" s="1290"/>
      <c r="CR50" s="1290"/>
      <c r="CS50" s="1290"/>
      <c r="CT50" s="1290"/>
      <c r="CU50" s="1290"/>
      <c r="CV50" s="1290" t="s">
        <v>352</v>
      </c>
      <c r="CW50" s="1290"/>
      <c r="CX50" s="1290"/>
      <c r="CY50" s="1290"/>
      <c r="CZ50" s="1290"/>
      <c r="DA50" s="1290"/>
      <c r="DB50" s="1290"/>
      <c r="DC50" s="1290"/>
    </row>
    <row r="51" spans="1:109" ht="13.5" customHeight="1">
      <c r="B51" s="347"/>
      <c r="G51" s="1291"/>
      <c r="H51" s="1291"/>
      <c r="I51" s="1294"/>
      <c r="J51" s="1294"/>
      <c r="K51" s="1293"/>
      <c r="L51" s="1293"/>
      <c r="M51" s="1293"/>
      <c r="N51" s="1293"/>
      <c r="AM51" s="354"/>
      <c r="AN51" s="1292" t="s">
        <v>367</v>
      </c>
      <c r="AO51" s="1292"/>
      <c r="AP51" s="1292"/>
      <c r="AQ51" s="1292"/>
      <c r="AR51" s="1292"/>
      <c r="AS51" s="1292"/>
      <c r="AT51" s="1292"/>
      <c r="AU51" s="1292"/>
      <c r="AV51" s="1292"/>
      <c r="AW51" s="1292"/>
      <c r="AX51" s="1292"/>
      <c r="AY51" s="1292"/>
      <c r="AZ51" s="1292"/>
      <c r="BA51" s="1292"/>
      <c r="BB51" s="1292" t="s">
        <v>373</v>
      </c>
      <c r="BC51" s="1292"/>
      <c r="BD51" s="1292"/>
      <c r="BE51" s="1292"/>
      <c r="BF51" s="1292"/>
      <c r="BG51" s="1292"/>
      <c r="BH51" s="1292"/>
      <c r="BI51" s="1292"/>
      <c r="BJ51" s="1292"/>
      <c r="BK51" s="1292"/>
      <c r="BL51" s="1292"/>
      <c r="BM51" s="1292"/>
      <c r="BN51" s="1292"/>
      <c r="BO51" s="1292"/>
      <c r="BP51" s="1275"/>
      <c r="BQ51" s="1276"/>
      <c r="BR51" s="1276"/>
      <c r="BS51" s="1276"/>
      <c r="BT51" s="1276"/>
      <c r="BU51" s="1276"/>
      <c r="BV51" s="1276"/>
      <c r="BW51" s="1276"/>
      <c r="BX51" s="1275"/>
      <c r="BY51" s="1276"/>
      <c r="BZ51" s="1276"/>
      <c r="CA51" s="1276"/>
      <c r="CB51" s="1276"/>
      <c r="CC51" s="1276"/>
      <c r="CD51" s="1276"/>
      <c r="CE51" s="1276"/>
      <c r="CF51" s="1275"/>
      <c r="CG51" s="1276"/>
      <c r="CH51" s="1276"/>
      <c r="CI51" s="1276"/>
      <c r="CJ51" s="1276"/>
      <c r="CK51" s="1276"/>
      <c r="CL51" s="1276"/>
      <c r="CM51" s="1276"/>
      <c r="CN51" s="1276">
        <v>125.1</v>
      </c>
      <c r="CO51" s="1276"/>
      <c r="CP51" s="1276"/>
      <c r="CQ51" s="1276"/>
      <c r="CR51" s="1276"/>
      <c r="CS51" s="1276"/>
      <c r="CT51" s="1276"/>
      <c r="CU51" s="1276"/>
      <c r="CV51" s="1275"/>
      <c r="CW51" s="1276"/>
      <c r="CX51" s="1276"/>
      <c r="CY51" s="1276"/>
      <c r="CZ51" s="1276"/>
      <c r="DA51" s="1276"/>
      <c r="DB51" s="1276"/>
      <c r="DC51" s="1276"/>
    </row>
    <row r="52" spans="1:109" ht="13.2">
      <c r="B52" s="347"/>
      <c r="G52" s="1291"/>
      <c r="H52" s="1291"/>
      <c r="I52" s="1294"/>
      <c r="J52" s="1294"/>
      <c r="K52" s="1293"/>
      <c r="L52" s="1293"/>
      <c r="M52" s="1293"/>
      <c r="N52" s="1293"/>
      <c r="AM52" s="354"/>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62"/>
      <c r="B53" s="347"/>
      <c r="G53" s="1291"/>
      <c r="H53" s="1291"/>
      <c r="I53" s="1286"/>
      <c r="J53" s="1286"/>
      <c r="K53" s="1293"/>
      <c r="L53" s="1293"/>
      <c r="M53" s="1293"/>
      <c r="N53" s="1293"/>
      <c r="AM53" s="354"/>
      <c r="AN53" s="1292"/>
      <c r="AO53" s="1292"/>
      <c r="AP53" s="1292"/>
      <c r="AQ53" s="1292"/>
      <c r="AR53" s="1292"/>
      <c r="AS53" s="1292"/>
      <c r="AT53" s="1292"/>
      <c r="AU53" s="1292"/>
      <c r="AV53" s="1292"/>
      <c r="AW53" s="1292"/>
      <c r="AX53" s="1292"/>
      <c r="AY53" s="1292"/>
      <c r="AZ53" s="1292"/>
      <c r="BA53" s="1292"/>
      <c r="BB53" s="1292" t="s">
        <v>372</v>
      </c>
      <c r="BC53" s="1292"/>
      <c r="BD53" s="1292"/>
      <c r="BE53" s="1292"/>
      <c r="BF53" s="1292"/>
      <c r="BG53" s="1292"/>
      <c r="BH53" s="1292"/>
      <c r="BI53" s="1292"/>
      <c r="BJ53" s="1292"/>
      <c r="BK53" s="1292"/>
      <c r="BL53" s="1292"/>
      <c r="BM53" s="1292"/>
      <c r="BN53" s="1292"/>
      <c r="BO53" s="1292"/>
      <c r="BP53" s="1275"/>
      <c r="BQ53" s="1276"/>
      <c r="BR53" s="1276"/>
      <c r="BS53" s="1276"/>
      <c r="BT53" s="1276"/>
      <c r="BU53" s="1276"/>
      <c r="BV53" s="1276"/>
      <c r="BW53" s="1276"/>
      <c r="BX53" s="1275"/>
      <c r="BY53" s="1276"/>
      <c r="BZ53" s="1276"/>
      <c r="CA53" s="1276"/>
      <c r="CB53" s="1276"/>
      <c r="CC53" s="1276"/>
      <c r="CD53" s="1276"/>
      <c r="CE53" s="1276"/>
      <c r="CF53" s="1275"/>
      <c r="CG53" s="1276"/>
      <c r="CH53" s="1276"/>
      <c r="CI53" s="1276"/>
      <c r="CJ53" s="1276"/>
      <c r="CK53" s="1276"/>
      <c r="CL53" s="1276"/>
      <c r="CM53" s="1276"/>
      <c r="CN53" s="1276">
        <v>61</v>
      </c>
      <c r="CO53" s="1276"/>
      <c r="CP53" s="1276"/>
      <c r="CQ53" s="1276"/>
      <c r="CR53" s="1276"/>
      <c r="CS53" s="1276"/>
      <c r="CT53" s="1276"/>
      <c r="CU53" s="1276"/>
      <c r="CV53" s="1275"/>
      <c r="CW53" s="1276"/>
      <c r="CX53" s="1276"/>
      <c r="CY53" s="1276"/>
      <c r="CZ53" s="1276"/>
      <c r="DA53" s="1276"/>
      <c r="DB53" s="1276"/>
      <c r="DC53" s="1276"/>
    </row>
    <row r="54" spans="1:109" ht="13.2">
      <c r="A54" s="362"/>
      <c r="B54" s="347"/>
      <c r="G54" s="1291"/>
      <c r="H54" s="1291"/>
      <c r="I54" s="1286"/>
      <c r="J54" s="1286"/>
      <c r="K54" s="1293"/>
      <c r="L54" s="1293"/>
      <c r="M54" s="1293"/>
      <c r="N54" s="1293"/>
      <c r="AM54" s="354"/>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62"/>
      <c r="B55" s="347"/>
      <c r="G55" s="1286"/>
      <c r="H55" s="1286"/>
      <c r="I55" s="1286"/>
      <c r="J55" s="1286"/>
      <c r="K55" s="1293"/>
      <c r="L55" s="1293"/>
      <c r="M55" s="1293"/>
      <c r="N55" s="1293"/>
      <c r="AN55" s="1290" t="s">
        <v>374</v>
      </c>
      <c r="AO55" s="1290"/>
      <c r="AP55" s="1290"/>
      <c r="AQ55" s="1290"/>
      <c r="AR55" s="1290"/>
      <c r="AS55" s="1290"/>
      <c r="AT55" s="1290"/>
      <c r="AU55" s="1290"/>
      <c r="AV55" s="1290"/>
      <c r="AW55" s="1290"/>
      <c r="AX55" s="1290"/>
      <c r="AY55" s="1290"/>
      <c r="AZ55" s="1290"/>
      <c r="BA55" s="1290"/>
      <c r="BB55" s="1292" t="s">
        <v>373</v>
      </c>
      <c r="BC55" s="1292"/>
      <c r="BD55" s="1292"/>
      <c r="BE55" s="1292"/>
      <c r="BF55" s="1292"/>
      <c r="BG55" s="1292"/>
      <c r="BH55" s="1292"/>
      <c r="BI55" s="1292"/>
      <c r="BJ55" s="1292"/>
      <c r="BK55" s="1292"/>
      <c r="BL55" s="1292"/>
      <c r="BM55" s="1292"/>
      <c r="BN55" s="1292"/>
      <c r="BO55" s="1292"/>
      <c r="BP55" s="1275"/>
      <c r="BQ55" s="1276"/>
      <c r="BR55" s="1276"/>
      <c r="BS55" s="1276"/>
      <c r="BT55" s="1276"/>
      <c r="BU55" s="1276"/>
      <c r="BV55" s="1276"/>
      <c r="BW55" s="1276"/>
      <c r="BX55" s="1275"/>
      <c r="BY55" s="1276"/>
      <c r="BZ55" s="1276"/>
      <c r="CA55" s="1276"/>
      <c r="CB55" s="1276"/>
      <c r="CC55" s="1276"/>
      <c r="CD55" s="1276"/>
      <c r="CE55" s="1276"/>
      <c r="CF55" s="1275"/>
      <c r="CG55" s="1276"/>
      <c r="CH55" s="1276"/>
      <c r="CI55" s="1276"/>
      <c r="CJ55" s="1276"/>
      <c r="CK55" s="1276"/>
      <c r="CL55" s="1276"/>
      <c r="CM55" s="1276"/>
      <c r="CN55" s="1276">
        <v>44.9</v>
      </c>
      <c r="CO55" s="1276"/>
      <c r="CP55" s="1276"/>
      <c r="CQ55" s="1276"/>
      <c r="CR55" s="1276"/>
      <c r="CS55" s="1276"/>
      <c r="CT55" s="1276"/>
      <c r="CU55" s="1276"/>
      <c r="CV55" s="1275"/>
      <c r="CW55" s="1276"/>
      <c r="CX55" s="1276"/>
      <c r="CY55" s="1276"/>
      <c r="CZ55" s="1276"/>
      <c r="DA55" s="1276"/>
      <c r="DB55" s="1276"/>
      <c r="DC55" s="1276"/>
    </row>
    <row r="56" spans="1:109" ht="13.2">
      <c r="A56" s="362"/>
      <c r="B56" s="347"/>
      <c r="G56" s="1286"/>
      <c r="H56" s="1286"/>
      <c r="I56" s="1286"/>
      <c r="J56" s="1286"/>
      <c r="K56" s="1293"/>
      <c r="L56" s="1293"/>
      <c r="M56" s="1293"/>
      <c r="N56" s="1293"/>
      <c r="AN56" s="1290"/>
      <c r="AO56" s="1290"/>
      <c r="AP56" s="1290"/>
      <c r="AQ56" s="1290"/>
      <c r="AR56" s="1290"/>
      <c r="AS56" s="1290"/>
      <c r="AT56" s="1290"/>
      <c r="AU56" s="1290"/>
      <c r="AV56" s="1290"/>
      <c r="AW56" s="1290"/>
      <c r="AX56" s="1290"/>
      <c r="AY56" s="1290"/>
      <c r="AZ56" s="1290"/>
      <c r="BA56" s="1290"/>
      <c r="BB56" s="1292"/>
      <c r="BC56" s="1292"/>
      <c r="BD56" s="1292"/>
      <c r="BE56" s="1292"/>
      <c r="BF56" s="1292"/>
      <c r="BG56" s="1292"/>
      <c r="BH56" s="1292"/>
      <c r="BI56" s="1292"/>
      <c r="BJ56" s="1292"/>
      <c r="BK56" s="1292"/>
      <c r="BL56" s="1292"/>
      <c r="BM56" s="1292"/>
      <c r="BN56" s="1292"/>
      <c r="BO56" s="1292"/>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62" customFormat="1" ht="13.2">
      <c r="B57" s="368"/>
      <c r="G57" s="1286"/>
      <c r="H57" s="1286"/>
      <c r="I57" s="1295"/>
      <c r="J57" s="1295"/>
      <c r="K57" s="1293"/>
      <c r="L57" s="1293"/>
      <c r="M57" s="1293"/>
      <c r="N57" s="1293"/>
      <c r="AM57" s="346"/>
      <c r="AN57" s="1290"/>
      <c r="AO57" s="1290"/>
      <c r="AP57" s="1290"/>
      <c r="AQ57" s="1290"/>
      <c r="AR57" s="1290"/>
      <c r="AS57" s="1290"/>
      <c r="AT57" s="1290"/>
      <c r="AU57" s="1290"/>
      <c r="AV57" s="1290"/>
      <c r="AW57" s="1290"/>
      <c r="AX57" s="1290"/>
      <c r="AY57" s="1290"/>
      <c r="AZ57" s="1290"/>
      <c r="BA57" s="1290"/>
      <c r="BB57" s="1292" t="s">
        <v>372</v>
      </c>
      <c r="BC57" s="1292"/>
      <c r="BD57" s="1292"/>
      <c r="BE57" s="1292"/>
      <c r="BF57" s="1292"/>
      <c r="BG57" s="1292"/>
      <c r="BH57" s="1292"/>
      <c r="BI57" s="1292"/>
      <c r="BJ57" s="1292"/>
      <c r="BK57" s="1292"/>
      <c r="BL57" s="1292"/>
      <c r="BM57" s="1292"/>
      <c r="BN57" s="1292"/>
      <c r="BO57" s="1292"/>
      <c r="BP57" s="1275"/>
      <c r="BQ57" s="1276"/>
      <c r="BR57" s="1276"/>
      <c r="BS57" s="1276"/>
      <c r="BT57" s="1276"/>
      <c r="BU57" s="1276"/>
      <c r="BV57" s="1276"/>
      <c r="BW57" s="1276"/>
      <c r="BX57" s="1275"/>
      <c r="BY57" s="1276"/>
      <c r="BZ57" s="1276"/>
      <c r="CA57" s="1276"/>
      <c r="CB57" s="1276"/>
      <c r="CC57" s="1276"/>
      <c r="CD57" s="1276"/>
      <c r="CE57" s="1276"/>
      <c r="CF57" s="1275"/>
      <c r="CG57" s="1276"/>
      <c r="CH57" s="1276"/>
      <c r="CI57" s="1276"/>
      <c r="CJ57" s="1276"/>
      <c r="CK57" s="1276"/>
      <c r="CL57" s="1276"/>
      <c r="CM57" s="1276"/>
      <c r="CN57" s="1276">
        <v>62.6</v>
      </c>
      <c r="CO57" s="1276"/>
      <c r="CP57" s="1276"/>
      <c r="CQ57" s="1276"/>
      <c r="CR57" s="1276"/>
      <c r="CS57" s="1276"/>
      <c r="CT57" s="1276"/>
      <c r="CU57" s="1276"/>
      <c r="CV57" s="1275"/>
      <c r="CW57" s="1276"/>
      <c r="CX57" s="1276"/>
      <c r="CY57" s="1276"/>
      <c r="CZ57" s="1276"/>
      <c r="DA57" s="1276"/>
      <c r="DB57" s="1276"/>
      <c r="DC57" s="1276"/>
      <c r="DD57" s="373"/>
      <c r="DE57" s="368"/>
    </row>
    <row r="58" spans="1:109" s="362" customFormat="1" ht="13.2">
      <c r="A58" s="346"/>
      <c r="B58" s="368"/>
      <c r="G58" s="1286"/>
      <c r="H58" s="1286"/>
      <c r="I58" s="1295"/>
      <c r="J58" s="1295"/>
      <c r="K58" s="1293"/>
      <c r="L58" s="1293"/>
      <c r="M58" s="1293"/>
      <c r="N58" s="1293"/>
      <c r="AM58" s="346"/>
      <c r="AN58" s="1290"/>
      <c r="AO58" s="1290"/>
      <c r="AP58" s="1290"/>
      <c r="AQ58" s="1290"/>
      <c r="AR58" s="1290"/>
      <c r="AS58" s="1290"/>
      <c r="AT58" s="1290"/>
      <c r="AU58" s="1290"/>
      <c r="AV58" s="1290"/>
      <c r="AW58" s="1290"/>
      <c r="AX58" s="1290"/>
      <c r="AY58" s="1290"/>
      <c r="AZ58" s="1290"/>
      <c r="BA58" s="1290"/>
      <c r="BB58" s="1292"/>
      <c r="BC58" s="1292"/>
      <c r="BD58" s="1292"/>
      <c r="BE58" s="1292"/>
      <c r="BF58" s="1292"/>
      <c r="BG58" s="1292"/>
      <c r="BH58" s="1292"/>
      <c r="BI58" s="1292"/>
      <c r="BJ58" s="1292"/>
      <c r="BK58" s="1292"/>
      <c r="BL58" s="1292"/>
      <c r="BM58" s="1292"/>
      <c r="BN58" s="1292"/>
      <c r="BO58" s="1292"/>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73"/>
      <c r="DE58" s="368"/>
    </row>
    <row r="59" spans="1:109" s="362" customFormat="1" ht="13.2">
      <c r="A59" s="346"/>
      <c r="B59" s="368"/>
      <c r="K59" s="374"/>
      <c r="L59" s="374"/>
      <c r="M59" s="374"/>
      <c r="N59" s="374"/>
      <c r="AQ59" s="374"/>
      <c r="AR59" s="374"/>
      <c r="AS59" s="374"/>
      <c r="AT59" s="374"/>
      <c r="BC59" s="374"/>
      <c r="BD59" s="374"/>
      <c r="BE59" s="374"/>
      <c r="BF59" s="374"/>
      <c r="BO59" s="374"/>
      <c r="BP59" s="374"/>
      <c r="BQ59" s="374"/>
      <c r="BR59" s="374"/>
      <c r="CA59" s="374"/>
      <c r="CB59" s="374"/>
      <c r="CC59" s="374"/>
      <c r="CD59" s="374"/>
      <c r="CM59" s="374"/>
      <c r="CN59" s="374"/>
      <c r="CO59" s="374"/>
      <c r="CP59" s="374"/>
      <c r="CY59" s="374"/>
      <c r="CZ59" s="374"/>
      <c r="DA59" s="374"/>
      <c r="DB59" s="374"/>
      <c r="DC59" s="374"/>
      <c r="DD59" s="373"/>
      <c r="DE59" s="368"/>
    </row>
    <row r="60" spans="1:109" s="362" customFormat="1" ht="13.2">
      <c r="A60" s="346"/>
      <c r="B60" s="368"/>
      <c r="K60" s="374"/>
      <c r="L60" s="374"/>
      <c r="M60" s="374"/>
      <c r="N60" s="374"/>
      <c r="AQ60" s="374"/>
      <c r="AR60" s="374"/>
      <c r="AS60" s="374"/>
      <c r="AT60" s="374"/>
      <c r="BC60" s="374"/>
      <c r="BD60" s="374"/>
      <c r="BE60" s="374"/>
      <c r="BF60" s="374"/>
      <c r="BO60" s="374"/>
      <c r="BP60" s="374"/>
      <c r="BQ60" s="374"/>
      <c r="BR60" s="374"/>
      <c r="CA60" s="374"/>
      <c r="CB60" s="374"/>
      <c r="CC60" s="374"/>
      <c r="CD60" s="374"/>
      <c r="CM60" s="374"/>
      <c r="CN60" s="374"/>
      <c r="CO60" s="374"/>
      <c r="CP60" s="374"/>
      <c r="CY60" s="374"/>
      <c r="CZ60" s="374"/>
      <c r="DA60" s="374"/>
      <c r="DB60" s="374"/>
      <c r="DC60" s="374"/>
      <c r="DD60" s="373"/>
      <c r="DE60" s="368"/>
    </row>
    <row r="61" spans="1:109" s="362" customFormat="1" ht="13.2">
      <c r="A61" s="346"/>
      <c r="B61" s="372"/>
      <c r="C61" s="371"/>
      <c r="D61" s="371"/>
      <c r="E61" s="371"/>
      <c r="F61" s="371"/>
      <c r="G61" s="371"/>
      <c r="H61" s="371"/>
      <c r="I61" s="371"/>
      <c r="J61" s="371"/>
      <c r="K61" s="371"/>
      <c r="L61" s="371"/>
      <c r="M61" s="370"/>
      <c r="N61" s="370"/>
      <c r="O61" s="371"/>
      <c r="P61" s="371"/>
      <c r="Q61" s="371"/>
      <c r="R61" s="371"/>
      <c r="S61" s="371"/>
      <c r="T61" s="371"/>
      <c r="U61" s="371"/>
      <c r="V61" s="371"/>
      <c r="W61" s="371"/>
      <c r="X61" s="371"/>
      <c r="Y61" s="371"/>
      <c r="Z61" s="371"/>
      <c r="AA61" s="371"/>
      <c r="AB61" s="371"/>
      <c r="AC61" s="371"/>
      <c r="AD61" s="371"/>
      <c r="AE61" s="371"/>
      <c r="AF61" s="371"/>
      <c r="AG61" s="371"/>
      <c r="AH61" s="371"/>
      <c r="AI61" s="371"/>
      <c r="AJ61" s="371"/>
      <c r="AK61" s="371"/>
      <c r="AL61" s="371"/>
      <c r="AM61" s="371"/>
      <c r="AN61" s="371"/>
      <c r="AO61" s="371"/>
      <c r="AP61" s="371"/>
      <c r="AQ61" s="371"/>
      <c r="AR61" s="371"/>
      <c r="AS61" s="370"/>
      <c r="AT61" s="370"/>
      <c r="AU61" s="371"/>
      <c r="AV61" s="371"/>
      <c r="AW61" s="371"/>
      <c r="AX61" s="371"/>
      <c r="AY61" s="371"/>
      <c r="AZ61" s="371"/>
      <c r="BA61" s="371"/>
      <c r="BB61" s="371"/>
      <c r="BC61" s="371"/>
      <c r="BD61" s="371"/>
      <c r="BE61" s="370"/>
      <c r="BF61" s="370"/>
      <c r="BG61" s="371"/>
      <c r="BH61" s="371"/>
      <c r="BI61" s="371"/>
      <c r="BJ61" s="371"/>
      <c r="BK61" s="371"/>
      <c r="BL61" s="371"/>
      <c r="BM61" s="371"/>
      <c r="BN61" s="371"/>
      <c r="BO61" s="371"/>
      <c r="BP61" s="371"/>
      <c r="BQ61" s="370"/>
      <c r="BR61" s="370"/>
      <c r="BS61" s="371"/>
      <c r="BT61" s="371"/>
      <c r="BU61" s="371"/>
      <c r="BV61" s="371"/>
      <c r="BW61" s="371"/>
      <c r="BX61" s="371"/>
      <c r="BY61" s="371"/>
      <c r="BZ61" s="371"/>
      <c r="CA61" s="371"/>
      <c r="CB61" s="371"/>
      <c r="CC61" s="370"/>
      <c r="CD61" s="370"/>
      <c r="CE61" s="371"/>
      <c r="CF61" s="371"/>
      <c r="CG61" s="371"/>
      <c r="CH61" s="371"/>
      <c r="CI61" s="371"/>
      <c r="CJ61" s="371"/>
      <c r="CK61" s="371"/>
      <c r="CL61" s="371"/>
      <c r="CM61" s="371"/>
      <c r="CN61" s="371"/>
      <c r="CO61" s="370"/>
      <c r="CP61" s="370"/>
      <c r="CQ61" s="371"/>
      <c r="CR61" s="371"/>
      <c r="CS61" s="371"/>
      <c r="CT61" s="371"/>
      <c r="CU61" s="371"/>
      <c r="CV61" s="371"/>
      <c r="CW61" s="371"/>
      <c r="CX61" s="371"/>
      <c r="CY61" s="371"/>
      <c r="CZ61" s="371"/>
      <c r="DA61" s="370"/>
      <c r="DB61" s="370"/>
      <c r="DC61" s="370"/>
      <c r="DD61" s="369"/>
      <c r="DE61" s="368"/>
    </row>
    <row r="62" spans="1:109" ht="13.2">
      <c r="B62" s="367"/>
      <c r="C62" s="367"/>
      <c r="D62" s="367"/>
      <c r="E62" s="367"/>
      <c r="F62" s="367"/>
      <c r="G62" s="367"/>
      <c r="H62" s="367"/>
      <c r="I62" s="367"/>
      <c r="J62" s="367"/>
      <c r="K62" s="367"/>
      <c r="L62" s="367"/>
      <c r="M62" s="367"/>
      <c r="N62" s="367"/>
      <c r="O62" s="367"/>
      <c r="P62" s="367"/>
      <c r="Q62" s="367"/>
      <c r="R62" s="367"/>
      <c r="S62" s="367"/>
      <c r="T62" s="367"/>
      <c r="U62" s="367"/>
      <c r="V62" s="367"/>
      <c r="W62" s="367"/>
      <c r="X62" s="367"/>
      <c r="Y62" s="367"/>
      <c r="Z62" s="367"/>
      <c r="AA62" s="367"/>
      <c r="AB62" s="367"/>
      <c r="AC62" s="367"/>
      <c r="AD62" s="367"/>
      <c r="AE62" s="367"/>
      <c r="AF62" s="367"/>
      <c r="AG62" s="367"/>
      <c r="AH62" s="367"/>
      <c r="AI62" s="367"/>
      <c r="AJ62" s="367"/>
      <c r="AK62" s="367"/>
      <c r="AL62" s="367"/>
      <c r="AM62" s="367"/>
      <c r="AN62" s="367"/>
      <c r="AO62" s="367"/>
      <c r="AP62" s="367"/>
      <c r="AQ62" s="367"/>
      <c r="AR62" s="367"/>
      <c r="AS62" s="367"/>
      <c r="AT62" s="367"/>
      <c r="AU62" s="367"/>
      <c r="AV62" s="367"/>
      <c r="AW62" s="367"/>
      <c r="AX62" s="367"/>
      <c r="AY62" s="367"/>
      <c r="AZ62" s="367"/>
      <c r="BA62" s="367"/>
      <c r="BB62" s="367"/>
      <c r="BC62" s="367"/>
      <c r="BD62" s="367"/>
      <c r="BE62" s="367"/>
      <c r="BF62" s="367"/>
      <c r="BG62" s="367"/>
      <c r="BH62" s="367"/>
      <c r="BI62" s="367"/>
      <c r="BJ62" s="367"/>
      <c r="BK62" s="367"/>
      <c r="BL62" s="367"/>
      <c r="BM62" s="367"/>
      <c r="BN62" s="367"/>
      <c r="BO62" s="367"/>
      <c r="BP62" s="367"/>
      <c r="BQ62" s="367"/>
      <c r="BR62" s="367"/>
      <c r="BS62" s="367"/>
      <c r="BT62" s="367"/>
      <c r="BU62" s="367"/>
      <c r="BV62" s="367"/>
      <c r="BW62" s="367"/>
      <c r="BX62" s="367"/>
      <c r="BY62" s="367"/>
      <c r="BZ62" s="367"/>
      <c r="CA62" s="367"/>
      <c r="CB62" s="367"/>
      <c r="CC62" s="367"/>
      <c r="CD62" s="367"/>
      <c r="CE62" s="367"/>
      <c r="CF62" s="367"/>
      <c r="CG62" s="367"/>
      <c r="CH62" s="367"/>
      <c r="CI62" s="367"/>
      <c r="CJ62" s="367"/>
      <c r="CK62" s="367"/>
      <c r="CL62" s="367"/>
      <c r="CM62" s="367"/>
      <c r="CN62" s="367"/>
      <c r="CO62" s="367"/>
      <c r="CP62" s="367"/>
      <c r="CQ62" s="367"/>
      <c r="CR62" s="367"/>
      <c r="CS62" s="367"/>
      <c r="CT62" s="367"/>
      <c r="CU62" s="367"/>
      <c r="CV62" s="367"/>
      <c r="CW62" s="367"/>
      <c r="CX62" s="367"/>
      <c r="CY62" s="367"/>
      <c r="CZ62" s="367"/>
      <c r="DA62" s="367"/>
      <c r="DB62" s="367"/>
      <c r="DC62" s="367"/>
      <c r="DD62" s="367"/>
      <c r="DE62" s="346"/>
    </row>
    <row r="63" spans="1:109" ht="16.2">
      <c r="B63" s="366" t="s">
        <v>371</v>
      </c>
    </row>
    <row r="64" spans="1:109" ht="13.2">
      <c r="B64" s="347"/>
      <c r="G64" s="363"/>
      <c r="I64" s="365"/>
      <c r="J64" s="365"/>
      <c r="K64" s="365"/>
      <c r="L64" s="365"/>
      <c r="M64" s="365"/>
      <c r="N64" s="364"/>
      <c r="AM64" s="363"/>
      <c r="AN64" s="363" t="s">
        <v>370</v>
      </c>
      <c r="AP64" s="362"/>
      <c r="AQ64" s="362"/>
      <c r="AR64" s="362"/>
      <c r="AY64" s="363"/>
      <c r="BA64" s="362"/>
      <c r="BB64" s="362"/>
      <c r="BC64" s="362"/>
      <c r="BK64" s="363"/>
      <c r="BM64" s="362"/>
      <c r="BN64" s="362"/>
      <c r="BO64" s="362"/>
      <c r="BW64" s="363"/>
      <c r="BY64" s="362"/>
      <c r="BZ64" s="362"/>
      <c r="CA64" s="362"/>
      <c r="CI64" s="363"/>
      <c r="CK64" s="362"/>
      <c r="CL64" s="362"/>
      <c r="CM64" s="362"/>
      <c r="CU64" s="363"/>
      <c r="CW64" s="362"/>
      <c r="CX64" s="362"/>
      <c r="CY64" s="362"/>
    </row>
    <row r="65" spans="2:107" ht="13.2">
      <c r="B65" s="347"/>
      <c r="AN65" s="1277" t="s">
        <v>369</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ht="13.2">
      <c r="B66" s="347"/>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ht="13.2">
      <c r="B67" s="347"/>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ht="13.2">
      <c r="B68" s="347"/>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ht="13.2">
      <c r="B69" s="347"/>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ht="13.2">
      <c r="B70" s="347"/>
      <c r="H70" s="361"/>
      <c r="I70" s="361"/>
      <c r="J70" s="359"/>
      <c r="K70" s="359"/>
      <c r="L70" s="358"/>
      <c r="M70" s="359"/>
      <c r="N70" s="358"/>
      <c r="AN70" s="354"/>
      <c r="AO70" s="354"/>
      <c r="AP70" s="354"/>
      <c r="AZ70" s="354"/>
      <c r="BA70" s="354"/>
      <c r="BB70" s="354"/>
      <c r="BL70" s="354"/>
      <c r="BM70" s="354"/>
      <c r="BN70" s="354"/>
      <c r="BX70" s="354"/>
      <c r="BY70" s="354"/>
      <c r="BZ70" s="354"/>
      <c r="CJ70" s="354"/>
      <c r="CK70" s="354"/>
      <c r="CL70" s="354"/>
      <c r="CV70" s="354"/>
      <c r="CW70" s="354"/>
      <c r="CX70" s="354"/>
    </row>
    <row r="71" spans="2:107" ht="13.2">
      <c r="B71" s="347"/>
      <c r="G71" s="357"/>
      <c r="I71" s="360"/>
      <c r="J71" s="359"/>
      <c r="K71" s="359"/>
      <c r="L71" s="358"/>
      <c r="M71" s="359"/>
      <c r="N71" s="358"/>
      <c r="AM71" s="357"/>
      <c r="AN71" s="346" t="s">
        <v>368</v>
      </c>
    </row>
    <row r="72" spans="2:107" ht="13.2">
      <c r="B72" s="347"/>
      <c r="G72" s="1286"/>
      <c r="H72" s="1286"/>
      <c r="I72" s="1286"/>
      <c r="J72" s="1286"/>
      <c r="K72" s="356"/>
      <c r="L72" s="356"/>
      <c r="M72" s="355"/>
      <c r="N72" s="355"/>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348</v>
      </c>
      <c r="BQ72" s="1290"/>
      <c r="BR72" s="1290"/>
      <c r="BS72" s="1290"/>
      <c r="BT72" s="1290"/>
      <c r="BU72" s="1290"/>
      <c r="BV72" s="1290"/>
      <c r="BW72" s="1290"/>
      <c r="BX72" s="1290" t="s">
        <v>349</v>
      </c>
      <c r="BY72" s="1290"/>
      <c r="BZ72" s="1290"/>
      <c r="CA72" s="1290"/>
      <c r="CB72" s="1290"/>
      <c r="CC72" s="1290"/>
      <c r="CD72" s="1290"/>
      <c r="CE72" s="1290"/>
      <c r="CF72" s="1290" t="s">
        <v>350</v>
      </c>
      <c r="CG72" s="1290"/>
      <c r="CH72" s="1290"/>
      <c r="CI72" s="1290"/>
      <c r="CJ72" s="1290"/>
      <c r="CK72" s="1290"/>
      <c r="CL72" s="1290"/>
      <c r="CM72" s="1290"/>
      <c r="CN72" s="1290" t="s">
        <v>351</v>
      </c>
      <c r="CO72" s="1290"/>
      <c r="CP72" s="1290"/>
      <c r="CQ72" s="1290"/>
      <c r="CR72" s="1290"/>
      <c r="CS72" s="1290"/>
      <c r="CT72" s="1290"/>
      <c r="CU72" s="1290"/>
      <c r="CV72" s="1290" t="s">
        <v>352</v>
      </c>
      <c r="CW72" s="1290"/>
      <c r="CX72" s="1290"/>
      <c r="CY72" s="1290"/>
      <c r="CZ72" s="1290"/>
      <c r="DA72" s="1290"/>
      <c r="DB72" s="1290"/>
      <c r="DC72" s="1290"/>
    </row>
    <row r="73" spans="2:107" ht="13.2">
      <c r="B73" s="347"/>
      <c r="G73" s="1291"/>
      <c r="H73" s="1291"/>
      <c r="I73" s="1291"/>
      <c r="J73" s="1291"/>
      <c r="K73" s="1296"/>
      <c r="L73" s="1296"/>
      <c r="M73" s="1296"/>
      <c r="N73" s="1296"/>
      <c r="AM73" s="354"/>
      <c r="AN73" s="1292" t="s">
        <v>367</v>
      </c>
      <c r="AO73" s="1292"/>
      <c r="AP73" s="1292"/>
      <c r="AQ73" s="1292"/>
      <c r="AR73" s="1292"/>
      <c r="AS73" s="1292"/>
      <c r="AT73" s="1292"/>
      <c r="AU73" s="1292"/>
      <c r="AV73" s="1292"/>
      <c r="AW73" s="1292"/>
      <c r="AX73" s="1292"/>
      <c r="AY73" s="1292"/>
      <c r="AZ73" s="1292"/>
      <c r="BA73" s="1292"/>
      <c r="BB73" s="1292" t="s">
        <v>365</v>
      </c>
      <c r="BC73" s="1292"/>
      <c r="BD73" s="1292"/>
      <c r="BE73" s="1292"/>
      <c r="BF73" s="1292"/>
      <c r="BG73" s="1292"/>
      <c r="BH73" s="1292"/>
      <c r="BI73" s="1292"/>
      <c r="BJ73" s="1292"/>
      <c r="BK73" s="1292"/>
      <c r="BL73" s="1292"/>
      <c r="BM73" s="1292"/>
      <c r="BN73" s="1292"/>
      <c r="BO73" s="1292"/>
      <c r="BP73" s="1276">
        <v>127.9</v>
      </c>
      <c r="BQ73" s="1276"/>
      <c r="BR73" s="1276"/>
      <c r="BS73" s="1276"/>
      <c r="BT73" s="1276"/>
      <c r="BU73" s="1276"/>
      <c r="BV73" s="1276"/>
      <c r="BW73" s="1276"/>
      <c r="BX73" s="1276">
        <v>124.3</v>
      </c>
      <c r="BY73" s="1276"/>
      <c r="BZ73" s="1276"/>
      <c r="CA73" s="1276"/>
      <c r="CB73" s="1276"/>
      <c r="CC73" s="1276"/>
      <c r="CD73" s="1276"/>
      <c r="CE73" s="1276"/>
      <c r="CF73" s="1276">
        <v>115.9</v>
      </c>
      <c r="CG73" s="1276"/>
      <c r="CH73" s="1276"/>
      <c r="CI73" s="1276"/>
      <c r="CJ73" s="1276"/>
      <c r="CK73" s="1276"/>
      <c r="CL73" s="1276"/>
      <c r="CM73" s="1276"/>
      <c r="CN73" s="1276">
        <v>125.1</v>
      </c>
      <c r="CO73" s="1276"/>
      <c r="CP73" s="1276"/>
      <c r="CQ73" s="1276"/>
      <c r="CR73" s="1276"/>
      <c r="CS73" s="1276"/>
      <c r="CT73" s="1276"/>
      <c r="CU73" s="1276"/>
      <c r="CV73" s="1276">
        <v>128.5</v>
      </c>
      <c r="CW73" s="1276"/>
      <c r="CX73" s="1276"/>
      <c r="CY73" s="1276"/>
      <c r="CZ73" s="1276"/>
      <c r="DA73" s="1276"/>
      <c r="DB73" s="1276"/>
      <c r="DC73" s="1276"/>
    </row>
    <row r="74" spans="2:107" ht="13.2">
      <c r="B74" s="347"/>
      <c r="G74" s="1291"/>
      <c r="H74" s="1291"/>
      <c r="I74" s="1291"/>
      <c r="J74" s="1291"/>
      <c r="K74" s="1296"/>
      <c r="L74" s="1296"/>
      <c r="M74" s="1296"/>
      <c r="N74" s="1296"/>
      <c r="AM74" s="354"/>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c r="B75" s="347"/>
      <c r="G75" s="1291"/>
      <c r="H75" s="1291"/>
      <c r="I75" s="1286"/>
      <c r="J75" s="1286"/>
      <c r="K75" s="1293"/>
      <c r="L75" s="1293"/>
      <c r="M75" s="1293"/>
      <c r="N75" s="1293"/>
      <c r="AM75" s="354"/>
      <c r="AN75" s="1292"/>
      <c r="AO75" s="1292"/>
      <c r="AP75" s="1292"/>
      <c r="AQ75" s="1292"/>
      <c r="AR75" s="1292"/>
      <c r="AS75" s="1292"/>
      <c r="AT75" s="1292"/>
      <c r="AU75" s="1292"/>
      <c r="AV75" s="1292"/>
      <c r="AW75" s="1292"/>
      <c r="AX75" s="1292"/>
      <c r="AY75" s="1292"/>
      <c r="AZ75" s="1292"/>
      <c r="BA75" s="1292"/>
      <c r="BB75" s="1292" t="s">
        <v>364</v>
      </c>
      <c r="BC75" s="1292"/>
      <c r="BD75" s="1292"/>
      <c r="BE75" s="1292"/>
      <c r="BF75" s="1292"/>
      <c r="BG75" s="1292"/>
      <c r="BH75" s="1292"/>
      <c r="BI75" s="1292"/>
      <c r="BJ75" s="1292"/>
      <c r="BK75" s="1292"/>
      <c r="BL75" s="1292"/>
      <c r="BM75" s="1292"/>
      <c r="BN75" s="1292"/>
      <c r="BO75" s="1292"/>
      <c r="BP75" s="1276">
        <v>11.7</v>
      </c>
      <c r="BQ75" s="1276"/>
      <c r="BR75" s="1276"/>
      <c r="BS75" s="1276"/>
      <c r="BT75" s="1276"/>
      <c r="BU75" s="1276"/>
      <c r="BV75" s="1276"/>
      <c r="BW75" s="1276"/>
      <c r="BX75" s="1276">
        <v>10.199999999999999</v>
      </c>
      <c r="BY75" s="1276"/>
      <c r="BZ75" s="1276"/>
      <c r="CA75" s="1276"/>
      <c r="CB75" s="1276"/>
      <c r="CC75" s="1276"/>
      <c r="CD75" s="1276"/>
      <c r="CE75" s="1276"/>
      <c r="CF75" s="1276">
        <v>9.9</v>
      </c>
      <c r="CG75" s="1276"/>
      <c r="CH75" s="1276"/>
      <c r="CI75" s="1276"/>
      <c r="CJ75" s="1276"/>
      <c r="CK75" s="1276"/>
      <c r="CL75" s="1276"/>
      <c r="CM75" s="1276"/>
      <c r="CN75" s="1276">
        <v>10.6</v>
      </c>
      <c r="CO75" s="1276"/>
      <c r="CP75" s="1276"/>
      <c r="CQ75" s="1276"/>
      <c r="CR75" s="1276"/>
      <c r="CS75" s="1276"/>
      <c r="CT75" s="1276"/>
      <c r="CU75" s="1276"/>
      <c r="CV75" s="1276">
        <v>11.9</v>
      </c>
      <c r="CW75" s="1276"/>
      <c r="CX75" s="1276"/>
      <c r="CY75" s="1276"/>
      <c r="CZ75" s="1276"/>
      <c r="DA75" s="1276"/>
      <c r="DB75" s="1276"/>
      <c r="DC75" s="1276"/>
    </row>
    <row r="76" spans="2:107" ht="13.2">
      <c r="B76" s="347"/>
      <c r="G76" s="1291"/>
      <c r="H76" s="1291"/>
      <c r="I76" s="1286"/>
      <c r="J76" s="1286"/>
      <c r="K76" s="1293"/>
      <c r="L76" s="1293"/>
      <c r="M76" s="1293"/>
      <c r="N76" s="1293"/>
      <c r="AM76" s="354"/>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c r="B77" s="347"/>
      <c r="G77" s="1286"/>
      <c r="H77" s="1286"/>
      <c r="I77" s="1286"/>
      <c r="J77" s="1286"/>
      <c r="K77" s="1296"/>
      <c r="L77" s="1296"/>
      <c r="M77" s="1296"/>
      <c r="N77" s="1296"/>
      <c r="AN77" s="1290" t="s">
        <v>366</v>
      </c>
      <c r="AO77" s="1290"/>
      <c r="AP77" s="1290"/>
      <c r="AQ77" s="1290"/>
      <c r="AR77" s="1290"/>
      <c r="AS77" s="1290"/>
      <c r="AT77" s="1290"/>
      <c r="AU77" s="1290"/>
      <c r="AV77" s="1290"/>
      <c r="AW77" s="1290"/>
      <c r="AX77" s="1290"/>
      <c r="AY77" s="1290"/>
      <c r="AZ77" s="1290"/>
      <c r="BA77" s="1290"/>
      <c r="BB77" s="1292" t="s">
        <v>365</v>
      </c>
      <c r="BC77" s="1292"/>
      <c r="BD77" s="1292"/>
      <c r="BE77" s="1292"/>
      <c r="BF77" s="1292"/>
      <c r="BG77" s="1292"/>
      <c r="BH77" s="1292"/>
      <c r="BI77" s="1292"/>
      <c r="BJ77" s="1292"/>
      <c r="BK77" s="1292"/>
      <c r="BL77" s="1292"/>
      <c r="BM77" s="1292"/>
      <c r="BN77" s="1292"/>
      <c r="BO77" s="1292"/>
      <c r="BP77" s="1276">
        <v>44.3</v>
      </c>
      <c r="BQ77" s="1276"/>
      <c r="BR77" s="1276"/>
      <c r="BS77" s="1276"/>
      <c r="BT77" s="1276"/>
      <c r="BU77" s="1276"/>
      <c r="BV77" s="1276"/>
      <c r="BW77" s="1276"/>
      <c r="BX77" s="1276">
        <v>40.299999999999997</v>
      </c>
      <c r="BY77" s="1276"/>
      <c r="BZ77" s="1276"/>
      <c r="CA77" s="1276"/>
      <c r="CB77" s="1276"/>
      <c r="CC77" s="1276"/>
      <c r="CD77" s="1276"/>
      <c r="CE77" s="1276"/>
      <c r="CF77" s="1276">
        <v>44.9</v>
      </c>
      <c r="CG77" s="1276"/>
      <c r="CH77" s="1276"/>
      <c r="CI77" s="1276"/>
      <c r="CJ77" s="1276"/>
      <c r="CK77" s="1276"/>
      <c r="CL77" s="1276"/>
      <c r="CM77" s="1276"/>
      <c r="CN77" s="1276">
        <v>44.9</v>
      </c>
      <c r="CO77" s="1276"/>
      <c r="CP77" s="1276"/>
      <c r="CQ77" s="1276"/>
      <c r="CR77" s="1276"/>
      <c r="CS77" s="1276"/>
      <c r="CT77" s="1276"/>
      <c r="CU77" s="1276"/>
      <c r="CV77" s="1276">
        <v>40.799999999999997</v>
      </c>
      <c r="CW77" s="1276"/>
      <c r="CX77" s="1276"/>
      <c r="CY77" s="1276"/>
      <c r="CZ77" s="1276"/>
      <c r="DA77" s="1276"/>
      <c r="DB77" s="1276"/>
      <c r="DC77" s="1276"/>
    </row>
    <row r="78" spans="2:107" ht="13.2">
      <c r="B78" s="347"/>
      <c r="G78" s="1286"/>
      <c r="H78" s="1286"/>
      <c r="I78" s="1286"/>
      <c r="J78" s="1286"/>
      <c r="K78" s="1296"/>
      <c r="L78" s="1296"/>
      <c r="M78" s="1296"/>
      <c r="N78" s="1296"/>
      <c r="AN78" s="1290"/>
      <c r="AO78" s="1290"/>
      <c r="AP78" s="1290"/>
      <c r="AQ78" s="1290"/>
      <c r="AR78" s="1290"/>
      <c r="AS78" s="1290"/>
      <c r="AT78" s="1290"/>
      <c r="AU78" s="1290"/>
      <c r="AV78" s="1290"/>
      <c r="AW78" s="1290"/>
      <c r="AX78" s="1290"/>
      <c r="AY78" s="1290"/>
      <c r="AZ78" s="1290"/>
      <c r="BA78" s="1290"/>
      <c r="BB78" s="1292"/>
      <c r="BC78" s="1292"/>
      <c r="BD78" s="1292"/>
      <c r="BE78" s="1292"/>
      <c r="BF78" s="1292"/>
      <c r="BG78" s="1292"/>
      <c r="BH78" s="1292"/>
      <c r="BI78" s="1292"/>
      <c r="BJ78" s="1292"/>
      <c r="BK78" s="1292"/>
      <c r="BL78" s="1292"/>
      <c r="BM78" s="1292"/>
      <c r="BN78" s="1292"/>
      <c r="BO78" s="1292"/>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c r="B79" s="347"/>
      <c r="G79" s="1286"/>
      <c r="H79" s="1286"/>
      <c r="I79" s="1295"/>
      <c r="J79" s="1295"/>
      <c r="K79" s="1297"/>
      <c r="L79" s="1297"/>
      <c r="M79" s="1297"/>
      <c r="N79" s="1297"/>
      <c r="AN79" s="1290"/>
      <c r="AO79" s="1290"/>
      <c r="AP79" s="1290"/>
      <c r="AQ79" s="1290"/>
      <c r="AR79" s="1290"/>
      <c r="AS79" s="1290"/>
      <c r="AT79" s="1290"/>
      <c r="AU79" s="1290"/>
      <c r="AV79" s="1290"/>
      <c r="AW79" s="1290"/>
      <c r="AX79" s="1290"/>
      <c r="AY79" s="1290"/>
      <c r="AZ79" s="1290"/>
      <c r="BA79" s="1290"/>
      <c r="BB79" s="1292" t="s">
        <v>364</v>
      </c>
      <c r="BC79" s="1292"/>
      <c r="BD79" s="1292"/>
      <c r="BE79" s="1292"/>
      <c r="BF79" s="1292"/>
      <c r="BG79" s="1292"/>
      <c r="BH79" s="1292"/>
      <c r="BI79" s="1292"/>
      <c r="BJ79" s="1292"/>
      <c r="BK79" s="1292"/>
      <c r="BL79" s="1292"/>
      <c r="BM79" s="1292"/>
      <c r="BN79" s="1292"/>
      <c r="BO79" s="1292"/>
      <c r="BP79" s="1276">
        <v>10.6</v>
      </c>
      <c r="BQ79" s="1276"/>
      <c r="BR79" s="1276"/>
      <c r="BS79" s="1276"/>
      <c r="BT79" s="1276"/>
      <c r="BU79" s="1276"/>
      <c r="BV79" s="1276"/>
      <c r="BW79" s="1276"/>
      <c r="BX79" s="1276">
        <v>9.8000000000000007</v>
      </c>
      <c r="BY79" s="1276"/>
      <c r="BZ79" s="1276"/>
      <c r="CA79" s="1276"/>
      <c r="CB79" s="1276"/>
      <c r="CC79" s="1276"/>
      <c r="CD79" s="1276"/>
      <c r="CE79" s="1276"/>
      <c r="CF79" s="1276">
        <v>8.5</v>
      </c>
      <c r="CG79" s="1276"/>
      <c r="CH79" s="1276"/>
      <c r="CI79" s="1276"/>
      <c r="CJ79" s="1276"/>
      <c r="CK79" s="1276"/>
      <c r="CL79" s="1276"/>
      <c r="CM79" s="1276"/>
      <c r="CN79" s="1276">
        <v>9.1</v>
      </c>
      <c r="CO79" s="1276"/>
      <c r="CP79" s="1276"/>
      <c r="CQ79" s="1276"/>
      <c r="CR79" s="1276"/>
      <c r="CS79" s="1276"/>
      <c r="CT79" s="1276"/>
      <c r="CU79" s="1276"/>
      <c r="CV79" s="1276">
        <v>8.9</v>
      </c>
      <c r="CW79" s="1276"/>
      <c r="CX79" s="1276"/>
      <c r="CY79" s="1276"/>
      <c r="CZ79" s="1276"/>
      <c r="DA79" s="1276"/>
      <c r="DB79" s="1276"/>
      <c r="DC79" s="1276"/>
    </row>
    <row r="80" spans="2:107" ht="13.2">
      <c r="B80" s="347"/>
      <c r="G80" s="1286"/>
      <c r="H80" s="1286"/>
      <c r="I80" s="1295"/>
      <c r="J80" s="1295"/>
      <c r="K80" s="1297"/>
      <c r="L80" s="1297"/>
      <c r="M80" s="1297"/>
      <c r="N80" s="1297"/>
      <c r="AN80" s="1290"/>
      <c r="AO80" s="1290"/>
      <c r="AP80" s="1290"/>
      <c r="AQ80" s="1290"/>
      <c r="AR80" s="1290"/>
      <c r="AS80" s="1290"/>
      <c r="AT80" s="1290"/>
      <c r="AU80" s="1290"/>
      <c r="AV80" s="1290"/>
      <c r="AW80" s="1290"/>
      <c r="AX80" s="1290"/>
      <c r="AY80" s="1290"/>
      <c r="AZ80" s="1290"/>
      <c r="BA80" s="1290"/>
      <c r="BB80" s="1292"/>
      <c r="BC80" s="1292"/>
      <c r="BD80" s="1292"/>
      <c r="BE80" s="1292"/>
      <c r="BF80" s="1292"/>
      <c r="BG80" s="1292"/>
      <c r="BH80" s="1292"/>
      <c r="BI80" s="1292"/>
      <c r="BJ80" s="1292"/>
      <c r="BK80" s="1292"/>
      <c r="BL80" s="1292"/>
      <c r="BM80" s="1292"/>
      <c r="BN80" s="1292"/>
      <c r="BO80" s="1292"/>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47"/>
    </row>
    <row r="82" spans="2:109" ht="16.2">
      <c r="B82" s="347"/>
      <c r="K82" s="353"/>
      <c r="L82" s="353"/>
      <c r="M82" s="353"/>
      <c r="N82" s="353"/>
      <c r="AQ82" s="353"/>
      <c r="AR82" s="353"/>
      <c r="AS82" s="353"/>
      <c r="AT82" s="353"/>
      <c r="BC82" s="353"/>
      <c r="BD82" s="353"/>
      <c r="BE82" s="353"/>
      <c r="BF82" s="353"/>
      <c r="BO82" s="353"/>
      <c r="BP82" s="353"/>
      <c r="BQ82" s="353"/>
      <c r="BR82" s="353"/>
      <c r="CA82" s="353"/>
      <c r="CB82" s="353"/>
      <c r="CC82" s="353"/>
      <c r="CD82" s="353"/>
      <c r="CM82" s="353"/>
      <c r="CN82" s="353"/>
      <c r="CO82" s="353"/>
      <c r="CP82" s="353"/>
      <c r="CY82" s="353"/>
      <c r="CZ82" s="353"/>
      <c r="DA82" s="353"/>
      <c r="DB82" s="353"/>
      <c r="DC82" s="353"/>
    </row>
    <row r="83" spans="2:109" ht="13.2">
      <c r="B83" s="352"/>
      <c r="C83" s="351"/>
      <c r="D83" s="351"/>
      <c r="E83" s="351"/>
      <c r="F83" s="351"/>
      <c r="G83" s="351"/>
      <c r="H83" s="351"/>
      <c r="I83" s="351"/>
      <c r="J83" s="351"/>
      <c r="K83" s="351"/>
      <c r="L83" s="351"/>
      <c r="M83" s="351"/>
      <c r="N83" s="351"/>
      <c r="O83" s="351"/>
      <c r="P83" s="351"/>
      <c r="Q83" s="351"/>
      <c r="R83" s="351"/>
      <c r="S83" s="351"/>
      <c r="T83" s="351"/>
      <c r="U83" s="351"/>
      <c r="V83" s="351"/>
      <c r="W83" s="351"/>
      <c r="X83" s="351"/>
      <c r="Y83" s="351"/>
      <c r="Z83" s="351"/>
      <c r="AA83" s="351"/>
      <c r="AB83" s="351"/>
      <c r="AC83" s="351"/>
      <c r="AD83" s="351"/>
      <c r="AE83" s="351"/>
      <c r="AF83" s="351"/>
      <c r="AG83" s="351"/>
      <c r="AH83" s="351"/>
      <c r="AI83" s="351"/>
      <c r="AJ83" s="351"/>
      <c r="AK83" s="351"/>
      <c r="AL83" s="351"/>
      <c r="AM83" s="351"/>
      <c r="AN83" s="351"/>
      <c r="AO83" s="351"/>
      <c r="AP83" s="351"/>
      <c r="AQ83" s="351"/>
      <c r="AR83" s="351"/>
      <c r="AS83" s="351"/>
      <c r="AT83" s="351"/>
      <c r="AU83" s="351"/>
      <c r="AV83" s="351"/>
      <c r="AW83" s="351"/>
      <c r="AX83" s="351"/>
      <c r="AY83" s="351"/>
      <c r="AZ83" s="351"/>
      <c r="BA83" s="351"/>
      <c r="BB83" s="351"/>
      <c r="BC83" s="351"/>
      <c r="BD83" s="351"/>
      <c r="BE83" s="351"/>
      <c r="BF83" s="351"/>
      <c r="BG83" s="351"/>
      <c r="BH83" s="351"/>
      <c r="BI83" s="351"/>
      <c r="BJ83" s="351"/>
      <c r="BK83" s="351"/>
      <c r="BL83" s="351"/>
      <c r="BM83" s="351"/>
      <c r="BN83" s="351"/>
      <c r="BO83" s="351"/>
      <c r="BP83" s="351"/>
      <c r="BQ83" s="351"/>
      <c r="BR83" s="351"/>
      <c r="BS83" s="351"/>
      <c r="BT83" s="351"/>
      <c r="BU83" s="351"/>
      <c r="BV83" s="351"/>
      <c r="BW83" s="351"/>
      <c r="BX83" s="351"/>
      <c r="BY83" s="351"/>
      <c r="BZ83" s="351"/>
      <c r="CA83" s="351"/>
      <c r="CB83" s="351"/>
      <c r="CC83" s="351"/>
      <c r="CD83" s="351"/>
      <c r="CE83" s="351"/>
      <c r="CF83" s="351"/>
      <c r="CG83" s="351"/>
      <c r="CH83" s="351"/>
      <c r="CI83" s="351"/>
      <c r="CJ83" s="351"/>
      <c r="CK83" s="351"/>
      <c r="CL83" s="351"/>
      <c r="CM83" s="351"/>
      <c r="CN83" s="351"/>
      <c r="CO83" s="351"/>
      <c r="CP83" s="351"/>
      <c r="CQ83" s="351"/>
      <c r="CR83" s="351"/>
      <c r="CS83" s="351"/>
      <c r="CT83" s="351"/>
      <c r="CU83" s="351"/>
      <c r="CV83" s="351"/>
      <c r="CW83" s="351"/>
      <c r="CX83" s="351"/>
      <c r="CY83" s="351"/>
      <c r="CZ83" s="351"/>
      <c r="DA83" s="351"/>
      <c r="DB83" s="351"/>
      <c r="DC83" s="351"/>
      <c r="DD83" s="350"/>
    </row>
    <row r="84" spans="2:109" ht="13.2">
      <c r="DD84" s="346"/>
      <c r="DE84" s="346"/>
    </row>
    <row r="85" spans="2:109" ht="13.2">
      <c r="DD85" s="346"/>
      <c r="DE85" s="346"/>
    </row>
    <row r="86" spans="2:109" ht="13.2" hidden="1">
      <c r="DD86" s="346"/>
      <c r="DE86" s="346"/>
    </row>
    <row r="87" spans="2:109" ht="13.2" hidden="1">
      <c r="K87" s="349"/>
      <c r="AQ87" s="349"/>
      <c r="BC87" s="349"/>
      <c r="BO87" s="349"/>
      <c r="CA87" s="349"/>
      <c r="CM87" s="349"/>
      <c r="CY87" s="349"/>
      <c r="DD87" s="346"/>
      <c r="DE87" s="346"/>
    </row>
    <row r="88" spans="2:109" ht="13.2" hidden="1">
      <c r="DD88" s="346"/>
      <c r="DE88" s="346"/>
    </row>
    <row r="89" spans="2:109" ht="13.2" hidden="1">
      <c r="DD89" s="346"/>
      <c r="DE89" s="346"/>
    </row>
    <row r="90" spans="2:109" ht="13.2" hidden="1">
      <c r="DD90" s="346"/>
      <c r="DE90" s="346"/>
    </row>
    <row r="91" spans="2:109" ht="13.2" hidden="1">
      <c r="DD91" s="346"/>
      <c r="DE91" s="346"/>
    </row>
    <row r="92" spans="2:109" ht="13.5" hidden="1" customHeight="1">
      <c r="DD92" s="346"/>
      <c r="DE92" s="346"/>
    </row>
    <row r="93" spans="2:109" ht="13.5" hidden="1" customHeight="1">
      <c r="DD93" s="346"/>
      <c r="DE93" s="346"/>
    </row>
    <row r="94" spans="2:109" ht="13.5" hidden="1" customHeight="1">
      <c r="DD94" s="346"/>
      <c r="DE94" s="346"/>
    </row>
    <row r="95" spans="2:109" ht="13.5" hidden="1" customHeight="1">
      <c r="DD95" s="346"/>
      <c r="DE95" s="346"/>
    </row>
    <row r="96" spans="2:109" ht="13.5" hidden="1" customHeight="1">
      <c r="DD96" s="346"/>
      <c r="DE96" s="346"/>
    </row>
    <row r="97" spans="108:109" ht="13.5" hidden="1" customHeight="1">
      <c r="DD97" s="346"/>
      <c r="DE97" s="346"/>
    </row>
    <row r="98" spans="108:109" ht="13.5" hidden="1" customHeight="1">
      <c r="DD98" s="346"/>
      <c r="DE98" s="346"/>
    </row>
    <row r="99" spans="108:109" ht="13.5" hidden="1" customHeight="1">
      <c r="DD99" s="346"/>
      <c r="DE99" s="346"/>
    </row>
    <row r="100" spans="108:109" ht="13.5" hidden="1" customHeight="1">
      <c r="DD100" s="346"/>
      <c r="DE100" s="346"/>
    </row>
    <row r="101" spans="108:109" ht="13.5" hidden="1" customHeight="1">
      <c r="DD101" s="346"/>
      <c r="DE101" s="346"/>
    </row>
    <row r="102" spans="108:109" ht="13.5" hidden="1" customHeight="1">
      <c r="DD102" s="346"/>
      <c r="DE102" s="346"/>
    </row>
    <row r="103" spans="108:109" ht="13.5" hidden="1" customHeight="1">
      <c r="DD103" s="346"/>
      <c r="DE103" s="346"/>
    </row>
    <row r="104" spans="108:109" ht="13.5" hidden="1" customHeight="1">
      <c r="DD104" s="346"/>
      <c r="DE104" s="346"/>
    </row>
    <row r="105" spans="108:109" ht="13.5" hidden="1" customHeight="1">
      <c r="DD105" s="346"/>
      <c r="DE105" s="346"/>
    </row>
    <row r="106" spans="108:109" ht="13.5" hidden="1" customHeight="1">
      <c r="DD106" s="346"/>
      <c r="DE106" s="346"/>
    </row>
    <row r="107" spans="108:109" ht="13.5" hidden="1" customHeight="1">
      <c r="DD107" s="346"/>
      <c r="DE107" s="346"/>
    </row>
    <row r="108" spans="108:109" ht="13.5" hidden="1" customHeight="1">
      <c r="DD108" s="346"/>
      <c r="DE108" s="346"/>
    </row>
    <row r="109" spans="108:109" ht="13.5" hidden="1" customHeight="1">
      <c r="DD109" s="346"/>
      <c r="DE109" s="346"/>
    </row>
    <row r="110" spans="108:109" ht="13.5" hidden="1" customHeight="1">
      <c r="DD110" s="346"/>
      <c r="DE110" s="346"/>
    </row>
    <row r="111" spans="108:109" ht="13.5" hidden="1" customHeight="1">
      <c r="DD111" s="346"/>
      <c r="DE111" s="346"/>
    </row>
    <row r="112" spans="108:109" ht="13.5" hidden="1" customHeight="1">
      <c r="DD112" s="346"/>
      <c r="DE112" s="346"/>
    </row>
    <row r="113" spans="108:109" ht="13.5" hidden="1" customHeight="1">
      <c r="DD113" s="346"/>
      <c r="DE113" s="346"/>
    </row>
    <row r="114" spans="108:109" ht="13.5" hidden="1" customHeight="1">
      <c r="DD114" s="346"/>
      <c r="DE114" s="346"/>
    </row>
    <row r="115" spans="108:109" ht="13.5" hidden="1" customHeight="1">
      <c r="DD115" s="346"/>
      <c r="DE115" s="346"/>
    </row>
    <row r="116" spans="108:109" ht="13.5" hidden="1" customHeight="1">
      <c r="DD116" s="346"/>
      <c r="DE116" s="346"/>
    </row>
    <row r="117" spans="108:109" ht="13.5" hidden="1" customHeight="1">
      <c r="DD117" s="346"/>
      <c r="DE117" s="346"/>
    </row>
    <row r="118" spans="108:109" ht="13.5" hidden="1" customHeight="1">
      <c r="DD118" s="346"/>
      <c r="DE118" s="346"/>
    </row>
    <row r="119" spans="108:109" ht="13.5" hidden="1" customHeight="1">
      <c r="DD119" s="346"/>
      <c r="DE119" s="346"/>
    </row>
    <row r="120" spans="108:109" ht="13.5" hidden="1" customHeight="1">
      <c r="DD120" s="346"/>
      <c r="DE120" s="346"/>
    </row>
    <row r="121" spans="108:109" ht="13.5" hidden="1" customHeight="1">
      <c r="DD121" s="346"/>
      <c r="DE121" s="346"/>
    </row>
    <row r="122" spans="108:109" ht="13.5" hidden="1" customHeight="1">
      <c r="DD122" s="346"/>
      <c r="DE122" s="346"/>
    </row>
    <row r="123" spans="108:109" ht="13.5" hidden="1" customHeight="1">
      <c r="DD123" s="346"/>
      <c r="DE123" s="346"/>
    </row>
    <row r="124" spans="108:109" ht="13.5" hidden="1" customHeight="1">
      <c r="DD124" s="346"/>
      <c r="DE124" s="346"/>
    </row>
    <row r="125" spans="108:109" ht="13.5" hidden="1" customHeight="1">
      <c r="DD125" s="346"/>
      <c r="DE125" s="346"/>
    </row>
    <row r="126" spans="108:109" ht="13.5" hidden="1" customHeight="1">
      <c r="DD126" s="346"/>
      <c r="DE126" s="346"/>
    </row>
    <row r="127" spans="108:109" ht="13.5" hidden="1" customHeight="1">
      <c r="DD127" s="346"/>
      <c r="DE127" s="346"/>
    </row>
    <row r="128" spans="108:109" ht="13.5" hidden="1" customHeight="1">
      <c r="DD128" s="346"/>
      <c r="DE128" s="346"/>
    </row>
    <row r="129" spans="108:109" ht="13.5" hidden="1" customHeight="1">
      <c r="DD129" s="346"/>
      <c r="DE129" s="346"/>
    </row>
    <row r="130" spans="108:109" ht="13.5" hidden="1" customHeight="1">
      <c r="DD130" s="346"/>
      <c r="DE130" s="346"/>
    </row>
    <row r="131" spans="108:109" ht="13.5" hidden="1" customHeight="1">
      <c r="DD131" s="346"/>
      <c r="DE131" s="346"/>
    </row>
    <row r="132" spans="108:109" ht="13.5" hidden="1" customHeight="1">
      <c r="DD132" s="346"/>
      <c r="DE132" s="346"/>
    </row>
    <row r="133" spans="108:109" ht="13.5" hidden="1" customHeight="1">
      <c r="DD133" s="346"/>
      <c r="DE133" s="346"/>
    </row>
    <row r="134" spans="108:109" ht="13.5" hidden="1" customHeight="1">
      <c r="DD134" s="346"/>
      <c r="DE134" s="346"/>
    </row>
    <row r="135" spans="108:109" ht="13.5" hidden="1" customHeight="1">
      <c r="DD135" s="346"/>
      <c r="DE135" s="346"/>
    </row>
    <row r="136" spans="108:109" ht="13.5" hidden="1" customHeight="1">
      <c r="DD136" s="346"/>
      <c r="DE136" s="346"/>
    </row>
    <row r="137" spans="108:109" ht="13.5" hidden="1" customHeight="1">
      <c r="DD137" s="346"/>
      <c r="DE137" s="346"/>
    </row>
    <row r="138" spans="108:109" ht="13.5" hidden="1" customHeight="1">
      <c r="DD138" s="346"/>
      <c r="DE138" s="346"/>
    </row>
    <row r="139" spans="108:109" ht="13.5" hidden="1" customHeight="1">
      <c r="DD139" s="346"/>
      <c r="DE139" s="346"/>
    </row>
    <row r="140" spans="108:109" ht="13.5" hidden="1" customHeight="1">
      <c r="DD140" s="346"/>
      <c r="DE140" s="346"/>
    </row>
    <row r="141" spans="108:109" ht="13.5" hidden="1" customHeight="1">
      <c r="DD141" s="346"/>
      <c r="DE141" s="346"/>
    </row>
    <row r="142" spans="108:109" ht="13.5" hidden="1" customHeight="1">
      <c r="DD142" s="346"/>
      <c r="DE142" s="346"/>
    </row>
    <row r="143" spans="108:109" ht="13.5" hidden="1" customHeight="1">
      <c r="DD143" s="346"/>
      <c r="DE143" s="346"/>
    </row>
    <row r="144" spans="108:109" ht="13.5" hidden="1" customHeight="1">
      <c r="DD144" s="346"/>
      <c r="DE144" s="346"/>
    </row>
    <row r="145" spans="108:109" ht="13.5" hidden="1" customHeight="1">
      <c r="DD145" s="346"/>
      <c r="DE145" s="346"/>
    </row>
    <row r="146" spans="108:109" ht="13.5" hidden="1" customHeight="1">
      <c r="DD146" s="346"/>
      <c r="DE146" s="346"/>
    </row>
    <row r="147" spans="108:109" ht="13.5" hidden="1" customHeight="1">
      <c r="DD147" s="346"/>
      <c r="DE147" s="346"/>
    </row>
    <row r="148" spans="108:109" ht="13.5" hidden="1" customHeight="1">
      <c r="DD148" s="346"/>
      <c r="DE148" s="346"/>
    </row>
    <row r="149" spans="108:109" ht="13.5" hidden="1" customHeight="1">
      <c r="DD149" s="346"/>
      <c r="DE149" s="346"/>
    </row>
    <row r="150" spans="108:109" ht="13.5" hidden="1" customHeight="1">
      <c r="DD150" s="346"/>
      <c r="DE150" s="346"/>
    </row>
    <row r="151" spans="108:109" ht="13.5" hidden="1" customHeight="1">
      <c r="DD151" s="346"/>
      <c r="DE151" s="346"/>
    </row>
    <row r="152" spans="108:109" ht="13.5" hidden="1" customHeight="1">
      <c r="DD152" s="346"/>
      <c r="DE152" s="346"/>
    </row>
    <row r="153" spans="108:109" ht="13.5" hidden="1" customHeight="1">
      <c r="DD153" s="346"/>
      <c r="DE153" s="346"/>
    </row>
    <row r="154" spans="108:109" ht="13.5" hidden="1" customHeight="1">
      <c r="DD154" s="346"/>
      <c r="DE154" s="346"/>
    </row>
    <row r="155" spans="108:109" ht="13.5" hidden="1" customHeight="1">
      <c r="DD155" s="346"/>
      <c r="DE155" s="346"/>
    </row>
    <row r="156" spans="108:109" ht="13.5" hidden="1" customHeight="1">
      <c r="DD156" s="346"/>
      <c r="DE156" s="346"/>
    </row>
    <row r="157" spans="108:109" ht="13.5" hidden="1" customHeight="1">
      <c r="DD157" s="346"/>
      <c r="DE157" s="346"/>
    </row>
    <row r="158" spans="108:109" ht="13.5" hidden="1" customHeight="1">
      <c r="DD158" s="346"/>
      <c r="DE158" s="346"/>
    </row>
    <row r="159" spans="108:109" ht="13.5" hidden="1" customHeight="1">
      <c r="DD159" s="346"/>
      <c r="DE159" s="346"/>
    </row>
    <row r="160" spans="108:109" ht="13.5" hidden="1" customHeight="1">
      <c r="DD160" s="346"/>
      <c r="DE160" s="3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FWHB7lPJNBfdWTIEXlh4bpi9zyw7Dyyo3fnB6ff+LmfhKjqFIZcY3+wQolJEFlJVBhtGI7M46OsQHxepg9FO3g==" saltValue="/ngaY78jE+bOf2LfH6xy4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Z76" zoomScale="70" zoomScaleNormal="70" zoomScaleSheetLayoutView="70" workbookViewId="0">
      <selection activeCell="BA63" sqref="BA63"/>
    </sheetView>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ht="13.2">
      <c r="S2" s="251"/>
      <c r="AH2" s="251"/>
    </row>
    <row r="3" spans="2:34"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ht="13.2"/>
    <row r="5" spans="2:34" ht="13.2"/>
    <row r="6" spans="2:34" ht="13.2"/>
    <row r="7" spans="2:34" ht="13.2"/>
    <row r="8" spans="2:34" ht="13.2"/>
    <row r="9" spans="2:34" ht="13.2">
      <c r="AH9" s="251"/>
    </row>
    <row r="10" spans="2:34" ht="13.2"/>
    <row r="11" spans="2:34" ht="13.2"/>
    <row r="12" spans="2:34" ht="13.2"/>
    <row r="13" spans="2:34" ht="13.2"/>
    <row r="14" spans="2:34" ht="13.2"/>
    <row r="15" spans="2:34" ht="13.2"/>
    <row r="16" spans="2:34" ht="13.2"/>
    <row r="17" spans="12:34" ht="13.2">
      <c r="AH17" s="251"/>
    </row>
    <row r="18" spans="12:34" ht="13.2"/>
    <row r="19" spans="12:34" ht="13.2"/>
    <row r="20" spans="12:34" ht="13.2">
      <c r="AH20" s="251"/>
    </row>
    <row r="21" spans="12:34" ht="13.2">
      <c r="AH21" s="251"/>
    </row>
    <row r="22" spans="12:34" ht="13.2"/>
    <row r="23" spans="12:34" ht="13.2"/>
    <row r="24" spans="12:34" ht="13.2">
      <c r="Q24" s="251"/>
    </row>
    <row r="25" spans="12:34" ht="13.2"/>
    <row r="26" spans="12:34" ht="13.2"/>
    <row r="27" spans="12:34" ht="13.2"/>
    <row r="28" spans="12:34" ht="13.2">
      <c r="O28" s="251"/>
      <c r="T28" s="251"/>
      <c r="AH28" s="251"/>
    </row>
    <row r="29" spans="12:34" ht="13.2"/>
    <row r="30" spans="12:34" ht="13.2"/>
    <row r="31" spans="12:34" ht="13.2">
      <c r="Q31" s="251"/>
    </row>
    <row r="32" spans="12:34" ht="13.2">
      <c r="L32" s="251"/>
    </row>
    <row r="33" spans="2:34" ht="13.2">
      <c r="C33" s="251"/>
      <c r="E33" s="251"/>
      <c r="G33" s="251"/>
      <c r="I33" s="251"/>
      <c r="X33" s="251"/>
    </row>
    <row r="34" spans="2:34" ht="13.2">
      <c r="B34" s="251"/>
      <c r="P34" s="251"/>
      <c r="R34" s="251"/>
      <c r="T34" s="251"/>
    </row>
    <row r="35" spans="2:34" ht="13.2">
      <c r="D35" s="251"/>
      <c r="W35" s="251"/>
      <c r="AC35" s="251"/>
      <c r="AD35" s="251"/>
      <c r="AE35" s="251"/>
      <c r="AF35" s="251"/>
      <c r="AG35" s="251"/>
      <c r="AH35" s="251"/>
    </row>
    <row r="36" spans="2:34" ht="13.2">
      <c r="H36" s="251"/>
      <c r="J36" s="251"/>
      <c r="K36" s="251"/>
      <c r="M36" s="251"/>
      <c r="Y36" s="251"/>
      <c r="Z36" s="251"/>
      <c r="AA36" s="251"/>
      <c r="AB36" s="251"/>
      <c r="AC36" s="251"/>
      <c r="AD36" s="251"/>
      <c r="AE36" s="251"/>
      <c r="AF36" s="251"/>
      <c r="AG36" s="251"/>
      <c r="AH36" s="251"/>
    </row>
    <row r="37" spans="2:34" ht="13.2">
      <c r="AH37" s="251"/>
    </row>
    <row r="38" spans="2:34" ht="13.2">
      <c r="AG38" s="251"/>
      <c r="AH38" s="251"/>
    </row>
    <row r="39" spans="2:34" ht="13.2"/>
    <row r="40" spans="2:34" ht="13.2">
      <c r="X40" s="251"/>
    </row>
    <row r="41" spans="2:34" ht="13.2">
      <c r="R41" s="251"/>
    </row>
    <row r="42" spans="2:34" ht="13.2">
      <c r="W42" s="251"/>
    </row>
    <row r="43" spans="2:34" ht="13.2">
      <c r="Y43" s="251"/>
      <c r="Z43" s="251"/>
      <c r="AA43" s="251"/>
      <c r="AB43" s="251"/>
      <c r="AC43" s="251"/>
      <c r="AD43" s="251"/>
      <c r="AE43" s="251"/>
      <c r="AF43" s="251"/>
      <c r="AG43" s="251"/>
      <c r="AH43" s="251"/>
    </row>
    <row r="44" spans="2:34" ht="13.2">
      <c r="AH44" s="251"/>
    </row>
    <row r="45" spans="2:34" ht="13.2">
      <c r="X45" s="251"/>
    </row>
    <row r="46" spans="2:34" ht="13.2"/>
    <row r="47" spans="2:34" ht="13.2"/>
    <row r="48" spans="2:34" ht="13.2">
      <c r="W48" s="251"/>
      <c r="Y48" s="251"/>
      <c r="Z48" s="251"/>
      <c r="AA48" s="251"/>
      <c r="AB48" s="251"/>
      <c r="AC48" s="251"/>
      <c r="AD48" s="251"/>
      <c r="AE48" s="251"/>
      <c r="AF48" s="251"/>
      <c r="AG48" s="251"/>
      <c r="AH48" s="251"/>
    </row>
    <row r="49" spans="28:34" ht="13.2"/>
    <row r="50" spans="28:34" ht="13.2">
      <c r="AE50" s="251"/>
      <c r="AF50" s="251"/>
      <c r="AG50" s="251"/>
      <c r="AH50" s="251"/>
    </row>
    <row r="51" spans="28:34" ht="13.2">
      <c r="AC51" s="251"/>
      <c r="AD51" s="251"/>
      <c r="AE51" s="251"/>
      <c r="AF51" s="251"/>
      <c r="AG51" s="251"/>
      <c r="AH51" s="251"/>
    </row>
    <row r="52" spans="28:34" ht="13.2"/>
    <row r="53" spans="28:34" ht="13.2">
      <c r="AF53" s="251"/>
      <c r="AG53" s="251"/>
      <c r="AH53" s="251"/>
    </row>
    <row r="54" spans="28:34" ht="13.2">
      <c r="AH54" s="251"/>
    </row>
    <row r="55" spans="28:34" ht="13.2"/>
    <row r="56" spans="28:34" ht="13.2">
      <c r="AB56" s="251"/>
      <c r="AC56" s="251"/>
      <c r="AD56" s="251"/>
      <c r="AE56" s="251"/>
      <c r="AF56" s="251"/>
      <c r="AG56" s="251"/>
      <c r="AH56" s="251"/>
    </row>
    <row r="57" spans="28:34" ht="13.2">
      <c r="AH57" s="251"/>
    </row>
    <row r="58" spans="28:34" ht="13.2">
      <c r="AH58" s="251"/>
    </row>
    <row r="59" spans="28:34" ht="13.2"/>
    <row r="60" spans="28:34" ht="13.2"/>
    <row r="61" spans="28:34" ht="13.2"/>
    <row r="62" spans="28:34" ht="13.2"/>
    <row r="63" spans="28:34" ht="13.2">
      <c r="AH63" s="251"/>
    </row>
    <row r="64" spans="28:34" ht="13.2">
      <c r="AG64" s="251"/>
      <c r="AH64" s="251"/>
    </row>
    <row r="65" spans="28:34" ht="13.2"/>
    <row r="66" spans="28:34" ht="13.2"/>
    <row r="67" spans="28:34" ht="13.2"/>
    <row r="68" spans="28:34" ht="13.2">
      <c r="AB68" s="251"/>
      <c r="AC68" s="251"/>
      <c r="AD68" s="251"/>
      <c r="AE68" s="251"/>
      <c r="AF68" s="251"/>
      <c r="AG68" s="251"/>
      <c r="AH68" s="251"/>
    </row>
    <row r="69" spans="28:34" ht="13.2">
      <c r="AF69" s="251"/>
      <c r="AG69" s="251"/>
      <c r="AH69" s="251"/>
    </row>
    <row r="70" spans="28:34" ht="13.2"/>
    <row r="71" spans="28:34" ht="13.2"/>
    <row r="72" spans="28:34" ht="13.2"/>
    <row r="73" spans="28:34" ht="13.2"/>
    <row r="74" spans="28:34" ht="13.2"/>
    <row r="75" spans="28:34" ht="13.2">
      <c r="AH75" s="251"/>
    </row>
    <row r="76" spans="28:34" ht="13.2">
      <c r="AF76" s="251"/>
      <c r="AG76" s="251"/>
      <c r="AH76" s="251"/>
    </row>
    <row r="77" spans="28:34" ht="13.2">
      <c r="AG77" s="251"/>
      <c r="AH77" s="251"/>
    </row>
    <row r="78" spans="28:34" ht="13.2"/>
    <row r="79" spans="28:34" ht="13.2"/>
    <row r="80" spans="28:34" ht="13.2"/>
    <row r="81" spans="25:34" ht="13.2"/>
    <row r="82" spans="25:34" ht="13.2">
      <c r="Y82" s="251"/>
    </row>
    <row r="83" spans="25:34" ht="13.2">
      <c r="Y83" s="251"/>
      <c r="Z83" s="251"/>
      <c r="AA83" s="251"/>
      <c r="AB83" s="251"/>
      <c r="AC83" s="251"/>
      <c r="AD83" s="251"/>
      <c r="AE83" s="251"/>
      <c r="AF83" s="251"/>
      <c r="AG83" s="251"/>
      <c r="AH83" s="251"/>
    </row>
    <row r="84" spans="25:34" ht="13.2"/>
    <row r="85" spans="25:34" ht="13.2"/>
    <row r="86" spans="25:34" ht="13.2"/>
    <row r="87" spans="25:34" ht="13.2"/>
    <row r="88" spans="25:34" ht="13.2">
      <c r="AH88" s="251"/>
    </row>
    <row r="89" spans="25:34" ht="13.2"/>
    <row r="90" spans="25:34" ht="13.2"/>
    <row r="91" spans="25:34" ht="13.2"/>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378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MHtlcfBEHpRbhEkbABJJFOW16g86XKgZLO35T86Zua1HED6xFDO/sYgi9tTRyiixf7iKbQDbzI0BS0iV0Nk4KA==" saltValue="PMNXc83q1ed2hmsg3MuSq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70" zoomScale="70" zoomScaleNormal="70" zoomScaleSheetLayoutView="55" workbookViewId="0">
      <selection activeCell="BA63" sqref="BA63"/>
    </sheetView>
  </sheetViews>
  <sheetFormatPr defaultColWidth="0" defaultRowHeight="13.5" customHeight="1" zeroHeight="1"/>
  <cols>
    <col min="1" max="34" width="2.44140625" style="252" customWidth="1"/>
    <col min="35" max="122" width="2.44140625" style="251" customWidth="1"/>
    <col min="123" max="16384" width="2.44140625" style="251" hidden="1"/>
  </cols>
  <sheetData>
    <row r="1" spans="2:34" ht="13.5" customHeight="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ht="13.2">
      <c r="S2" s="251"/>
      <c r="AH2" s="251"/>
    </row>
    <row r="3" spans="2:34" ht="13.2">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ht="13.2"/>
    <row r="5" spans="2:34" ht="13.2"/>
    <row r="6" spans="2:34" ht="13.2"/>
    <row r="7" spans="2:34" ht="13.2"/>
    <row r="8" spans="2:34" ht="13.2"/>
    <row r="9" spans="2:34" ht="13.2">
      <c r="AH9" s="251"/>
    </row>
    <row r="10" spans="2:34" ht="13.2"/>
    <row r="11" spans="2:34" ht="13.2"/>
    <row r="12" spans="2:34" ht="13.2"/>
    <row r="13" spans="2:34" ht="13.2"/>
    <row r="14" spans="2:34" ht="13.2"/>
    <row r="15" spans="2:34" ht="13.2"/>
    <row r="16" spans="2:34" ht="13.2"/>
    <row r="17" spans="12:34" ht="13.2">
      <c r="AH17" s="251"/>
    </row>
    <row r="18" spans="12:34" ht="13.2"/>
    <row r="19" spans="12:34" ht="13.2"/>
    <row r="20" spans="12:34" ht="13.2">
      <c r="AH20" s="251"/>
    </row>
    <row r="21" spans="12:34" ht="13.2">
      <c r="AH21" s="251"/>
    </row>
    <row r="22" spans="12:34" ht="13.2"/>
    <row r="23" spans="12:34" ht="13.2"/>
    <row r="24" spans="12:34" ht="13.2">
      <c r="Q24" s="251"/>
    </row>
    <row r="25" spans="12:34" ht="13.2"/>
    <row r="26" spans="12:34" ht="13.2"/>
    <row r="27" spans="12:34" ht="13.2"/>
    <row r="28" spans="12:34" ht="13.2">
      <c r="O28" s="251"/>
      <c r="T28" s="251"/>
      <c r="AH28" s="251"/>
    </row>
    <row r="29" spans="12:34" ht="13.2"/>
    <row r="30" spans="12:34" ht="13.2"/>
    <row r="31" spans="12:34" ht="13.2">
      <c r="Q31" s="251"/>
    </row>
    <row r="32" spans="12:34" ht="13.2">
      <c r="L32" s="251"/>
    </row>
    <row r="33" spans="2:34" ht="13.2">
      <c r="C33" s="251"/>
      <c r="E33" s="251"/>
      <c r="G33" s="251"/>
      <c r="I33" s="251"/>
      <c r="X33" s="251"/>
    </row>
    <row r="34" spans="2:34" ht="13.2">
      <c r="B34" s="251"/>
      <c r="P34" s="251"/>
      <c r="R34" s="251"/>
      <c r="T34" s="251"/>
    </row>
    <row r="35" spans="2:34" ht="13.2">
      <c r="D35" s="251"/>
      <c r="W35" s="251"/>
      <c r="AC35" s="251"/>
      <c r="AD35" s="251"/>
      <c r="AE35" s="251"/>
      <c r="AF35" s="251"/>
      <c r="AG35" s="251"/>
      <c r="AH35" s="251"/>
    </row>
    <row r="36" spans="2:34" ht="13.2">
      <c r="H36" s="251"/>
      <c r="J36" s="251"/>
      <c r="K36" s="251"/>
      <c r="M36" s="251"/>
      <c r="Y36" s="251"/>
      <c r="Z36" s="251"/>
      <c r="AA36" s="251"/>
      <c r="AB36" s="251"/>
      <c r="AC36" s="251"/>
      <c r="AD36" s="251"/>
      <c r="AE36" s="251"/>
      <c r="AF36" s="251"/>
      <c r="AG36" s="251"/>
      <c r="AH36" s="251"/>
    </row>
    <row r="37" spans="2:34" ht="13.2">
      <c r="AH37" s="251"/>
    </row>
    <row r="38" spans="2:34" ht="13.2">
      <c r="AG38" s="251"/>
      <c r="AH38" s="251"/>
    </row>
    <row r="39" spans="2:34" ht="13.2"/>
    <row r="40" spans="2:34" ht="13.2">
      <c r="X40" s="251"/>
    </row>
    <row r="41" spans="2:34" ht="13.2">
      <c r="R41" s="251"/>
    </row>
    <row r="42" spans="2:34" ht="13.2">
      <c r="W42" s="251"/>
    </row>
    <row r="43" spans="2:34" ht="13.2">
      <c r="Y43" s="251"/>
      <c r="Z43" s="251"/>
      <c r="AA43" s="251"/>
      <c r="AB43" s="251"/>
      <c r="AC43" s="251"/>
      <c r="AD43" s="251"/>
      <c r="AE43" s="251"/>
      <c r="AF43" s="251"/>
      <c r="AG43" s="251"/>
      <c r="AH43" s="251"/>
    </row>
    <row r="44" spans="2:34" ht="13.2">
      <c r="AH44" s="251"/>
    </row>
    <row r="45" spans="2:34" ht="13.2">
      <c r="X45" s="251"/>
    </row>
    <row r="46" spans="2:34" ht="13.2"/>
    <row r="47" spans="2:34" ht="13.2"/>
    <row r="48" spans="2:34" ht="13.2">
      <c r="W48" s="251"/>
      <c r="Y48" s="251"/>
      <c r="Z48" s="251"/>
      <c r="AA48" s="251"/>
      <c r="AB48" s="251"/>
      <c r="AC48" s="251"/>
      <c r="AD48" s="251"/>
      <c r="AE48" s="251"/>
      <c r="AF48" s="251"/>
      <c r="AG48" s="251"/>
      <c r="AH48" s="251"/>
    </row>
    <row r="49" spans="28:34" ht="13.2"/>
    <row r="50" spans="28:34" ht="13.2">
      <c r="AE50" s="251"/>
      <c r="AF50" s="251"/>
      <c r="AG50" s="251"/>
      <c r="AH50" s="251"/>
    </row>
    <row r="51" spans="28:34" ht="13.2">
      <c r="AC51" s="251"/>
      <c r="AD51" s="251"/>
      <c r="AE51" s="251"/>
      <c r="AF51" s="251"/>
      <c r="AG51" s="251"/>
      <c r="AH51" s="251"/>
    </row>
    <row r="52" spans="28:34" ht="13.2"/>
    <row r="53" spans="28:34" ht="13.2">
      <c r="AF53" s="251"/>
      <c r="AG53" s="251"/>
      <c r="AH53" s="251"/>
    </row>
    <row r="54" spans="28:34" ht="13.2">
      <c r="AH54" s="251"/>
    </row>
    <row r="55" spans="28:34" ht="13.2"/>
    <row r="56" spans="28:34" ht="13.2">
      <c r="AB56" s="251"/>
      <c r="AC56" s="251"/>
      <c r="AD56" s="251"/>
      <c r="AE56" s="251"/>
      <c r="AF56" s="251"/>
      <c r="AG56" s="251"/>
      <c r="AH56" s="251"/>
    </row>
    <row r="57" spans="28:34" ht="13.2">
      <c r="AH57" s="251"/>
    </row>
    <row r="58" spans="28:34" ht="13.2">
      <c r="AH58" s="251"/>
    </row>
    <row r="59" spans="28:34" ht="13.2">
      <c r="AG59" s="251"/>
      <c r="AH59" s="251"/>
    </row>
    <row r="60" spans="28:34" ht="13.2"/>
    <row r="61" spans="28:34" ht="13.2"/>
    <row r="62" spans="28:34" ht="13.2"/>
    <row r="63" spans="28:34" ht="13.2">
      <c r="AH63" s="251"/>
    </row>
    <row r="64" spans="28:34" ht="13.2">
      <c r="AG64" s="251"/>
      <c r="AH64" s="251"/>
    </row>
    <row r="65" spans="28:34" ht="13.2"/>
    <row r="66" spans="28:34" ht="13.2"/>
    <row r="67" spans="28:34" ht="13.2"/>
    <row r="68" spans="28:34" ht="13.2">
      <c r="AB68" s="251"/>
      <c r="AC68" s="251"/>
      <c r="AD68" s="251"/>
      <c r="AE68" s="251"/>
      <c r="AF68" s="251"/>
      <c r="AG68" s="251"/>
      <c r="AH68" s="251"/>
    </row>
    <row r="69" spans="28:34" ht="13.2">
      <c r="AF69" s="251"/>
      <c r="AG69" s="251"/>
      <c r="AH69" s="251"/>
    </row>
    <row r="70" spans="28:34" ht="13.2"/>
    <row r="71" spans="28:34" ht="13.2"/>
    <row r="72" spans="28:34" ht="13.2"/>
    <row r="73" spans="28:34" ht="13.2"/>
    <row r="74" spans="28:34" ht="13.2"/>
    <row r="75" spans="28:34" ht="13.2">
      <c r="AH75" s="251"/>
    </row>
    <row r="76" spans="28:34" ht="13.2">
      <c r="AF76" s="251"/>
      <c r="AG76" s="251"/>
      <c r="AH76" s="251"/>
    </row>
    <row r="77" spans="28:34" ht="13.2">
      <c r="AG77" s="251"/>
      <c r="AH77" s="251"/>
    </row>
    <row r="78" spans="28:34" ht="13.2"/>
    <row r="79" spans="28:34" ht="13.2"/>
    <row r="80" spans="28:34" ht="13.2"/>
    <row r="81" spans="25:34" ht="13.2"/>
    <row r="82" spans="25:34" ht="13.2">
      <c r="Y82" s="251"/>
    </row>
    <row r="83" spans="25:34" ht="13.2">
      <c r="Y83" s="251"/>
      <c r="Z83" s="251"/>
      <c r="AA83" s="251"/>
      <c r="AB83" s="251"/>
      <c r="AC83" s="251"/>
      <c r="AD83" s="251"/>
      <c r="AE83" s="251"/>
      <c r="AF83" s="251"/>
      <c r="AG83" s="251"/>
      <c r="AH83" s="251"/>
    </row>
    <row r="84" spans="25:34" ht="13.2"/>
    <row r="85" spans="25:34" ht="13.2"/>
    <row r="86" spans="25:34" ht="13.2"/>
    <row r="87" spans="25:34" ht="13.2"/>
    <row r="88" spans="25:34" ht="13.2">
      <c r="AH88" s="251"/>
    </row>
    <row r="89" spans="25:34" ht="13.2"/>
    <row r="90" spans="25:34" ht="13.2"/>
    <row r="91" spans="25:34" ht="13.2"/>
    <row r="92" spans="25:34" ht="13.5" customHeight="1"/>
    <row r="93" spans="25:34" ht="13.5" customHeight="1"/>
    <row r="94" spans="25:34" ht="13.5" customHeight="1">
      <c r="AF94" s="251"/>
      <c r="AG94" s="251"/>
      <c r="AH94" s="251"/>
    </row>
    <row r="95" spans="25:34" ht="13.5" customHeight="1">
      <c r="AH95" s="251"/>
    </row>
    <row r="96" spans="25:34" ht="13.5" customHeight="1"/>
    <row r="97" spans="33:34" ht="13.5" customHeight="1"/>
    <row r="98" spans="33:34" ht="13.5" customHeight="1"/>
    <row r="99" spans="33:34" ht="13.5" customHeight="1"/>
    <row r="100" spans="33:34" ht="13.5" customHeight="1"/>
    <row r="101" spans="33:34" ht="13.5" customHeight="1">
      <c r="AH101" s="251"/>
    </row>
    <row r="102" spans="33:34" ht="13.5" customHeight="1"/>
    <row r="103" spans="33:34" ht="13.5" customHeight="1"/>
    <row r="104" spans="33:34" ht="13.5" customHeight="1">
      <c r="AG104" s="251"/>
      <c r="AH104" s="25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1"/>
    </row>
    <row r="117" spans="34:122" ht="13.5" customHeight="1"/>
    <row r="118" spans="34:122" ht="13.5" customHeight="1"/>
    <row r="119" spans="34:122" ht="13.5" customHeight="1"/>
    <row r="120" spans="34:122" ht="13.5" customHeight="1">
      <c r="AH120" s="251"/>
    </row>
    <row r="121" spans="34:122" ht="13.5" customHeight="1">
      <c r="AH121" s="251"/>
    </row>
    <row r="122" spans="34:122" ht="13.5" customHeight="1"/>
    <row r="123" spans="34:122" ht="13.5" customHeight="1"/>
    <row r="124" spans="34:122" ht="13.5" customHeight="1"/>
    <row r="125" spans="34:122" ht="13.5" customHeight="1">
      <c r="DR125" s="251" t="s">
        <v>378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q+iX9+3ksmOxq/8/n+Ju6mxf503/cBv7JR4PNxcaYhFeCAmll8UgsyNgsd07/1oBPmJcEetH/y4XoLdjl17fQ==" saltValue="doOilXM6nmM5aFhi+Wa6B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データシート</vt: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2019-11-01T00:27:52Z</cp:lastPrinted>
  <dcterms:created xsi:type="dcterms:W3CDTF">2019-06-06T04:50:49Z</dcterms:created>
  <dcterms:modified xsi:type="dcterms:W3CDTF">2019-11-01T00:48:41Z</dcterms:modified>
  <cp:category/>
</cp:coreProperties>
</file>