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6" windowHeight="11760" tabRatio="89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W102" i="12" l="1"/>
  <c r="CR102" i="12"/>
  <c r="AU88" i="12"/>
  <c r="AP88" i="12"/>
  <c r="AF88" i="12"/>
  <c r="AP23" i="12"/>
  <c r="AA23" i="12"/>
  <c r="V23" i="12"/>
  <c r="Q23" i="12"/>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 r="BE35" i="10" s="1"/>
  <c r="BW34" i="10" l="1"/>
  <c r="BW35" i="10" s="1"/>
  <c r="BW36" i="10" s="1"/>
  <c r="BW37" i="10" s="1"/>
  <c r="BW38" i="10" s="1"/>
  <c r="BW39" i="10" s="1"/>
  <c r="BW40" i="10" s="1"/>
  <c r="CO34" i="10" l="1"/>
</calcChain>
</file>

<file path=xl/sharedStrings.xml><?xml version="1.0" encoding="utf-8"?>
<sst xmlns="http://schemas.openxmlformats.org/spreadsheetml/2006/main" count="1100" uniqueCount="595">
  <si>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</si>
  <si>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</si>
  <si>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</si>
  <si>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</si>
  <si>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</si>
  <si>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</si>
  <si>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</si>
  <si>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</si>
  <si>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</si>
  <si>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</si>
  <si>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</si>
  <si>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</si>
  <si>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</si>
  <si>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</si>
  <si>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</si>
  <si>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</si>
  <si>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</si>
  <si>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</si>
  <si>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</si>
  <si>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</si>
  <si>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</si>
  <si>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</si>
  <si>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</si>
  <si>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</si>
  <si>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</si>
  <si>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</si>
  <si>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</si>
  <si>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</si>
  <si>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</si>
  <si>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</si>
  <si>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</si>
  <si>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</si>
  <si>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</si>
  <si>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</si>
  <si>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</si>
  <si>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</si>
  <si>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</si>
  <si>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</si>
  <si>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</si>
  <si>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</si>
  <si>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</si>
  <si>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</si>
  <si>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</si>
  <si>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</si>
  <si>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</si>
  <si>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</si>
  <si>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</si>
  <si>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</si>
  <si>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</si>
  <si>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</si>
  <si>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</si>
  <si>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</si>
  <si>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</si>
  <si>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</si>
  <si>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</si>
  <si>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</si>
  <si>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</si>
  <si>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</si>
  <si>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</si>
  <si>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</si>
  <si>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</si>
  <si>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</si>
  <si>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</si>
  <si>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</si>
  <si>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</si>
  <si>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</si>
  <si>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</si>
  <si>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</si>
  <si>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</si>
  <si>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</si>
  <si>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</si>
  <si>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</si>
  <si>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</si>
  <si>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</si>
  <si>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</si>
  <si>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</si>
  <si>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</si>
  <si>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</si>
  <si>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</si>
  <si>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</si>
  <si>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</si>
  <si>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</si>
  <si>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</si>
  <si>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</si>
  <si>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</si>
  <si>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</si>
  <si>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</si>
  <si>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</si>
  <si>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</si>
  <si>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</si>
  <si>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</si>
  <si>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</si>
  <si>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</si>
  <si>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</si>
  <si>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</si>
  <si>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</si>
  <si>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</si>
  <si>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</si>
  <si>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</si>
  <si>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</si>
  <si>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</si>
  <si>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</si>
  <si>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</si>
  <si>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</si>
  <si>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</si>
  <si>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</si>
  <si>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</si>
  <si>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</si>
  <si>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</si>
  <si>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</si>
  <si>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</si>
  <si>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</si>
  <si>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</si>
  <si>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</si>
  <si>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</si>
  <si>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</si>
  <si>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</si>
  <si>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</si>
  <si>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</si>
  <si>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</si>
  <si>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</si>
  <si>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</si>
  <si>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</si>
  <si>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</si>
  <si>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</si>
  <si>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</si>
  <si>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</si>
  <si>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</si>
  <si>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</si>
  <si>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</si>
  <si>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</si>
  <si>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</si>
  <si>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</si>
  <si>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</si>
  <si>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</si>
  <si>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</si>
  <si>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</si>
  <si>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</si>
  <si>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</si>
  <si>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</si>
  <si>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</si>
  <si>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</si>
  <si>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</si>
  <si>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</si>
  <si>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</si>
  <si>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</si>
  <si>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0"/>
  </si>
  <si>
    <t>うち日本人(％)</t>
    <phoneticPr fontId="5"/>
  </si>
  <si>
    <t>-1.8</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</si>
  <si>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</si>
  <si>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</si>
  <si>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</si>
  <si>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</si>
  <si>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</si>
  <si>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</si>
  <si>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</si>
  <si>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</si>
  <si>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</si>
  <si>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</si>
  <si>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</si>
  <si>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</si>
  <si>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</si>
  <si>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</si>
  <si>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</si>
  <si>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</si>
  <si>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</si>
  <si>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</si>
  <si>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</si>
  <si>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</si>
  <si>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</si>
  <si>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</si>
  <si>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</si>
  <si>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</si>
  <si>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</si>
  <si>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</si>
  <si>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</si>
  <si>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</si>
  <si>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</si>
  <si>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</si>
  <si>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</si>
  <si>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</si>
  <si>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</si>
  <si>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</si>
  <si>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</si>
  <si>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</si>
  <si>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</si>
  <si>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</si>
  <si>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</si>
  <si>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</si>
  <si>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</si>
  <si>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</si>
  <si>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</si>
  <si>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</si>
  <si>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</si>
  <si>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</si>
  <si>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</si>
  <si>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</si>
  <si>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</si>
  <si>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</si>
  <si>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</si>
  <si>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</si>
  <si>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</si>
  <si>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</si>
  <si>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</si>
  <si>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</si>
  <si>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</si>
  <si>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</si>
  <si>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</si>
  <si>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</si>
  <si>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山形県舟形町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</si>
  <si>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</si>
  <si>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</si>
  <si>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</si>
  <si>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</si>
  <si>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</si>
  <si>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</si>
  <si>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</si>
  <si>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</si>
  <si>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</si>
  <si>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</si>
  <si>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</si>
  <si>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</si>
  <si>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</si>
  <si>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</si>
  <si>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</si>
  <si>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</si>
  <si>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</si>
  <si>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</si>
  <si>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</si>
  <si>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</si>
  <si>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</si>
  <si>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</si>
  <si>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</si>
  <si>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</si>
  <si>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</si>
  <si>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</si>
  <si>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</si>
  <si>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</si>
  <si>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</si>
  <si>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</si>
  <si>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</si>
  <si>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</si>
  <si>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</si>
  <si>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</si>
  <si>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</si>
  <si>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</si>
  <si>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</si>
  <si>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</si>
  <si>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</si>
  <si>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</si>
  <si>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</si>
  <si>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</si>
  <si>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</si>
  <si>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</si>
  <si>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</si>
  <si>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</si>
  <si>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</si>
  <si>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</si>
  <si>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</si>
  <si>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</si>
  <si>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</si>
  <si>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</si>
  <si>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</si>
  <si>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</si>
  <si>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</si>
  <si>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</si>
  <si>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</si>
  <si>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</si>
  <si>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</si>
  <si>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</si>
  <si>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</si>
  <si>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</si>
  <si>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</si>
  <si>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</si>
  <si>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</si>
  <si>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</si>
  <si>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</si>
  <si>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</si>
  <si>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</si>
  <si>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</si>
  <si>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</si>
  <si>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</si>
  <si>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</si>
  <si>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</si>
  <si>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</si>
  <si>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</si>
  <si>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</si>
  <si>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</si>
  <si>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</si>
  <si>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</si>
  <si>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</si>
  <si>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</si>
  <si>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</si>
  <si>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</si>
  <si>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</si>
  <si>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</si>
  <si>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</si>
  <si>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</si>
  <si>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</si>
  <si>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</si>
  <si>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</si>
  <si>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</si>
  <si>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</si>
  <si>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</si>
  <si>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</si>
  <si>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</si>
  <si>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</si>
  <si>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</si>
  <si>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</si>
  <si>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</si>
  <si>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</si>
  <si>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</si>
  <si>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</si>
  <si>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</si>
  <si>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</si>
  <si>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</si>
  <si>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</si>
  <si>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</si>
  <si>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</si>
  <si>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</si>
  <si>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</si>
  <si>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</si>
  <si>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</si>
  <si>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</si>
  <si>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</si>
  <si>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</si>
  <si>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</si>
  <si>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</si>
  <si>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</si>
  <si>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</si>
  <si>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</si>
  <si>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</si>
  <si>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</si>
  <si>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観光施設</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</si>
  <si>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</si>
  <si>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</si>
  <si>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</si>
  <si>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</si>
  <si>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</si>
  <si>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</si>
  <si>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</si>
  <si>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</si>
  <si>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</si>
  <si>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</si>
  <si>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</si>
  <si>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</si>
  <si>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</si>
  <si>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</si>
  <si>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</si>
  <si>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</si>
  <si>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</si>
  <si>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</si>
  <si>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</si>
  <si>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</si>
  <si>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</si>
  <si>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</si>
  <si>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</si>
  <si>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</si>
  <si>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</si>
  <si>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山形県舟形町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</si>
  <si>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</si>
  <si>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</si>
  <si>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</si>
  <si>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</si>
  <si>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</si>
  <si>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</si>
  <si>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</si>
  <si>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</si>
  <si>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</si>
  <si>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</si>
  <si>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</si>
  <si>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</si>
  <si>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</si>
  <si>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</si>
  <si>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</si>
  <si>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</si>
  <si>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</si>
  <si>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</si>
  <si>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</si>
  <si>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</si>
  <si>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</si>
  <si>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</si>
  <si>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</si>
  <si>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</si>
  <si>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</si>
  <si>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</si>
  <si>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</si>
  <si>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</si>
  <si>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</si>
  <si>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</si>
  <si>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</si>
  <si>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</si>
  <si>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</si>
  <si>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</si>
  <si>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</si>
  <si>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</si>
  <si>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</si>
  <si>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</si>
  <si>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</si>
  <si>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農業集落排水事業特別会計</t>
    <phoneticPr fontId="5"/>
  </si>
  <si>
    <t>法非適用企業</t>
    <phoneticPr fontId="5"/>
  </si>
  <si>
    <t>公共下水道事業特別会計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</si>
  <si>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</si>
  <si>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</si>
  <si>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</si>
  <si>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</si>
  <si>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</si>
  <si>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</si>
  <si>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</si>
  <si>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</si>
  <si>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</si>
  <si>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</si>
  <si>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</si>
  <si>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</si>
  <si>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</si>
  <si>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</si>
  <si>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</si>
  <si>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</si>
  <si>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</si>
  <si>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</si>
  <si>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</si>
  <si>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</si>
  <si>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</si>
  <si>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</si>
  <si>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</si>
  <si>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</si>
  <si>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</si>
  <si>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</si>
  <si>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</si>
  <si>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</si>
  <si>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</si>
  <si>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</si>
  <si>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</si>
  <si>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</si>
  <si>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</si>
  <si>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</si>
  <si>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</si>
  <si>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</si>
  <si>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</si>
  <si>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</si>
  <si>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</si>
  <si>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</si>
  <si>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</si>
  <si>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</si>
  <si>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</si>
  <si>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</si>
  <si>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</si>
  <si>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</si>
  <si>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</si>
  <si>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</si>
  <si>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</si>
  <si>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</si>
  <si>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</si>
  <si>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</si>
  <si>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</si>
  <si>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</si>
  <si>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</si>
  <si>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</si>
  <si>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</si>
  <si>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</si>
  <si>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</si>
  <si>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</si>
  <si>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</si>
  <si>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</si>
  <si>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</si>
  <si>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</si>
  <si>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t>
    <phoneticPr fontId="5"/>
  </si>
  <si>
    <t>-</t>
    <phoneticPr fontId="5"/>
  </si>
  <si>
    <t xml:space="preserve">充当可能特定歳入 </t>
    <rPh sb="0" eb="2">
      <t>ジュウトウ</t>
    </rPh>
    <rPh sb="2" eb="4">
      <t>カノウ</t>
    </rPh>
    <rPh sb="4" eb="6">
      <t>トクテイ</t>
    </rPh>
    <rPh sb="6" eb="8">
      <t>サイニュウ</t>
    </rPh>
    <phoneticPr fontId="26"/>
  </si>
  <si>
    <t>公共下水道事業特別会計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</si>
  <si>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</si>
  <si>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</si>
  <si>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</si>
  <si>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</si>
  <si>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</si>
  <si>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</si>
  <si>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</si>
  <si>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</si>
  <si>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</si>
  <si>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</si>
  <si>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</si>
  <si>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</si>
  <si>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</si>
  <si>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</si>
  <si>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</si>
  <si>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</si>
  <si>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</si>
  <si>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</si>
  <si>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</si>
  <si>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</si>
  <si>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</si>
  <si>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</si>
  <si>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</si>
  <si>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</si>
  <si>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</si>
  <si>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</si>
  <si>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</si>
  <si>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</si>
  <si>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</si>
  <si>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</si>
  <si>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</si>
  <si>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</si>
  <si>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</si>
  <si>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</si>
  <si>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</si>
  <si>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</si>
  <si>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</si>
  <si>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</si>
  <si>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</si>
  <si>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</si>
  <si>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</si>
  <si>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</si>
  <si>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</si>
  <si>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</si>
  <si>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</si>
  <si>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</si>
  <si>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</si>
  <si>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</si>
  <si>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</si>
  <si>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</si>
  <si>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</si>
  <si>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</si>
  <si>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</si>
  <si>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</si>
  <si>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</si>
  <si>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</si>
  <si>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</si>
  <si>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</si>
  <si>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</si>
  <si>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</si>
  <si>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</si>
  <si>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</si>
  <si>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</si>
  <si>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</si>
  <si>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</si>
  <si>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</si>
  <si>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</si>
  <si>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</si>
  <si>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</si>
  <si>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</si>
  <si>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</si>
  <si>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</si>
  <si>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</si>
  <si>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</si>
  <si>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</si>
  <si>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</si>
  <si>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</si>
  <si>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</si>
  <si>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</si>
  <si>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</si>
  <si>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</si>
  <si>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</si>
  <si>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</si>
  <si>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</si>
  <si>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</si>
  <si>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</si>
  <si>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</si>
  <si>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</si>
  <si>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3.20</t>
  </si>
  <si>
    <t>一般会計</t>
  </si>
  <si>
    <t>水道事業特別会計</t>
  </si>
  <si>
    <t>国民健康保険事業特別会計</t>
  </si>
  <si>
    <t>介護保険事業特別会計</t>
  </si>
  <si>
    <t>公共下水道事業特別会計</t>
  </si>
  <si>
    <t>農業集落排水事業特別会計</t>
  </si>
  <si>
    <t>後期高齢者医療事業特別会計</t>
  </si>
  <si>
    <t>その他会計（赤字）</t>
  </si>
  <si>
    <t>その他会計（黒字）</t>
  </si>
  <si>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</si>
  <si>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</si>
  <si>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山形県市町村退職手当組合</t>
    <rPh sb="0" eb="3">
      <t>ヤマガタケン</t>
    </rPh>
    <rPh sb="3" eb="6">
      <t>シチョウソン</t>
    </rPh>
    <rPh sb="6" eb="8">
      <t>タイショク</t>
    </rPh>
    <rPh sb="8" eb="10">
      <t>テアテ</t>
    </rPh>
    <rPh sb="10" eb="12">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</si>
  <si>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</si>
  <si>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最上広域市町村圏事務組合</t>
  </si>
  <si>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5"/>
  </si>
  <si>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5"/>
  </si>
  <si>
    <t>舟形町振興公社</t>
  </si>
  <si>
    <t>-</t>
    <phoneticPr fontId="2"/>
  </si>
  <si>
    <t>－</t>
    <phoneticPr fontId="2"/>
  </si>
  <si>
    <t>公共施設等整備基金</t>
  </si>
  <si>
    <t>元気･舟形ふるさとづくり応援基金</t>
    <phoneticPr fontId="11"/>
  </si>
  <si>
    <t>スポーツ振興基金</t>
    <phoneticPr fontId="11"/>
  </si>
  <si>
    <t>伊藤茂未来を拓く基金</t>
    <phoneticPr fontId="11"/>
  </si>
  <si>
    <t>ふなっこ育成振興基金</t>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</si>
  <si>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</si>
  <si>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</si>
  <si>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</si>
  <si>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道路や保育園等の減価償却が進んでいないことから、有形固定資産減価償却率は類似団体と比べて低いが、水道及び下水道事業について多くの地方債残高を抱えていることから将来負担比率が類似団体と比べて高水準となっている。
今後は庁舎や中学校の大規模改修等も検討されており、多額の費用が必要となるため、コストの縮減と平準化を図り、公共施設の管理運営に取り組んでいく。</t>
    <rPh sb="6" eb="7">
      <t>トウ</t>
    </rPh>
    <rPh sb="8" eb="10">
      <t>ゲンカ</t>
    </rPh>
    <rPh sb="10" eb="12">
      <t>ショウキャク</t>
    </rPh>
    <rPh sb="13" eb="14">
      <t>スス</t>
    </rPh>
    <rPh sb="120" eb="121">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</si>
  <si>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</si>
  <si>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</si>
  <si>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</si>
  <si>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</si>
  <si>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</si>
  <si>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</si>
  <si>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</si>
  <si>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計画的に投資的事業を実施しているこ</t>
    </r>
    <r>
      <rPr>
        <sz val="11"/>
        <rFont val="ＭＳ Ｐゴシック"/>
        <family val="3"/>
        <charset val="128"/>
      </rPr>
      <t>とから、地方債残高及び償還額が思うように少なくならない状況にある。
類似団体と比べると将来負担比率で15.4ポイント、実質公債費比率で4.9ポイントそれぞれ高くなっている。
現時点では地方債発行に影響を及ぼす程度ではないが、多額の地方債発行を伴う今後の長寿命化事業も控えていることから、これまで以上に事業の必要性を精査し、計画的な実施を徹底しながら健全な財政運営に努めていく。</t>
    </r>
    <rPh sb="0" eb="3">
      <t>ケイカクテキ</t>
    </rPh>
    <rPh sb="4" eb="7">
      <t>トウシテキ</t>
    </rPh>
    <rPh sb="7" eb="9">
      <t>j</t>
    </rPh>
    <rPh sb="10" eb="12">
      <t>ジッシ</t>
    </rPh>
    <rPh sb="21" eb="24">
      <t>チホウサイ</t>
    </rPh>
    <rPh sb="24" eb="26">
      <t>ザンダカ</t>
    </rPh>
    <rPh sb="26" eb="27">
      <t>オヨ</t>
    </rPh>
    <rPh sb="28" eb="31">
      <t>ショウカンガク</t>
    </rPh>
    <rPh sb="32" eb="33">
      <t>オモ</t>
    </rPh>
    <rPh sb="37" eb="38">
      <t>スク</t>
    </rPh>
    <rPh sb="44" eb="46">
      <t>ジョウキョウ</t>
    </rPh>
    <rPh sb="51" eb="53">
      <t>ルイジ</t>
    </rPh>
    <rPh sb="53" eb="55">
      <t>ダンタイ</t>
    </rPh>
    <rPh sb="56" eb="57">
      <t>クラ</t>
    </rPh>
    <rPh sb="60" eb="62">
      <t>ショウライ</t>
    </rPh>
    <rPh sb="62" eb="64">
      <t>フタン</t>
    </rPh>
    <rPh sb="64" eb="66">
      <t>ヒリツ</t>
    </rPh>
    <rPh sb="76" eb="78">
      <t>ジッシツ</t>
    </rPh>
    <rPh sb="78" eb="81">
      <t>コウサイヒ</t>
    </rPh>
    <rPh sb="81" eb="83">
      <t>ヒリツ</t>
    </rPh>
    <rPh sb="95" eb="96">
      <t>タカ</t>
    </rPh>
    <rPh sb="164" eb="166">
      <t>イジョウ</t>
    </rPh>
    <rPh sb="167" eb="169">
      <t>j</t>
    </rPh>
    <rPh sb="170" eb="173">
      <t>ヒツヨウセイ</t>
    </rPh>
    <rPh sb="174" eb="176">
      <t>セイサ</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</si>
</sst>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0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0" fontId="7" fillId="0" borderId="39" xfId="4" applyFont="1" applyBorder="1">
      <alignment vertical="center"/>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0" fontId="7" fillId="0" borderId="41" xfId="4" applyFont="1" applyBorder="1">
      <alignment vertical="center"/>
    </xf>
    <xf numFmtId="0" fontId="7" fillId="0" borderId="45"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Border="1" applyAlignment="1">
      <alignment horizontal="center" vertical="center" wrapText="1"/>
    </xf>
    <xf numFmtId="177" fontId="8" fillId="0" borderId="5" xfId="5" applyNumberFormat="1" applyFont="1" applyBorder="1" applyAlignment="1">
      <alignment horizontal="right" vertical="center" shrinkToFit="1"/>
    </xf>
    <xf numFmtId="177" fontId="8" fillId="0" borderId="10" xfId="5" applyNumberFormat="1" applyFont="1" applyBorder="1" applyAlignment="1">
      <alignment horizontal="right" vertical="center" shrinkToFit="1"/>
    </xf>
    <xf numFmtId="0" fontId="8" fillId="0" borderId="11" xfId="1" applyFont="1" applyBorder="1" applyAlignment="1">
      <alignment horizontal="center" vertical="center" wrapText="1"/>
    </xf>
    <xf numFmtId="177" fontId="8" fillId="0" borderId="15" xfId="5" applyNumberFormat="1" applyFont="1" applyBorder="1" applyAlignment="1">
      <alignment horizontal="right" vertical="center" shrinkToFit="1"/>
    </xf>
    <xf numFmtId="177" fontId="8" fillId="0" borderId="16" xfId="5" applyNumberFormat="1" applyFont="1" applyBorder="1" applyAlignment="1">
      <alignment horizontal="right" vertical="center" shrinkToFit="1"/>
    </xf>
    <xf numFmtId="177" fontId="8" fillId="0" borderId="34" xfId="5" applyNumberFormat="1" applyFont="1" applyBorder="1" applyAlignment="1">
      <alignment horizontal="right" vertical="center" shrinkToFit="1"/>
    </xf>
    <xf numFmtId="177" fontId="8" fillId="0" borderId="35" xfId="5" applyNumberFormat="1" applyFont="1" applyBorder="1" applyAlignment="1">
      <alignment horizontal="right" vertical="center" shrinkToFit="1"/>
    </xf>
    <xf numFmtId="0" fontId="8" fillId="0" borderId="47" xfId="1" applyFont="1" applyBorder="1" applyAlignment="1">
      <alignment horizontal="center" vertical="center"/>
    </xf>
    <xf numFmtId="177" fontId="8" fillId="0" borderId="34" xfId="5" applyNumberFormat="1" applyFont="1" applyBorder="1" applyAlignment="1" applyProtection="1">
      <alignment horizontal="right" vertical="center" shrinkToFit="1"/>
      <protection locked="0"/>
    </xf>
    <xf numFmtId="177" fontId="8" fillId="0" borderId="35" xfId="5" applyNumberFormat="1" applyFont="1" applyBorder="1" applyAlignment="1" applyProtection="1">
      <alignment horizontal="right" vertical="center" shrinkToFit="1"/>
      <protection locked="0"/>
    </xf>
    <xf numFmtId="0" fontId="8" fillId="0" borderId="48" xfId="1" applyFont="1" applyBorder="1" applyAlignment="1">
      <alignment horizontal="center" vertical="center"/>
    </xf>
    <xf numFmtId="177" fontId="8" fillId="0" borderId="21" xfId="5" applyNumberFormat="1" applyFont="1" applyBorder="1" applyAlignment="1" applyProtection="1">
      <alignment horizontal="right" vertical="center" shrinkToFit="1"/>
      <protection locked="0"/>
    </xf>
    <xf numFmtId="177" fontId="8" fillId="0" borderId="22" xfId="5" applyNumberFormat="1" applyFont="1" applyBorder="1" applyAlignment="1" applyProtection="1">
      <alignment horizontal="right" vertical="center" shrinkToFit="1"/>
      <protection locked="0"/>
    </xf>
    <xf numFmtId="0" fontId="8" fillId="0" borderId="1" xfId="1" applyFont="1" applyBorder="1" applyAlignment="1">
      <alignment horizontal="center" vertical="center"/>
    </xf>
    <xf numFmtId="177" fontId="8" fillId="0" borderId="49" xfId="5" applyNumberFormat="1" applyFont="1" applyBorder="1" applyAlignment="1">
      <alignment horizontal="right" vertical="center" shrinkToFit="1"/>
    </xf>
    <xf numFmtId="177" fontId="8" fillId="0" borderId="6" xfId="5" applyNumberFormat="1" applyFont="1" applyBorder="1" applyAlignment="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54" xfId="6" applyNumberFormat="1" applyFont="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Border="1" applyAlignment="1">
      <alignment vertical="center"/>
    </xf>
    <xf numFmtId="179" fontId="13" fillId="0" borderId="57" xfId="6" applyNumberFormat="1" applyFont="1" applyBorder="1" applyAlignment="1">
      <alignment vertical="center"/>
    </xf>
    <xf numFmtId="180" fontId="13" fillId="0" borderId="55" xfId="6" applyNumberFormat="1" applyFont="1" applyBorder="1" applyAlignment="1">
      <alignment vertical="center"/>
    </xf>
    <xf numFmtId="179" fontId="13" fillId="0" borderId="58" xfId="6" applyNumberFormat="1" applyFont="1" applyBorder="1" applyAlignment="1">
      <alignment vertical="center"/>
    </xf>
    <xf numFmtId="180" fontId="13" fillId="0" borderId="59" xfId="6" applyNumberFormat="1" applyFont="1" applyBorder="1" applyAlignment="1">
      <alignment vertical="center"/>
    </xf>
    <xf numFmtId="180" fontId="13" fillId="0" borderId="56" xfId="6" applyNumberFormat="1" applyFont="1" applyBorder="1" applyAlignment="1">
      <alignment vertical="center"/>
    </xf>
    <xf numFmtId="179" fontId="13" fillId="0" borderId="56" xfId="6" applyNumberFormat="1" applyFont="1" applyBorder="1" applyAlignment="1">
      <alignment vertical="center" wrapText="1"/>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lignment vertical="center"/>
    </xf>
    <xf numFmtId="49" fontId="15" fillId="0" borderId="0" xfId="8" applyNumberFormat="1" applyFont="1">
      <alignment vertical="center"/>
    </xf>
    <xf numFmtId="0" fontId="17" fillId="0" borderId="0" xfId="8" applyFont="1">
      <alignment vertical="center"/>
    </xf>
    <xf numFmtId="0" fontId="18" fillId="0" borderId="0" xfId="8" applyFont="1">
      <alignment vertical="center"/>
    </xf>
    <xf numFmtId="0" fontId="15" fillId="0" borderId="36" xfId="8" applyFont="1" applyBorder="1" applyAlignment="1">
      <alignment horizontal="left" vertical="center"/>
    </xf>
    <xf numFmtId="0" fontId="15" fillId="0" borderId="8" xfId="8" applyFont="1" applyBorder="1" applyAlignment="1">
      <alignment horizontal="left" vertical="center"/>
    </xf>
    <xf numFmtId="0" fontId="15" fillId="0" borderId="9" xfId="8" applyFont="1" applyBorder="1" applyAlignment="1">
      <alignment horizontal="left" vertical="center"/>
    </xf>
    <xf numFmtId="184" fontId="15" fillId="0" borderId="36" xfId="8" applyNumberFormat="1" applyFont="1" applyBorder="1" applyAlignment="1">
      <alignment horizontal="right" vertical="center" shrinkToFit="1"/>
    </xf>
    <xf numFmtId="184" fontId="15" fillId="0" borderId="8" xfId="8" applyNumberFormat="1" applyFont="1" applyBorder="1" applyAlignment="1">
      <alignment horizontal="right" vertical="center" shrinkToFit="1"/>
    </xf>
    <xf numFmtId="184" fontId="15" fillId="0" borderId="9" xfId="8" applyNumberFormat="1" applyFont="1" applyBorder="1" applyAlignment="1">
      <alignment horizontal="right" vertical="center" shrinkToFit="1"/>
    </xf>
    <xf numFmtId="0" fontId="19" fillId="0" borderId="45" xfId="9" applyFont="1" applyBorder="1">
      <alignment vertical="center"/>
    </xf>
    <xf numFmtId="184" fontId="15" fillId="0" borderId="36" xfId="8" applyNumberFormat="1" applyFont="1" applyBorder="1" applyAlignment="1">
      <alignment vertical="center" shrinkToFit="1"/>
    </xf>
    <xf numFmtId="184" fontId="15" fillId="0" borderId="8" xfId="8" applyNumberFormat="1" applyFont="1" applyBorder="1" applyAlignment="1">
      <alignment vertical="center" shrinkToFit="1"/>
    </xf>
    <xf numFmtId="184" fontId="15" fillId="0" borderId="9" xfId="8" applyNumberFormat="1" applyFont="1" applyBorder="1" applyAlignment="1">
      <alignment vertical="center" shrinkToFit="1"/>
    </xf>
    <xf numFmtId="0" fontId="15" fillId="0" borderId="7" xfId="8" applyFont="1" applyBorder="1" applyAlignment="1">
      <alignment horizontal="left" vertical="center"/>
    </xf>
    <xf numFmtId="0" fontId="19" fillId="0" borderId="69" xfId="9" applyFont="1" applyBorder="1" applyAlignment="1">
      <alignment horizontal="center" vertical="center"/>
    </xf>
    <xf numFmtId="0" fontId="15" fillId="0" borderId="7" xfId="8" applyFont="1" applyBorder="1" applyAlignment="1">
      <alignment horizontal="center" vertical="center"/>
    </xf>
    <xf numFmtId="0" fontId="15" fillId="0" borderId="72" xfId="8" applyFont="1" applyBorder="1" applyAlignment="1">
      <alignment horizontal="center" vertical="center"/>
    </xf>
    <xf numFmtId="0" fontId="21" fillId="0" borderId="73" xfId="8" applyFont="1" applyBorder="1" applyAlignment="1">
      <alignment vertical="center" wrapText="1"/>
    </xf>
    <xf numFmtId="0" fontId="21" fillId="0" borderId="74" xfId="8" applyFont="1" applyBorder="1" applyAlignment="1">
      <alignment vertical="center" wrapText="1"/>
    </xf>
    <xf numFmtId="181" fontId="15" fillId="0" borderId="72" xfId="8" applyNumberFormat="1" applyFont="1" applyBorder="1">
      <alignment vertical="center"/>
    </xf>
    <xf numFmtId="181" fontId="15" fillId="0" borderId="73" xfId="8" applyNumberFormat="1" applyFont="1" applyBorder="1">
      <alignment vertical="center"/>
    </xf>
    <xf numFmtId="181" fontId="15" fillId="0" borderId="74" xfId="8" applyNumberFormat="1" applyFont="1" applyBorder="1">
      <alignment vertical="center"/>
    </xf>
    <xf numFmtId="0" fontId="15" fillId="0" borderId="7" xfId="8" applyFont="1" applyBorder="1">
      <alignment vertical="center"/>
    </xf>
    <xf numFmtId="0" fontId="15" fillId="0" borderId="64" xfId="8" applyFont="1" applyBorder="1">
      <alignment vertical="center"/>
    </xf>
    <xf numFmtId="49" fontId="15" fillId="0" borderId="7" xfId="8" applyNumberFormat="1" applyFont="1" applyBorder="1">
      <alignment vertical="center"/>
    </xf>
    <xf numFmtId="0" fontId="15" fillId="0" borderId="0" xfId="8" applyFont="1" applyAlignment="1">
      <alignment horizontal="center" vertical="center"/>
    </xf>
    <xf numFmtId="49" fontId="15" fillId="0" borderId="0" xfId="8" applyNumberFormat="1" applyFont="1" applyAlignment="1">
      <alignment horizontal="center" vertical="center"/>
    </xf>
    <xf numFmtId="0" fontId="15" fillId="0" borderId="64" xfId="8" applyFont="1" applyBorder="1" applyAlignment="1">
      <alignment horizontal="center" vertical="center"/>
    </xf>
    <xf numFmtId="0" fontId="15" fillId="0" borderId="72" xfId="8" applyFont="1" applyBorder="1">
      <alignment vertical="center"/>
    </xf>
    <xf numFmtId="0" fontId="15" fillId="0" borderId="73" xfId="8" applyFont="1" applyBorder="1">
      <alignment vertical="center"/>
    </xf>
    <xf numFmtId="0" fontId="15" fillId="0" borderId="74" xfId="8" applyFont="1" applyBorder="1">
      <alignment vertical="center"/>
    </xf>
    <xf numFmtId="0" fontId="15" fillId="0" borderId="0" xfId="10">
      <alignment vertical="center"/>
    </xf>
    <xf numFmtId="49" fontId="25" fillId="0" borderId="0" xfId="11" applyNumberFormat="1" applyFont="1">
      <alignment vertical="center"/>
    </xf>
    <xf numFmtId="49" fontId="15" fillId="0" borderId="0" xfId="11" applyNumberFormat="1" applyFont="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Alignment="1">
      <alignment horizontal="center" vertical="center" wrapText="1"/>
    </xf>
    <xf numFmtId="0" fontId="15" fillId="0" borderId="52" xfId="11" applyFont="1" applyBorder="1" applyAlignment="1">
      <alignment horizontal="center" vertical="center" wrapText="1"/>
    </xf>
    <xf numFmtId="0" fontId="15" fillId="0" borderId="0" xfId="11" applyFont="1" applyAlignment="1">
      <alignment horizontal="center"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lignment vertical="center"/>
    </xf>
    <xf numFmtId="0" fontId="15" fillId="6" borderId="0" xfId="12" applyFont="1" applyFill="1">
      <alignment vertical="center"/>
    </xf>
    <xf numFmtId="0" fontId="15" fillId="6" borderId="73" xfId="12" applyFont="1" applyFill="1" applyBorder="1">
      <alignment vertical="center"/>
    </xf>
    <xf numFmtId="0" fontId="1" fillId="6" borderId="0" xfId="13" applyFill="1">
      <alignment vertical="center"/>
    </xf>
    <xf numFmtId="0" fontId="1" fillId="0" borderId="0" xfId="13">
      <alignment vertical="center"/>
    </xf>
    <xf numFmtId="0" fontId="27" fillId="6" borderId="0" xfId="12" applyFont="1" applyFill="1">
      <alignment vertical="center"/>
    </xf>
    <xf numFmtId="0" fontId="29" fillId="6" borderId="0" xfId="12" applyFont="1" applyFill="1">
      <alignment vertical="center"/>
    </xf>
    <xf numFmtId="0" fontId="30" fillId="6" borderId="0" xfId="12" applyFont="1" applyFill="1">
      <alignment vertical="center"/>
    </xf>
    <xf numFmtId="0" fontId="30" fillId="6" borderId="0" xfId="13" applyFont="1" applyFill="1">
      <alignment vertical="center"/>
    </xf>
    <xf numFmtId="0" fontId="30" fillId="0" borderId="0" xfId="13" applyFont="1">
      <alignment vertical="center"/>
    </xf>
    <xf numFmtId="0" fontId="29" fillId="0" borderId="97" xfId="12" applyFont="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29" fillId="0" borderId="144" xfId="12" applyFont="1" applyBorder="1" applyAlignment="1" applyProtection="1">
      <alignment horizontal="center" vertical="center" shrinkToFit="1"/>
      <protection locked="0"/>
    </xf>
    <xf numFmtId="0" fontId="29" fillId="6" borderId="0" xfId="12" applyFont="1" applyFill="1" applyAlignment="1">
      <alignment horizontal="center" vertical="center" shrinkToFit="1"/>
    </xf>
    <xf numFmtId="0" fontId="29" fillId="6" borderId="0" xfId="12" applyFont="1" applyFill="1" applyAlignment="1">
      <alignment horizontal="left" vertical="center" shrinkToFit="1"/>
    </xf>
    <xf numFmtId="177" fontId="29" fillId="6" borderId="0" xfId="12" applyNumberFormat="1" applyFont="1" applyFill="1" applyAlignment="1">
      <alignment horizontal="right" vertical="center" shrinkToFit="1"/>
    </xf>
    <xf numFmtId="177" fontId="29" fillId="6" borderId="0" xfId="12" applyNumberFormat="1" applyFont="1" applyFill="1" applyAlignment="1">
      <alignment horizontal="left" vertical="center" shrinkToFit="1"/>
    </xf>
    <xf numFmtId="0" fontId="29" fillId="6" borderId="73" xfId="12" applyFont="1" applyFill="1" applyBorder="1">
      <alignment vertical="center"/>
    </xf>
    <xf numFmtId="0" fontId="29" fillId="6" borderId="73" xfId="12" applyFont="1" applyFill="1" applyBorder="1" applyAlignment="1">
      <alignment horizontal="center" vertical="center"/>
    </xf>
    <xf numFmtId="0" fontId="29" fillId="6" borderId="31" xfId="12" applyFont="1" applyFill="1" applyBorder="1">
      <alignment vertical="center"/>
    </xf>
    <xf numFmtId="0" fontId="29" fillId="6" borderId="11" xfId="12" applyFont="1" applyFill="1" applyBorder="1">
      <alignment vertical="center"/>
    </xf>
    <xf numFmtId="0" fontId="29" fillId="6" borderId="12" xfId="12" applyFont="1" applyFill="1" applyBorder="1">
      <alignment vertical="center"/>
    </xf>
    <xf numFmtId="0" fontId="29" fillId="6" borderId="64" xfId="12" applyFont="1" applyFill="1" applyBorder="1">
      <alignment vertical="center"/>
    </xf>
    <xf numFmtId="0" fontId="29" fillId="6" borderId="0" xfId="12" applyFont="1" applyFill="1" applyAlignment="1">
      <alignment horizontal="center" vertical="center"/>
    </xf>
    <xf numFmtId="0" fontId="30" fillId="6" borderId="0" xfId="12" applyFont="1" applyFill="1" applyAlignment="1">
      <alignment horizontal="center" vertical="center"/>
    </xf>
    <xf numFmtId="0" fontId="30" fillId="6" borderId="7" xfId="12" applyFont="1" applyFill="1" applyBorder="1">
      <alignment vertical="center"/>
    </xf>
    <xf numFmtId="0" fontId="32" fillId="6" borderId="0" xfId="13" applyFont="1" applyFill="1">
      <alignment vertical="center"/>
    </xf>
    <xf numFmtId="0" fontId="12" fillId="6" borderId="0" xfId="6" applyFill="1" applyProtection="1">
      <protection hidden="1"/>
    </xf>
    <xf numFmtId="0" fontId="12" fillId="6" borderId="0" xfId="6" applyFill="1"/>
    <xf numFmtId="0" fontId="1" fillId="0" borderId="0" xfId="16" applyFont="1">
      <alignment vertical="center"/>
    </xf>
    <xf numFmtId="0" fontId="29" fillId="0" borderId="41" xfId="16" applyFont="1" applyBorder="1">
      <alignment vertical="center"/>
    </xf>
    <xf numFmtId="0" fontId="1" fillId="0" borderId="12" xfId="16" applyFont="1" applyBorder="1">
      <alignment vertical="center"/>
    </xf>
    <xf numFmtId="0" fontId="1" fillId="0" borderId="46" xfId="16" applyFont="1" applyBorder="1">
      <alignment vertical="center"/>
    </xf>
    <xf numFmtId="0" fontId="1" fillId="0" borderId="62"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0"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2" xfId="16" applyNumberFormat="1" applyFont="1" applyBorder="1">
      <alignment vertical="center"/>
    </xf>
    <xf numFmtId="190" fontId="13" fillId="0" borderId="34" xfId="16" applyNumberFormat="1" applyFont="1" applyBorder="1" applyAlignment="1">
      <alignment horizontal="right" vertical="center" shrinkToFit="1"/>
    </xf>
    <xf numFmtId="190" fontId="13" fillId="0" borderId="186" xfId="16" applyNumberFormat="1" applyFont="1" applyBorder="1" applyAlignment="1">
      <alignment horizontal="right" vertical="center" shrinkToFit="1"/>
    </xf>
    <xf numFmtId="190" fontId="3" fillId="0" borderId="50" xfId="16" applyNumberFormat="1" applyFont="1" applyBorder="1" applyAlignment="1">
      <alignment horizontal="right" vertical="center" shrinkToFit="1"/>
    </xf>
    <xf numFmtId="178" fontId="3" fillId="0" borderId="38" xfId="16" applyNumberFormat="1" applyFont="1" applyBorder="1">
      <alignment vertical="center"/>
    </xf>
    <xf numFmtId="187" fontId="13" fillId="0" borderId="34" xfId="16" applyNumberFormat="1" applyFont="1" applyBorder="1" applyAlignment="1">
      <alignment horizontal="right" vertical="center" shrinkToFit="1"/>
    </xf>
    <xf numFmtId="187" fontId="13" fillId="0" borderId="186" xfId="16" applyNumberFormat="1" applyFont="1" applyBorder="1" applyAlignment="1">
      <alignment horizontal="right" vertical="center" shrinkToFit="1"/>
    </xf>
    <xf numFmtId="187" fontId="3" fillId="0" borderId="50"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2" xfId="16" applyNumberFormat="1" applyFont="1" applyBorder="1">
      <alignment vertical="center"/>
    </xf>
    <xf numFmtId="189" fontId="3" fillId="0" borderId="52"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6"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2" xfId="16" applyFont="1" applyBorder="1">
      <alignment vertical="center"/>
    </xf>
    <xf numFmtId="0" fontId="29" fillId="0" borderId="62" xfId="16" applyFont="1" applyBorder="1">
      <alignment vertical="center"/>
    </xf>
    <xf numFmtId="0" fontId="1" fillId="0" borderId="52" xfId="17" applyFont="1" applyBorder="1">
      <alignment vertical="center"/>
    </xf>
    <xf numFmtId="189" fontId="3" fillId="0" borderId="52" xfId="17" applyNumberFormat="1" applyFont="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54" xfId="19" applyNumberFormat="1" applyFont="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Border="1" applyAlignment="1">
      <alignment horizontal="right" vertical="center" shrinkToFit="1"/>
    </xf>
    <xf numFmtId="177" fontId="13" fillId="0" borderId="57" xfId="19" applyNumberFormat="1" applyFont="1" applyBorder="1" applyAlignment="1">
      <alignment horizontal="right" vertical="center" shrinkToFit="1"/>
    </xf>
    <xf numFmtId="187" fontId="13" fillId="0" borderId="55" xfId="19" applyNumberFormat="1" applyFont="1" applyBorder="1" applyAlignment="1">
      <alignment horizontal="right" vertical="center" shrinkToFit="1"/>
    </xf>
    <xf numFmtId="177" fontId="13" fillId="0" borderId="58" xfId="19" applyNumberFormat="1" applyFont="1" applyBorder="1" applyAlignment="1">
      <alignment horizontal="right" vertical="center" shrinkToFit="1"/>
    </xf>
    <xf numFmtId="187" fontId="13" fillId="0" borderId="59" xfId="19" applyNumberFormat="1" applyFont="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87" fontId="13"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2"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29" fillId="0" borderId="0" xfId="16" applyFont="1">
      <alignment vertical="center"/>
    </xf>
    <xf numFmtId="0" fontId="1" fillId="0" borderId="3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36" xfId="8" applyFont="1" applyBorder="1" applyAlignment="1">
      <alignment horizontal="center" vertical="center"/>
    </xf>
    <xf numFmtId="0" fontId="15" fillId="0" borderId="8" xfId="8" applyFont="1" applyBorder="1" applyAlignment="1">
      <alignment horizontal="center" vertical="center"/>
    </xf>
    <xf numFmtId="0" fontId="15" fillId="0" borderId="9" xfId="8" applyFont="1" applyBorder="1" applyAlignment="1">
      <alignment horizontal="center" vertical="center"/>
    </xf>
    <xf numFmtId="0" fontId="19" fillId="0" borderId="36" xfId="7" applyFont="1" applyBorder="1" applyAlignment="1">
      <alignment horizontal="left" vertical="center"/>
    </xf>
    <xf numFmtId="0" fontId="19" fillId="0" borderId="8" xfId="7" applyFont="1" applyBorder="1" applyAlignment="1">
      <alignment horizontal="left" vertical="center"/>
    </xf>
    <xf numFmtId="0" fontId="19" fillId="0" borderId="9" xfId="7" applyFont="1" applyBorder="1" applyAlignment="1">
      <alignment horizontal="left" vertical="center"/>
    </xf>
    <xf numFmtId="178" fontId="15" fillId="0" borderId="36" xfId="8" applyNumberFormat="1" applyFont="1" applyBorder="1" applyAlignment="1">
      <alignment horizontal="right" vertical="center" shrinkToFit="1"/>
    </xf>
    <xf numFmtId="178" fontId="15" fillId="0" borderId="8" xfId="8" applyNumberFormat="1" applyFont="1" applyBorder="1" applyAlignment="1">
      <alignment horizontal="right" vertical="center" shrinkToFit="1"/>
    </xf>
    <xf numFmtId="178" fontId="15" fillId="0" borderId="9" xfId="8" applyNumberFormat="1" applyFont="1" applyBorder="1" applyAlignment="1">
      <alignment horizontal="right" vertical="center" shrinkToFit="1"/>
    </xf>
    <xf numFmtId="0" fontId="15" fillId="0" borderId="36" xfId="8" applyFont="1" applyBorder="1" applyAlignment="1">
      <alignment horizontal="left" vertical="center"/>
    </xf>
    <xf numFmtId="0" fontId="15" fillId="0" borderId="8" xfId="8" applyFont="1" applyBorder="1" applyAlignment="1">
      <alignment horizontal="left" vertical="center"/>
    </xf>
    <xf numFmtId="0" fontId="15" fillId="0" borderId="9" xfId="8" applyFont="1" applyBorder="1" applyAlignment="1">
      <alignment horizontal="left" vertical="center"/>
    </xf>
    <xf numFmtId="181" fontId="15" fillId="0" borderId="36" xfId="8" applyNumberFormat="1" applyFont="1" applyBorder="1" applyAlignment="1">
      <alignment horizontal="right" vertical="center" shrinkToFit="1"/>
    </xf>
    <xf numFmtId="181" fontId="15" fillId="0" borderId="8" xfId="8" applyNumberFormat="1" applyFont="1" applyBorder="1" applyAlignment="1">
      <alignment horizontal="right" vertical="center" shrinkToFit="1"/>
    </xf>
    <xf numFmtId="181" fontId="15" fillId="0" borderId="9" xfId="8" applyNumberFormat="1" applyFont="1" applyBorder="1" applyAlignment="1">
      <alignment horizontal="right" vertical="center" shrinkToFit="1"/>
    </xf>
    <xf numFmtId="49" fontId="16" fillId="0" borderId="0" xfId="8" applyNumberFormat="1" applyFont="1" applyAlignment="1">
      <alignment horizontal="center" vertical="center"/>
    </xf>
    <xf numFmtId="0" fontId="15" fillId="0" borderId="4" xfId="8" applyFont="1" applyBorder="1" applyAlignment="1">
      <alignment horizontal="center" vertical="center"/>
    </xf>
    <xf numFmtId="0" fontId="15" fillId="0" borderId="23" xfId="8" applyFont="1" applyBorder="1" applyAlignment="1">
      <alignment horizontal="center" vertical="center"/>
    </xf>
    <xf numFmtId="0" fontId="15" fillId="0" borderId="5" xfId="8" applyFont="1" applyBorder="1" applyAlignment="1">
      <alignment horizontal="center" vertical="center"/>
    </xf>
    <xf numFmtId="0" fontId="15" fillId="0" borderId="47" xfId="8" applyFont="1" applyBorder="1" applyAlignment="1">
      <alignment horizontal="center" vertical="center"/>
    </xf>
    <xf numFmtId="0" fontId="15" fillId="0" borderId="38" xfId="8" applyFont="1" applyBorder="1" applyAlignment="1">
      <alignment horizontal="center" vertical="center"/>
    </xf>
    <xf numFmtId="0" fontId="15" fillId="0" borderId="61" xfId="8" applyFont="1" applyBorder="1" applyAlignment="1">
      <alignment horizontal="center" vertical="center"/>
    </xf>
    <xf numFmtId="0" fontId="15" fillId="0" borderId="66" xfId="8" applyFont="1" applyBorder="1" applyAlignment="1">
      <alignment horizontal="center" vertical="center"/>
    </xf>
    <xf numFmtId="0" fontId="15" fillId="0" borderId="40" xfId="8" applyFont="1" applyBorder="1" applyAlignment="1">
      <alignment horizontal="center" vertical="center"/>
    </xf>
    <xf numFmtId="0" fontId="15" fillId="0" borderId="45" xfId="8" applyFont="1" applyBorder="1" applyAlignment="1">
      <alignment horizontal="center" vertical="center"/>
    </xf>
    <xf numFmtId="0" fontId="15" fillId="0" borderId="60" xfId="8" applyFont="1" applyBorder="1" applyAlignment="1">
      <alignment horizontal="center" vertical="center"/>
    </xf>
    <xf numFmtId="0" fontId="15" fillId="0" borderId="10" xfId="8" applyFont="1" applyBorder="1" applyAlignment="1">
      <alignment horizontal="center" vertical="center"/>
    </xf>
    <xf numFmtId="0" fontId="15" fillId="0" borderId="62" xfId="8" applyFont="1" applyBorder="1" applyAlignment="1">
      <alignment horizontal="center" vertical="center"/>
    </xf>
    <xf numFmtId="0" fontId="15" fillId="0" borderId="63" xfId="8" applyFont="1" applyBorder="1" applyAlignment="1">
      <alignment horizontal="center" vertical="center"/>
    </xf>
    <xf numFmtId="0" fontId="15" fillId="0" borderId="37" xfId="8" applyFont="1" applyBorder="1" applyAlignment="1">
      <alignment horizontal="center" vertical="center"/>
    </xf>
    <xf numFmtId="0" fontId="15" fillId="0" borderId="67" xfId="8" applyFont="1" applyBorder="1" applyAlignment="1">
      <alignment horizontal="center" vertical="center"/>
    </xf>
    <xf numFmtId="0" fontId="15" fillId="0" borderId="7" xfId="8" applyFont="1" applyBorder="1" applyAlignment="1">
      <alignment horizontal="center" vertical="center"/>
    </xf>
    <xf numFmtId="0" fontId="15" fillId="0" borderId="0" xfId="8" applyFont="1" applyAlignment="1">
      <alignment horizontal="center" vertical="center"/>
    </xf>
    <xf numFmtId="0" fontId="15" fillId="0" borderId="24" xfId="8" applyFont="1" applyBorder="1" applyAlignment="1">
      <alignment horizontal="center" vertical="center"/>
    </xf>
    <xf numFmtId="0" fontId="15" fillId="0" borderId="52" xfId="8" applyFont="1" applyBorder="1" applyAlignment="1">
      <alignment horizontal="center" vertical="center"/>
    </xf>
    <xf numFmtId="0" fontId="15" fillId="0" borderId="64" xfId="8" applyFont="1" applyBorder="1" applyAlignment="1">
      <alignment horizontal="center" vertical="center"/>
    </xf>
    <xf numFmtId="0" fontId="15" fillId="0" borderId="65" xfId="8" applyFont="1" applyBorder="1" applyAlignment="1">
      <alignment horizontal="center" vertical="center"/>
    </xf>
    <xf numFmtId="0" fontId="15" fillId="0" borderId="1" xfId="8" applyFont="1" applyBorder="1" applyAlignment="1">
      <alignment horizontal="center" vertical="center"/>
    </xf>
    <xf numFmtId="0" fontId="15" fillId="0" borderId="2" xfId="8" applyFont="1" applyBorder="1" applyAlignment="1">
      <alignment horizontal="center" vertical="center"/>
    </xf>
    <xf numFmtId="0" fontId="15" fillId="0" borderId="3" xfId="8" applyFont="1" applyBorder="1" applyAlignment="1">
      <alignment horizontal="center" vertical="center"/>
    </xf>
    <xf numFmtId="181" fontId="15" fillId="0" borderId="7" xfId="8" applyNumberFormat="1" applyFont="1" applyBorder="1" applyAlignment="1">
      <alignment horizontal="right" vertical="center" shrinkToFit="1"/>
    </xf>
    <xf numFmtId="181" fontId="15" fillId="0" borderId="0" xfId="8" applyNumberFormat="1" applyFont="1" applyAlignment="1">
      <alignment horizontal="right" vertical="center" shrinkToFit="1"/>
    </xf>
    <xf numFmtId="181" fontId="15" fillId="0" borderId="64" xfId="8" applyNumberFormat="1" applyFont="1" applyBorder="1" applyAlignment="1">
      <alignment horizontal="right" vertical="center" shrinkToFit="1"/>
    </xf>
    <xf numFmtId="178" fontId="15" fillId="0" borderId="7" xfId="8" applyNumberFormat="1" applyFont="1" applyBorder="1" applyAlignment="1">
      <alignment horizontal="right" vertical="center" shrinkToFit="1"/>
    </xf>
    <xf numFmtId="178" fontId="15" fillId="0" borderId="0" xfId="8" applyNumberFormat="1" applyFont="1" applyAlignment="1">
      <alignment horizontal="right" vertical="center" shrinkToFit="1"/>
    </xf>
    <xf numFmtId="178" fontId="15" fillId="0" borderId="64" xfId="8" applyNumberFormat="1" applyFont="1" applyBorder="1" applyAlignment="1">
      <alignment horizontal="right" vertical="center" shrinkToFit="1"/>
    </xf>
    <xf numFmtId="0" fontId="15" fillId="0" borderId="7" xfId="8" applyFont="1" applyBorder="1" applyAlignment="1">
      <alignment horizontal="left" vertical="center"/>
    </xf>
    <xf numFmtId="0" fontId="15" fillId="0" borderId="0" xfId="8" applyFont="1" applyAlignment="1">
      <alignment horizontal="left" vertical="center"/>
    </xf>
    <xf numFmtId="0" fontId="15" fillId="0" borderId="64" xfId="8" applyFont="1" applyBorder="1" applyAlignment="1">
      <alignment horizontal="left" vertical="center"/>
    </xf>
    <xf numFmtId="0" fontId="15" fillId="0" borderId="14" xfId="8" applyFont="1" applyBorder="1" applyAlignment="1">
      <alignment horizontal="center" vertical="center"/>
    </xf>
    <xf numFmtId="0" fontId="15" fillId="0" borderId="46" xfId="8" applyFont="1" applyBorder="1" applyAlignment="1">
      <alignment horizontal="center" vertical="center"/>
    </xf>
    <xf numFmtId="0" fontId="15" fillId="0" borderId="15" xfId="8" applyFont="1" applyBorder="1" applyAlignment="1">
      <alignment horizontal="center" vertical="center"/>
    </xf>
    <xf numFmtId="0" fontId="15" fillId="0" borderId="48" xfId="8" applyFont="1" applyBorder="1" applyAlignment="1">
      <alignment horizontal="center" vertical="center"/>
    </xf>
    <xf numFmtId="0" fontId="15" fillId="0" borderId="68" xfId="8" applyFont="1" applyBorder="1" applyAlignment="1">
      <alignment horizontal="center" vertical="center"/>
    </xf>
    <xf numFmtId="0" fontId="15" fillId="0" borderId="69" xfId="8" applyFont="1" applyBorder="1" applyAlignment="1">
      <alignment horizontal="center" vertical="center"/>
    </xf>
    <xf numFmtId="0" fontId="15" fillId="0" borderId="41" xfId="8" applyFont="1" applyBorder="1" applyAlignment="1">
      <alignment horizontal="center" vertical="center"/>
    </xf>
    <xf numFmtId="0" fontId="15" fillId="0" borderId="16" xfId="8" applyFont="1" applyBorder="1" applyAlignment="1">
      <alignment horizontal="center" vertical="center"/>
    </xf>
    <xf numFmtId="0" fontId="15" fillId="0" borderId="70" xfId="8" applyFont="1" applyBorder="1" applyAlignment="1">
      <alignment horizontal="center" vertical="center"/>
    </xf>
    <xf numFmtId="0" fontId="15" fillId="0" borderId="71" xfId="8" applyFont="1" applyBorder="1" applyAlignment="1">
      <alignment horizontal="center" vertical="center"/>
    </xf>
    <xf numFmtId="0" fontId="15" fillId="0" borderId="11" xfId="8" applyFont="1" applyBorder="1" applyAlignment="1">
      <alignment horizontal="center" vertical="center"/>
    </xf>
    <xf numFmtId="0" fontId="15" fillId="0" borderId="12" xfId="8" applyFont="1" applyBorder="1" applyAlignment="1">
      <alignment horizontal="center" vertical="center"/>
    </xf>
    <xf numFmtId="0" fontId="15" fillId="0" borderId="72" xfId="8" applyFont="1" applyBorder="1" applyAlignment="1">
      <alignment horizontal="center" vertical="center"/>
    </xf>
    <xf numFmtId="0" fontId="15" fillId="0" borderId="73" xfId="8" applyFont="1" applyBorder="1" applyAlignment="1">
      <alignment horizontal="center" vertical="center"/>
    </xf>
    <xf numFmtId="49" fontId="15" fillId="0" borderId="41" xfId="8" applyNumberFormat="1" applyFont="1" applyBorder="1" applyAlignment="1">
      <alignment horizontal="center" vertical="center"/>
    </xf>
    <xf numFmtId="49" fontId="15" fillId="0" borderId="12" xfId="8" applyNumberFormat="1" applyFont="1" applyBorder="1" applyAlignment="1">
      <alignment horizontal="center" vertical="center"/>
    </xf>
    <xf numFmtId="49" fontId="15" fillId="0" borderId="13" xfId="8" applyNumberFormat="1" applyFont="1" applyBorder="1" applyAlignment="1">
      <alignment horizontal="center" vertical="center"/>
    </xf>
    <xf numFmtId="49" fontId="15" fillId="0" borderId="62" xfId="8" applyNumberFormat="1" applyFont="1" applyBorder="1" applyAlignment="1">
      <alignment horizontal="center" vertical="center"/>
    </xf>
    <xf numFmtId="49" fontId="15" fillId="0" borderId="0" xfId="8" applyNumberFormat="1" applyFont="1" applyAlignment="1">
      <alignment horizontal="center" vertical="center"/>
    </xf>
    <xf numFmtId="49" fontId="15" fillId="0" borderId="64" xfId="8" applyNumberFormat="1" applyFont="1" applyBorder="1" applyAlignment="1">
      <alignment horizontal="center" vertical="center"/>
    </xf>
    <xf numFmtId="49" fontId="15" fillId="0" borderId="70" xfId="8" applyNumberFormat="1" applyFont="1" applyBorder="1" applyAlignment="1">
      <alignment horizontal="center" vertical="center"/>
    </xf>
    <xf numFmtId="49" fontId="15" fillId="0" borderId="73" xfId="8" applyNumberFormat="1" applyFont="1" applyBorder="1" applyAlignment="1">
      <alignment horizontal="center" vertical="center"/>
    </xf>
    <xf numFmtId="49" fontId="15" fillId="0" borderId="74" xfId="8" applyNumberFormat="1" applyFont="1" applyBorder="1" applyAlignment="1">
      <alignment horizontal="center" vertical="center"/>
    </xf>
    <xf numFmtId="0" fontId="15" fillId="0" borderId="30" xfId="8" applyFont="1" applyBorder="1">
      <alignment vertical="center"/>
    </xf>
    <xf numFmtId="0" fontId="15" fillId="0" borderId="31" xfId="8" applyFont="1" applyBorder="1">
      <alignment vertical="center"/>
    </xf>
    <xf numFmtId="0" fontId="15" fillId="0" borderId="42" xfId="8" applyFont="1" applyBorder="1">
      <alignment vertical="center"/>
    </xf>
    <xf numFmtId="0" fontId="15" fillId="0" borderId="39" xfId="8" applyFont="1" applyBorder="1" applyAlignment="1">
      <alignment horizontal="center" vertical="center"/>
    </xf>
    <xf numFmtId="0" fontId="15" fillId="0" borderId="31" xfId="8" applyFont="1" applyBorder="1" applyAlignment="1">
      <alignment horizontal="center" vertical="center"/>
    </xf>
    <xf numFmtId="0" fontId="19" fillId="0" borderId="7" xfId="7" applyFont="1" applyBorder="1" applyAlignment="1">
      <alignment horizontal="left" vertical="center"/>
    </xf>
    <xf numFmtId="0" fontId="19" fillId="0" borderId="0" xfId="7" applyFont="1" applyAlignment="1">
      <alignment horizontal="left" vertical="center"/>
    </xf>
    <xf numFmtId="0" fontId="19" fillId="0" borderId="64" xfId="7" applyFont="1" applyBorder="1" applyAlignment="1">
      <alignment horizontal="left" vertical="center"/>
    </xf>
    <xf numFmtId="182" fontId="15" fillId="0" borderId="7" xfId="8" applyNumberFormat="1" applyFont="1" applyBorder="1" applyAlignment="1">
      <alignment horizontal="right" vertical="center" shrinkToFit="1"/>
    </xf>
    <xf numFmtId="182" fontId="15" fillId="0" borderId="0" xfId="8" applyNumberFormat="1" applyFont="1" applyAlignment="1">
      <alignment horizontal="right" vertical="center" shrinkToFit="1"/>
    </xf>
    <xf numFmtId="182" fontId="15" fillId="0" borderId="64" xfId="8" applyNumberFormat="1" applyFont="1" applyBorder="1" applyAlignment="1">
      <alignment horizontal="right" vertical="center" shrinkToFit="1"/>
    </xf>
    <xf numFmtId="183" fontId="15" fillId="0" borderId="7" xfId="8" applyNumberFormat="1" applyFont="1" applyBorder="1" applyAlignment="1">
      <alignment horizontal="right" vertical="center" shrinkToFit="1"/>
    </xf>
    <xf numFmtId="183" fontId="15" fillId="0" borderId="0" xfId="8" applyNumberFormat="1" applyFont="1" applyAlignment="1">
      <alignment horizontal="right" vertical="center" shrinkToFit="1"/>
    </xf>
    <xf numFmtId="183" fontId="15" fillId="0" borderId="64" xfId="8" applyNumberFormat="1" applyFont="1" applyBorder="1" applyAlignment="1">
      <alignment horizontal="right" vertical="center" shrinkToFit="1"/>
    </xf>
    <xf numFmtId="0" fontId="15" fillId="0" borderId="75" xfId="8" applyFont="1" applyBorder="1" applyAlignment="1">
      <alignment horizontal="center" vertical="center"/>
    </xf>
    <xf numFmtId="0" fontId="15" fillId="0" borderId="76" xfId="8" applyFont="1" applyBorder="1">
      <alignment vertical="center"/>
    </xf>
    <xf numFmtId="0" fontId="15" fillId="0" borderId="25" xfId="8" applyFont="1" applyBorder="1">
      <alignment vertical="center"/>
    </xf>
    <xf numFmtId="0" fontId="15" fillId="0" borderId="77" xfId="8" applyFont="1" applyBorder="1">
      <alignment vertical="center"/>
    </xf>
    <xf numFmtId="178" fontId="15" fillId="0" borderId="76" xfId="8" applyNumberFormat="1" applyFont="1" applyBorder="1" applyAlignment="1">
      <alignment horizontal="right" vertical="center" shrinkToFit="1"/>
    </xf>
    <xf numFmtId="178" fontId="15" fillId="0" borderId="25" xfId="8" applyNumberFormat="1" applyFont="1" applyBorder="1" applyAlignment="1">
      <alignment horizontal="right" vertical="center" shrinkToFit="1"/>
    </xf>
    <xf numFmtId="178" fontId="15" fillId="0" borderId="26" xfId="8" applyNumberFormat="1" applyFont="1" applyBorder="1" applyAlignment="1">
      <alignment horizontal="right" vertical="center" shrinkToFit="1"/>
    </xf>
    <xf numFmtId="0" fontId="15" fillId="0" borderId="39" xfId="8" applyFont="1" applyBorder="1">
      <alignment vertical="center"/>
    </xf>
    <xf numFmtId="178" fontId="15" fillId="0" borderId="39" xfId="8" applyNumberFormat="1" applyFont="1" applyBorder="1" applyAlignment="1">
      <alignment horizontal="right" vertical="center" shrinkToFit="1"/>
    </xf>
    <xf numFmtId="178" fontId="15" fillId="0" borderId="31" xfId="8" applyNumberFormat="1" applyFont="1" applyBorder="1" applyAlignment="1">
      <alignment horizontal="right" vertical="center" shrinkToFit="1"/>
    </xf>
    <xf numFmtId="178" fontId="15" fillId="0" borderId="32" xfId="8" applyNumberFormat="1" applyFont="1" applyBorder="1" applyAlignment="1">
      <alignment horizontal="right" vertical="center" shrinkToFit="1"/>
    </xf>
    <xf numFmtId="0" fontId="15" fillId="0" borderId="44" xfId="8" applyFont="1" applyBorder="1">
      <alignment vertical="center"/>
    </xf>
    <xf numFmtId="0" fontId="15" fillId="0" borderId="18" xfId="8" applyFont="1" applyBorder="1">
      <alignment vertical="center"/>
    </xf>
    <xf numFmtId="0" fontId="15" fillId="0" borderId="43" xfId="8" applyFont="1" applyBorder="1">
      <alignment vertical="center"/>
    </xf>
    <xf numFmtId="185" fontId="15" fillId="0" borderId="44" xfId="8" applyNumberFormat="1" applyFont="1" applyBorder="1" applyAlignment="1">
      <alignment horizontal="right" vertical="center" shrinkToFit="1"/>
    </xf>
    <xf numFmtId="185" fontId="15" fillId="0" borderId="18" xfId="8" applyNumberFormat="1" applyFont="1" applyBorder="1" applyAlignment="1">
      <alignment horizontal="right" vertical="center" shrinkToFit="1"/>
    </xf>
    <xf numFmtId="185" fontId="15" fillId="0" borderId="19" xfId="8" applyNumberFormat="1" applyFont="1" applyBorder="1" applyAlignment="1">
      <alignment horizontal="right" vertical="center" shrinkToFit="1"/>
    </xf>
    <xf numFmtId="0" fontId="15" fillId="0" borderId="36" xfId="8" applyFont="1" applyBorder="1" applyAlignment="1">
      <alignment horizontal="center" vertical="center" wrapText="1"/>
    </xf>
    <xf numFmtId="0" fontId="15" fillId="0" borderId="8" xfId="8" applyFont="1" applyBorder="1" applyAlignment="1">
      <alignment horizontal="center" vertical="center" wrapText="1"/>
    </xf>
    <xf numFmtId="0" fontId="15" fillId="0" borderId="23" xfId="8" applyFont="1" applyBorder="1" applyAlignment="1">
      <alignment horizontal="center" vertical="center" wrapText="1"/>
    </xf>
    <xf numFmtId="0" fontId="15" fillId="0" borderId="7" xfId="8" applyFont="1" applyBorder="1" applyAlignment="1">
      <alignment horizontal="center" vertical="center" wrapText="1"/>
    </xf>
    <xf numFmtId="0" fontId="15" fillId="0" borderId="0" xfId="8" applyFont="1" applyAlignment="1">
      <alignment horizontal="center" vertical="center" wrapText="1"/>
    </xf>
    <xf numFmtId="0" fontId="15" fillId="0" borderId="38" xfId="8" applyFont="1" applyBorder="1" applyAlignment="1">
      <alignment horizontal="center" vertical="center" wrapText="1"/>
    </xf>
    <xf numFmtId="0" fontId="15" fillId="0" borderId="72" xfId="8" applyFont="1" applyBorder="1" applyAlignment="1">
      <alignment horizontal="center" vertical="center" wrapText="1"/>
    </xf>
    <xf numFmtId="0" fontId="15" fillId="0" borderId="73" xfId="8" applyFont="1" applyBorder="1" applyAlignment="1">
      <alignment horizontal="center" vertical="center" wrapText="1"/>
    </xf>
    <xf numFmtId="0" fontId="15" fillId="0" borderId="68" xfId="8" applyFont="1" applyBorder="1" applyAlignment="1">
      <alignment horizontal="center" vertical="center" wrapText="1"/>
    </xf>
    <xf numFmtId="0" fontId="19" fillId="0" borderId="60" xfId="8" applyFont="1" applyBorder="1">
      <alignment vertical="center"/>
    </xf>
    <xf numFmtId="0" fontId="19" fillId="0" borderId="25" xfId="8" applyFont="1" applyBorder="1">
      <alignment vertical="center"/>
    </xf>
    <xf numFmtId="0" fontId="19" fillId="0" borderId="77" xfId="8" applyFont="1" applyBorder="1">
      <alignment vertical="center"/>
    </xf>
    <xf numFmtId="178" fontId="19" fillId="0" borderId="60" xfId="8" applyNumberFormat="1" applyFont="1" applyBorder="1" applyAlignment="1">
      <alignment horizontal="right" vertical="center" shrinkToFit="1"/>
    </xf>
    <xf numFmtId="178" fontId="19" fillId="0" borderId="8" xfId="8" applyNumberFormat="1" applyFont="1" applyBorder="1" applyAlignment="1">
      <alignment horizontal="right" vertical="center" shrinkToFit="1"/>
    </xf>
    <xf numFmtId="178" fontId="19" fillId="0" borderId="9" xfId="8" applyNumberFormat="1" applyFont="1" applyBorder="1" applyAlignment="1">
      <alignment horizontal="right" vertical="center" shrinkToFit="1"/>
    </xf>
    <xf numFmtId="0" fontId="15" fillId="0" borderId="30" xfId="8" applyFont="1" applyBorder="1" applyAlignment="1">
      <alignment horizontal="center" vertical="center"/>
    </xf>
    <xf numFmtId="0" fontId="15" fillId="0" borderId="42" xfId="8" applyFont="1" applyBorder="1" applyAlignment="1">
      <alignment horizontal="center" vertical="center"/>
    </xf>
    <xf numFmtId="0" fontId="15" fillId="0" borderId="32" xfId="8" applyFont="1" applyBorder="1" applyAlignment="1">
      <alignment horizontal="center" vertical="center"/>
    </xf>
    <xf numFmtId="0" fontId="19" fillId="0" borderId="41" xfId="8" applyFont="1" applyBorder="1">
      <alignment vertical="center"/>
    </xf>
    <xf numFmtId="0" fontId="19" fillId="0" borderId="31" xfId="8" applyFont="1" applyBorder="1">
      <alignment vertical="center"/>
    </xf>
    <xf numFmtId="0" fontId="19" fillId="0" borderId="42" xfId="8" applyFont="1" applyBorder="1">
      <alignment vertical="center"/>
    </xf>
    <xf numFmtId="178" fontId="19" fillId="0" borderId="39" xfId="8" applyNumberFormat="1" applyFont="1" applyBorder="1" applyAlignment="1">
      <alignment horizontal="right" vertical="center" shrinkToFit="1"/>
    </xf>
    <xf numFmtId="178" fontId="19" fillId="0" borderId="31" xfId="8" applyNumberFormat="1" applyFont="1" applyBorder="1" applyAlignment="1">
      <alignment horizontal="right" vertical="center" shrinkToFit="1"/>
    </xf>
    <xf numFmtId="178" fontId="19" fillId="0" borderId="32" xfId="8" applyNumberFormat="1" applyFont="1" applyBorder="1" applyAlignment="1">
      <alignment horizontal="right" vertical="center" shrinkToFit="1"/>
    </xf>
    <xf numFmtId="181" fontId="15" fillId="0" borderId="39" xfId="8" applyNumberFormat="1" applyFont="1" applyBorder="1" applyAlignment="1">
      <alignment horizontal="right" vertical="center" shrinkToFit="1"/>
    </xf>
    <xf numFmtId="181" fontId="15" fillId="0" borderId="31" xfId="8" applyNumberFormat="1" applyFont="1" applyBorder="1" applyAlignment="1">
      <alignment horizontal="right" vertical="center" shrinkToFit="1"/>
    </xf>
    <xf numFmtId="181" fontId="15" fillId="0" borderId="42" xfId="8" applyNumberFormat="1" applyFont="1" applyBorder="1" applyAlignment="1">
      <alignment horizontal="right" vertical="center" shrinkToFit="1"/>
    </xf>
    <xf numFmtId="181" fontId="15" fillId="0" borderId="32" xfId="8" applyNumberFormat="1" applyFont="1" applyBorder="1" applyAlignment="1">
      <alignment horizontal="right" vertical="center" shrinkToFit="1"/>
    </xf>
    <xf numFmtId="0" fontId="19" fillId="0" borderId="41" xfId="9" applyFont="1" applyBorder="1" applyAlignment="1">
      <alignment horizontal="center" vertical="center" shrinkToFit="1"/>
    </xf>
    <xf numFmtId="0" fontId="19" fillId="0" borderId="12" xfId="9" applyFont="1" applyBorder="1" applyAlignment="1">
      <alignment horizontal="center" vertical="center" shrinkToFit="1"/>
    </xf>
    <xf numFmtId="0" fontId="19" fillId="0" borderId="46" xfId="9" applyFont="1" applyBorder="1" applyAlignment="1">
      <alignment horizontal="center" vertical="center" shrinkToFit="1"/>
    </xf>
    <xf numFmtId="178" fontId="15" fillId="0" borderId="42" xfId="8" applyNumberFormat="1" applyFont="1" applyBorder="1" applyAlignment="1">
      <alignment horizontal="right" vertical="center" shrinkToFit="1"/>
    </xf>
    <xf numFmtId="0" fontId="15" fillId="0" borderId="72" xfId="8" applyFont="1" applyBorder="1" applyAlignment="1">
      <alignment horizontal="left" vertical="center"/>
    </xf>
    <xf numFmtId="0" fontId="15" fillId="0" borderId="73" xfId="8" applyFont="1" applyBorder="1" applyAlignment="1">
      <alignment horizontal="left" vertical="center"/>
    </xf>
    <xf numFmtId="0" fontId="15" fillId="0" borderId="74" xfId="8" applyFont="1" applyBorder="1" applyAlignment="1">
      <alignment horizontal="left" vertical="center"/>
    </xf>
    <xf numFmtId="181" fontId="15" fillId="0" borderId="72" xfId="8" applyNumberFormat="1" applyFont="1" applyBorder="1" applyAlignment="1">
      <alignment horizontal="right" vertical="center" shrinkToFit="1"/>
    </xf>
    <xf numFmtId="181" fontId="15" fillId="0" borderId="73" xfId="8" applyNumberFormat="1" applyFont="1" applyBorder="1" applyAlignment="1">
      <alignment horizontal="right" vertical="center" shrinkToFit="1"/>
    </xf>
    <xf numFmtId="181" fontId="15" fillId="0" borderId="74" xfId="8" applyNumberFormat="1" applyFont="1" applyBorder="1" applyAlignment="1">
      <alignment horizontal="right" vertical="center" shrinkToFit="1"/>
    </xf>
    <xf numFmtId="0" fontId="15" fillId="0" borderId="36" xfId="10" applyBorder="1" applyAlignment="1">
      <alignment horizontal="left" vertical="center"/>
    </xf>
    <xf numFmtId="0" fontId="15" fillId="0" borderId="8" xfId="10" applyBorder="1" applyAlignment="1">
      <alignment horizontal="left" vertical="center"/>
    </xf>
    <xf numFmtId="0" fontId="15" fillId="0" borderId="9" xfId="10" applyBorder="1" applyAlignment="1">
      <alignment horizontal="left" vertical="center"/>
    </xf>
    <xf numFmtId="185" fontId="19" fillId="0" borderId="41" xfId="8" applyNumberFormat="1" applyFont="1" applyBorder="1" applyAlignment="1">
      <alignment horizontal="right" vertical="center" shrinkToFit="1"/>
    </xf>
    <xf numFmtId="185" fontId="19" fillId="0" borderId="12" xfId="8" applyNumberFormat="1" applyFont="1" applyBorder="1" applyAlignment="1">
      <alignment horizontal="right" vertical="center" shrinkToFit="1"/>
    </xf>
    <xf numFmtId="185" fontId="19" fillId="0" borderId="13" xfId="8" applyNumberFormat="1" applyFont="1" applyBorder="1" applyAlignment="1">
      <alignment horizontal="right" vertical="center" shrinkToFit="1"/>
    </xf>
    <xf numFmtId="0" fontId="19" fillId="0" borderId="44" xfId="9" applyFont="1" applyBorder="1" applyAlignment="1">
      <alignment horizontal="center" vertical="center" shrinkToFit="1"/>
    </xf>
    <xf numFmtId="0" fontId="19" fillId="0" borderId="18" xfId="9" applyFont="1" applyBorder="1" applyAlignment="1">
      <alignment horizontal="center" vertical="center" shrinkToFit="1"/>
    </xf>
    <xf numFmtId="0" fontId="19" fillId="0" borderId="43" xfId="9" applyFont="1" applyBorder="1" applyAlignment="1">
      <alignment horizontal="center" vertical="center" shrinkToFit="1"/>
    </xf>
    <xf numFmtId="0" fontId="21" fillId="0" borderId="0" xfId="8" applyFont="1" applyAlignment="1">
      <alignment horizontal="left" vertical="center" wrapText="1"/>
    </xf>
    <xf numFmtId="0" fontId="21" fillId="0" borderId="64" xfId="8" applyFont="1" applyBorder="1" applyAlignment="1">
      <alignment horizontal="left" vertical="center" wrapText="1"/>
    </xf>
    <xf numFmtId="0" fontId="19" fillId="0" borderId="12" xfId="8" applyFont="1" applyBorder="1">
      <alignment vertical="center"/>
    </xf>
    <xf numFmtId="0" fontId="19" fillId="0" borderId="46" xfId="8" applyFont="1" applyBorder="1">
      <alignment vertical="center"/>
    </xf>
    <xf numFmtId="0" fontId="15" fillId="0" borderId="78" xfId="8" applyFont="1" applyBorder="1" applyAlignment="1">
      <alignment horizontal="center" vertical="center"/>
    </xf>
    <xf numFmtId="0" fontId="15" fillId="0" borderId="49" xfId="8" applyFont="1" applyBorder="1" applyAlignment="1">
      <alignment horizontal="center" vertical="center"/>
    </xf>
    <xf numFmtId="183" fontId="15" fillId="0" borderId="49" xfId="8" applyNumberFormat="1" applyFont="1" applyBorder="1" applyAlignment="1">
      <alignment horizontal="right" vertical="center" shrinkToFit="1"/>
    </xf>
    <xf numFmtId="183" fontId="15" fillId="0" borderId="79" xfId="8" applyNumberFormat="1" applyFont="1" applyBorder="1" applyAlignment="1">
      <alignment horizontal="right" vertical="center" shrinkToFit="1"/>
    </xf>
    <xf numFmtId="183" fontId="15" fillId="0" borderId="6" xfId="8" applyNumberFormat="1" applyFont="1" applyBorder="1" applyAlignment="1">
      <alignment horizontal="right" vertical="center" shrinkToFit="1"/>
    </xf>
    <xf numFmtId="181" fontId="15" fillId="0" borderId="44" xfId="8" applyNumberFormat="1" applyFont="1" applyBorder="1" applyAlignment="1">
      <alignment horizontal="right" vertical="center" shrinkToFit="1"/>
    </xf>
    <xf numFmtId="181" fontId="15" fillId="0" borderId="18" xfId="8" applyNumberFormat="1" applyFont="1" applyBorder="1" applyAlignment="1">
      <alignment horizontal="right" vertical="center" shrinkToFit="1"/>
    </xf>
    <xf numFmtId="181" fontId="15" fillId="0" borderId="43" xfId="8" applyNumberFormat="1" applyFont="1" applyBorder="1" applyAlignment="1">
      <alignment horizontal="right" vertical="center" shrinkToFit="1"/>
    </xf>
    <xf numFmtId="181" fontId="15" fillId="0" borderId="19" xfId="8" applyNumberFormat="1" applyFont="1" applyBorder="1" applyAlignment="1">
      <alignment horizontal="right" vertical="center" shrinkToFit="1"/>
    </xf>
    <xf numFmtId="178" fontId="15" fillId="0" borderId="49" xfId="8" applyNumberFormat="1" applyFont="1" applyBorder="1" applyAlignment="1">
      <alignment horizontal="right" vertical="center" shrinkToFit="1"/>
    </xf>
    <xf numFmtId="178" fontId="15" fillId="0" borderId="79" xfId="8" applyNumberFormat="1" applyFont="1" applyBorder="1" applyAlignment="1">
      <alignment horizontal="right" vertical="center" shrinkToFit="1"/>
    </xf>
    <xf numFmtId="178" fontId="15" fillId="0" borderId="6" xfId="8" applyNumberFormat="1" applyFont="1" applyBorder="1" applyAlignment="1">
      <alignment horizontal="right" vertical="center" shrinkToFit="1"/>
    </xf>
    <xf numFmtId="181" fontId="15" fillId="0" borderId="73" xfId="8" applyNumberFormat="1" applyFont="1" applyBorder="1" applyAlignment="1">
      <alignment horizontal="right" vertical="center"/>
    </xf>
    <xf numFmtId="181" fontId="15" fillId="0" borderId="74" xfId="8" applyNumberFormat="1" applyFont="1" applyBorder="1" applyAlignment="1">
      <alignment horizontal="right" vertical="center"/>
    </xf>
    <xf numFmtId="0" fontId="15" fillId="0" borderId="17" xfId="8" applyFont="1" applyBorder="1">
      <alignment vertical="center"/>
    </xf>
    <xf numFmtId="0" fontId="15" fillId="0" borderId="22" xfId="8" applyFont="1" applyBorder="1" applyAlignment="1">
      <alignment horizontal="center" vertical="center"/>
    </xf>
    <xf numFmtId="0" fontId="15" fillId="0" borderId="19" xfId="8" applyFont="1" applyBorder="1" applyAlignment="1">
      <alignment horizontal="center" vertical="center"/>
    </xf>
    <xf numFmtId="0" fontId="15" fillId="0" borderId="80" xfId="8" applyFont="1" applyBorder="1" applyAlignment="1">
      <alignment horizontal="center" vertical="center"/>
    </xf>
    <xf numFmtId="178" fontId="15" fillId="0" borderId="8" xfId="8" applyNumberFormat="1" applyFont="1" applyBorder="1" applyAlignment="1">
      <alignment horizontal="right" vertical="center"/>
    </xf>
    <xf numFmtId="178" fontId="15" fillId="0" borderId="9" xfId="8" applyNumberFormat="1" applyFont="1" applyBorder="1" applyAlignment="1">
      <alignment horizontal="right" vertical="center"/>
    </xf>
    <xf numFmtId="0" fontId="15" fillId="0" borderId="81" xfId="8" applyFont="1" applyBorder="1" applyAlignment="1">
      <alignment horizontal="center" vertical="center"/>
    </xf>
    <xf numFmtId="0" fontId="15" fillId="0" borderId="25" xfId="8" applyFont="1" applyBorder="1" applyAlignment="1">
      <alignment horizontal="center" vertical="center"/>
    </xf>
    <xf numFmtId="0" fontId="15" fillId="0" borderId="26" xfId="8" applyFont="1" applyBorder="1" applyAlignment="1">
      <alignment horizontal="center" vertical="center"/>
    </xf>
    <xf numFmtId="0" fontId="15" fillId="0" borderId="11" xfId="8" applyFont="1" applyBorder="1" applyAlignment="1">
      <alignment horizontal="center" vertical="center" textRotation="255"/>
    </xf>
    <xf numFmtId="0" fontId="15" fillId="0" borderId="12" xfId="8" applyFont="1" applyBorder="1" applyAlignment="1">
      <alignment horizontal="center" vertical="center" textRotation="255"/>
    </xf>
    <xf numFmtId="0" fontId="15" fillId="0" borderId="46" xfId="8" applyFont="1" applyBorder="1" applyAlignment="1">
      <alignment horizontal="center" vertical="center" textRotation="255"/>
    </xf>
    <xf numFmtId="0" fontId="15" fillId="0" borderId="7" xfId="8" applyFont="1" applyBorder="1" applyAlignment="1">
      <alignment horizontal="center" vertical="center" textRotation="255"/>
    </xf>
    <xf numFmtId="0" fontId="15" fillId="0" borderId="0" xfId="8" applyFont="1" applyAlignment="1">
      <alignment horizontal="center" vertical="center" textRotation="255"/>
    </xf>
    <xf numFmtId="0" fontId="15" fillId="0" borderId="38" xfId="8" applyFont="1" applyBorder="1" applyAlignment="1">
      <alignment horizontal="center" vertical="center" textRotation="255"/>
    </xf>
    <xf numFmtId="0" fontId="15" fillId="0" borderId="72" xfId="8" applyFont="1" applyBorder="1" applyAlignment="1">
      <alignment horizontal="center" vertical="center" textRotation="255"/>
    </xf>
    <xf numFmtId="0" fontId="15" fillId="0" borderId="73" xfId="8" applyFont="1" applyBorder="1" applyAlignment="1">
      <alignment horizontal="center" vertical="center" textRotation="255"/>
    </xf>
    <xf numFmtId="0" fontId="15" fillId="0" borderId="68" xfId="8" applyFont="1" applyBorder="1" applyAlignment="1">
      <alignment horizontal="center" vertical="center" textRotation="255"/>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46"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2" xfId="8" applyFont="1" applyBorder="1" applyAlignment="1">
      <alignment horizontal="center" vertical="center" wrapText="1"/>
    </xf>
    <xf numFmtId="0" fontId="21" fillId="0" borderId="40" xfId="8" applyFont="1" applyBorder="1" applyAlignment="1">
      <alignment horizontal="center" vertical="center" wrapText="1"/>
    </xf>
    <xf numFmtId="0" fontId="15" fillId="0" borderId="41" xfId="8" applyFont="1" applyBorder="1" applyAlignment="1">
      <alignment horizontal="center" vertical="center" textRotation="255"/>
    </xf>
    <xf numFmtId="0" fontId="15" fillId="0" borderId="62" xfId="8" applyFont="1" applyBorder="1" applyAlignment="1">
      <alignment horizontal="center" vertical="center" textRotation="255"/>
    </xf>
    <xf numFmtId="0" fontId="15" fillId="0" borderId="37" xfId="8" applyFont="1" applyBorder="1" applyAlignment="1">
      <alignment horizontal="center" vertical="center" textRotation="255"/>
    </xf>
    <xf numFmtId="0" fontId="15" fillId="0" borderId="52" xfId="8" applyFont="1" applyBorder="1" applyAlignment="1">
      <alignment horizontal="center" vertical="center" textRotation="255"/>
    </xf>
    <xf numFmtId="0" fontId="15" fillId="0" borderId="40" xfId="8" applyFont="1" applyBorder="1" applyAlignment="1">
      <alignment horizontal="center" vertical="center" textRotation="255"/>
    </xf>
    <xf numFmtId="178" fontId="15" fillId="0" borderId="44" xfId="8" applyNumberFormat="1" applyFont="1" applyBorder="1" applyAlignment="1">
      <alignment horizontal="right" vertical="center"/>
    </xf>
    <xf numFmtId="178" fontId="15" fillId="0" borderId="18" xfId="8" applyNumberFormat="1" applyFont="1" applyBorder="1" applyAlignment="1">
      <alignment horizontal="right" vertical="center"/>
    </xf>
    <xf numFmtId="178" fontId="15" fillId="0" borderId="43" xfId="8" applyNumberFormat="1" applyFont="1" applyBorder="1" applyAlignment="1">
      <alignment horizontal="right" vertical="center"/>
    </xf>
    <xf numFmtId="0" fontId="15" fillId="0" borderId="70" xfId="8" applyFont="1" applyBorder="1" applyAlignment="1">
      <alignment horizontal="center" vertical="center" shrinkToFit="1"/>
    </xf>
    <xf numFmtId="0" fontId="15" fillId="0" borderId="73" xfId="8" applyFont="1" applyBorder="1" applyAlignment="1">
      <alignment horizontal="center" vertical="center" shrinkToFit="1"/>
    </xf>
    <xf numFmtId="0" fontId="15" fillId="0" borderId="68" xfId="8" applyFont="1" applyBorder="1" applyAlignment="1">
      <alignment horizontal="center" vertical="center" shrinkToFit="1"/>
    </xf>
    <xf numFmtId="0" fontId="22" fillId="0" borderId="31" xfId="8" applyFont="1" applyBorder="1">
      <alignment vertical="center"/>
    </xf>
    <xf numFmtId="0" fontId="22" fillId="0" borderId="42" xfId="8" applyFont="1" applyBorder="1">
      <alignment vertical="center"/>
    </xf>
    <xf numFmtId="0" fontId="15" fillId="0" borderId="41" xfId="8" applyFont="1" applyBorder="1" applyAlignment="1">
      <alignment horizontal="center" vertical="center" wrapText="1"/>
    </xf>
    <xf numFmtId="0" fontId="15" fillId="0" borderId="12" xfId="8" applyFont="1" applyBorder="1" applyAlignment="1">
      <alignment horizontal="center" vertical="center" wrapText="1"/>
    </xf>
    <xf numFmtId="0" fontId="15" fillId="0" borderId="46" xfId="8" applyFont="1" applyBorder="1" applyAlignment="1">
      <alignment horizontal="center" vertical="center" wrapText="1"/>
    </xf>
    <xf numFmtId="0" fontId="15" fillId="0" borderId="37" xfId="8" applyFont="1" applyBorder="1" applyAlignment="1">
      <alignment horizontal="center" vertical="center" wrapText="1"/>
    </xf>
    <xf numFmtId="0" fontId="15" fillId="0" borderId="52" xfId="8" applyFont="1" applyBorder="1" applyAlignment="1">
      <alignment horizontal="center" vertical="center" wrapText="1"/>
    </xf>
    <xf numFmtId="0" fontId="15" fillId="0" borderId="40" xfId="8" applyFont="1" applyBorder="1" applyAlignment="1">
      <alignment horizontal="center" vertical="center" wrapText="1"/>
    </xf>
    <xf numFmtId="0" fontId="21" fillId="0" borderId="13" xfId="8" applyFont="1" applyBorder="1" applyAlignment="1">
      <alignment horizontal="center" vertical="center" wrapText="1"/>
    </xf>
    <xf numFmtId="0" fontId="21" fillId="0" borderId="65" xfId="8" applyFont="1" applyBorder="1" applyAlignment="1">
      <alignment horizontal="center" vertical="center" wrapText="1"/>
    </xf>
    <xf numFmtId="0" fontId="19" fillId="0" borderId="72" xfId="7" applyFont="1" applyBorder="1" applyAlignment="1">
      <alignment horizontal="left" vertical="center"/>
    </xf>
    <xf numFmtId="0" fontId="19" fillId="0" borderId="73" xfId="7" applyFont="1" applyBorder="1" applyAlignment="1">
      <alignment horizontal="left" vertical="center"/>
    </xf>
    <xf numFmtId="0" fontId="19" fillId="0" borderId="74" xfId="7" applyFont="1" applyBorder="1" applyAlignment="1">
      <alignment horizontal="left" vertical="center"/>
    </xf>
    <xf numFmtId="178" fontId="15" fillId="0" borderId="72" xfId="8" applyNumberFormat="1" applyFont="1" applyBorder="1" applyAlignment="1">
      <alignment horizontal="right" vertical="center" shrinkToFit="1"/>
    </xf>
    <xf numFmtId="178" fontId="15" fillId="0" borderId="73" xfId="8" applyNumberFormat="1" applyFont="1" applyBorder="1" applyAlignment="1">
      <alignment horizontal="right" vertical="center" shrinkToFit="1"/>
    </xf>
    <xf numFmtId="178" fontId="15" fillId="0" borderId="74" xfId="8" applyNumberFormat="1" applyFont="1" applyBorder="1" applyAlignment="1">
      <alignment horizontal="right" vertical="center" shrinkToFit="1"/>
    </xf>
    <xf numFmtId="0" fontId="19" fillId="0" borderId="36" xfId="7" applyFont="1" applyBorder="1" applyAlignment="1">
      <alignment horizontal="center" vertical="center" wrapText="1"/>
    </xf>
    <xf numFmtId="0" fontId="19" fillId="0" borderId="8" xfId="7" applyFont="1" applyBorder="1" applyAlignment="1">
      <alignment horizontal="center" vertical="center" wrapText="1"/>
    </xf>
    <xf numFmtId="0" fontId="19" fillId="0" borderId="9" xfId="7" applyFont="1" applyBorder="1" applyAlignment="1">
      <alignment horizontal="center" vertical="center" wrapText="1"/>
    </xf>
    <xf numFmtId="0" fontId="19" fillId="0" borderId="7" xfId="7" applyFont="1" applyBorder="1" applyAlignment="1">
      <alignment horizontal="center" vertical="center" wrapText="1"/>
    </xf>
    <xf numFmtId="0" fontId="19" fillId="0" borderId="0" xfId="7" applyFont="1" applyAlignment="1">
      <alignment horizontal="center" vertical="center" wrapText="1"/>
    </xf>
    <xf numFmtId="0" fontId="19" fillId="0" borderId="64" xfId="7" applyFont="1" applyBorder="1" applyAlignment="1">
      <alignment horizontal="center" vertical="center" wrapText="1"/>
    </xf>
    <xf numFmtId="0" fontId="19" fillId="0" borderId="72" xfId="7" applyFont="1" applyBorder="1" applyAlignment="1">
      <alignment horizontal="center" vertical="center" wrapText="1"/>
    </xf>
    <xf numFmtId="0" fontId="19" fillId="0" borderId="73" xfId="7" applyFont="1" applyBorder="1" applyAlignment="1">
      <alignment horizontal="center" vertical="center" wrapText="1"/>
    </xf>
    <xf numFmtId="0" fontId="19" fillId="0" borderId="74" xfId="7" applyFont="1" applyBorder="1" applyAlignment="1">
      <alignment horizontal="center" vertical="center" wrapText="1"/>
    </xf>
    <xf numFmtId="0" fontId="15" fillId="0" borderId="0" xfId="8" applyFont="1" applyAlignment="1">
      <alignment horizontal="center" vertical="center" shrinkToFit="1"/>
    </xf>
    <xf numFmtId="186" fontId="15" fillId="0" borderId="0" xfId="8" applyNumberFormat="1" applyFont="1" applyAlignment="1" applyProtection="1">
      <alignment horizontal="center" vertical="center" shrinkToFit="1"/>
      <protection hidden="1"/>
    </xf>
    <xf numFmtId="0" fontId="21" fillId="0" borderId="0" xfId="8" applyFont="1" applyAlignment="1" applyProtection="1">
      <alignment horizontal="left" vertical="center" wrapText="1"/>
      <protection hidden="1"/>
    </xf>
    <xf numFmtId="0" fontId="15" fillId="0" borderId="0" xfId="8" applyFont="1" applyAlignment="1" applyProtection="1">
      <alignment horizontal="center" vertical="center" shrinkToFit="1"/>
      <protection hidden="1"/>
    </xf>
    <xf numFmtId="49" fontId="18" fillId="0" borderId="1" xfId="11" applyNumberFormat="1" applyFont="1" applyBorder="1" applyAlignment="1">
      <alignment horizontal="center" vertical="center"/>
    </xf>
    <xf numFmtId="49" fontId="18" fillId="0" borderId="2" xfId="11" applyNumberFormat="1" applyFont="1" applyBorder="1" applyAlignment="1">
      <alignment horizontal="center" vertical="center"/>
    </xf>
    <xf numFmtId="49" fontId="18" fillId="0" borderId="3" xfId="11" applyNumberFormat="1" applyFont="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Border="1" applyAlignment="1">
      <alignment horizontal="right" vertical="center" shrinkToFit="1"/>
    </xf>
    <xf numFmtId="178" fontId="15" fillId="0" borderId="12" xfId="11" applyNumberFormat="1" applyFont="1" applyBorder="1" applyAlignment="1">
      <alignment horizontal="right" vertical="center" shrinkToFit="1"/>
    </xf>
    <xf numFmtId="178" fontId="15" fillId="0" borderId="82" xfId="11" applyNumberFormat="1" applyFont="1" applyBorder="1" applyAlignment="1">
      <alignment horizontal="right" vertical="center" shrinkToFit="1"/>
    </xf>
    <xf numFmtId="181" fontId="15" fillId="0" borderId="83" xfId="11" applyNumberFormat="1" applyFont="1" applyBorder="1" applyAlignment="1">
      <alignment horizontal="right" vertical="center" shrinkToFit="1"/>
    </xf>
    <xf numFmtId="178" fontId="15" fillId="0" borderId="83" xfId="11" applyNumberFormat="1" applyFont="1" applyBorder="1" applyAlignment="1">
      <alignment horizontal="right" vertical="center" shrinkToFit="1"/>
    </xf>
    <xf numFmtId="181" fontId="15" fillId="0" borderId="84" xfId="11" applyNumberFormat="1" applyFont="1" applyBorder="1" applyAlignment="1">
      <alignment horizontal="right" vertical="center" shrinkToFit="1"/>
    </xf>
    <xf numFmtId="181" fontId="15" fillId="0" borderId="12" xfId="11" applyNumberFormat="1" applyFont="1" applyBorder="1" applyAlignment="1">
      <alignment horizontal="right" vertical="center" shrinkToFit="1"/>
    </xf>
    <xf numFmtId="181" fontId="15" fillId="0" borderId="46" xfId="11" applyNumberFormat="1" applyFont="1" applyBorder="1" applyAlignment="1">
      <alignment horizontal="right" vertical="center" shrinkToFit="1"/>
    </xf>
    <xf numFmtId="0" fontId="15" fillId="0" borderId="62" xfId="11" applyFont="1" applyBorder="1">
      <alignment vertical="center"/>
    </xf>
    <xf numFmtId="0" fontId="15" fillId="0" borderId="0" xfId="11" applyFont="1">
      <alignment vertical="center"/>
    </xf>
    <xf numFmtId="0" fontId="15" fillId="0" borderId="38" xfId="11" applyFont="1" applyBorder="1">
      <alignment vertical="center"/>
    </xf>
    <xf numFmtId="178" fontId="15" fillId="0" borderId="62" xfId="11" applyNumberFormat="1" applyFont="1" applyBorder="1" applyAlignment="1">
      <alignment horizontal="right" vertical="center" shrinkToFit="1"/>
    </xf>
    <xf numFmtId="178" fontId="15" fillId="0" borderId="0" xfId="11" applyNumberFormat="1" applyFont="1" applyAlignment="1">
      <alignment horizontal="right" vertical="center" shrinkToFit="1"/>
    </xf>
    <xf numFmtId="178" fontId="15" fillId="0" borderId="85" xfId="11" applyNumberFormat="1" applyFont="1" applyBorder="1" applyAlignment="1">
      <alignment horizontal="right" vertical="center" shrinkToFit="1"/>
    </xf>
    <xf numFmtId="181" fontId="15" fillId="0" borderId="86" xfId="11" applyNumberFormat="1" applyFont="1" applyBorder="1" applyAlignment="1">
      <alignment horizontal="right" vertical="center" shrinkToFit="1"/>
    </xf>
    <xf numFmtId="178" fontId="15" fillId="0" borderId="86" xfId="11" applyNumberFormat="1" applyFont="1" applyBorder="1" applyAlignment="1">
      <alignment horizontal="right" vertical="center" shrinkToFit="1"/>
    </xf>
    <xf numFmtId="181" fontId="15" fillId="0" borderId="88" xfId="11" applyNumberFormat="1" applyFont="1" applyBorder="1" applyAlignment="1">
      <alignment horizontal="right" vertical="center" shrinkToFit="1"/>
    </xf>
    <xf numFmtId="181" fontId="15" fillId="0" borderId="0" xfId="11" applyNumberFormat="1" applyFont="1" applyAlignment="1">
      <alignment horizontal="right" vertical="center" shrinkToFit="1"/>
    </xf>
    <xf numFmtId="181" fontId="15" fillId="0" borderId="38" xfId="11" applyNumberFormat="1" applyFont="1" applyBorder="1" applyAlignment="1">
      <alignment horizontal="right" vertical="center" shrinkToFit="1"/>
    </xf>
    <xf numFmtId="178" fontId="15" fillId="0" borderId="87" xfId="11" applyNumberFormat="1" applyFont="1" applyBorder="1" applyAlignment="1">
      <alignment horizontal="right" vertical="center" shrinkToFit="1"/>
    </xf>
    <xf numFmtId="178" fontId="15" fillId="0" borderId="88" xfId="11" applyNumberFormat="1" applyFont="1" applyBorder="1" applyAlignment="1">
      <alignment horizontal="right" vertical="center" shrinkToFit="1"/>
    </xf>
    <xf numFmtId="178" fontId="15" fillId="0" borderId="38" xfId="11" applyNumberFormat="1" applyFont="1" applyBorder="1" applyAlignment="1">
      <alignment horizontal="right" vertical="center" shrinkToFit="1"/>
    </xf>
    <xf numFmtId="181" fontId="15" fillId="0" borderId="82" xfId="11" applyNumberFormat="1" applyFont="1" applyBorder="1" applyAlignment="1">
      <alignment horizontal="right" vertical="center" shrinkToFit="1"/>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Border="1" applyAlignment="1">
      <alignment horizontal="right" vertical="center"/>
    </xf>
    <xf numFmtId="178" fontId="15" fillId="0" borderId="0" xfId="11" applyNumberFormat="1" applyFont="1" applyAlignment="1">
      <alignment horizontal="right" vertical="center"/>
    </xf>
    <xf numFmtId="178" fontId="15" fillId="0" borderId="38" xfId="11" applyNumberFormat="1" applyFont="1" applyBorder="1" applyAlignment="1">
      <alignment horizontal="righ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62" xfId="11" applyNumberFormat="1" applyFont="1" applyBorder="1" applyAlignment="1">
      <alignment horizontal="right" vertical="center"/>
    </xf>
    <xf numFmtId="178" fontId="15" fillId="0" borderId="85" xfId="11" applyNumberFormat="1" applyFont="1" applyBorder="1" applyAlignment="1">
      <alignment horizontal="right" vertical="center"/>
    </xf>
    <xf numFmtId="181" fontId="15" fillId="0" borderId="86" xfId="11" applyNumberFormat="1" applyFont="1" applyBorder="1" applyAlignment="1">
      <alignment horizontal="righ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15"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lignment vertical="center"/>
    </xf>
    <xf numFmtId="0" fontId="21" fillId="0" borderId="38"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Alignment="1">
      <alignment vertical="center" textRotation="255"/>
    </xf>
    <xf numFmtId="0" fontId="15" fillId="0" borderId="52" xfId="11" applyFont="1" applyBorder="1" applyAlignment="1">
      <alignment vertical="center" textRotation="255"/>
    </xf>
    <xf numFmtId="181" fontId="15" fillId="0" borderId="62" xfId="11" applyNumberFormat="1" applyFont="1" applyBorder="1" applyAlignment="1">
      <alignment horizontal="right" vertical="center" shrinkToFit="1"/>
    </xf>
    <xf numFmtId="0" fontId="1" fillId="0" borderId="38" xfId="11" applyBorder="1" applyAlignment="1">
      <alignment horizontal="right" vertical="center" shrinkToFit="1"/>
    </xf>
    <xf numFmtId="181" fontId="15"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0" fontId="1" fillId="0" borderId="46" xfId="1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5" fillId="0" borderId="37" xfId="11" applyNumberFormat="1" applyFont="1" applyBorder="1" applyAlignment="1">
      <alignment horizontal="right" vertical="center" shrinkToFit="1"/>
    </xf>
    <xf numFmtId="0" fontId="1" fillId="0" borderId="52" xfId="11" applyBorder="1" applyAlignment="1">
      <alignment horizontal="right" vertical="center" shrinkToFit="1"/>
    </xf>
    <xf numFmtId="181" fontId="15" fillId="0" borderId="52" xfId="11" applyNumberFormat="1" applyFont="1" applyBorder="1" applyAlignment="1">
      <alignment horizontal="right" vertical="center" shrinkToFit="1"/>
    </xf>
    <xf numFmtId="0" fontId="1" fillId="0" borderId="40" xfId="11" applyBorder="1" applyAlignment="1">
      <alignment horizontal="right" vertical="center" shrinkToFit="1"/>
    </xf>
    <xf numFmtId="0" fontId="15" fillId="0" borderId="41" xfId="11" applyFont="1" applyBorder="1" applyAlignment="1">
      <alignment horizontal="left" vertical="center"/>
    </xf>
    <xf numFmtId="0" fontId="15" fillId="0" borderId="12" xfId="11" applyFont="1" applyBorder="1" applyAlignment="1">
      <alignment horizontal="left" vertical="center"/>
    </xf>
    <xf numFmtId="0" fontId="15" fillId="0" borderId="46" xfId="11" applyFont="1" applyBorder="1" applyAlignment="1">
      <alignment horizontal="left" vertical="center"/>
    </xf>
    <xf numFmtId="178" fontId="15" fillId="0" borderId="46" xfId="11" applyNumberFormat="1" applyFont="1" applyBorder="1" applyAlignment="1">
      <alignment horizontal="right" vertical="center" shrinkToFit="1"/>
    </xf>
    <xf numFmtId="0" fontId="15" fillId="0" borderId="62" xfId="11" applyFont="1" applyBorder="1" applyAlignment="1">
      <alignment horizontal="left" vertical="center"/>
    </xf>
    <xf numFmtId="0" fontId="15" fillId="0" borderId="0" xfId="11" applyFont="1" applyAlignment="1">
      <alignment horizontal="left" vertical="center"/>
    </xf>
    <xf numFmtId="0" fontId="15" fillId="0" borderId="38" xfId="11" applyFont="1" applyBorder="1" applyAlignment="1">
      <alignment horizontal="left" vertical="center"/>
    </xf>
    <xf numFmtId="178" fontId="15" fillId="0" borderId="37" xfId="11" applyNumberFormat="1" applyFont="1" applyBorder="1" applyAlignment="1">
      <alignment horizontal="right" vertical="center" shrinkToFit="1"/>
    </xf>
    <xf numFmtId="178" fontId="15" fillId="0" borderId="52" xfId="11" applyNumberFormat="1" applyFont="1" applyBorder="1" applyAlignment="1">
      <alignment horizontal="right" vertical="center" shrinkToFit="1"/>
    </xf>
    <xf numFmtId="178" fontId="15" fillId="0" borderId="89" xfId="11" applyNumberFormat="1" applyFont="1" applyBorder="1" applyAlignment="1">
      <alignment horizontal="right" vertical="center" shrinkToFit="1"/>
    </xf>
    <xf numFmtId="181" fontId="15" fillId="0" borderId="90" xfId="11" applyNumberFormat="1" applyFont="1" applyBorder="1" applyAlignment="1">
      <alignment horizontal="right" vertical="center" shrinkToFit="1"/>
    </xf>
    <xf numFmtId="178" fontId="15" fillId="0" borderId="90" xfId="11" applyNumberFormat="1" applyFont="1" applyBorder="1" applyAlignment="1">
      <alignment horizontal="right" vertical="center" shrinkToFit="1"/>
    </xf>
    <xf numFmtId="181" fontId="15" fillId="0" borderId="91" xfId="11" applyNumberFormat="1" applyFont="1" applyBorder="1" applyAlignment="1">
      <alignment horizontal="right" vertical="center" shrinkToFit="1"/>
    </xf>
    <xf numFmtId="181" fontId="15" fillId="0" borderId="40" xfId="11" applyNumberFormat="1" applyFont="1" applyBorder="1" applyAlignment="1">
      <alignment horizontal="right" vertical="center" shrinkToFit="1"/>
    </xf>
    <xf numFmtId="0" fontId="15" fillId="0" borderId="37" xfId="11" applyFont="1" applyBorder="1" applyAlignment="1">
      <alignment horizontal="left" vertical="center"/>
    </xf>
    <xf numFmtId="0" fontId="15" fillId="0" borderId="52" xfId="11" applyFont="1" applyBorder="1" applyAlignment="1">
      <alignment horizontal="left" vertical="center"/>
    </xf>
    <xf numFmtId="0" fontId="15" fillId="0" borderId="40" xfId="11" applyFont="1" applyBorder="1" applyAlignment="1">
      <alignment horizontal="left" vertical="center"/>
    </xf>
    <xf numFmtId="178" fontId="15" fillId="0" borderId="40" xfId="11" applyNumberFormat="1" applyFont="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Border="1" applyAlignment="1">
      <alignment horizontal="right" vertical="center" shrinkToFit="1"/>
    </xf>
    <xf numFmtId="0" fontId="1" fillId="0" borderId="89" xfId="11" applyBorder="1" applyAlignment="1">
      <alignment horizontal="right" vertical="center" shrinkToFit="1"/>
    </xf>
    <xf numFmtId="181" fontId="1" fillId="0" borderId="52"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15" fillId="0" borderId="91" xfId="11" applyNumberFormat="1" applyFont="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lignment horizontal="center" vertical="center"/>
    </xf>
    <xf numFmtId="0" fontId="28" fillId="6" borderId="2" xfId="12" applyFont="1" applyFill="1" applyBorder="1" applyAlignment="1">
      <alignment horizontal="center" vertical="center"/>
    </xf>
    <xf numFmtId="0" fontId="28" fillId="6" borderId="3" xfId="12" applyFont="1" applyFill="1" applyBorder="1" applyAlignment="1">
      <alignment horizontal="center" vertical="center"/>
    </xf>
    <xf numFmtId="0" fontId="29" fillId="6" borderId="73" xfId="12" applyFont="1" applyFill="1" applyBorder="1" applyAlignment="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10" xfId="15"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Font="1" applyBorder="1" applyAlignment="1" applyProtection="1">
      <alignment horizontal="left" vertical="center" shrinkToFit="1"/>
      <protection locked="0"/>
    </xf>
    <xf numFmtId="0" fontId="29" fillId="0" borderId="121" xfId="15"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Font="1" applyBorder="1" applyAlignment="1" applyProtection="1">
      <alignment horizontal="left" vertical="center" shrinkToFit="1"/>
      <protection locked="0"/>
    </xf>
    <xf numFmtId="0" fontId="29" fillId="0" borderId="108"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9" xfId="15"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44"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84"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Font="1" applyFill="1" applyBorder="1" applyAlignment="1" applyProtection="1">
      <alignment horizontal="left" vertical="center" shrinkToFit="1"/>
      <protection locked="0"/>
    </xf>
    <xf numFmtId="0" fontId="29" fillId="8" borderId="132" xfId="15"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Font="1" applyBorder="1" applyAlignment="1" applyProtection="1">
      <alignment horizontal="left" vertical="center" shrinkToFit="1"/>
      <protection locked="0"/>
    </xf>
    <xf numFmtId="0" fontId="29" fillId="0" borderId="127" xfId="15"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lignment horizontal="left" vertical="center"/>
    </xf>
    <xf numFmtId="177" fontId="29" fillId="8" borderId="17"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Font="1" applyFill="1" applyBorder="1" applyAlignment="1" applyProtection="1">
      <alignment horizontal="left" vertical="center" shrinkToFit="1"/>
      <protection locked="0"/>
    </xf>
    <xf numFmtId="0" fontId="29" fillId="8" borderId="132" xfId="12"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9"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Font="1" applyBorder="1" applyAlignment="1" applyProtection="1">
      <alignment horizontal="left" vertical="center" shrinkToFit="1"/>
      <protection locked="0"/>
    </xf>
    <xf numFmtId="0" fontId="29" fillId="0" borderId="108" xfId="12"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Font="1" applyFill="1" applyBorder="1" applyAlignment="1" applyProtection="1">
      <alignment horizontal="left" vertical="center" shrinkToFit="1"/>
      <protection locked="0"/>
    </xf>
    <xf numFmtId="0" fontId="29" fillId="6" borderId="127"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lignment horizontal="center" vertical="center"/>
    </xf>
    <xf numFmtId="0" fontId="29" fillId="6" borderId="31" xfId="12" applyFont="1" applyFill="1" applyBorder="1" applyAlignment="1">
      <alignment horizontal="center" vertical="center"/>
    </xf>
    <xf numFmtId="0" fontId="29" fillId="6" borderId="42" xfId="12" applyFont="1" applyFill="1" applyBorder="1" applyAlignment="1">
      <alignment horizontal="center" vertical="center"/>
    </xf>
    <xf numFmtId="0" fontId="29" fillId="6" borderId="32" xfId="12" applyFont="1" applyFill="1" applyBorder="1" applyAlignment="1">
      <alignment horizontal="center" vertical="center"/>
    </xf>
    <xf numFmtId="0" fontId="29" fillId="6" borderId="11" xfId="12" applyFont="1" applyFill="1" applyBorder="1">
      <alignment vertical="center"/>
    </xf>
    <xf numFmtId="0" fontId="29" fillId="6" borderId="12" xfId="12" applyFont="1" applyFill="1" applyBorder="1">
      <alignment vertical="center"/>
    </xf>
    <xf numFmtId="0" fontId="29" fillId="6" borderId="46" xfId="12" applyFont="1" applyFill="1" applyBorder="1">
      <alignment vertical="center"/>
    </xf>
    <xf numFmtId="177" fontId="29" fillId="6" borderId="41" xfId="14" applyNumberFormat="1" applyFont="1" applyFill="1" applyBorder="1" applyAlignment="1">
      <alignment horizontal="right" vertical="center" shrinkToFit="1"/>
    </xf>
    <xf numFmtId="177" fontId="29" fillId="6" borderId="12" xfId="14" applyNumberFormat="1" applyFont="1" applyFill="1" applyBorder="1" applyAlignment="1">
      <alignment horizontal="right" vertical="center" shrinkToFit="1"/>
    </xf>
    <xf numFmtId="177" fontId="29" fillId="6" borderId="82" xfId="14" applyNumberFormat="1" applyFont="1" applyFill="1" applyBorder="1" applyAlignment="1">
      <alignment horizontal="right" vertical="center" shrinkToFit="1"/>
    </xf>
    <xf numFmtId="177" fontId="29" fillId="6" borderId="84" xfId="14" applyNumberFormat="1" applyFont="1" applyFill="1" applyBorder="1" applyAlignment="1">
      <alignment horizontal="right" vertical="center" shrinkToFit="1"/>
    </xf>
    <xf numFmtId="187" fontId="29" fillId="6" borderId="84" xfId="14" applyNumberFormat="1" applyFont="1" applyFill="1" applyBorder="1" applyAlignment="1">
      <alignment horizontal="right" vertical="center" shrinkToFit="1"/>
    </xf>
    <xf numFmtId="187" fontId="29" fillId="6" borderId="12" xfId="14" applyNumberFormat="1" applyFont="1" applyFill="1" applyBorder="1" applyAlignment="1">
      <alignment horizontal="right" vertical="center" shrinkToFit="1"/>
    </xf>
    <xf numFmtId="187" fontId="29" fillId="6" borderId="13" xfId="14" applyNumberFormat="1" applyFont="1" applyFill="1" applyBorder="1" applyAlignment="1">
      <alignment horizontal="right" vertical="center" shrinkToFit="1"/>
    </xf>
    <xf numFmtId="0" fontId="29" fillId="6" borderId="11" xfId="12" applyFont="1" applyFill="1" applyBorder="1" applyAlignment="1">
      <alignment horizontal="center" vertical="top"/>
    </xf>
    <xf numFmtId="0" fontId="29" fillId="6" borderId="12" xfId="12" applyFont="1" applyFill="1" applyBorder="1" applyAlignment="1">
      <alignment horizontal="center" vertical="top"/>
    </xf>
    <xf numFmtId="0" fontId="29" fillId="6" borderId="7" xfId="12" applyFont="1" applyFill="1" applyBorder="1" applyAlignment="1">
      <alignment horizontal="center" vertical="top"/>
    </xf>
    <xf numFmtId="0" fontId="29" fillId="6" borderId="0" xfId="12" applyFont="1" applyFill="1" applyAlignment="1">
      <alignment horizontal="center" vertical="top"/>
    </xf>
    <xf numFmtId="0" fontId="29" fillId="6" borderId="24" xfId="12" applyFont="1" applyFill="1" applyBorder="1" applyAlignment="1">
      <alignment horizontal="center" vertical="top"/>
    </xf>
    <xf numFmtId="0" fontId="29" fillId="6" borderId="52" xfId="12" applyFont="1" applyFill="1" applyBorder="1" applyAlignment="1">
      <alignment horizontal="center" vertical="top"/>
    </xf>
    <xf numFmtId="0" fontId="29" fillId="6" borderId="30" xfId="12" applyFont="1" applyFill="1" applyBorder="1" applyAlignment="1">
      <alignment horizontal="center" vertical="center"/>
    </xf>
    <xf numFmtId="0" fontId="29" fillId="6" borderId="34" xfId="12" applyFont="1" applyFill="1" applyBorder="1" applyAlignment="1">
      <alignment horizontal="center" vertical="center"/>
    </xf>
    <xf numFmtId="0" fontId="29" fillId="8" borderId="19" xfId="12" applyFont="1" applyFill="1" applyBorder="1" applyAlignment="1" applyProtection="1">
      <alignment horizontal="left" vertical="center" shrinkToFit="1"/>
      <protection locked="0"/>
    </xf>
    <xf numFmtId="0" fontId="29" fillId="6" borderId="8" xfId="12" applyFont="1" applyFill="1" applyBorder="1" applyAlignment="1">
      <alignment horizontal="left" vertical="center" wrapText="1"/>
    </xf>
    <xf numFmtId="0" fontId="29" fillId="6" borderId="0" xfId="13" applyFont="1" applyFill="1" applyAlignment="1">
      <alignment horizontal="left" vertical="center"/>
    </xf>
    <xf numFmtId="0" fontId="29" fillId="6" borderId="24" xfId="12" applyFont="1" applyFill="1" applyBorder="1" applyAlignment="1">
      <alignment horizontal="center" vertical="center"/>
    </xf>
    <xf numFmtId="0" fontId="29" fillId="6" borderId="52" xfId="12" applyFont="1" applyFill="1" applyBorder="1" applyAlignment="1">
      <alignment horizontal="center" vertical="center"/>
    </xf>
    <xf numFmtId="0" fontId="29" fillId="6" borderId="65" xfId="12" applyFont="1" applyFill="1" applyBorder="1" applyAlignment="1">
      <alignment horizontal="center" vertical="center"/>
    </xf>
    <xf numFmtId="187" fontId="29" fillId="6" borderId="87" xfId="14" applyNumberFormat="1" applyFont="1" applyFill="1" applyBorder="1" applyAlignment="1">
      <alignment horizontal="right" vertical="center" shrinkToFit="1"/>
    </xf>
    <xf numFmtId="187" fontId="29" fillId="6" borderId="61" xfId="14" applyNumberFormat="1" applyFont="1" applyFill="1" applyBorder="1" applyAlignment="1">
      <alignment horizontal="right" vertical="center" shrinkToFit="1"/>
    </xf>
    <xf numFmtId="0" fontId="29" fillId="6" borderId="62" xfId="12" applyFont="1" applyFill="1" applyBorder="1">
      <alignment vertical="center"/>
    </xf>
    <xf numFmtId="0" fontId="29" fillId="6" borderId="0" xfId="12" applyFont="1" applyFill="1">
      <alignment vertical="center"/>
    </xf>
    <xf numFmtId="0" fontId="29" fillId="6" borderId="38" xfId="12" applyFont="1" applyFill="1" applyBorder="1">
      <alignment vertical="center"/>
    </xf>
    <xf numFmtId="177" fontId="29" fillId="6" borderId="154" xfId="14" applyNumberFormat="1" applyFont="1" applyFill="1" applyBorder="1" applyAlignment="1">
      <alignment horizontal="right" vertical="center" shrinkToFit="1"/>
    </xf>
    <xf numFmtId="177" fontId="29" fillId="6" borderId="86" xfId="14" applyNumberFormat="1" applyFont="1" applyFill="1" applyBorder="1" applyAlignment="1">
      <alignment horizontal="right" vertical="center" shrinkToFit="1"/>
    </xf>
    <xf numFmtId="187" fontId="29" fillId="6" borderId="86" xfId="14" applyNumberFormat="1" applyFont="1" applyFill="1" applyBorder="1" applyAlignment="1">
      <alignment horizontal="right" vertical="center" shrinkToFit="1"/>
    </xf>
    <xf numFmtId="187" fontId="29" fillId="6" borderId="155" xfId="14" applyNumberFormat="1" applyFont="1" applyFill="1" applyBorder="1" applyAlignment="1">
      <alignment horizontal="right" vertical="center" shrinkToFit="1"/>
    </xf>
    <xf numFmtId="0" fontId="29" fillId="6" borderId="41" xfId="12" applyFont="1" applyFill="1" applyBorder="1">
      <alignment vertical="center"/>
    </xf>
    <xf numFmtId="177" fontId="29" fillId="6" borderId="151" xfId="14" applyNumberFormat="1" applyFont="1" applyFill="1" applyBorder="1" applyAlignment="1">
      <alignment horizontal="right" vertical="center" shrinkToFit="1"/>
    </xf>
    <xf numFmtId="177" fontId="29" fillId="6" borderId="83" xfId="14" applyNumberFormat="1" applyFont="1" applyFill="1" applyBorder="1" applyAlignment="1">
      <alignment horizontal="right" vertical="center" shrinkToFit="1"/>
    </xf>
    <xf numFmtId="187" fontId="29" fillId="6" borderId="83" xfId="14" applyNumberFormat="1" applyFont="1" applyFill="1" applyBorder="1" applyAlignment="1">
      <alignment horizontal="right" vertical="center" shrinkToFit="1"/>
    </xf>
    <xf numFmtId="187" fontId="29" fillId="6" borderId="153" xfId="14" applyNumberFormat="1" applyFont="1" applyFill="1" applyBorder="1" applyAlignment="1">
      <alignment horizontal="right" vertical="center" shrinkToFit="1"/>
    </xf>
    <xf numFmtId="0" fontId="29" fillId="6" borderId="7" xfId="12" applyFont="1" applyFill="1" applyBorder="1" applyAlignment="1">
      <alignment horizontal="left" vertical="center"/>
    </xf>
    <xf numFmtId="0" fontId="29" fillId="6" borderId="0" xfId="12" applyFont="1" applyFill="1" applyAlignment="1">
      <alignment horizontal="left" vertical="center"/>
    </xf>
    <xf numFmtId="0" fontId="29" fillId="6" borderId="38" xfId="12" applyFont="1" applyFill="1" applyBorder="1" applyAlignment="1">
      <alignment horizontal="left" vertical="center"/>
    </xf>
    <xf numFmtId="177" fontId="29" fillId="6" borderId="62" xfId="13" applyNumberFormat="1" applyFont="1" applyFill="1" applyBorder="1" applyAlignment="1">
      <alignment horizontal="right" vertical="center" shrinkToFit="1"/>
    </xf>
    <xf numFmtId="177" fontId="29" fillId="6" borderId="0" xfId="13" applyNumberFormat="1" applyFont="1" applyFill="1" applyAlignment="1">
      <alignment horizontal="right" vertical="center" shrinkToFit="1"/>
    </xf>
    <xf numFmtId="177" fontId="29" fillId="6" borderId="85" xfId="13" applyNumberFormat="1" applyFont="1" applyFill="1" applyBorder="1" applyAlignment="1">
      <alignment horizontal="right" vertical="center" shrinkToFit="1"/>
    </xf>
    <xf numFmtId="177" fontId="29" fillId="6" borderId="88" xfId="13" applyNumberFormat="1" applyFont="1" applyFill="1" applyBorder="1" applyAlignment="1">
      <alignment horizontal="right" vertical="center" shrinkToFit="1"/>
    </xf>
    <xf numFmtId="187" fontId="29" fillId="6" borderId="88" xfId="13" applyNumberFormat="1" applyFont="1" applyFill="1" applyBorder="1" applyAlignment="1">
      <alignment horizontal="right" vertical="center" shrinkToFit="1"/>
    </xf>
    <xf numFmtId="187" fontId="29" fillId="6" borderId="0" xfId="13" applyNumberFormat="1" applyFont="1" applyFill="1" applyAlignment="1">
      <alignment horizontal="right" vertical="center" shrinkToFit="1"/>
    </xf>
    <xf numFmtId="187" fontId="29" fillId="6" borderId="64" xfId="13" applyNumberFormat="1" applyFont="1" applyFill="1" applyBorder="1" applyAlignment="1">
      <alignment horizontal="right" vertical="center" shrinkToFit="1"/>
    </xf>
    <xf numFmtId="187" fontId="29" fillId="6" borderId="152" xfId="14" applyNumberFormat="1" applyFont="1" applyFill="1" applyBorder="1" applyAlignment="1">
      <alignment horizontal="right" vertical="center" shrinkToFit="1"/>
    </xf>
    <xf numFmtId="187" fontId="29" fillId="6" borderId="15" xfId="14" applyNumberFormat="1" applyFont="1" applyFill="1" applyBorder="1" applyAlignment="1">
      <alignment horizontal="right" vertical="center" shrinkToFit="1"/>
    </xf>
    <xf numFmtId="0" fontId="29" fillId="6" borderId="41" xfId="12" applyFont="1" applyFill="1" applyBorder="1" applyAlignment="1">
      <alignment horizontal="center" vertical="center" textRotation="255" wrapText="1"/>
    </xf>
    <xf numFmtId="0" fontId="29" fillId="6" borderId="46" xfId="12" applyFont="1" applyFill="1" applyBorder="1" applyAlignment="1">
      <alignment horizontal="center" vertical="center" textRotation="255" wrapText="1"/>
    </xf>
    <xf numFmtId="0" fontId="29" fillId="6" borderId="62" xfId="12" applyFont="1" applyFill="1" applyBorder="1" applyAlignment="1">
      <alignment horizontal="center" vertical="center" textRotation="255" wrapText="1"/>
    </xf>
    <xf numFmtId="0" fontId="29" fillId="6" borderId="38" xfId="12" applyFont="1" applyFill="1" applyBorder="1" applyAlignment="1">
      <alignment horizontal="center" vertical="center" textRotation="255" wrapText="1"/>
    </xf>
    <xf numFmtId="0" fontId="29" fillId="6" borderId="37" xfId="12" applyFont="1" applyFill="1" applyBorder="1" applyAlignment="1">
      <alignment horizontal="center" vertical="center" textRotation="255" wrapText="1"/>
    </xf>
    <xf numFmtId="0" fontId="29" fillId="6" borderId="40" xfId="12" applyFont="1" applyFill="1" applyBorder="1" applyAlignment="1">
      <alignment horizontal="center" vertical="center" textRotation="255" wrapText="1"/>
    </xf>
    <xf numFmtId="0" fontId="29" fillId="6" borderId="11" xfId="12" applyFont="1" applyFill="1" applyBorder="1" applyAlignment="1">
      <alignment horizontal="center" vertical="center" textRotation="255" shrinkToFit="1"/>
    </xf>
    <xf numFmtId="0" fontId="29" fillId="6" borderId="46" xfId="12" applyFont="1" applyFill="1" applyBorder="1" applyAlignment="1">
      <alignment horizontal="center" vertical="center" textRotation="255" shrinkToFit="1"/>
    </xf>
    <xf numFmtId="0" fontId="29" fillId="6" borderId="7" xfId="12" applyFont="1" applyFill="1" applyBorder="1" applyAlignment="1">
      <alignment horizontal="center" vertical="center" textRotation="255" shrinkToFit="1"/>
    </xf>
    <xf numFmtId="0" fontId="29" fillId="6" borderId="38" xfId="12" applyFont="1" applyFill="1" applyBorder="1" applyAlignment="1">
      <alignment horizontal="center" vertical="center" textRotation="255" shrinkToFit="1"/>
    </xf>
    <xf numFmtId="0" fontId="29" fillId="6" borderId="24" xfId="12" applyFont="1" applyFill="1" applyBorder="1" applyAlignment="1">
      <alignment horizontal="center" vertical="center" textRotation="255" shrinkToFit="1"/>
    </xf>
    <xf numFmtId="0" fontId="29" fillId="6" borderId="40" xfId="12" applyFont="1" applyFill="1" applyBorder="1" applyAlignment="1">
      <alignment horizontal="center" vertical="center" textRotation="255" shrinkToFit="1"/>
    </xf>
    <xf numFmtId="177" fontId="29" fillId="6" borderId="62" xfId="14" applyNumberFormat="1" applyFont="1" applyFill="1" applyBorder="1" applyAlignment="1">
      <alignment horizontal="right" vertical="center" shrinkToFit="1"/>
    </xf>
    <xf numFmtId="177" fontId="29" fillId="6" borderId="0" xfId="14" applyNumberFormat="1" applyFont="1" applyFill="1" applyAlignment="1">
      <alignment horizontal="right" vertical="center" shrinkToFit="1"/>
    </xf>
    <xf numFmtId="177" fontId="29" fillId="6" borderId="85" xfId="14" applyNumberFormat="1" applyFont="1" applyFill="1" applyBorder="1" applyAlignment="1">
      <alignment horizontal="right" vertical="center" shrinkToFit="1"/>
    </xf>
    <xf numFmtId="177" fontId="29" fillId="6" borderId="88" xfId="14" applyNumberFormat="1" applyFont="1" applyFill="1" applyBorder="1" applyAlignment="1">
      <alignment horizontal="right" vertical="center" shrinkToFit="1"/>
    </xf>
    <xf numFmtId="187" fontId="29" fillId="6" borderId="88" xfId="14" applyNumberFormat="1" applyFont="1" applyFill="1" applyBorder="1" applyAlignment="1">
      <alignment horizontal="right" vertical="center" shrinkToFit="1"/>
    </xf>
    <xf numFmtId="187" fontId="29" fillId="6" borderId="0" xfId="14" applyNumberFormat="1" applyFont="1" applyFill="1" applyAlignment="1">
      <alignment horizontal="right" vertical="center" shrinkToFit="1"/>
    </xf>
    <xf numFmtId="187" fontId="29" fillId="6" borderId="64" xfId="14" applyNumberFormat="1" applyFont="1" applyFill="1" applyBorder="1" applyAlignment="1">
      <alignment horizontal="right" vertical="center" shrinkToFit="1"/>
    </xf>
    <xf numFmtId="0" fontId="29" fillId="6" borderId="52" xfId="12" applyFont="1" applyFill="1" applyBorder="1">
      <alignment vertical="center"/>
    </xf>
    <xf numFmtId="0" fontId="29" fillId="6" borderId="40" xfId="12" applyFont="1" applyFill="1" applyBorder="1">
      <alignment vertical="center"/>
    </xf>
    <xf numFmtId="0" fontId="29" fillId="6" borderId="62" xfId="12" applyFont="1" applyFill="1" applyBorder="1" applyAlignment="1">
      <alignment vertical="center" shrinkToFit="1"/>
    </xf>
    <xf numFmtId="0" fontId="29" fillId="6" borderId="0" xfId="12" applyFont="1" applyFill="1" applyAlignment="1">
      <alignment vertical="center" shrinkToFit="1"/>
    </xf>
    <xf numFmtId="0" fontId="29" fillId="6" borderId="38" xfId="12" applyFont="1" applyFill="1" applyBorder="1" applyAlignment="1">
      <alignment vertical="center" shrinkToFit="1"/>
    </xf>
    <xf numFmtId="0" fontId="29" fillId="6" borderId="39" xfId="14" applyFont="1" applyFill="1" applyBorder="1" applyAlignment="1">
      <alignment horizontal="center" vertical="center"/>
    </xf>
    <xf numFmtId="0" fontId="29" fillId="6" borderId="31" xfId="14" applyFont="1" applyFill="1" applyBorder="1" applyAlignment="1">
      <alignment horizontal="center" vertical="center"/>
    </xf>
    <xf numFmtId="0" fontId="29" fillId="6" borderId="32" xfId="14" applyFont="1" applyFill="1" applyBorder="1" applyAlignment="1">
      <alignment horizontal="center" vertical="center"/>
    </xf>
    <xf numFmtId="0" fontId="29" fillId="6" borderId="37" xfId="12" applyFont="1" applyFill="1" applyBorder="1">
      <alignment vertical="center"/>
    </xf>
    <xf numFmtId="0" fontId="29" fillId="6" borderId="31" xfId="12" applyFont="1" applyFill="1" applyBorder="1" applyAlignment="1">
      <alignment horizontal="center" vertical="center" wrapText="1"/>
    </xf>
    <xf numFmtId="177" fontId="29" fillId="6" borderId="39" xfId="14" applyNumberFormat="1" applyFont="1" applyFill="1" applyBorder="1" applyAlignment="1">
      <alignment horizontal="right" vertical="center" shrinkToFit="1"/>
    </xf>
    <xf numFmtId="177" fontId="29" fillId="6" borderId="31" xfId="14" applyNumberFormat="1" applyFont="1" applyFill="1" applyBorder="1" applyAlignment="1">
      <alignment horizontal="right" vertical="center" shrinkToFit="1"/>
    </xf>
    <xf numFmtId="177" fontId="29" fillId="6" borderId="156" xfId="14" applyNumberFormat="1" applyFont="1" applyFill="1" applyBorder="1" applyAlignment="1">
      <alignment horizontal="right" vertical="center" shrinkToFit="1"/>
    </xf>
    <xf numFmtId="177" fontId="29" fillId="6" borderId="157" xfId="14" applyNumberFormat="1" applyFont="1" applyFill="1" applyBorder="1" applyAlignment="1">
      <alignment horizontal="right" vertical="center" shrinkToFit="1"/>
    </xf>
    <xf numFmtId="177" fontId="29" fillId="6" borderId="158" xfId="14" applyNumberFormat="1" applyFont="1" applyFill="1" applyBorder="1" applyAlignment="1">
      <alignment horizontal="right" vertical="center" shrinkToFit="1"/>
    </xf>
    <xf numFmtId="177" fontId="29" fillId="6" borderId="159" xfId="14" applyNumberFormat="1" applyFont="1" applyFill="1" applyBorder="1" applyAlignment="1">
      <alignment horizontal="right" vertical="center" shrinkToFit="1"/>
    </xf>
    <xf numFmtId="177" fontId="29" fillId="6" borderId="160" xfId="14" applyNumberFormat="1" applyFont="1" applyFill="1" applyBorder="1" applyAlignment="1">
      <alignment horizontal="right" vertical="center" shrinkToFit="1"/>
    </xf>
    <xf numFmtId="177" fontId="29" fillId="6" borderId="91" xfId="14" applyNumberFormat="1" applyFont="1" applyFill="1" applyBorder="1" applyAlignment="1">
      <alignment horizontal="right" vertical="center" shrinkToFit="1"/>
    </xf>
    <xf numFmtId="177" fontId="29" fillId="6" borderId="52" xfId="14" applyNumberFormat="1" applyFont="1" applyFill="1" applyBorder="1" applyAlignment="1">
      <alignment horizontal="right" vertical="center" shrinkToFit="1"/>
    </xf>
    <xf numFmtId="177" fontId="29" fillId="6" borderId="89" xfId="14" applyNumberFormat="1" applyFont="1" applyFill="1" applyBorder="1" applyAlignment="1">
      <alignment horizontal="right" vertical="center" shrinkToFit="1"/>
    </xf>
    <xf numFmtId="187" fontId="29" fillId="6" borderId="91" xfId="14" applyNumberFormat="1" applyFont="1" applyFill="1" applyBorder="1" applyAlignment="1">
      <alignment horizontal="right" vertical="center" shrinkToFit="1"/>
    </xf>
    <xf numFmtId="187" fontId="29" fillId="6" borderId="52" xfId="14" applyNumberFormat="1" applyFont="1" applyFill="1" applyBorder="1" applyAlignment="1">
      <alignment horizontal="right" vertical="center" shrinkToFit="1"/>
    </xf>
    <xf numFmtId="187" fontId="29" fillId="6" borderId="65" xfId="14" applyNumberFormat="1" applyFont="1" applyFill="1" applyBorder="1" applyAlignment="1">
      <alignment horizontal="right" vertical="center" shrinkToFit="1"/>
    </xf>
    <xf numFmtId="0" fontId="29" fillId="6" borderId="11" xfId="12" applyFont="1" applyFill="1" applyBorder="1" applyAlignment="1">
      <alignment horizontal="center" vertical="top" wrapText="1"/>
    </xf>
    <xf numFmtId="0" fontId="29" fillId="6" borderId="12" xfId="12" applyFont="1" applyFill="1" applyBorder="1" applyAlignment="1">
      <alignment horizontal="center" vertical="top" wrapText="1"/>
    </xf>
    <xf numFmtId="0" fontId="29" fillId="6" borderId="46" xfId="12" applyFont="1" applyFill="1" applyBorder="1" applyAlignment="1">
      <alignment horizontal="center" vertical="top" wrapText="1"/>
    </xf>
    <xf numFmtId="0" fontId="29" fillId="6" borderId="7" xfId="12" applyFont="1" applyFill="1" applyBorder="1" applyAlignment="1">
      <alignment horizontal="center" vertical="top" wrapText="1"/>
    </xf>
    <xf numFmtId="0" fontId="29" fillId="6" borderId="0" xfId="12" applyFont="1" applyFill="1" applyAlignment="1">
      <alignment horizontal="center" vertical="top" wrapText="1"/>
    </xf>
    <xf numFmtId="0" fontId="29" fillId="6" borderId="38" xfId="12" applyFont="1" applyFill="1" applyBorder="1" applyAlignment="1">
      <alignment horizontal="center" vertical="top" wrapText="1"/>
    </xf>
    <xf numFmtId="0" fontId="29" fillId="6" borderId="24" xfId="12" applyFont="1" applyFill="1" applyBorder="1" applyAlignment="1">
      <alignment horizontal="center" vertical="top" wrapText="1"/>
    </xf>
    <xf numFmtId="0" fontId="29" fillId="6" borderId="52" xfId="12" applyFont="1" applyFill="1" applyBorder="1" applyAlignment="1">
      <alignment horizontal="center" vertical="top" wrapText="1"/>
    </xf>
    <xf numFmtId="177" fontId="29" fillId="6" borderId="161" xfId="14" applyNumberFormat="1" applyFont="1" applyFill="1" applyBorder="1" applyAlignment="1">
      <alignment horizontal="right" vertical="center" shrinkToFit="1"/>
    </xf>
    <xf numFmtId="177" fontId="29" fillId="6" borderId="90" xfId="14" applyNumberFormat="1" applyFont="1" applyFill="1" applyBorder="1" applyAlignment="1">
      <alignment horizontal="right" vertical="center" shrinkToFit="1"/>
    </xf>
    <xf numFmtId="187" fontId="29" fillId="6" borderId="158" xfId="14" applyNumberFormat="1" applyFont="1" applyFill="1" applyBorder="1" applyAlignment="1">
      <alignment horizontal="right" vertical="center" shrinkToFit="1"/>
    </xf>
    <xf numFmtId="187" fontId="29" fillId="6" borderId="159" xfId="14" applyNumberFormat="1" applyFont="1" applyFill="1" applyBorder="1" applyAlignment="1">
      <alignment horizontal="right" vertical="center" shrinkToFit="1"/>
    </xf>
    <xf numFmtId="187" fontId="29" fillId="6" borderId="162" xfId="14" applyNumberFormat="1" applyFont="1" applyFill="1" applyBorder="1" applyAlignment="1">
      <alignment horizontal="right" vertical="center" shrinkToFit="1"/>
    </xf>
    <xf numFmtId="177" fontId="29" fillId="6" borderId="37" xfId="14" applyNumberFormat="1" applyFont="1" applyFill="1" applyBorder="1" applyAlignment="1">
      <alignment horizontal="right" vertical="center" shrinkToFit="1"/>
    </xf>
    <xf numFmtId="0" fontId="31" fillId="6" borderId="42" xfId="12" applyFont="1" applyFill="1" applyBorder="1" applyAlignment="1">
      <alignment horizontal="center" vertical="center"/>
    </xf>
    <xf numFmtId="0" fontId="29" fillId="6" borderId="41" xfId="12" applyFont="1" applyFill="1" applyBorder="1" applyAlignment="1">
      <alignment horizontal="center" vertical="center" wrapText="1"/>
    </xf>
    <xf numFmtId="0" fontId="29" fillId="6" borderId="12" xfId="12" applyFont="1" applyFill="1" applyBorder="1" applyAlignment="1">
      <alignment horizontal="center" vertical="center" wrapText="1"/>
    </xf>
    <xf numFmtId="0" fontId="29" fillId="6" borderId="46" xfId="12" applyFont="1" applyFill="1" applyBorder="1" applyAlignment="1">
      <alignment horizontal="center" vertical="center" wrapText="1"/>
    </xf>
    <xf numFmtId="0" fontId="29" fillId="6" borderId="62" xfId="12" applyFont="1" applyFill="1" applyBorder="1" applyAlignment="1">
      <alignment horizontal="center" vertical="center" wrapText="1"/>
    </xf>
    <xf numFmtId="0" fontId="29" fillId="6" borderId="0" xfId="12" applyFont="1" applyFill="1" applyAlignment="1">
      <alignment horizontal="center" vertical="center" wrapText="1"/>
    </xf>
    <xf numFmtId="0" fontId="29" fillId="6" borderId="38" xfId="12" applyFont="1" applyFill="1" applyBorder="1" applyAlignment="1">
      <alignment horizontal="center" vertical="center" wrapText="1"/>
    </xf>
    <xf numFmtId="0" fontId="29" fillId="6" borderId="52" xfId="12" applyFont="1" applyFill="1" applyBorder="1" applyAlignment="1">
      <alignment horizontal="center" vertical="center" wrapText="1"/>
    </xf>
    <xf numFmtId="0" fontId="29" fillId="6" borderId="40" xfId="12" applyFont="1" applyFill="1" applyBorder="1" applyAlignment="1">
      <alignment horizontal="center" vertical="center" wrapText="1"/>
    </xf>
    <xf numFmtId="0" fontId="29" fillId="6" borderId="41" xfId="14" applyFont="1" applyFill="1" applyBorder="1" applyAlignment="1">
      <alignment horizontal="left" vertical="center" shrinkToFit="1"/>
    </xf>
    <xf numFmtId="0" fontId="29" fillId="6" borderId="12" xfId="14" applyFont="1" applyFill="1" applyBorder="1" applyAlignment="1">
      <alignment horizontal="left" vertical="center" shrinkToFit="1"/>
    </xf>
    <xf numFmtId="0" fontId="29" fillId="6" borderId="46" xfId="14" applyFont="1" applyFill="1" applyBorder="1" applyAlignment="1">
      <alignment horizontal="left" vertical="center" shrinkToFit="1"/>
    </xf>
    <xf numFmtId="187" fontId="29" fillId="6" borderId="163" xfId="14" applyNumberFormat="1" applyFont="1" applyFill="1" applyBorder="1" applyAlignment="1">
      <alignment horizontal="right" vertical="center" shrinkToFit="1"/>
    </xf>
    <xf numFmtId="187" fontId="29" fillId="6" borderId="45" xfId="14" applyNumberFormat="1" applyFont="1" applyFill="1" applyBorder="1" applyAlignment="1">
      <alignment horizontal="right" vertical="center" shrinkToFit="1"/>
    </xf>
    <xf numFmtId="0" fontId="29" fillId="6" borderId="62" xfId="14" applyFont="1" applyFill="1" applyBorder="1" applyAlignment="1">
      <alignment horizontal="left" vertical="center" shrinkToFit="1"/>
    </xf>
    <xf numFmtId="0" fontId="29" fillId="6" borderId="0" xfId="14" applyFont="1" applyFill="1" applyAlignment="1">
      <alignment horizontal="left" vertical="center" shrinkToFit="1"/>
    </xf>
    <xf numFmtId="0" fontId="29" fillId="6" borderId="38" xfId="14" applyFont="1" applyFill="1" applyBorder="1" applyAlignment="1">
      <alignment horizontal="left" vertical="center" shrinkToFit="1"/>
    </xf>
    <xf numFmtId="0" fontId="29" fillId="6" borderId="11" xfId="12" applyFont="1" applyFill="1" applyBorder="1" applyAlignment="1">
      <alignment horizontal="center" vertical="center" wrapText="1"/>
    </xf>
    <xf numFmtId="0" fontId="29" fillId="6" borderId="7" xfId="12" applyFont="1" applyFill="1" applyBorder="1" applyAlignment="1">
      <alignment horizontal="center" vertical="center" wrapText="1"/>
    </xf>
    <xf numFmtId="0" fontId="29" fillId="6" borderId="72" xfId="12" applyFont="1" applyFill="1" applyBorder="1" applyAlignment="1">
      <alignment horizontal="center" vertical="center" wrapText="1"/>
    </xf>
    <xf numFmtId="0" fontId="29" fillId="6" borderId="73" xfId="12" applyFont="1" applyFill="1" applyBorder="1" applyAlignment="1">
      <alignment horizontal="center" vertical="center" wrapText="1"/>
    </xf>
    <xf numFmtId="0" fontId="29" fillId="6" borderId="68" xfId="12" applyFont="1" applyFill="1" applyBorder="1" applyAlignment="1">
      <alignment horizontal="center" vertical="center" wrapText="1"/>
    </xf>
    <xf numFmtId="187" fontId="29" fillId="6" borderId="129" xfId="14" applyNumberFormat="1" applyFont="1" applyFill="1" applyBorder="1" applyAlignment="1">
      <alignment horizontal="right" vertical="center" shrinkToFit="1"/>
    </xf>
    <xf numFmtId="187" fontId="29" fillId="6" borderId="166" xfId="14" applyNumberFormat="1" applyFont="1" applyFill="1" applyBorder="1" applyAlignment="1">
      <alignment horizontal="right" vertical="center" shrinkToFit="1"/>
    </xf>
    <xf numFmtId="187" fontId="29" fillId="6" borderId="167" xfId="14" applyNumberFormat="1" applyFont="1" applyFill="1" applyBorder="1" applyAlignment="1">
      <alignment horizontal="right" vertical="center" shrinkToFit="1"/>
    </xf>
    <xf numFmtId="187" fontId="29" fillId="6" borderId="168" xfId="14" applyNumberFormat="1" applyFont="1" applyFill="1" applyBorder="1" applyAlignment="1">
      <alignment horizontal="right" vertical="center" shrinkToFit="1"/>
    </xf>
    <xf numFmtId="0" fontId="29" fillId="6" borderId="81" xfId="12" applyFont="1" applyFill="1" applyBorder="1" applyAlignment="1">
      <alignment horizontal="center" vertical="center"/>
    </xf>
    <xf numFmtId="0" fontId="29" fillId="6" borderId="25" xfId="12" applyFont="1" applyFill="1" applyBorder="1" applyAlignment="1">
      <alignment horizontal="center" vertical="center"/>
    </xf>
    <xf numFmtId="0" fontId="29" fillId="6" borderId="77" xfId="12" applyFont="1" applyFill="1" applyBorder="1" applyAlignment="1">
      <alignment horizontal="center" vertical="center"/>
    </xf>
    <xf numFmtId="0" fontId="29" fillId="6" borderId="76" xfId="12" applyFont="1" applyFill="1" applyBorder="1" applyAlignment="1">
      <alignment horizontal="center" vertical="center"/>
    </xf>
    <xf numFmtId="0" fontId="29" fillId="6" borderId="70" xfId="12" applyFont="1" applyFill="1" applyBorder="1">
      <alignment vertical="center"/>
    </xf>
    <xf numFmtId="0" fontId="29" fillId="6" borderId="73" xfId="12" applyFont="1" applyFill="1" applyBorder="1">
      <alignment vertical="center"/>
    </xf>
    <xf numFmtId="0" fontId="29" fillId="6" borderId="68" xfId="12" applyFont="1" applyFill="1" applyBorder="1">
      <alignment vertical="center"/>
    </xf>
    <xf numFmtId="177" fontId="29" fillId="6" borderId="172" xfId="14" applyNumberFormat="1" applyFont="1" applyFill="1" applyBorder="1" applyAlignment="1">
      <alignment horizontal="right" vertical="center" shrinkToFit="1"/>
    </xf>
    <xf numFmtId="177" fontId="29" fillId="6" borderId="173" xfId="14" applyNumberFormat="1" applyFont="1" applyFill="1" applyBorder="1" applyAlignment="1">
      <alignment horizontal="right" vertical="center" shrinkToFit="1"/>
    </xf>
    <xf numFmtId="187" fontId="29" fillId="6" borderId="173" xfId="14" applyNumberFormat="1" applyFont="1" applyFill="1" applyBorder="1" applyAlignment="1">
      <alignment horizontal="right" vertical="center" shrinkToFit="1"/>
    </xf>
    <xf numFmtId="187" fontId="29" fillId="6" borderId="174" xfId="14" applyNumberFormat="1" applyFont="1" applyFill="1" applyBorder="1" applyAlignment="1">
      <alignment horizontal="right" vertical="center" shrinkToFit="1"/>
    </xf>
    <xf numFmtId="0" fontId="29" fillId="6" borderId="11" xfId="12" applyFont="1" applyFill="1" applyBorder="1" applyAlignment="1">
      <alignment horizontal="left" vertical="center"/>
    </xf>
    <xf numFmtId="0" fontId="29" fillId="6" borderId="12" xfId="12" applyFont="1" applyFill="1" applyBorder="1" applyAlignment="1">
      <alignment horizontal="left" vertical="center"/>
    </xf>
    <xf numFmtId="0" fontId="29" fillId="6" borderId="12" xfId="12" applyFont="1" applyFill="1" applyBorder="1" applyAlignment="1">
      <alignment horizontal="right" vertical="center"/>
    </xf>
    <xf numFmtId="0" fontId="29" fillId="6" borderId="46" xfId="12" applyFont="1" applyFill="1" applyBorder="1" applyAlignment="1">
      <alignment horizontal="right" vertical="center"/>
    </xf>
    <xf numFmtId="177" fontId="29" fillId="6" borderId="41" xfId="13" applyNumberFormat="1" applyFont="1" applyFill="1" applyBorder="1" applyAlignment="1">
      <alignment horizontal="right" vertical="center" shrinkToFit="1"/>
    </xf>
    <xf numFmtId="177" fontId="29" fillId="6" borderId="12" xfId="13" applyNumberFormat="1" applyFont="1" applyFill="1" applyBorder="1" applyAlignment="1">
      <alignment horizontal="right" vertical="center" shrinkToFit="1"/>
    </xf>
    <xf numFmtId="177" fontId="29" fillId="6" borderId="82" xfId="13" applyNumberFormat="1" applyFont="1" applyFill="1" applyBorder="1" applyAlignment="1">
      <alignment horizontal="right" vertical="center" shrinkToFit="1"/>
    </xf>
    <xf numFmtId="177" fontId="29" fillId="6" borderId="84" xfId="13" applyNumberFormat="1" applyFont="1" applyFill="1" applyBorder="1" applyAlignment="1">
      <alignment horizontal="right" vertical="center" shrinkToFit="1"/>
    </xf>
    <xf numFmtId="187" fontId="29" fillId="6" borderId="169" xfId="14" applyNumberFormat="1" applyFont="1" applyFill="1" applyBorder="1" applyAlignment="1">
      <alignment horizontal="right" vertical="center" shrinkToFit="1"/>
    </xf>
    <xf numFmtId="187" fontId="29" fillId="6" borderId="170" xfId="14" applyNumberFormat="1" applyFont="1" applyFill="1" applyBorder="1" applyAlignment="1">
      <alignment horizontal="right" vertical="center" shrinkToFit="1"/>
    </xf>
    <xf numFmtId="187" fontId="29" fillId="6" borderId="171" xfId="14" applyNumberFormat="1" applyFont="1" applyFill="1" applyBorder="1" applyAlignment="1">
      <alignment horizontal="right" vertical="center" shrinkToFit="1"/>
    </xf>
    <xf numFmtId="176" fontId="29" fillId="6" borderId="41" xfId="14" applyNumberFormat="1" applyFont="1" applyFill="1" applyBorder="1" applyAlignment="1">
      <alignment horizontal="right" vertical="center" shrinkToFit="1"/>
    </xf>
    <xf numFmtId="176" fontId="29" fillId="6" borderId="12" xfId="14" applyNumberFormat="1" applyFont="1" applyFill="1" applyBorder="1" applyAlignment="1">
      <alignment horizontal="right" vertical="center" shrinkToFit="1"/>
    </xf>
    <xf numFmtId="176" fontId="29" fillId="6" borderId="46" xfId="14" applyNumberFormat="1" applyFont="1" applyFill="1" applyBorder="1" applyAlignment="1">
      <alignment horizontal="right" vertical="center" shrinkToFit="1"/>
    </xf>
    <xf numFmtId="0" fontId="29" fillId="6" borderId="26" xfId="12" applyFont="1" applyFill="1" applyBorder="1" applyAlignment="1">
      <alignment horizontal="center" vertical="center"/>
    </xf>
    <xf numFmtId="0" fontId="29" fillId="6" borderId="11" xfId="12" applyFont="1" applyFill="1" applyBorder="1" applyAlignment="1">
      <alignment horizontal="center" vertical="center" textRotation="255" wrapText="1"/>
    </xf>
    <xf numFmtId="0" fontId="29" fillId="6" borderId="7" xfId="12" applyFont="1" applyFill="1" applyBorder="1" applyAlignment="1">
      <alignment horizontal="center" vertical="center" textRotation="255" wrapText="1"/>
    </xf>
    <xf numFmtId="0" fontId="29" fillId="6" borderId="24" xfId="12" applyFont="1" applyFill="1" applyBorder="1" applyAlignment="1">
      <alignment horizontal="center" vertical="center" textRotation="255" wrapText="1"/>
    </xf>
    <xf numFmtId="0" fontId="29" fillId="6" borderId="17" xfId="12" applyFont="1" applyFill="1" applyBorder="1" applyAlignment="1">
      <alignment horizontal="left" vertical="center" wrapText="1"/>
    </xf>
    <xf numFmtId="0" fontId="29" fillId="6" borderId="18" xfId="12" applyFont="1" applyFill="1" applyBorder="1" applyAlignment="1">
      <alignment horizontal="left" vertical="center"/>
    </xf>
    <xf numFmtId="0" fontId="29" fillId="6" borderId="43" xfId="12" applyFont="1" applyFill="1" applyBorder="1" applyAlignment="1">
      <alignment horizontal="left" vertical="center"/>
    </xf>
    <xf numFmtId="187" fontId="29" fillId="6" borderId="128" xfId="14" applyNumberFormat="1" applyFont="1" applyFill="1" applyBorder="1" applyAlignment="1">
      <alignment horizontal="right" vertical="center" shrinkToFit="1"/>
    </xf>
    <xf numFmtId="177" fontId="29" fillId="6" borderId="164" xfId="14" applyNumberFormat="1" applyFont="1" applyFill="1" applyBorder="1" applyAlignment="1">
      <alignment horizontal="right" vertical="center" shrinkToFit="1"/>
    </xf>
    <xf numFmtId="177" fontId="29" fillId="6" borderId="165" xfId="14" applyNumberFormat="1" applyFont="1" applyFill="1" applyBorder="1" applyAlignment="1">
      <alignment horizontal="right" vertical="center" shrinkToFit="1"/>
    </xf>
    <xf numFmtId="0" fontId="29" fillId="6" borderId="7" xfId="12" applyFont="1" applyFill="1" applyBorder="1">
      <alignment vertical="center"/>
    </xf>
    <xf numFmtId="176" fontId="29" fillId="6" borderId="62" xfId="14" applyNumberFormat="1" applyFont="1" applyFill="1" applyBorder="1" applyAlignment="1">
      <alignment horizontal="right" vertical="center" shrinkToFit="1"/>
    </xf>
    <xf numFmtId="176" fontId="29" fillId="6" borderId="0" xfId="14" applyNumberFormat="1" applyFont="1" applyFill="1" applyAlignment="1">
      <alignment horizontal="right" vertical="center" shrinkToFit="1"/>
    </xf>
    <xf numFmtId="176" fontId="29" fillId="6" borderId="38" xfId="14" applyNumberFormat="1" applyFont="1" applyFill="1" applyBorder="1" applyAlignment="1">
      <alignment horizontal="right" vertical="center" shrinkToFit="1"/>
    </xf>
    <xf numFmtId="176" fontId="29" fillId="6" borderId="64" xfId="14" applyNumberFormat="1" applyFont="1" applyFill="1" applyBorder="1" applyAlignment="1">
      <alignment horizontal="right" vertical="center" shrinkToFit="1"/>
    </xf>
    <xf numFmtId="0" fontId="29" fillId="6" borderId="0" xfId="12" applyFont="1" applyFill="1" applyAlignment="1">
      <alignment horizontal="right" vertical="center" wrapText="1"/>
    </xf>
    <xf numFmtId="0" fontId="29" fillId="6" borderId="0" xfId="12" applyFont="1" applyFill="1" applyAlignment="1">
      <alignment horizontal="right" vertical="center"/>
    </xf>
    <xf numFmtId="0" fontId="29" fillId="6" borderId="38" xfId="12" applyFont="1" applyFill="1" applyBorder="1" applyAlignment="1">
      <alignment horizontal="right" vertical="center"/>
    </xf>
    <xf numFmtId="187" fontId="29" fillId="6" borderId="175" xfId="14" applyNumberFormat="1" applyFont="1" applyFill="1" applyBorder="1" applyAlignment="1">
      <alignment horizontal="right" vertical="center" shrinkToFit="1"/>
    </xf>
    <xf numFmtId="187" fontId="29" fillId="6" borderId="176" xfId="14" applyNumberFormat="1" applyFont="1" applyFill="1" applyBorder="1" applyAlignment="1">
      <alignment horizontal="right" vertical="center" shrinkToFit="1"/>
    </xf>
    <xf numFmtId="187" fontId="29" fillId="6" borderId="177" xfId="14" applyNumberFormat="1" applyFont="1" applyFill="1" applyBorder="1" applyAlignment="1">
      <alignment horizontal="right" vertical="center" shrinkToFit="1"/>
    </xf>
    <xf numFmtId="176" fontId="29" fillId="6" borderId="13" xfId="14" applyNumberFormat="1" applyFont="1" applyFill="1" applyBorder="1" applyAlignment="1">
      <alignment horizontal="right" vertical="center" shrinkToFit="1"/>
    </xf>
    <xf numFmtId="0" fontId="29" fillId="6" borderId="73" xfId="12" applyFont="1" applyFill="1" applyBorder="1" applyAlignment="1">
      <alignment horizontal="center" vertical="center"/>
    </xf>
    <xf numFmtId="0" fontId="29" fillId="6" borderId="68" xfId="12" applyFont="1" applyFill="1" applyBorder="1" applyAlignment="1">
      <alignment horizontal="center" vertical="center"/>
    </xf>
    <xf numFmtId="187" fontId="29" fillId="6" borderId="130" xfId="14" applyNumberFormat="1" applyFont="1" applyFill="1" applyBorder="1" applyAlignment="1">
      <alignment horizontal="right" vertical="center" shrinkToFit="1"/>
    </xf>
    <xf numFmtId="187" fontId="29" fillId="6" borderId="18" xfId="14" applyNumberFormat="1" applyFont="1" applyFill="1" applyBorder="1" applyAlignment="1">
      <alignment horizontal="right" vertical="center" shrinkToFit="1"/>
    </xf>
    <xf numFmtId="187" fontId="29" fillId="6" borderId="184" xfId="14" applyNumberFormat="1" applyFont="1" applyFill="1" applyBorder="1" applyAlignment="1">
      <alignment horizontal="right" vertical="center" shrinkToFit="1"/>
    </xf>
    <xf numFmtId="187" fontId="29" fillId="6" borderId="185" xfId="14" applyNumberFormat="1" applyFont="1" applyFill="1" applyBorder="1" applyAlignment="1">
      <alignment horizontal="right" vertical="center" shrinkToFit="1"/>
    </xf>
    <xf numFmtId="0" fontId="29" fillId="6" borderId="72" xfId="12" applyFont="1" applyFill="1" applyBorder="1">
      <alignment vertical="center"/>
    </xf>
    <xf numFmtId="188" fontId="29" fillId="6" borderId="70" xfId="14" applyNumberFormat="1" applyFont="1" applyFill="1" applyBorder="1" applyAlignment="1">
      <alignment horizontal="right" vertical="center" shrinkToFit="1"/>
    </xf>
    <xf numFmtId="188" fontId="29" fillId="6" borderId="73" xfId="14" applyNumberFormat="1" applyFont="1" applyFill="1" applyBorder="1" applyAlignment="1">
      <alignment horizontal="right" vertical="center" shrinkToFit="1"/>
    </xf>
    <xf numFmtId="188" fontId="29" fillId="6" borderId="68" xfId="14" applyNumberFormat="1" applyFont="1" applyFill="1" applyBorder="1" applyAlignment="1">
      <alignment horizontal="right" vertical="center" shrinkToFit="1"/>
    </xf>
    <xf numFmtId="188" fontId="29" fillId="6" borderId="181" xfId="14" applyNumberFormat="1" applyFont="1" applyFill="1" applyBorder="1" applyAlignment="1">
      <alignment horizontal="right" vertical="center" shrinkToFit="1"/>
    </xf>
    <xf numFmtId="188" fontId="29" fillId="6" borderId="182" xfId="14" applyNumberFormat="1" applyFont="1" applyFill="1" applyBorder="1" applyAlignment="1">
      <alignment horizontal="right" vertical="center" shrinkToFit="1"/>
    </xf>
    <xf numFmtId="188" fontId="29" fillId="6" borderId="183" xfId="14" applyNumberFormat="1" applyFont="1" applyFill="1" applyBorder="1" applyAlignment="1">
      <alignment horizontal="right" vertical="center" shrinkToFit="1"/>
    </xf>
    <xf numFmtId="0" fontId="29" fillId="6" borderId="11" xfId="12" applyFont="1" applyFill="1" applyBorder="1" applyAlignment="1">
      <alignment horizontal="left" vertical="center" wrapText="1"/>
    </xf>
    <xf numFmtId="0" fontId="29" fillId="6" borderId="12" xfId="12" applyFont="1" applyFill="1" applyBorder="1" applyAlignment="1">
      <alignment horizontal="left" vertical="center" wrapText="1"/>
    </xf>
    <xf numFmtId="0" fontId="29" fillId="6" borderId="72" xfId="12" applyFont="1" applyFill="1" applyBorder="1" applyAlignment="1">
      <alignment horizontal="left" vertical="center" wrapText="1"/>
    </xf>
    <xf numFmtId="0" fontId="29" fillId="6" borderId="73" xfId="12" applyFont="1" applyFill="1" applyBorder="1" applyAlignment="1">
      <alignment horizontal="left" vertical="center" wrapText="1"/>
    </xf>
    <xf numFmtId="0" fontId="29" fillId="6" borderId="12" xfId="12" applyFont="1" applyFill="1" applyBorder="1" applyAlignment="1">
      <alignment horizontal="center" vertical="center"/>
    </xf>
    <xf numFmtId="0" fontId="29" fillId="6" borderId="46" xfId="12" applyFont="1" applyFill="1" applyBorder="1" applyAlignment="1">
      <alignment horizontal="center" vertical="center"/>
    </xf>
    <xf numFmtId="187" fontId="29" fillId="6" borderId="39" xfId="14" applyNumberFormat="1" applyFont="1" applyFill="1" applyBorder="1" applyAlignment="1">
      <alignment horizontal="right" vertical="center" shrinkToFit="1"/>
    </xf>
    <xf numFmtId="187" fontId="29" fillId="6" borderId="31" xfId="14" applyNumberFormat="1" applyFont="1" applyFill="1" applyBorder="1" applyAlignment="1">
      <alignment horizontal="right" vertical="center" shrinkToFit="1"/>
    </xf>
    <xf numFmtId="187" fontId="29" fillId="6" borderId="156" xfId="14" applyNumberFormat="1" applyFont="1" applyFill="1" applyBorder="1" applyAlignment="1">
      <alignment horizontal="right" vertical="center" shrinkToFit="1"/>
    </xf>
    <xf numFmtId="187" fontId="29" fillId="6" borderId="157" xfId="14" applyNumberFormat="1" applyFont="1" applyFill="1" applyBorder="1" applyAlignment="1">
      <alignment horizontal="right" vertical="center" shrinkToFit="1"/>
    </xf>
    <xf numFmtId="187" fontId="29" fillId="6" borderId="160" xfId="14" applyNumberFormat="1" applyFont="1" applyFill="1" applyBorder="1" applyAlignment="1">
      <alignment horizontal="right" vertical="center" shrinkToFit="1"/>
    </xf>
    <xf numFmtId="188" fontId="29" fillId="6" borderId="62" xfId="14" applyNumberFormat="1" applyFont="1" applyFill="1" applyBorder="1" applyAlignment="1">
      <alignment horizontal="right" vertical="center" shrinkToFit="1"/>
    </xf>
    <xf numFmtId="188" fontId="29" fillId="6" borderId="0" xfId="14" applyNumberFormat="1" applyFont="1" applyFill="1" applyAlignment="1">
      <alignment horizontal="right" vertical="center" shrinkToFit="1"/>
    </xf>
    <xf numFmtId="188" fontId="29" fillId="6" borderId="38" xfId="14" applyNumberFormat="1" applyFont="1" applyFill="1" applyBorder="1" applyAlignment="1">
      <alignment horizontal="right" vertical="center" shrinkToFit="1"/>
    </xf>
    <xf numFmtId="188" fontId="29" fillId="6" borderId="64" xfId="14" applyNumberFormat="1" applyFont="1" applyFill="1" applyBorder="1" applyAlignment="1">
      <alignment horizontal="right" vertical="center" shrinkToFit="1"/>
    </xf>
    <xf numFmtId="0" fontId="31" fillId="6" borderId="24" xfId="12" applyFont="1" applyFill="1" applyBorder="1" applyAlignment="1">
      <alignment horizontal="left" vertical="center"/>
    </xf>
    <xf numFmtId="0" fontId="29" fillId="6" borderId="52" xfId="12" applyFont="1" applyFill="1" applyBorder="1" applyAlignment="1">
      <alignment horizontal="left" vertical="center"/>
    </xf>
    <xf numFmtId="0" fontId="29" fillId="6" borderId="52" xfId="12" applyFont="1" applyFill="1" applyBorder="1" applyAlignment="1">
      <alignment horizontal="right" vertical="center" wrapText="1"/>
    </xf>
    <xf numFmtId="0" fontId="29" fillId="6" borderId="52" xfId="12" applyFont="1" applyFill="1" applyBorder="1" applyAlignment="1">
      <alignment horizontal="right" vertical="center"/>
    </xf>
    <xf numFmtId="0" fontId="29" fillId="6" borderId="40" xfId="12" applyFont="1" applyFill="1" applyBorder="1" applyAlignment="1">
      <alignment horizontal="right" vertical="center"/>
    </xf>
    <xf numFmtId="187" fontId="29" fillId="6" borderId="178" xfId="14" applyNumberFormat="1" applyFont="1" applyFill="1" applyBorder="1" applyAlignment="1">
      <alignment horizontal="right" vertical="center" shrinkToFit="1"/>
    </xf>
    <xf numFmtId="187" fontId="29" fillId="6" borderId="179" xfId="14" applyNumberFormat="1" applyFont="1" applyFill="1" applyBorder="1" applyAlignment="1">
      <alignment horizontal="right" vertical="center" shrinkToFit="1"/>
    </xf>
    <xf numFmtId="187" fontId="29" fillId="6" borderId="180" xfId="14" applyNumberFormat="1" applyFont="1" applyFill="1" applyBorder="1" applyAlignment="1">
      <alignment horizontal="right" vertical="center" shrinkToFit="1"/>
    </xf>
    <xf numFmtId="178" fontId="13" fillId="0" borderId="39" xfId="16" applyNumberFormat="1" applyFont="1" applyBorder="1">
      <alignment vertical="center"/>
    </xf>
    <xf numFmtId="178" fontId="13" fillId="0" borderId="31" xfId="16" applyNumberFormat="1" applyFont="1" applyBorder="1">
      <alignment vertical="center"/>
    </xf>
    <xf numFmtId="178" fontId="13"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46"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8" fillId="0" borderId="39" xfId="1" applyFont="1" applyBorder="1" applyAlignment="1" applyProtection="1">
      <alignment horizontal="left" vertical="center" wrapText="1"/>
      <protection locked="0"/>
    </xf>
    <xf numFmtId="0" fontId="8" fillId="0" borderId="31" xfId="1" applyFont="1" applyBorder="1" applyAlignment="1" applyProtection="1">
      <alignment horizontal="left" vertical="center" wrapText="1"/>
      <protection locked="0"/>
    </xf>
    <xf numFmtId="0" fontId="8" fillId="0" borderId="32" xfId="1" applyFont="1" applyBorder="1" applyAlignment="1" applyProtection="1">
      <alignment horizontal="left" vertical="center" wrapText="1"/>
      <protection locked="0"/>
    </xf>
    <xf numFmtId="0" fontId="8" fillId="0" borderId="44" xfId="1" applyFont="1" applyBorder="1" applyAlignment="1" applyProtection="1">
      <alignment horizontal="left" vertical="center" wrapText="1"/>
      <protection locked="0"/>
    </xf>
    <xf numFmtId="0" fontId="8" fillId="0" borderId="18" xfId="1" applyFont="1" applyBorder="1" applyAlignment="1" applyProtection="1">
      <alignment horizontal="left" vertical="center" wrapText="1"/>
      <protection locked="0"/>
    </xf>
    <xf numFmtId="0" fontId="8" fillId="0" borderId="19" xfId="1" applyFont="1" applyBorder="1" applyAlignment="1" applyProtection="1">
      <alignment horizontal="left" vertical="center" wrapText="1"/>
      <protection locked="0"/>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8" xfId="1" applyFont="1" applyBorder="1" applyAlignment="1">
      <alignment horizontal="left" vertical="center" wrapText="1"/>
    </xf>
    <xf numFmtId="0" fontId="8" fillId="0" borderId="9" xfId="1" applyFont="1" applyBorder="1" applyAlignment="1">
      <alignment horizontal="left" vertical="center" wrapText="1"/>
    </xf>
    <xf numFmtId="0" fontId="8" fillId="0" borderId="12" xfId="1" applyFont="1" applyBorder="1" applyAlignment="1">
      <alignment horizontal="left" vertical="center"/>
    </xf>
    <xf numFmtId="0" fontId="8" fillId="0" borderId="13" xfId="1" applyFont="1" applyBorder="1" applyAlignment="1">
      <alignment horizontal="left" vertical="center"/>
    </xf>
    <xf numFmtId="0" fontId="8" fillId="0" borderId="31" xfId="1" applyFont="1" applyBorder="1" applyAlignment="1">
      <alignment horizontal="left" vertical="center"/>
    </xf>
    <xf numFmtId="0" fontId="8"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1F8E-492D-AF3E-5B6ED6F1F6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98557</c:v>
                </c:pt>
                <c:pt idx="1">
                  <c:v>118499</c:v>
                </c:pt>
                <c:pt idx="2">
                  <c:v>180002</c:v>
                </c:pt>
                <c:pt idx="3">
                  <c:v>131232</c:v>
                </c:pt>
                <c:pt idx="4">
                  <c:v>123655</c:v>
                </c:pt>
              </c:numCache>
            </c:numRef>
          </c:val>
          <c:smooth val="0"/>
          <c:extLst xmlns:c16r2="http://schemas.microsoft.com/office/drawing/2015/06/chart">
            <c:ext xmlns:c16="http://schemas.microsoft.com/office/drawing/2014/chart" uri="{C3380CC4-5D6E-409C-BE32-E72D297353CC}">
              <c16:uniqueId val="{00000001-1F8E-492D-AF3E-5B6ED6F1F697}"/>
            </c:ext>
          </c:extLst>
        </c:ser>
        <c:dLbls>
          <c:showLegendKey val="0"/>
          <c:showVal val="0"/>
          <c:showCatName val="0"/>
          <c:showSerName val="0"/>
          <c:showPercent val="0"/>
          <c:showBubbleSize val="0"/>
        </c:dLbls>
        <c:marker val="1"/>
        <c:smooth val="0"/>
        <c:axId val="116545024"/>
        <c:axId val="116546944"/>
      </c:lineChart>
      <c:catAx>
        <c:axId val="11654502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546944"/>
        <c:crosses val="autoZero"/>
        <c:auto val="1"/>
        <c:lblAlgn val="ctr"/>
        <c:lblOffset val="100"/>
        <c:tickLblSkip val="1"/>
        <c:tickMarkSkip val="1"/>
        <c:noMultiLvlLbl val="0"/>
      </c:catAx>
      <c:valAx>
        <c:axId val="116546944"/>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54502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6.88</c:v>
                </c:pt>
                <c:pt idx="1">
                  <c:v>8.94</c:v>
                </c:pt>
                <c:pt idx="2">
                  <c:v>9.56</c:v>
                </c:pt>
                <c:pt idx="3">
                  <c:v>9.94</c:v>
                </c:pt>
                <c:pt idx="4">
                  <c:v>8.9700000000000006</c:v>
                </c:pt>
              </c:numCache>
            </c:numRef>
          </c:val>
          <c:extLst xmlns:c16r2="http://schemas.microsoft.com/office/drawing/2015/06/chart">
            <c:ext xmlns:c16="http://schemas.microsoft.com/office/drawing/2014/chart" uri="{C3380CC4-5D6E-409C-BE32-E72D297353CC}">
              <c16:uniqueId val="{00000000-C820-4849-A5F5-505EEA42705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30.38</c:v>
                </c:pt>
                <c:pt idx="1">
                  <c:v>32.46</c:v>
                </c:pt>
                <c:pt idx="2">
                  <c:v>31.52</c:v>
                </c:pt>
                <c:pt idx="3">
                  <c:v>31.52</c:v>
                </c:pt>
                <c:pt idx="4">
                  <c:v>30.87</c:v>
                </c:pt>
              </c:numCache>
            </c:numRef>
          </c:val>
          <c:extLst xmlns:c16r2="http://schemas.microsoft.com/office/drawing/2015/06/chart">
            <c:ext xmlns:c16="http://schemas.microsoft.com/office/drawing/2014/chart" uri="{C3380CC4-5D6E-409C-BE32-E72D297353CC}">
              <c16:uniqueId val="{00000001-C820-4849-A5F5-505EEA42705F}"/>
            </c:ext>
          </c:extLst>
        </c:ser>
        <c:dLbls>
          <c:showLegendKey val="0"/>
          <c:showVal val="0"/>
          <c:showCatName val="0"/>
          <c:showSerName val="0"/>
          <c:showPercent val="0"/>
          <c:showBubbleSize val="0"/>
        </c:dLbls>
        <c:gapWidth val="250"/>
        <c:overlap val="100"/>
        <c:axId val="151156224"/>
        <c:axId val="1511581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0.41</c:v>
                </c:pt>
                <c:pt idx="1">
                  <c:v>4.34</c:v>
                </c:pt>
                <c:pt idx="2">
                  <c:v>0.98</c:v>
                </c:pt>
                <c:pt idx="3">
                  <c:v>0.43</c:v>
                </c:pt>
                <c:pt idx="4">
                  <c:v>-3.2</c:v>
                </c:pt>
              </c:numCache>
            </c:numRef>
          </c:val>
          <c:smooth val="0"/>
          <c:extLst xmlns:c16r2="http://schemas.microsoft.com/office/drawing/2015/06/chart">
            <c:ext xmlns:c16="http://schemas.microsoft.com/office/drawing/2014/chart" uri="{C3380CC4-5D6E-409C-BE32-E72D297353CC}">
              <c16:uniqueId val="{00000002-C820-4849-A5F5-505EEA42705F}"/>
            </c:ext>
          </c:extLst>
        </c:ser>
        <c:dLbls>
          <c:showLegendKey val="0"/>
          <c:showVal val="0"/>
          <c:showCatName val="0"/>
          <c:showSerName val="0"/>
          <c:showPercent val="0"/>
          <c:showBubbleSize val="0"/>
        </c:dLbls>
        <c:marker val="1"/>
        <c:smooth val="0"/>
        <c:axId val="151156224"/>
        <c:axId val="151158144"/>
      </c:lineChart>
      <c:catAx>
        <c:axId val="1511562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51158144"/>
        <c:crosses val="autoZero"/>
        <c:auto val="1"/>
        <c:lblAlgn val="ctr"/>
        <c:lblOffset val="100"/>
        <c:tickLblSkip val="1"/>
        <c:tickMarkSkip val="1"/>
        <c:noMultiLvlLbl val="0"/>
      </c:catAx>
      <c:valAx>
        <c:axId val="1511581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1562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0.45</c:v>
                </c:pt>
                <c:pt idx="2">
                  <c:v>#N/A</c:v>
                </c:pt>
                <c:pt idx="3">
                  <c:v>0.33</c:v>
                </c:pt>
                <c:pt idx="4">
                  <c:v>#N/A</c:v>
                </c:pt>
                <c:pt idx="5">
                  <c:v>0.22</c:v>
                </c:pt>
                <c:pt idx="6">
                  <c:v>#N/A</c:v>
                </c:pt>
                <c:pt idx="7">
                  <c:v>1.42</c:v>
                </c:pt>
                <c:pt idx="8">
                  <c:v>0</c:v>
                </c:pt>
                <c:pt idx="9">
                  <c:v>0</c:v>
                </c:pt>
              </c:numCache>
            </c:numRef>
          </c:val>
          <c:extLst xmlns:c16r2="http://schemas.microsoft.com/office/drawing/2015/06/chart">
            <c:ext xmlns:c16="http://schemas.microsoft.com/office/drawing/2014/chart" uri="{C3380CC4-5D6E-409C-BE32-E72D297353CC}">
              <c16:uniqueId val="{00000000-3198-4E2C-8F85-94BB2A6C9E1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198-4E2C-8F85-94BB2A6C9E1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198-4E2C-8F85-94BB2A6C9E1D}"/>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7.0000000000000007E-2</c:v>
                </c:pt>
                <c:pt idx="2">
                  <c:v>#N/A</c:v>
                </c:pt>
                <c:pt idx="3">
                  <c:v>0.06</c:v>
                </c:pt>
                <c:pt idx="4">
                  <c:v>#N/A</c:v>
                </c:pt>
                <c:pt idx="5">
                  <c:v>0.01</c:v>
                </c:pt>
                <c:pt idx="6">
                  <c:v>#N/A</c:v>
                </c:pt>
                <c:pt idx="7">
                  <c:v>7.0000000000000007E-2</c:v>
                </c:pt>
                <c:pt idx="8">
                  <c:v>#N/A</c:v>
                </c:pt>
                <c:pt idx="9">
                  <c:v>0.06</c:v>
                </c:pt>
              </c:numCache>
            </c:numRef>
          </c:val>
          <c:extLst xmlns:c16r2="http://schemas.microsoft.com/office/drawing/2015/06/chart">
            <c:ext xmlns:c16="http://schemas.microsoft.com/office/drawing/2014/chart" uri="{C3380CC4-5D6E-409C-BE32-E72D297353CC}">
              <c16:uniqueId val="{00000003-3198-4E2C-8F85-94BB2A6C9E1D}"/>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7.0000000000000007E-2</c:v>
                </c:pt>
                <c:pt idx="2">
                  <c:v>#N/A</c:v>
                </c:pt>
                <c:pt idx="3">
                  <c:v>0.06</c:v>
                </c:pt>
                <c:pt idx="4">
                  <c:v>#N/A</c:v>
                </c:pt>
                <c:pt idx="5">
                  <c:v>0.06</c:v>
                </c:pt>
                <c:pt idx="6">
                  <c:v>#N/A</c:v>
                </c:pt>
                <c:pt idx="7">
                  <c:v>0.15</c:v>
                </c:pt>
                <c:pt idx="8">
                  <c:v>#N/A</c:v>
                </c:pt>
                <c:pt idx="9">
                  <c:v>0.13</c:v>
                </c:pt>
              </c:numCache>
            </c:numRef>
          </c:val>
          <c:extLst xmlns:c16r2="http://schemas.microsoft.com/office/drawing/2015/06/chart">
            <c:ext xmlns:c16="http://schemas.microsoft.com/office/drawing/2014/chart" uri="{C3380CC4-5D6E-409C-BE32-E72D297353CC}">
              <c16:uniqueId val="{00000004-3198-4E2C-8F85-94BB2A6C9E1D}"/>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0.17</c:v>
                </c:pt>
                <c:pt idx="2">
                  <c:v>#N/A</c:v>
                </c:pt>
                <c:pt idx="3">
                  <c:v>0.19</c:v>
                </c:pt>
                <c:pt idx="4">
                  <c:v>#N/A</c:v>
                </c:pt>
                <c:pt idx="5">
                  <c:v>0.16</c:v>
                </c:pt>
                <c:pt idx="6">
                  <c:v>#N/A</c:v>
                </c:pt>
                <c:pt idx="7">
                  <c:v>0.14000000000000001</c:v>
                </c:pt>
                <c:pt idx="8">
                  <c:v>#N/A</c:v>
                </c:pt>
                <c:pt idx="9">
                  <c:v>0.24</c:v>
                </c:pt>
              </c:numCache>
            </c:numRef>
          </c:val>
          <c:extLst xmlns:c16r2="http://schemas.microsoft.com/office/drawing/2015/06/chart">
            <c:ext xmlns:c16="http://schemas.microsoft.com/office/drawing/2014/chart" uri="{C3380CC4-5D6E-409C-BE32-E72D297353CC}">
              <c16:uniqueId val="{00000005-3198-4E2C-8F85-94BB2A6C9E1D}"/>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0.86</c:v>
                </c:pt>
                <c:pt idx="2">
                  <c:v>#N/A</c:v>
                </c:pt>
                <c:pt idx="3">
                  <c:v>1.51</c:v>
                </c:pt>
                <c:pt idx="4">
                  <c:v>#N/A</c:v>
                </c:pt>
                <c:pt idx="5">
                  <c:v>2.2799999999999998</c:v>
                </c:pt>
                <c:pt idx="6">
                  <c:v>#N/A</c:v>
                </c:pt>
                <c:pt idx="7">
                  <c:v>3.28</c:v>
                </c:pt>
                <c:pt idx="8">
                  <c:v>#N/A</c:v>
                </c:pt>
                <c:pt idx="9">
                  <c:v>1.1399999999999999</c:v>
                </c:pt>
              </c:numCache>
            </c:numRef>
          </c:val>
          <c:extLst xmlns:c16r2="http://schemas.microsoft.com/office/drawing/2015/06/chart">
            <c:ext xmlns:c16="http://schemas.microsoft.com/office/drawing/2014/chart" uri="{C3380CC4-5D6E-409C-BE32-E72D297353CC}">
              <c16:uniqueId val="{00000006-3198-4E2C-8F85-94BB2A6C9E1D}"/>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2.84</c:v>
                </c:pt>
                <c:pt idx="2">
                  <c:v>#N/A</c:v>
                </c:pt>
                <c:pt idx="3">
                  <c:v>1.53</c:v>
                </c:pt>
                <c:pt idx="4">
                  <c:v>#N/A</c:v>
                </c:pt>
                <c:pt idx="5">
                  <c:v>2.78</c:v>
                </c:pt>
                <c:pt idx="6">
                  <c:v>#N/A</c:v>
                </c:pt>
                <c:pt idx="7">
                  <c:v>3.4</c:v>
                </c:pt>
                <c:pt idx="8">
                  <c:v>#N/A</c:v>
                </c:pt>
                <c:pt idx="9">
                  <c:v>2.02</c:v>
                </c:pt>
              </c:numCache>
            </c:numRef>
          </c:val>
          <c:extLst xmlns:c16r2="http://schemas.microsoft.com/office/drawing/2015/06/chart">
            <c:ext xmlns:c16="http://schemas.microsoft.com/office/drawing/2014/chart" uri="{C3380CC4-5D6E-409C-BE32-E72D297353CC}">
              <c16:uniqueId val="{00000007-3198-4E2C-8F85-94BB2A6C9E1D}"/>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3.16</c:v>
                </c:pt>
              </c:numCache>
            </c:numRef>
          </c:val>
          <c:extLst xmlns:c16r2="http://schemas.microsoft.com/office/drawing/2015/06/chart">
            <c:ext xmlns:c16="http://schemas.microsoft.com/office/drawing/2014/chart" uri="{C3380CC4-5D6E-409C-BE32-E72D297353CC}">
              <c16:uniqueId val="{00000008-3198-4E2C-8F85-94BB2A6C9E1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6.87</c:v>
                </c:pt>
                <c:pt idx="2">
                  <c:v>#N/A</c:v>
                </c:pt>
                <c:pt idx="3">
                  <c:v>8.93</c:v>
                </c:pt>
                <c:pt idx="4">
                  <c:v>#N/A</c:v>
                </c:pt>
                <c:pt idx="5">
                  <c:v>9.56</c:v>
                </c:pt>
                <c:pt idx="6">
                  <c:v>#N/A</c:v>
                </c:pt>
                <c:pt idx="7">
                  <c:v>9.94</c:v>
                </c:pt>
                <c:pt idx="8">
                  <c:v>#N/A</c:v>
                </c:pt>
                <c:pt idx="9">
                  <c:v>8.9600000000000009</c:v>
                </c:pt>
              </c:numCache>
            </c:numRef>
          </c:val>
          <c:extLst xmlns:c16r2="http://schemas.microsoft.com/office/drawing/2015/06/chart">
            <c:ext xmlns:c16="http://schemas.microsoft.com/office/drawing/2014/chart" uri="{C3380CC4-5D6E-409C-BE32-E72D297353CC}">
              <c16:uniqueId val="{00000009-3198-4E2C-8F85-94BB2A6C9E1D}"/>
            </c:ext>
          </c:extLst>
        </c:ser>
        <c:dLbls>
          <c:showLegendKey val="0"/>
          <c:showVal val="0"/>
          <c:showCatName val="0"/>
          <c:showSerName val="0"/>
          <c:showPercent val="0"/>
          <c:showBubbleSize val="0"/>
        </c:dLbls>
        <c:gapWidth val="150"/>
        <c:overlap val="100"/>
        <c:axId val="151432576"/>
        <c:axId val="151438464"/>
      </c:barChart>
      <c:catAx>
        <c:axId val="151432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1438464"/>
        <c:crosses val="autoZero"/>
        <c:auto val="1"/>
        <c:lblAlgn val="ctr"/>
        <c:lblOffset val="100"/>
        <c:tickLblSkip val="1"/>
        <c:tickMarkSkip val="1"/>
        <c:noMultiLvlLbl val="0"/>
      </c:catAx>
      <c:valAx>
        <c:axId val="1514384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4325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482</c:v>
                </c:pt>
                <c:pt idx="5">
                  <c:v>501</c:v>
                </c:pt>
                <c:pt idx="8">
                  <c:v>509</c:v>
                </c:pt>
                <c:pt idx="11">
                  <c:v>529</c:v>
                </c:pt>
                <c:pt idx="14">
                  <c:v>482</c:v>
                </c:pt>
              </c:numCache>
            </c:numRef>
          </c:val>
          <c:extLst xmlns:c16r2="http://schemas.microsoft.com/office/drawing/2015/06/chart">
            <c:ext xmlns:c16="http://schemas.microsoft.com/office/drawing/2014/chart" uri="{C3380CC4-5D6E-409C-BE32-E72D297353CC}">
              <c16:uniqueId val="{00000000-BE57-47CA-AAD8-40B0B5E0F6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E57-47CA-AAD8-40B0B5E0F6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13</c:v>
                </c:pt>
                <c:pt idx="3">
                  <c:v>0</c:v>
                </c:pt>
                <c:pt idx="6">
                  <c:v>0</c:v>
                </c:pt>
                <c:pt idx="9">
                  <c:v>0</c:v>
                </c:pt>
                <c:pt idx="12">
                  <c:v>2</c:v>
                </c:pt>
              </c:numCache>
            </c:numRef>
          </c:val>
          <c:extLst xmlns:c16r2="http://schemas.microsoft.com/office/drawing/2015/06/chart">
            <c:ext xmlns:c16="http://schemas.microsoft.com/office/drawing/2014/chart" uri="{C3380CC4-5D6E-409C-BE32-E72D297353CC}">
              <c16:uniqueId val="{00000002-BE57-47CA-AAD8-40B0B5E0F6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8</c:v>
                </c:pt>
                <c:pt idx="3">
                  <c:v>9</c:v>
                </c:pt>
                <c:pt idx="6">
                  <c:v>12</c:v>
                </c:pt>
                <c:pt idx="9">
                  <c:v>11</c:v>
                </c:pt>
                <c:pt idx="12">
                  <c:v>12</c:v>
                </c:pt>
              </c:numCache>
            </c:numRef>
          </c:val>
          <c:extLst xmlns:c16r2="http://schemas.microsoft.com/office/drawing/2015/06/chart">
            <c:ext xmlns:c16="http://schemas.microsoft.com/office/drawing/2014/chart" uri="{C3380CC4-5D6E-409C-BE32-E72D297353CC}">
              <c16:uniqueId val="{00000003-BE57-47CA-AAD8-40B0B5E0F6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225</c:v>
                </c:pt>
                <c:pt idx="3">
                  <c:v>241</c:v>
                </c:pt>
                <c:pt idx="6">
                  <c:v>235</c:v>
                </c:pt>
                <c:pt idx="9">
                  <c:v>252</c:v>
                </c:pt>
                <c:pt idx="12">
                  <c:v>241</c:v>
                </c:pt>
              </c:numCache>
            </c:numRef>
          </c:val>
          <c:extLst xmlns:c16r2="http://schemas.microsoft.com/office/drawing/2015/06/chart">
            <c:ext xmlns:c16="http://schemas.microsoft.com/office/drawing/2014/chart" uri="{C3380CC4-5D6E-409C-BE32-E72D297353CC}">
              <c16:uniqueId val="{00000004-BE57-47CA-AAD8-40B0B5E0F6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E57-47CA-AAD8-40B0B5E0F6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E57-47CA-AAD8-40B0B5E0F6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499</c:v>
                </c:pt>
                <c:pt idx="3">
                  <c:v>499</c:v>
                </c:pt>
                <c:pt idx="6">
                  <c:v>515</c:v>
                </c:pt>
                <c:pt idx="9">
                  <c:v>536</c:v>
                </c:pt>
                <c:pt idx="12">
                  <c:v>480</c:v>
                </c:pt>
              </c:numCache>
            </c:numRef>
          </c:val>
          <c:extLst xmlns:c16r2="http://schemas.microsoft.com/office/drawing/2015/06/chart">
            <c:ext xmlns:c16="http://schemas.microsoft.com/office/drawing/2014/chart" uri="{C3380CC4-5D6E-409C-BE32-E72D297353CC}">
              <c16:uniqueId val="{00000007-BE57-47CA-AAD8-40B0B5E0F60A}"/>
            </c:ext>
          </c:extLst>
        </c:ser>
        <c:dLbls>
          <c:showLegendKey val="0"/>
          <c:showVal val="0"/>
          <c:showCatName val="0"/>
          <c:showSerName val="0"/>
          <c:showPercent val="0"/>
          <c:showBubbleSize val="0"/>
        </c:dLbls>
        <c:gapWidth val="100"/>
        <c:overlap val="100"/>
        <c:axId val="151705856"/>
        <c:axId val="1517817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263</c:v>
                </c:pt>
                <c:pt idx="2">
                  <c:v>#N/A</c:v>
                </c:pt>
                <c:pt idx="3">
                  <c:v>#N/A</c:v>
                </c:pt>
                <c:pt idx="4">
                  <c:v>248</c:v>
                </c:pt>
                <c:pt idx="5">
                  <c:v>#N/A</c:v>
                </c:pt>
                <c:pt idx="6">
                  <c:v>#N/A</c:v>
                </c:pt>
                <c:pt idx="7">
                  <c:v>253</c:v>
                </c:pt>
                <c:pt idx="8">
                  <c:v>#N/A</c:v>
                </c:pt>
                <c:pt idx="9">
                  <c:v>#N/A</c:v>
                </c:pt>
                <c:pt idx="10">
                  <c:v>270</c:v>
                </c:pt>
                <c:pt idx="11">
                  <c:v>#N/A</c:v>
                </c:pt>
                <c:pt idx="12">
                  <c:v>#N/A</c:v>
                </c:pt>
                <c:pt idx="13">
                  <c:v>253</c:v>
                </c:pt>
                <c:pt idx="14">
                  <c:v>#N/A</c:v>
                </c:pt>
              </c:numCache>
            </c:numRef>
          </c:val>
          <c:smooth val="0"/>
          <c:extLst xmlns:c16r2="http://schemas.microsoft.com/office/drawing/2015/06/chart">
            <c:ext xmlns:c16="http://schemas.microsoft.com/office/drawing/2014/chart" uri="{C3380CC4-5D6E-409C-BE32-E72D297353CC}">
              <c16:uniqueId val="{00000008-BE57-47CA-AAD8-40B0B5E0F60A}"/>
            </c:ext>
          </c:extLst>
        </c:ser>
        <c:dLbls>
          <c:showLegendKey val="0"/>
          <c:showVal val="0"/>
          <c:showCatName val="0"/>
          <c:showSerName val="0"/>
          <c:showPercent val="0"/>
          <c:showBubbleSize val="0"/>
        </c:dLbls>
        <c:marker val="1"/>
        <c:smooth val="0"/>
        <c:axId val="151705856"/>
        <c:axId val="151781760"/>
      </c:lineChart>
      <c:catAx>
        <c:axId val="151705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1781760"/>
        <c:crosses val="autoZero"/>
        <c:auto val="1"/>
        <c:lblAlgn val="ctr"/>
        <c:lblOffset val="100"/>
        <c:tickLblSkip val="1"/>
        <c:tickMarkSkip val="1"/>
        <c:noMultiLvlLbl val="0"/>
      </c:catAx>
      <c:valAx>
        <c:axId val="1517817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705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5328</c:v>
                </c:pt>
                <c:pt idx="5">
                  <c:v>5209</c:v>
                </c:pt>
                <c:pt idx="8">
                  <c:v>5122</c:v>
                </c:pt>
                <c:pt idx="11">
                  <c:v>5018</c:v>
                </c:pt>
                <c:pt idx="14">
                  <c:v>5000</c:v>
                </c:pt>
              </c:numCache>
            </c:numRef>
          </c:val>
          <c:extLst xmlns:c16r2="http://schemas.microsoft.com/office/drawing/2015/06/chart">
            <c:ext xmlns:c16="http://schemas.microsoft.com/office/drawing/2014/chart" uri="{C3380CC4-5D6E-409C-BE32-E72D297353CC}">
              <c16:uniqueId val="{00000000-94BD-4A90-B648-2B74E2C314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55</c:v>
                </c:pt>
                <c:pt idx="5">
                  <c:v>68</c:v>
                </c:pt>
                <c:pt idx="8">
                  <c:v>66</c:v>
                </c:pt>
                <c:pt idx="11">
                  <c:v>60</c:v>
                </c:pt>
                <c:pt idx="14">
                  <c:v>53</c:v>
                </c:pt>
              </c:numCache>
            </c:numRef>
          </c:val>
          <c:extLst xmlns:c16r2="http://schemas.microsoft.com/office/drawing/2015/06/chart">
            <c:ext xmlns:c16="http://schemas.microsoft.com/office/drawing/2014/chart" uri="{C3380CC4-5D6E-409C-BE32-E72D297353CC}">
              <c16:uniqueId val="{00000001-94BD-4A90-B648-2B74E2C314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1487</c:v>
                </c:pt>
                <c:pt idx="5">
                  <c:v>1519</c:v>
                </c:pt>
                <c:pt idx="8">
                  <c:v>1694</c:v>
                </c:pt>
                <c:pt idx="11">
                  <c:v>1897</c:v>
                </c:pt>
                <c:pt idx="14">
                  <c:v>2394</c:v>
                </c:pt>
              </c:numCache>
            </c:numRef>
          </c:val>
          <c:extLst xmlns:c16r2="http://schemas.microsoft.com/office/drawing/2015/06/chart">
            <c:ext xmlns:c16="http://schemas.microsoft.com/office/drawing/2014/chart" uri="{C3380CC4-5D6E-409C-BE32-E72D297353CC}">
              <c16:uniqueId val="{00000002-94BD-4A90-B648-2B74E2C314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4BD-4A90-B648-2B74E2C314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4BD-4A90-B648-2B74E2C314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4BD-4A90-B648-2B74E2C314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570</c:v>
                </c:pt>
                <c:pt idx="3">
                  <c:v>553</c:v>
                </c:pt>
                <c:pt idx="6">
                  <c:v>562</c:v>
                </c:pt>
                <c:pt idx="9">
                  <c:v>546</c:v>
                </c:pt>
                <c:pt idx="12">
                  <c:v>535</c:v>
                </c:pt>
              </c:numCache>
            </c:numRef>
          </c:val>
          <c:extLst xmlns:c16r2="http://schemas.microsoft.com/office/drawing/2015/06/chart">
            <c:ext xmlns:c16="http://schemas.microsoft.com/office/drawing/2014/chart" uri="{C3380CC4-5D6E-409C-BE32-E72D297353CC}">
              <c16:uniqueId val="{00000006-94BD-4A90-B648-2B74E2C314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29</c:v>
                </c:pt>
                <c:pt idx="3">
                  <c:v>26</c:v>
                </c:pt>
                <c:pt idx="6">
                  <c:v>20</c:v>
                </c:pt>
                <c:pt idx="9">
                  <c:v>14</c:v>
                </c:pt>
                <c:pt idx="12">
                  <c:v>7</c:v>
                </c:pt>
              </c:numCache>
            </c:numRef>
          </c:val>
          <c:extLst xmlns:c16r2="http://schemas.microsoft.com/office/drawing/2015/06/chart">
            <c:ext xmlns:c16="http://schemas.microsoft.com/office/drawing/2014/chart" uri="{C3380CC4-5D6E-409C-BE32-E72D297353CC}">
              <c16:uniqueId val="{00000007-94BD-4A90-B648-2B74E2C314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3830</c:v>
                </c:pt>
                <c:pt idx="3">
                  <c:v>3707</c:v>
                </c:pt>
                <c:pt idx="6">
                  <c:v>3507</c:v>
                </c:pt>
                <c:pt idx="9">
                  <c:v>3410</c:v>
                </c:pt>
                <c:pt idx="12">
                  <c:v>3381</c:v>
                </c:pt>
              </c:numCache>
            </c:numRef>
          </c:val>
          <c:extLst xmlns:c16r2="http://schemas.microsoft.com/office/drawing/2015/06/chart">
            <c:ext xmlns:c16="http://schemas.microsoft.com/office/drawing/2014/chart" uri="{C3380CC4-5D6E-409C-BE32-E72D297353CC}">
              <c16:uniqueId val="{00000008-94BD-4A90-B648-2B74E2C314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0</c:v>
                </c:pt>
                <c:pt idx="3">
                  <c:v>0</c:v>
                </c:pt>
                <c:pt idx="6">
                  <c:v>0</c:v>
                </c:pt>
                <c:pt idx="9">
                  <c:v>48</c:v>
                </c:pt>
                <c:pt idx="12">
                  <c:v>46</c:v>
                </c:pt>
              </c:numCache>
            </c:numRef>
          </c:val>
          <c:extLst xmlns:c16r2="http://schemas.microsoft.com/office/drawing/2015/06/chart">
            <c:ext xmlns:c16="http://schemas.microsoft.com/office/drawing/2014/chart" uri="{C3380CC4-5D6E-409C-BE32-E72D297353CC}">
              <c16:uniqueId val="{00000009-94BD-4A90-B648-2B74E2C314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4007</c:v>
                </c:pt>
                <c:pt idx="3">
                  <c:v>3922</c:v>
                </c:pt>
                <c:pt idx="6">
                  <c:v>3864</c:v>
                </c:pt>
                <c:pt idx="9">
                  <c:v>3765</c:v>
                </c:pt>
                <c:pt idx="12">
                  <c:v>3802</c:v>
                </c:pt>
              </c:numCache>
            </c:numRef>
          </c:val>
          <c:extLst xmlns:c16r2="http://schemas.microsoft.com/office/drawing/2015/06/chart">
            <c:ext xmlns:c16="http://schemas.microsoft.com/office/drawing/2014/chart" uri="{C3380CC4-5D6E-409C-BE32-E72D297353CC}">
              <c16:uniqueId val="{0000000A-94BD-4A90-B648-2B74E2C314AF}"/>
            </c:ext>
          </c:extLst>
        </c:ser>
        <c:dLbls>
          <c:showLegendKey val="0"/>
          <c:showVal val="0"/>
          <c:showCatName val="0"/>
          <c:showSerName val="0"/>
          <c:showPercent val="0"/>
          <c:showBubbleSize val="0"/>
        </c:dLbls>
        <c:gapWidth val="100"/>
        <c:overlap val="100"/>
        <c:axId val="152310912"/>
        <c:axId val="15231283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1567</c:v>
                </c:pt>
                <c:pt idx="2">
                  <c:v>#N/A</c:v>
                </c:pt>
                <c:pt idx="3">
                  <c:v>#N/A</c:v>
                </c:pt>
                <c:pt idx="4">
                  <c:v>1411</c:v>
                </c:pt>
                <c:pt idx="5">
                  <c:v>#N/A</c:v>
                </c:pt>
                <c:pt idx="6">
                  <c:v>#N/A</c:v>
                </c:pt>
                <c:pt idx="7">
                  <c:v>1071</c:v>
                </c:pt>
                <c:pt idx="8">
                  <c:v>#N/A</c:v>
                </c:pt>
                <c:pt idx="9">
                  <c:v>#N/A</c:v>
                </c:pt>
                <c:pt idx="10">
                  <c:v>808</c:v>
                </c:pt>
                <c:pt idx="11">
                  <c:v>#N/A</c:v>
                </c:pt>
                <c:pt idx="12">
                  <c:v>#N/A</c:v>
                </c:pt>
                <c:pt idx="13">
                  <c:v>323</c:v>
                </c:pt>
                <c:pt idx="14">
                  <c:v>#N/A</c:v>
                </c:pt>
              </c:numCache>
            </c:numRef>
          </c:val>
          <c:smooth val="0"/>
          <c:extLst xmlns:c16r2="http://schemas.microsoft.com/office/drawing/2015/06/chart">
            <c:ext xmlns:c16="http://schemas.microsoft.com/office/drawing/2014/chart" uri="{C3380CC4-5D6E-409C-BE32-E72D297353CC}">
              <c16:uniqueId val="{0000000B-94BD-4A90-B648-2B74E2C314AF}"/>
            </c:ext>
          </c:extLst>
        </c:ser>
        <c:dLbls>
          <c:showLegendKey val="0"/>
          <c:showVal val="0"/>
          <c:showCatName val="0"/>
          <c:showSerName val="0"/>
          <c:showPercent val="0"/>
          <c:showBubbleSize val="0"/>
        </c:dLbls>
        <c:marker val="1"/>
        <c:smooth val="0"/>
        <c:axId val="152310912"/>
        <c:axId val="152312832"/>
      </c:lineChart>
      <c:catAx>
        <c:axId val="1523109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52312832"/>
        <c:crosses val="autoZero"/>
        <c:auto val="1"/>
        <c:lblAlgn val="ctr"/>
        <c:lblOffset val="100"/>
        <c:tickLblSkip val="1"/>
        <c:tickMarkSkip val="1"/>
        <c:noMultiLvlLbl val="0"/>
      </c:catAx>
      <c:valAx>
        <c:axId val="1523128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23109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838</c:v>
                </c:pt>
                <c:pt idx="1">
                  <c:v>839</c:v>
                </c:pt>
                <c:pt idx="2">
                  <c:v>792</c:v>
                </c:pt>
              </c:numCache>
            </c:numRef>
          </c:val>
          <c:extLst xmlns:c16r2="http://schemas.microsoft.com/office/drawing/2015/06/chart">
            <c:ext xmlns:c16="http://schemas.microsoft.com/office/drawing/2014/chart" uri="{C3380CC4-5D6E-409C-BE32-E72D297353CC}">
              <c16:uniqueId val="{00000000-4F88-4650-B70D-7E28151C8E8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46</c:v>
                </c:pt>
                <c:pt idx="1">
                  <c:v>46</c:v>
                </c:pt>
                <c:pt idx="2">
                  <c:v>46</c:v>
                </c:pt>
              </c:numCache>
            </c:numRef>
          </c:val>
          <c:extLst xmlns:c16r2="http://schemas.microsoft.com/office/drawing/2015/06/chart">
            <c:ext xmlns:c16="http://schemas.microsoft.com/office/drawing/2014/chart" uri="{C3380CC4-5D6E-409C-BE32-E72D297353CC}">
              <c16:uniqueId val="{00000001-4F88-4650-B70D-7E28151C8E8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563</c:v>
                </c:pt>
                <c:pt idx="1">
                  <c:v>757</c:v>
                </c:pt>
                <c:pt idx="2">
                  <c:v>1182</c:v>
                </c:pt>
              </c:numCache>
            </c:numRef>
          </c:val>
          <c:extLst xmlns:c16r2="http://schemas.microsoft.com/office/drawing/2015/06/chart">
            <c:ext xmlns:c16="http://schemas.microsoft.com/office/drawing/2014/chart" uri="{C3380CC4-5D6E-409C-BE32-E72D297353CC}">
              <c16:uniqueId val="{00000002-4F88-4650-B70D-7E28151C8E88}"/>
            </c:ext>
          </c:extLst>
        </c:ser>
        <c:dLbls>
          <c:showLegendKey val="0"/>
          <c:showVal val="0"/>
          <c:showCatName val="0"/>
          <c:showSerName val="0"/>
          <c:showPercent val="0"/>
          <c:showBubbleSize val="0"/>
        </c:dLbls>
        <c:gapWidth val="120"/>
        <c:overlap val="100"/>
        <c:axId val="152537344"/>
        <c:axId val="152539136"/>
      </c:barChart>
      <c:catAx>
        <c:axId val="152537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52539136"/>
        <c:crosses val="autoZero"/>
        <c:auto val="1"/>
        <c:lblAlgn val="ctr"/>
        <c:lblOffset val="100"/>
        <c:tickLblSkip val="1"/>
        <c:tickMarkSkip val="1"/>
        <c:noMultiLvlLbl val="0"/>
      </c:catAx>
      <c:valAx>
        <c:axId val="1525391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52537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{F0ED5136-605B-4D10-91EB-314360ACFFD3}</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607A-4DC7-8A6E-53D2E06D681C}"/>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{9B6DD7F7-23A5-471C-BE6C-7A97C2AA82A0}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7A-4DC7-8A6E-53D2E06D681C}"/>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{A1D20A25-6C1E-4FB5-841E-9030E45354F1}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7A-4DC7-8A6E-53D2E06D681C}"/>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{ADEB013E-4E48-4195-93B8-72EEAE0FC09B}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7A-4DC7-8A6E-53D2E06D681C}"/>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{398E808F-D399-4A0B-AE2B-88B7264FB36F}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7A-4DC7-8A6E-53D2E06D681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{9D030901-630D-4472-8EC6-8C5C63E1F4F2}</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607A-4DC7-8A6E-53D2E06D681C}"/>
                </c:ext>
              </c:extLst>
            </c:dLbl>
            <c:dLbl>
              <c:idx val="16"/>
              <c:layout/>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{B6A61EE8-2B9C-4B5C-BC1D-6ADE1B8E8435}</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607A-4DC7-8A6E-53D2E06D681C}"/>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{00658C02-5EB4-4B5A-9371-0FF79A578614}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607A-4DC7-8A6E-53D2E06D681C}"/>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{445A61D5-DE56-45F7-BE85-C5D39E35ED2A}</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607A-4DC7-8A6E-53D2E06D68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41.4</c:v>
                </c:pt>
                <c:pt idx="24">
                  <c:v>41.2</c:v>
                </c:pt>
              </c:numCache>
            </c:numRef>
          </c:xVal>
          <c:yVal>
            <c:numRef>
              <c:f>公会計指標分析・財政指標組合せ分析表!$BP$51:$DC$51</c:f>
              <c:numCache>
                <c:formatCode>#,##0.0;"▲ "#,##0.0</c:formatCode>
                <c:ptCount val="40"/>
                <c:pt idx="16">
                  <c:v>49.6</c:v>
                </c:pt>
                <c:pt idx="24">
                  <c:v>37.700000000000003</c:v>
                </c:pt>
              </c:numCache>
            </c:numRef>
          </c:yVal>
          <c:smooth val="0"/>
          <c:extLst xmlns:c16r2="http://schemas.microsoft.com/office/drawing/2015/06/chart">
            <c:ext xmlns:c16="http://schemas.microsoft.com/office/drawing/2014/chart" uri="{C3380CC4-5D6E-409C-BE32-E72D297353CC}">
              <c16:uniqueId val="{00000009-607A-4DC7-8A6E-53D2E06D68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{14507EC3-96D5-4B1D-A016-8C5EFBE675D8}</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607A-4DC7-8A6E-53D2E06D681C}"/>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{199487F4-19E4-4A58-A2BB-4A909F963662}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7A-4DC7-8A6E-53D2E06D681C}"/>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{44F74685-AE86-46D6-8616-CD95DE9B2ACB}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7A-4DC7-8A6E-53D2E06D681C}"/>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{0B9D4A53-2ECD-41F2-B06E-C658996DA84B}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7A-4DC7-8A6E-53D2E06D681C}"/>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{117B84AC-BFA8-4B62-97DB-ADC5F5B6AF3A}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7A-4DC7-8A6E-53D2E06D681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{FCFEB9F2-514D-4A01-9BBE-D1DB754B3605}</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607A-4DC7-8A6E-53D2E06D681C}"/>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{479AD28B-B18F-4D73-86D1-6AF8CB714270}</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607A-4DC7-8A6E-53D2E06D681C}"/>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{9C3E7F24-E055-4E35-BCEE-BD62F5B637D2}</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607A-4DC7-8A6E-53D2E06D681C}"/>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{0B6BEBFF-2AB4-4DC7-B0CA-07244E83795D}</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607A-4DC7-8A6E-53D2E06D68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56.2</c:v>
                </c:pt>
                <c:pt idx="24">
                  <c:v>58.6</c:v>
                </c:pt>
              </c:numCache>
            </c:numRef>
          </c:xVal>
          <c:yVal>
            <c:numRef>
              <c:f>公会計指標分析・財政指標組合せ分析表!$BP$55:$DC$55</c:f>
              <c:numCache>
                <c:formatCode>#,##0.0;"▲ "#,##0.0</c:formatCode>
                <c:ptCount val="40"/>
                <c:pt idx="16">
                  <c:v>0.8</c:v>
                </c:pt>
                <c:pt idx="24">
                  <c:v>0</c:v>
                </c:pt>
              </c:numCache>
            </c:numRef>
          </c:yVal>
          <c:smooth val="0"/>
          <c:extLst xmlns:c16r2="http://schemas.microsoft.com/office/drawing/2015/06/chart">
            <c:ext xmlns:c16="http://schemas.microsoft.com/office/drawing/2014/chart" uri="{C3380CC4-5D6E-409C-BE32-E72D297353CC}">
              <c16:uniqueId val="{00000013-607A-4DC7-8A6E-53D2E06D681C}"/>
            </c:ext>
          </c:extLst>
        </c:ser>
        <c:dLbls>
          <c:showLegendKey val="0"/>
          <c:showVal val="1"/>
          <c:showCatName val="0"/>
          <c:showSerName val="0"/>
          <c:showPercent val="0"/>
          <c:showBubbleSize val="0"/>
        </c:dLbls>
        <c:axId val="154252800"/>
        <c:axId val="154254720"/>
      </c:scatterChart>
      <c:valAx>
        <c:axId val="154252800"/>
        <c:scaling>
          <c:orientation val="minMax"/>
          <c:max val="61"/>
          <c:min val="40"/>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4254720"/>
        <c:crosses val="autoZero"/>
        <c:crossBetween val="midCat"/>
      </c:valAx>
      <c:valAx>
        <c:axId val="154254720"/>
        <c:scaling>
          <c:orientation val="minMax"/>
          <c:max val="58"/>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54252800"/>
        <c:crosses val="autoZero"/>
        <c:crossBetween val="midCat"/>
        <c:majorUnit val="6"/>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{22EE30F5-837E-4321-93B1-2EA07229A6CA}</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1179-4185-9484-1FA556535E4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{B261AC1A-3119-4E9C-A553-D58D607ACA94}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79-4185-9484-1FA556535E4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{F6FC1578-6839-48F2-A091-23A8A4DC251F}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79-4185-9484-1FA556535E4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{840344B7-8E2B-4C6C-B794-81A856E4B229}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79-4185-9484-1FA556535E4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{34CEA01C-0A47-4AEA-88DC-2A00DB1E8AF4}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79-4185-9484-1FA556535E4F}"/>
                </c:ext>
              </c:extLst>
            </c:dLbl>
            <c:dLbl>
              <c:idx val="8"/>
              <c:layout/>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{73947760-7C05-4AD7-AF56-7DB01A20E78A}</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1179-4185-9484-1FA556535E4F}"/>
                </c:ext>
              </c:extLst>
            </c:dLbl>
            <c:dLbl>
              <c:idx val="16"/>
              <c:layout/>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{9A3A53E1-B186-4E0F-B285-8F9D4B4A51D1}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1179-4185-9484-1FA556535E4F}"/>
                </c:ext>
              </c:extLst>
            </c:dLbl>
            <c:dLbl>
              <c:idx val="24"/>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{EEDD7115-11F3-4110-B679-2E2F88D0C69E}</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1179-4185-9484-1FA556535E4F}"/>
                </c:ext>
              </c:extLst>
            </c:dLbl>
            <c:dLbl>
              <c:idx val="32"/>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{1B821C39-4225-4B4F-A31A-9D1BB40DD52C}</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1179-4185-9484-1FA556535E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13.1</c:v>
                </c:pt>
                <c:pt idx="8">
                  <c:v>12.5</c:v>
                </c:pt>
                <c:pt idx="16">
                  <c:v>12</c:v>
                </c:pt>
                <c:pt idx="24">
                  <c:v>12</c:v>
                </c:pt>
                <c:pt idx="32">
                  <c:v>12.1</c:v>
                </c:pt>
              </c:numCache>
            </c:numRef>
          </c:xVal>
          <c:yVal>
            <c:numRef>
              <c:f>公会計指標分析・財政指標組合せ分析表!$BP$73:$DC$73</c:f>
              <c:numCache>
                <c:formatCode>#,##0.0;"▲ "#,##0.0</c:formatCode>
                <c:ptCount val="40"/>
                <c:pt idx="0">
                  <c:v>74.900000000000006</c:v>
                </c:pt>
                <c:pt idx="8">
                  <c:v>67.599999999999994</c:v>
                </c:pt>
                <c:pt idx="16">
                  <c:v>49.6</c:v>
                </c:pt>
                <c:pt idx="24">
                  <c:v>37.700000000000003</c:v>
                </c:pt>
                <c:pt idx="32">
                  <c:v>15.4</c:v>
                </c:pt>
              </c:numCache>
            </c:numRef>
          </c:yVal>
          <c:smooth val="0"/>
          <c:extLst xmlns:c16r2="http://schemas.microsoft.com/office/drawing/2015/06/chart">
            <c:ext xmlns:c16="http://schemas.microsoft.com/office/drawing/2014/chart" uri="{C3380CC4-5D6E-409C-BE32-E72D297353CC}">
              <c16:uniqueId val="{00000009-1179-4185-9484-1FA556535E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{BACC549E-10F4-4818-9C3E-24A1FA4C7020}</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1179-4185-9484-1FA556535E4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{C398A57C-EE74-415A-919D-3D80A1D1E037}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79-4185-9484-1FA556535E4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{8B95C21F-0CAB-426C-BEBE-8BD00F2B0D5E}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79-4185-9484-1FA556535E4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{97E317CB-23B0-47A6-B50D-D73667957671}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79-4185-9484-1FA556535E4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{39BB5FE3-1F40-40D4-B049-B12C13DFD5D9}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79-4185-9484-1FA556535E4F}"/>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{1D8D1602-0C35-469A-BB8F-545F62CF6FBE}</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1179-4185-9484-1FA556535E4F}"/>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{A048EA2C-5A21-4953-9232-183298127F11}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1179-4185-9484-1FA556535E4F}"/>
                </c:ext>
              </c:extLst>
            </c:dLbl>
            <c:dLbl>
              <c:idx val="24"/>
              <c:layout>
                <c:manualLayout>
                  <c:x val="-2.446752175631094E-2"/>
                  <c:y val="-4.3495921315536014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{CF26976A-1187-4941-9A41-66D944ED3681}</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1179-4185-9484-1FA556535E4F}"/>
                </c:ext>
              </c:extLst>
            </c:dLbl>
            <c:dLbl>
              <c:idx val="32"/>
              <c:layout>
                <c:manualLayout>
                  <c:x val="-3.8928461481910363E-2"/>
                  <c:y val="-8.1337372860052118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{54E35C67-1822-4C5A-A9E8-A03201F8F951}</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1179-4185-9484-1FA556535E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1179-4185-9484-1FA556535E4F}"/>
            </c:ext>
          </c:extLst>
        </c:ser>
        <c:dLbls>
          <c:showLegendKey val="0"/>
          <c:showVal val="1"/>
          <c:showCatName val="0"/>
          <c:showSerName val="0"/>
          <c:showPercent val="0"/>
          <c:showBubbleSize val="0"/>
        </c:dLbls>
        <c:axId val="156894336"/>
        <c:axId val="156896256"/>
      </c:scatterChart>
      <c:valAx>
        <c:axId val="156894336"/>
        <c:scaling>
          <c:orientation val="minMax"/>
          <c:max val="13.6"/>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6896256"/>
        <c:crosses val="autoZero"/>
        <c:crossBetween val="midCat"/>
      </c:valAx>
      <c:valAx>
        <c:axId val="156896256"/>
        <c:scaling>
          <c:orientation val="minMax"/>
          <c:max val="88"/>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56894336"/>
        <c:crosses val="autoZero"/>
        <c:crossBetween val="midCat"/>
        <c:majorUnit val="9"/>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36.8%</a:t>
          </a:r>
          <a:r>
            <a:rPr kumimoji="1" lang="ja-JP" altLang="en-US" sz="1300">
              <a:latin typeface="ＭＳ Ｐゴシック" panose="020B0600070205080204" pitchFamily="50" charset="-128"/>
              <a:ea typeface="ＭＳ Ｐゴシック" panose="020B0600070205080204" pitchFamily="50" charset="-128"/>
            </a:rPr>
            <a:t>）に加え、基幹産業である農業収入が伸びていないことや地域産業全体の財政基盤が弱く、類似団体平均より</a:t>
          </a:r>
          <a:r>
            <a:rPr kumimoji="1" lang="en-US" altLang="ja-JP" sz="1300">
              <a:latin typeface="ＭＳ Ｐゴシック" panose="020B0600070205080204" pitchFamily="50" charset="-128"/>
              <a:ea typeface="ＭＳ Ｐゴシック" panose="020B0600070205080204" pitchFamily="50" charset="-128"/>
            </a:rPr>
            <a:t>0.17</a:t>
          </a:r>
          <a:r>
            <a:rPr kumimoji="1" lang="ja-JP" altLang="en-US" sz="1300">
              <a:latin typeface="ＭＳ Ｐゴシック" panose="020B0600070205080204" pitchFamily="50" charset="-128"/>
              <a:ea typeface="ＭＳ Ｐゴシック" panose="020B0600070205080204" pitchFamily="50" charset="-128"/>
            </a:rPr>
            <a:t>ポイント低くなっている。今後も改善に向けて、引き続き歳入確保対策や事務事業の見直し等による支出削減を図りながら、収入額の確保と需要額の抑制に取組み、財政健全化に努める。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a:extLst>
            <a:ext uri="{FF2B5EF4-FFF2-40B4-BE49-F238E27FC236}">
              <a16:creationId xmlns="" xmlns:a16="http://schemas.microsoft.com/office/drawing/2014/main" id="{00000000-0008-0000-0300-000041000000}"/>
            </a:ext>
          </a:extLst>
        </xdr:cNvPr>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a:extLst>
            <a:ext uri="{FF2B5EF4-FFF2-40B4-BE49-F238E27FC236}">
              <a16:creationId xmlns="" xmlns:a16="http://schemas.microsoft.com/office/drawing/2014/main" id="{00000000-0008-0000-0300-000047000000}"/>
            </a:ext>
          </a:extLst>
        </xdr:cNvPr>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 xmlns:a16="http://schemas.microsoft.com/office/drawing/2014/main" id="{00000000-0008-0000-0300-000048000000}"/>
            </a:ext>
          </a:extLst>
        </xdr:cNvPr>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6" name="直線コネクタ 75">
          <a:extLst>
            <a:ext uri="{FF2B5EF4-FFF2-40B4-BE49-F238E27FC236}">
              <a16:creationId xmlns="" xmlns:a16="http://schemas.microsoft.com/office/drawing/2014/main" id="{00000000-0008-0000-0300-00004C000000}"/>
            </a:ext>
          </a:extLst>
        </xdr:cNvPr>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a:extLst>
            <a:ext uri="{FF2B5EF4-FFF2-40B4-BE49-F238E27FC236}">
              <a16:creationId xmlns="" xmlns:a16="http://schemas.microsoft.com/office/drawing/2014/main" id="{00000000-0008-0000-0300-00004D000000}"/>
            </a:ext>
          </a:extLst>
        </xdr:cNvPr>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 xmlns:a16="http://schemas.microsoft.com/office/drawing/2014/main" id="{00000000-0008-0000-0300-00004F000000}"/>
            </a:ext>
          </a:extLst>
        </xdr:cNvPr>
        <xdr:cNvCxnSpPr/>
      </xdr:nvCxnSpPr>
      <xdr:spPr>
        <a:xfrm flipV="1">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a:extLst>
            <a:ext uri="{FF2B5EF4-FFF2-40B4-BE49-F238E27FC236}">
              <a16:creationId xmlns="" xmlns:a16="http://schemas.microsoft.com/office/drawing/2014/main" id="{00000000-0008-0000-0300-000050000000}"/>
            </a:ext>
          </a:extLst>
        </xdr:cNvPr>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a:extLst>
            <a:ext uri="{FF2B5EF4-FFF2-40B4-BE49-F238E27FC236}">
              <a16:creationId xmlns="" xmlns:a16="http://schemas.microsoft.com/office/drawing/2014/main" id="{00000000-0008-0000-0300-000052000000}"/>
            </a:ext>
          </a:extLst>
        </xdr:cNvPr>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a:extLst>
            <a:ext uri="{FF2B5EF4-FFF2-40B4-BE49-F238E27FC236}">
              <a16:creationId xmlns="" xmlns:a16="http://schemas.microsoft.com/office/drawing/2014/main" id="{00000000-0008-0000-0300-00005F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22376</xdr:rowOff>
    </xdr:from>
    <xdr:to>
      <xdr:col>7</xdr:col>
      <xdr:colOff>31750</xdr:colOff>
      <xdr:row>44</xdr:row>
      <xdr:rowOff>123976</xdr:rowOff>
    </xdr:to>
    <xdr:sp macro="" textlink="">
      <xdr:nvSpPr>
        <xdr:cNvPr id="97" name="楕円 96">
          <a:extLst>
            <a:ext uri="{FF2B5EF4-FFF2-40B4-BE49-F238E27FC236}">
              <a16:creationId xmlns="" xmlns:a16="http://schemas.microsoft.com/office/drawing/2014/main" id="{00000000-0008-0000-0300-000061000000}"/>
            </a:ext>
          </a:extLst>
        </xdr:cNvPr>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108753</xdr:rowOff>
    </xdr:from>
    <xdr:ext cx="762000" cy="259045"/>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維持補修費、繰出金等では類似団体平均と比較して高くなっているが、人件費、扶助費、物件費、補助費等では類似団体平均より低くなっている。指数悪化の最も大きな要因は特別会計への繰出金の増大で、特に公営企業会計においては、短期間での大規模な上下水道整備に伴い元利償還金負担が急激に大きくなっており、この流れは平成</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年頃まで続くものと推計している。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a:extLst>
            <a:ext uri="{FF2B5EF4-FFF2-40B4-BE49-F238E27FC236}">
              <a16:creationId xmlns="" xmlns:a16="http://schemas.microsoft.com/office/drawing/2014/main" id="{00000000-0008-0000-0300-000083000000}"/>
            </a:ext>
          </a:extLst>
        </xdr:cNvPr>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131445</xdr:rowOff>
    </xdr:from>
    <xdr:to>
      <xdr:col>23</xdr:col>
      <xdr:colOff>133350</xdr:colOff>
      <xdr:row>61</xdr:row>
      <xdr:rowOff>139488</xdr:rowOff>
    </xdr:to>
    <xdr:cxnSp macro="">
      <xdr:nvCxnSpPr>
        <xdr:cNvPr id="133" name="直線コネクタ 132">
          <a:extLst>
            <a:ext uri="{FF2B5EF4-FFF2-40B4-BE49-F238E27FC236}">
              <a16:creationId xmlns="" xmlns:a16="http://schemas.microsoft.com/office/drawing/2014/main" id="{00000000-0008-0000-0300-000085000000}"/>
            </a:ext>
          </a:extLst>
        </xdr:cNvPr>
        <xdr:cNvCxnSpPr/>
      </xdr:nvCxnSpPr>
      <xdr:spPr>
        <a:xfrm flipV="1">
          <a:off x="4114800" y="1058989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133156</xdr:rowOff>
    </xdr:from>
    <xdr:ext cx="762000" cy="259045"/>
    <xdr:sp macro="" textlink="">
      <xdr:nvSpPr>
        <xdr:cNvPr id="134" name="財政構造の弾力性平均値テキスト">
          <a:extLst>
            <a:ext uri="{FF2B5EF4-FFF2-40B4-BE49-F238E27FC236}">
              <a16:creationId xmlns="" xmlns:a16="http://schemas.microsoft.com/office/drawing/2014/main" id="{00000000-0008-0000-0300-000086000000}"/>
            </a:ext>
          </a:extLst>
        </xdr:cNvPr>
        <xdr:cNvSpPr txBox="1"/>
      </xdr:nvSpPr>
      <xdr:spPr>
        <a:xfrm>
          <a:off x="5041900" y="1059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139488</xdr:rowOff>
    </xdr:from>
    <xdr:to>
      <xdr:col>19</xdr:col>
      <xdr:colOff>133350</xdr:colOff>
      <xdr:row>61</xdr:row>
      <xdr:rowOff>147531</xdr:rowOff>
    </xdr:to>
    <xdr:cxnSp macro="">
      <xdr:nvCxnSpPr>
        <xdr:cNvPr id="136" name="直線コネクタ 135">
          <a:extLst>
            <a:ext uri="{FF2B5EF4-FFF2-40B4-BE49-F238E27FC236}">
              <a16:creationId xmlns="" xmlns:a16="http://schemas.microsoft.com/office/drawing/2014/main" id="{00000000-0008-0000-0300-000088000000}"/>
            </a:ext>
          </a:extLst>
        </xdr:cNvPr>
        <xdr:cNvCxnSpPr/>
      </xdr:nvCxnSpPr>
      <xdr:spPr>
        <a:xfrm flipV="1">
          <a:off x="3225800" y="1059793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a:extLst>
            <a:ext uri="{FF2B5EF4-FFF2-40B4-BE49-F238E27FC236}">
              <a16:creationId xmlns="" xmlns:a16="http://schemas.microsoft.com/office/drawing/2014/main" id="{00000000-0008-0000-0300-000089000000}"/>
            </a:ext>
          </a:extLst>
        </xdr:cNvPr>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a:extLst>
            <a:ext uri="{FF2B5EF4-FFF2-40B4-BE49-F238E27FC236}">
              <a16:creationId xmlns="" xmlns:a16="http://schemas.microsoft.com/office/drawing/2014/main" id="{00000000-0008-0000-0300-00008A000000}"/>
            </a:ext>
          </a:extLst>
        </xdr:cNvPr>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147531</xdr:rowOff>
    </xdr:from>
    <xdr:to>
      <xdr:col>15</xdr:col>
      <xdr:colOff>82550</xdr:colOff>
      <xdr:row>62</xdr:row>
      <xdr:rowOff>36406</xdr:rowOff>
    </xdr:to>
    <xdr:cxnSp macro="">
      <xdr:nvCxnSpPr>
        <xdr:cNvPr id="139" name="直線コネクタ 138">
          <a:extLst>
            <a:ext uri="{FF2B5EF4-FFF2-40B4-BE49-F238E27FC236}">
              <a16:creationId xmlns="" xmlns:a16="http://schemas.microsoft.com/office/drawing/2014/main" id="{00000000-0008-0000-0300-00008B000000}"/>
            </a:ext>
          </a:extLst>
        </xdr:cNvPr>
        <xdr:cNvCxnSpPr/>
      </xdr:nvCxnSpPr>
      <xdr:spPr>
        <a:xfrm flipV="1">
          <a:off x="2336800" y="1060598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a:extLst>
            <a:ext uri="{FF2B5EF4-FFF2-40B4-BE49-F238E27FC236}">
              <a16:creationId xmlns="" xmlns:a16="http://schemas.microsoft.com/office/drawing/2014/main" id="{00000000-0008-0000-0300-00008C000000}"/>
            </a:ext>
          </a:extLst>
        </xdr:cNvPr>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128075</xdr:rowOff>
    </xdr:from>
    <xdr:ext cx="762000" cy="259045"/>
    <xdr:sp macro="" textlink="">
      <xdr:nvSpPr>
        <xdr:cNvPr id="141" name="テキスト ボックス 140">
          <a:extLst>
            <a:ext uri="{FF2B5EF4-FFF2-40B4-BE49-F238E27FC236}">
              <a16:creationId xmlns="" xmlns:a16="http://schemas.microsoft.com/office/drawing/2014/main" id="{00000000-0008-0000-0300-00008D000000}"/>
            </a:ext>
          </a:extLst>
        </xdr:cNvPr>
        <xdr:cNvSpPr txBox="1"/>
      </xdr:nvSpPr>
      <xdr:spPr>
        <a:xfrm>
          <a:off x="2844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36406</xdr:rowOff>
    </xdr:from>
    <xdr:to>
      <xdr:col>11</xdr:col>
      <xdr:colOff>31750</xdr:colOff>
      <xdr:row>62</xdr:row>
      <xdr:rowOff>64558</xdr:rowOff>
    </xdr:to>
    <xdr:cxnSp macro="">
      <xdr:nvCxnSpPr>
        <xdr:cNvPr id="142" name="直線コネクタ 141">
          <a:extLst>
            <a:ext uri="{FF2B5EF4-FFF2-40B4-BE49-F238E27FC236}">
              <a16:creationId xmlns="" xmlns:a16="http://schemas.microsoft.com/office/drawing/2014/main" id="{00000000-0008-0000-0300-00008E000000}"/>
            </a:ext>
          </a:extLst>
        </xdr:cNvPr>
        <xdr:cNvCxnSpPr/>
      </xdr:nvCxnSpPr>
      <xdr:spPr>
        <a:xfrm flipV="1">
          <a:off x="1447800" y="10666306"/>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a:extLst>
            <a:ext uri="{FF2B5EF4-FFF2-40B4-BE49-F238E27FC236}">
              <a16:creationId xmlns="" xmlns:a16="http://schemas.microsoft.com/office/drawing/2014/main" id="{00000000-0008-0000-0300-00008F000000}"/>
            </a:ext>
          </a:extLst>
        </xdr:cNvPr>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37058</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1955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a:extLst>
            <a:ext uri="{FF2B5EF4-FFF2-40B4-BE49-F238E27FC236}">
              <a16:creationId xmlns="" xmlns:a16="http://schemas.microsoft.com/office/drawing/2014/main" id="{00000000-0008-0000-0300-000091000000}"/>
            </a:ext>
          </a:extLst>
        </xdr:cNvPr>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80645</xdr:rowOff>
    </xdr:from>
    <xdr:to>
      <xdr:col>23</xdr:col>
      <xdr:colOff>184150</xdr:colOff>
      <xdr:row>62</xdr:row>
      <xdr:rowOff>10795</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4902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97172</xdr:rowOff>
    </xdr:from>
    <xdr:ext cx="762000" cy="259045"/>
    <xdr:sp macro="" textlink="">
      <xdr:nvSpPr>
        <xdr:cNvPr id="153" name="財政構造の弾力性該当値テキスト">
          <a:extLst>
            <a:ext uri="{FF2B5EF4-FFF2-40B4-BE49-F238E27FC236}">
              <a16:creationId xmlns="" xmlns:a16="http://schemas.microsoft.com/office/drawing/2014/main" id="{00000000-0008-0000-0300-000099000000}"/>
            </a:ext>
          </a:extLst>
        </xdr:cNvPr>
        <xdr:cNvSpPr txBox="1"/>
      </xdr:nvSpPr>
      <xdr:spPr>
        <a:xfrm>
          <a:off x="50419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88688</xdr:rowOff>
    </xdr:from>
    <xdr:to>
      <xdr:col>19</xdr:col>
      <xdr:colOff>184150</xdr:colOff>
      <xdr:row>62</xdr:row>
      <xdr:rowOff>18838</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4064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29015</xdr:rowOff>
    </xdr:from>
    <xdr:ext cx="736600" cy="259045"/>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3733800" y="10316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96731</xdr:rowOff>
    </xdr:from>
    <xdr:to>
      <xdr:col>15</xdr:col>
      <xdr:colOff>133350</xdr:colOff>
      <xdr:row>62</xdr:row>
      <xdr:rowOff>26881</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3175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11658</xdr:rowOff>
    </xdr:from>
    <xdr:ext cx="7620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2844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157056</xdr:rowOff>
    </xdr:from>
    <xdr:to>
      <xdr:col>11</xdr:col>
      <xdr:colOff>82550</xdr:colOff>
      <xdr:row>62</xdr:row>
      <xdr:rowOff>87206</xdr:rowOff>
    </xdr:to>
    <xdr:sp macro="" textlink="">
      <xdr:nvSpPr>
        <xdr:cNvPr id="158" name="楕円 157">
          <a:extLst>
            <a:ext uri="{FF2B5EF4-FFF2-40B4-BE49-F238E27FC236}">
              <a16:creationId xmlns="" xmlns:a16="http://schemas.microsoft.com/office/drawing/2014/main" id="{00000000-0008-0000-0300-00009E000000}"/>
            </a:ext>
          </a:extLst>
        </xdr:cNvPr>
        <xdr:cNvSpPr/>
      </xdr:nvSpPr>
      <xdr:spPr>
        <a:xfrm>
          <a:off x="2286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71983</xdr:rowOff>
    </xdr:from>
    <xdr:ext cx="762000" cy="259045"/>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1955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13758</xdr:rowOff>
    </xdr:from>
    <xdr:to>
      <xdr:col>7</xdr:col>
      <xdr:colOff>31750</xdr:colOff>
      <xdr:row>62</xdr:row>
      <xdr:rowOff>115358</xdr:rowOff>
    </xdr:to>
    <xdr:sp macro="" textlink="">
      <xdr:nvSpPr>
        <xdr:cNvPr id="160" name="楕円 159">
          <a:extLst>
            <a:ext uri="{FF2B5EF4-FFF2-40B4-BE49-F238E27FC236}">
              <a16:creationId xmlns="" xmlns:a16="http://schemas.microsoft.com/office/drawing/2014/main" id="{00000000-0008-0000-0300-0000A0000000}"/>
            </a:ext>
          </a:extLst>
        </xdr:cNvPr>
        <xdr:cNvSpPr/>
      </xdr:nvSpPr>
      <xdr:spPr>
        <a:xfrm>
          <a:off x="1397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100135</xdr:rowOff>
    </xdr:from>
    <xdr:ext cx="762000" cy="259045"/>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1066800" y="1073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[282,700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公共施設や庁内の情報システム整備拡充に伴って電算機器の使用料等の支出も伸びているほか、職員減少に伴う臨時職員雇用が増加しており、人口１人当たりの決算額では類団比較で</a:t>
          </a:r>
          <a:r>
            <a:rPr kumimoji="1" lang="en-US" altLang="ja-JP" sz="1300">
              <a:latin typeface="ＭＳ Ｐゴシック" panose="020B0600070205080204" pitchFamily="50" charset="-128"/>
              <a:ea typeface="ＭＳ Ｐゴシック" panose="020B0600070205080204" pitchFamily="50" charset="-128"/>
            </a:rPr>
            <a:t>59,729</a:t>
          </a:r>
          <a:r>
            <a:rPr kumimoji="1" lang="ja-JP" altLang="en-US" sz="1300">
              <a:latin typeface="ＭＳ Ｐゴシック" panose="020B0600070205080204" pitchFamily="50" charset="-128"/>
              <a:ea typeface="ＭＳ Ｐゴシック" panose="020B0600070205080204" pitchFamily="50" charset="-128"/>
            </a:rPr>
            <a:t>円高くなっている。委託や施設管理の見直しなど、引き続き削減努力を続けながら、類似団体との乖離幅を縮小させていく。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a:extLst>
            <a:ext uri="{FF2B5EF4-FFF2-40B4-BE49-F238E27FC236}">
              <a16:creationId xmlns="" xmlns:a16="http://schemas.microsoft.com/office/drawing/2014/main" id="{00000000-0008-0000-0300-0000C2000000}"/>
            </a:ext>
          </a:extLst>
        </xdr:cNvPr>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a:extLst>
            <a:ext uri="{FF2B5EF4-FFF2-40B4-BE49-F238E27FC236}">
              <a16:creationId xmlns="" xmlns:a16="http://schemas.microsoft.com/office/drawing/2014/main" id="{00000000-0008-0000-0300-0000C4000000}"/>
            </a:ext>
          </a:extLst>
        </xdr:cNvPr>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a:extLst>
            <a:ext uri="{FF2B5EF4-FFF2-40B4-BE49-F238E27FC236}">
              <a16:creationId xmlns="" xmlns:a16="http://schemas.microsoft.com/office/drawing/2014/main" id="{00000000-0008-0000-0300-0000C5000000}"/>
            </a:ext>
          </a:extLst>
        </xdr:cNvPr>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70332</xdr:rowOff>
    </xdr:from>
    <xdr:to>
      <xdr:col>23</xdr:col>
      <xdr:colOff>133350</xdr:colOff>
      <xdr:row>83</xdr:row>
      <xdr:rowOff>142658</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4114800" y="14300682"/>
          <a:ext cx="8382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a:extLst>
            <a:ext uri="{FF2B5EF4-FFF2-40B4-BE49-F238E27FC236}">
              <a16:creationId xmlns="" xmlns:a16="http://schemas.microsoft.com/office/drawing/2014/main" id="{00000000-0008-0000-0300-0000C7000000}"/>
            </a:ext>
          </a:extLst>
        </xdr:cNvPr>
        <xdr:cNvSpPr txBox="1"/>
      </xdr:nvSpPr>
      <xdr:spPr>
        <a:xfrm>
          <a:off x="5041900" y="139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70332</xdr:rowOff>
    </xdr:from>
    <xdr:to>
      <xdr:col>19</xdr:col>
      <xdr:colOff>133350</xdr:colOff>
      <xdr:row>83</xdr:row>
      <xdr:rowOff>90447</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flipV="1">
          <a:off x="3225800" y="14300682"/>
          <a:ext cx="889000" cy="2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9994</xdr:rowOff>
    </xdr:from>
    <xdr:ext cx="7366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3733800" y="13897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168759</xdr:rowOff>
    </xdr:from>
    <xdr:to>
      <xdr:col>15</xdr:col>
      <xdr:colOff>82550</xdr:colOff>
      <xdr:row>83</xdr:row>
      <xdr:rowOff>90447</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a:off x="2336800" y="14227659"/>
          <a:ext cx="889000" cy="9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150958</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2844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158738</xdr:rowOff>
    </xdr:from>
    <xdr:to>
      <xdr:col>11</xdr:col>
      <xdr:colOff>31750</xdr:colOff>
      <xdr:row>82</xdr:row>
      <xdr:rowOff>168759</xdr:rowOff>
    </xdr:to>
    <xdr:cxnSp macro="">
      <xdr:nvCxnSpPr>
        <xdr:cNvPr id="207" name="直線コネクタ 206">
          <a:extLst>
            <a:ext uri="{FF2B5EF4-FFF2-40B4-BE49-F238E27FC236}">
              <a16:creationId xmlns="" xmlns:a16="http://schemas.microsoft.com/office/drawing/2014/main" id="{00000000-0008-0000-0300-0000CF000000}"/>
            </a:ext>
          </a:extLst>
        </xdr:cNvPr>
        <xdr:cNvCxnSpPr/>
      </xdr:nvCxnSpPr>
      <xdr:spPr>
        <a:xfrm>
          <a:off x="1447800" y="14217638"/>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a:extLst>
            <a:ext uri="{FF2B5EF4-FFF2-40B4-BE49-F238E27FC236}">
              <a16:creationId xmlns="" xmlns:a16="http://schemas.microsoft.com/office/drawing/2014/main" id="{00000000-0008-0000-0300-0000D0000000}"/>
            </a:ext>
          </a:extLst>
        </xdr:cNvPr>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162006</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1955800" y="1387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a:extLst>
            <a:ext uri="{FF2B5EF4-FFF2-40B4-BE49-F238E27FC236}">
              <a16:creationId xmlns="" xmlns:a16="http://schemas.microsoft.com/office/drawing/2014/main" id="{00000000-0008-0000-0300-0000D2000000}"/>
            </a:ext>
          </a:extLst>
        </xdr:cNvPr>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118397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066800" y="13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91858</xdr:rowOff>
    </xdr:from>
    <xdr:to>
      <xdr:col>23</xdr:col>
      <xdr:colOff>184150</xdr:colOff>
      <xdr:row>84</xdr:row>
      <xdr:rowOff>22008</xdr:rowOff>
    </xdr:to>
    <xdr:sp macro="" textlink="">
      <xdr:nvSpPr>
        <xdr:cNvPr id="217" name="楕円 216">
          <a:extLst>
            <a:ext uri="{FF2B5EF4-FFF2-40B4-BE49-F238E27FC236}">
              <a16:creationId xmlns="" xmlns:a16="http://schemas.microsoft.com/office/drawing/2014/main" id="{00000000-0008-0000-0300-0000D9000000}"/>
            </a:ext>
          </a:extLst>
        </xdr:cNvPr>
        <xdr:cNvSpPr/>
      </xdr:nvSpPr>
      <xdr:spPr>
        <a:xfrm>
          <a:off x="4902200" y="143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63935</xdr:rowOff>
    </xdr:from>
    <xdr:ext cx="762000" cy="259045"/>
    <xdr:sp macro="" textlink="">
      <xdr:nvSpPr>
        <xdr:cNvPr id="218" name="人件費・物件費等の状況該当値テキスト">
          <a:extLst>
            <a:ext uri="{FF2B5EF4-FFF2-40B4-BE49-F238E27FC236}">
              <a16:creationId xmlns="" xmlns:a16="http://schemas.microsoft.com/office/drawing/2014/main" id="{00000000-0008-0000-0300-0000DA000000}"/>
            </a:ext>
          </a:extLst>
        </xdr:cNvPr>
        <xdr:cNvSpPr txBox="1"/>
      </xdr:nvSpPr>
      <xdr:spPr>
        <a:xfrm>
          <a:off x="5041900" y="14294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19532</xdr:rowOff>
    </xdr:from>
    <xdr:to>
      <xdr:col>19</xdr:col>
      <xdr:colOff>184150</xdr:colOff>
      <xdr:row>83</xdr:row>
      <xdr:rowOff>121132</xdr:rowOff>
    </xdr:to>
    <xdr:sp macro="" textlink="">
      <xdr:nvSpPr>
        <xdr:cNvPr id="219" name="楕円 218">
          <a:extLst>
            <a:ext uri="{FF2B5EF4-FFF2-40B4-BE49-F238E27FC236}">
              <a16:creationId xmlns="" xmlns:a16="http://schemas.microsoft.com/office/drawing/2014/main" id="{00000000-0008-0000-0300-0000DB000000}"/>
            </a:ext>
          </a:extLst>
        </xdr:cNvPr>
        <xdr:cNvSpPr/>
      </xdr:nvSpPr>
      <xdr:spPr>
        <a:xfrm>
          <a:off x="4064000" y="142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105909</xdr:rowOff>
    </xdr:from>
    <xdr:ext cx="736600" cy="259045"/>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3733800" y="14336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39647</xdr:rowOff>
    </xdr:from>
    <xdr:to>
      <xdr:col>15</xdr:col>
      <xdr:colOff>133350</xdr:colOff>
      <xdr:row>83</xdr:row>
      <xdr:rowOff>141247</xdr:rowOff>
    </xdr:to>
    <xdr:sp macro="" textlink="">
      <xdr:nvSpPr>
        <xdr:cNvPr id="221" name="楕円 220">
          <a:extLst>
            <a:ext uri="{FF2B5EF4-FFF2-40B4-BE49-F238E27FC236}">
              <a16:creationId xmlns="" xmlns:a16="http://schemas.microsoft.com/office/drawing/2014/main" id="{00000000-0008-0000-0300-0000DD000000}"/>
            </a:ext>
          </a:extLst>
        </xdr:cNvPr>
        <xdr:cNvSpPr/>
      </xdr:nvSpPr>
      <xdr:spPr>
        <a:xfrm>
          <a:off x="3175000" y="1426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126024</xdr:rowOff>
    </xdr:from>
    <xdr:ext cx="762000" cy="259045"/>
    <xdr:sp macro="" textlink="">
      <xdr:nvSpPr>
        <xdr:cNvPr id="222" name="テキスト ボックス 221">
          <a:extLst>
            <a:ext uri="{FF2B5EF4-FFF2-40B4-BE49-F238E27FC236}">
              <a16:creationId xmlns="" xmlns:a16="http://schemas.microsoft.com/office/drawing/2014/main" id="{00000000-0008-0000-0300-0000DE000000}"/>
            </a:ext>
          </a:extLst>
        </xdr:cNvPr>
        <xdr:cNvSpPr txBox="1"/>
      </xdr:nvSpPr>
      <xdr:spPr>
        <a:xfrm>
          <a:off x="2844800" y="14356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117959</xdr:rowOff>
    </xdr:from>
    <xdr:to>
      <xdr:col>11</xdr:col>
      <xdr:colOff>82550</xdr:colOff>
      <xdr:row>83</xdr:row>
      <xdr:rowOff>48109</xdr:rowOff>
    </xdr:to>
    <xdr:sp macro="" textlink="">
      <xdr:nvSpPr>
        <xdr:cNvPr id="223" name="楕円 222">
          <a:extLst>
            <a:ext uri="{FF2B5EF4-FFF2-40B4-BE49-F238E27FC236}">
              <a16:creationId xmlns="" xmlns:a16="http://schemas.microsoft.com/office/drawing/2014/main" id="{00000000-0008-0000-0300-0000DF000000}"/>
            </a:ext>
          </a:extLst>
        </xdr:cNvPr>
        <xdr:cNvSpPr/>
      </xdr:nvSpPr>
      <xdr:spPr>
        <a:xfrm>
          <a:off x="2286000" y="1417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32886</xdr:rowOff>
    </xdr:from>
    <xdr:ext cx="762000" cy="259045"/>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955800" y="142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107938</xdr:rowOff>
    </xdr:from>
    <xdr:to>
      <xdr:col>7</xdr:col>
      <xdr:colOff>31750</xdr:colOff>
      <xdr:row>83</xdr:row>
      <xdr:rowOff>38088</xdr:rowOff>
    </xdr:to>
    <xdr:sp macro="" textlink="">
      <xdr:nvSpPr>
        <xdr:cNvPr id="225" name="楕円 224">
          <a:extLst>
            <a:ext uri="{FF2B5EF4-FFF2-40B4-BE49-F238E27FC236}">
              <a16:creationId xmlns="" xmlns:a16="http://schemas.microsoft.com/office/drawing/2014/main" id="{00000000-0008-0000-0300-0000E1000000}"/>
            </a:ext>
          </a:extLst>
        </xdr:cNvPr>
        <xdr:cNvSpPr/>
      </xdr:nvSpPr>
      <xdr:spPr>
        <a:xfrm>
          <a:off x="1397000" y="141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22865</xdr:rowOff>
    </xdr:from>
    <xdr:ext cx="762000" cy="259045"/>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066800" y="1425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類団平均との比較では</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高くなっている。これは職員構成が経験年数の長い職員が多数を占めていることが要因のひとつとして挙げられるが、今後職員の大量退職及び若年層採用の活性化により、本指数が低下していくものと推計している。</a:t>
          </a:r>
        </a:p>
        <a:p>
          <a:r>
            <a:rPr kumimoji="1" lang="ja-JP" altLang="en-US" sz="1300">
              <a:latin typeface="ＭＳ Ｐゴシック" panose="020B0600070205080204" pitchFamily="50" charset="-128"/>
              <a:ea typeface="ＭＳ Ｐゴシック" panose="020B0600070205080204" pitchFamily="50" charset="-128"/>
            </a:rPr>
            <a:t>なお、「ラスパイレス指数」は、地方公務員給与実態調査に基づくものであるが、当該資料作成時点（平成</a:t>
          </a:r>
          <a:r>
            <a:rPr kumimoji="1" lang="en-US" altLang="ja-JP" sz="1300">
              <a:latin typeface="ＭＳ Ｐゴシック" panose="020B0600070205080204" pitchFamily="50" charset="-128"/>
              <a:ea typeface="ＭＳ Ｐゴシック" panose="020B0600070205080204" pitchFamily="50" charset="-128"/>
            </a:rPr>
            <a:t>31 </a:t>
          </a:r>
          <a:r>
            <a:rPr kumimoji="1" lang="ja-JP" altLang="en-US" sz="1300">
              <a:latin typeface="ＭＳ Ｐゴシック" panose="020B0600070205080204" pitchFamily="50" charset="-128"/>
              <a:ea typeface="ＭＳ Ｐゴシック" panose="020B0600070205080204" pitchFamily="50" charset="-128"/>
            </a:rPr>
            <a:t>年１月末時点）において、平成</a:t>
          </a:r>
          <a:r>
            <a:rPr kumimoji="1" lang="en-US" altLang="ja-JP" sz="1300">
              <a:latin typeface="ＭＳ Ｐゴシック" panose="020B0600070205080204" pitchFamily="50" charset="-128"/>
              <a:ea typeface="ＭＳ Ｐゴシック" panose="020B0600070205080204" pitchFamily="50" charset="-128"/>
            </a:rPr>
            <a:t>30 </a:t>
          </a:r>
          <a:r>
            <a:rPr kumimoji="1" lang="ja-JP" altLang="en-US" sz="1300">
              <a:latin typeface="ＭＳ Ｐゴシック" panose="020B0600070205080204" pitchFamily="50" charset="-128"/>
              <a:ea typeface="ＭＳ Ｐゴシック" panose="020B0600070205080204" pitchFamily="50" charset="-128"/>
            </a:rPr>
            <a:t>年調査結果が未公表のため、前年度の数値を引用している。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a:extLst>
            <a:ext uri="{FF2B5EF4-FFF2-40B4-BE49-F238E27FC236}">
              <a16:creationId xmlns="" xmlns:a16="http://schemas.microsoft.com/office/drawing/2014/main" id="{00000000-0008-0000-0300-0000F2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a:extLst>
            <a:ext uri="{FF2B5EF4-FFF2-40B4-BE49-F238E27FC236}">
              <a16:creationId xmlns="" xmlns:a16="http://schemas.microsoft.com/office/drawing/2014/main" id="{00000000-0008-0000-0300-0000F3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a:extLst>
            <a:ext uri="{FF2B5EF4-FFF2-40B4-BE49-F238E27FC236}">
              <a16:creationId xmlns="" xmlns:a16="http://schemas.microsoft.com/office/drawing/2014/main" id="{00000000-0008-0000-0300-0000F5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a:extLst>
            <a:ext uri="{FF2B5EF4-FFF2-40B4-BE49-F238E27FC236}">
              <a16:creationId xmlns="" xmlns:a16="http://schemas.microsoft.com/office/drawing/2014/main" id="{00000000-0008-0000-0300-0000F7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a:extLst>
            <a:ext uri="{FF2B5EF4-FFF2-40B4-BE49-F238E27FC236}">
              <a16:creationId xmlns="" xmlns:a16="http://schemas.microsoft.com/office/drawing/2014/main" id="{00000000-0008-0000-0300-0000F9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a:extLst>
            <a:ext uri="{FF2B5EF4-FFF2-40B4-BE49-F238E27FC236}">
              <a16:creationId xmlns="" xmlns:a16="http://schemas.microsoft.com/office/drawing/2014/main" id="{00000000-0008-0000-0300-0000FB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a:extLst>
            <a:ext uri="{FF2B5EF4-FFF2-40B4-BE49-F238E27FC236}">
              <a16:creationId xmlns="" xmlns:a16="http://schemas.microsoft.com/office/drawing/2014/main" id="{00000000-0008-0000-0300-0000FD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 xmlns:a16="http://schemas.microsoft.com/office/drawing/2014/main"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 xmlns:a16="http://schemas.microsoft.com/office/drawing/2014/main"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a:extLst>
            <a:ext uri="{FF2B5EF4-FFF2-40B4-BE49-F238E27FC236}">
              <a16:creationId xmlns="" xmlns:a16="http://schemas.microsoft.com/office/drawing/2014/main" id="{00000000-0008-0000-0300-000002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a:extLst>
            <a:ext uri="{FF2B5EF4-FFF2-40B4-BE49-F238E27FC236}">
              <a16:creationId xmlns="" xmlns:a16="http://schemas.microsoft.com/office/drawing/2014/main" id="{00000000-0008-0000-0300-000004010000}"/>
            </a:ext>
          </a:extLst>
        </xdr:cNvPr>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a:extLst>
            <a:ext uri="{FF2B5EF4-FFF2-40B4-BE49-F238E27FC236}">
              <a16:creationId xmlns="" xmlns:a16="http://schemas.microsoft.com/office/drawing/2014/main" id="{00000000-0008-0000-0300-000005010000}"/>
            </a:ext>
          </a:extLst>
        </xdr:cNvPr>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124582</xdr:rowOff>
    </xdr:from>
    <xdr:to>
      <xdr:col>81</xdr:col>
      <xdr:colOff>44450</xdr:colOff>
      <xdr:row>86</xdr:row>
      <xdr:rowOff>124582</xdr:rowOff>
    </xdr:to>
    <xdr:cxnSp macro="">
      <xdr:nvCxnSpPr>
        <xdr:cNvPr id="262" name="直線コネクタ 261">
          <a:extLst>
            <a:ext uri="{FF2B5EF4-FFF2-40B4-BE49-F238E27FC236}">
              <a16:creationId xmlns="" xmlns:a16="http://schemas.microsoft.com/office/drawing/2014/main" id="{00000000-0008-0000-0300-000006010000}"/>
            </a:ext>
          </a:extLst>
        </xdr:cNvPr>
        <xdr:cNvCxnSpPr/>
      </xdr:nvCxnSpPr>
      <xdr:spPr>
        <a:xfrm>
          <a:off x="16179800" y="148692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a:extLst>
            <a:ext uri="{FF2B5EF4-FFF2-40B4-BE49-F238E27FC236}">
              <a16:creationId xmlns="" xmlns:a16="http://schemas.microsoft.com/office/drawing/2014/main" id="{00000000-0008-0000-0300-000007010000}"/>
            </a:ext>
          </a:extLst>
        </xdr:cNvPr>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124582</xdr:rowOff>
    </xdr:to>
    <xdr:cxnSp macro="">
      <xdr:nvCxnSpPr>
        <xdr:cNvPr id="265" name="直線コネクタ 264">
          <a:extLst>
            <a:ext uri="{FF2B5EF4-FFF2-40B4-BE49-F238E27FC236}">
              <a16:creationId xmlns="" xmlns:a16="http://schemas.microsoft.com/office/drawing/2014/main" id="{00000000-0008-0000-0300-000009010000}"/>
            </a:ext>
          </a:extLst>
        </xdr:cNvPr>
        <xdr:cNvCxnSpPr/>
      </xdr:nvCxnSpPr>
      <xdr:spPr>
        <a:xfrm>
          <a:off x="15290800" y="14742886"/>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a:extLst>
            <a:ext uri="{FF2B5EF4-FFF2-40B4-BE49-F238E27FC236}">
              <a16:creationId xmlns="" xmlns:a16="http://schemas.microsoft.com/office/drawing/2014/main" id="{00000000-0008-0000-0300-00000A010000}"/>
            </a:ext>
          </a:extLst>
        </xdr:cNvPr>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a:extLst>
            <a:ext uri="{FF2B5EF4-FFF2-40B4-BE49-F238E27FC236}">
              <a16:creationId xmlns="" xmlns:a16="http://schemas.microsoft.com/office/drawing/2014/main" id="{00000000-0008-0000-0300-00000B010000}"/>
            </a:ext>
          </a:extLst>
        </xdr:cNvPr>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89202</xdr:rowOff>
    </xdr:from>
    <xdr:to>
      <xdr:col>72</xdr:col>
      <xdr:colOff>203200</xdr:colOff>
      <xdr:row>85</xdr:row>
      <xdr:rowOff>169636</xdr:rowOff>
    </xdr:to>
    <xdr:cxnSp macro="">
      <xdr:nvCxnSpPr>
        <xdr:cNvPr id="268" name="直線コネクタ 267">
          <a:extLst>
            <a:ext uri="{FF2B5EF4-FFF2-40B4-BE49-F238E27FC236}">
              <a16:creationId xmlns="" xmlns:a16="http://schemas.microsoft.com/office/drawing/2014/main" id="{00000000-0008-0000-0300-00000C010000}"/>
            </a:ext>
          </a:extLst>
        </xdr:cNvPr>
        <xdr:cNvCxnSpPr/>
      </xdr:nvCxnSpPr>
      <xdr:spPr>
        <a:xfrm>
          <a:off x="14401800" y="14662452"/>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a:extLst>
            <a:ext uri="{FF2B5EF4-FFF2-40B4-BE49-F238E27FC236}">
              <a16:creationId xmlns="" xmlns:a16="http://schemas.microsoft.com/office/drawing/2014/main" id="{00000000-0008-0000-0300-00000D010000}"/>
            </a:ext>
          </a:extLst>
        </xdr:cNvPr>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a:extLst>
            <a:ext uri="{FF2B5EF4-FFF2-40B4-BE49-F238E27FC236}">
              <a16:creationId xmlns="" xmlns:a16="http://schemas.microsoft.com/office/drawing/2014/main" id="{00000000-0008-0000-0300-00000E010000}"/>
            </a:ext>
          </a:extLst>
        </xdr:cNvPr>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89202</xdr:rowOff>
    </xdr:from>
    <xdr:to>
      <xdr:col>68</xdr:col>
      <xdr:colOff>152400</xdr:colOff>
      <xdr:row>85</xdr:row>
      <xdr:rowOff>89202</xdr:rowOff>
    </xdr:to>
    <xdr:cxnSp macro="">
      <xdr:nvCxnSpPr>
        <xdr:cNvPr id="271" name="直線コネクタ 270">
          <a:extLst>
            <a:ext uri="{FF2B5EF4-FFF2-40B4-BE49-F238E27FC236}">
              <a16:creationId xmlns="" xmlns:a16="http://schemas.microsoft.com/office/drawing/2014/main" id="{00000000-0008-0000-0300-00000F010000}"/>
            </a:ext>
          </a:extLst>
        </xdr:cNvPr>
        <xdr:cNvCxnSpPr/>
      </xdr:nvCxnSpPr>
      <xdr:spPr>
        <a:xfrm>
          <a:off x="13512800" y="146624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a:extLst>
            <a:ext uri="{FF2B5EF4-FFF2-40B4-BE49-F238E27FC236}">
              <a16:creationId xmlns="" xmlns:a16="http://schemas.microsoft.com/office/drawing/2014/main" id="{00000000-0008-0000-0300-000010010000}"/>
            </a:ext>
          </a:extLst>
        </xdr:cNvPr>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a:extLst>
            <a:ext uri="{FF2B5EF4-FFF2-40B4-BE49-F238E27FC236}">
              <a16:creationId xmlns="" xmlns:a16="http://schemas.microsoft.com/office/drawing/2014/main" id="{00000000-0008-0000-0300-000012010000}"/>
            </a:ext>
          </a:extLst>
        </xdr:cNvPr>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34368</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3131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 xmlns:a16="http://schemas.microsoft.com/office/drawing/2014/main"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 xmlns:a16="http://schemas.microsoft.com/office/drawing/2014/main"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 xmlns:a16="http://schemas.microsoft.com/office/drawing/2014/main"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73782</xdr:rowOff>
    </xdr:from>
    <xdr:to>
      <xdr:col>81</xdr:col>
      <xdr:colOff>95250</xdr:colOff>
      <xdr:row>87</xdr:row>
      <xdr:rowOff>3932</xdr:rowOff>
    </xdr:to>
    <xdr:sp macro="" textlink="">
      <xdr:nvSpPr>
        <xdr:cNvPr id="281" name="楕円 280">
          <a:extLst>
            <a:ext uri="{FF2B5EF4-FFF2-40B4-BE49-F238E27FC236}">
              <a16:creationId xmlns="" xmlns:a16="http://schemas.microsoft.com/office/drawing/2014/main" id="{00000000-0008-0000-0300-000019010000}"/>
            </a:ext>
          </a:extLst>
        </xdr:cNvPr>
        <xdr:cNvSpPr/>
      </xdr:nvSpPr>
      <xdr:spPr>
        <a:xfrm>
          <a:off x="16967200" y="148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45859</xdr:rowOff>
    </xdr:from>
    <xdr:ext cx="762000" cy="259045"/>
    <xdr:sp macro="" textlink="">
      <xdr:nvSpPr>
        <xdr:cNvPr id="282" name="給与水準   （国との比較）該当値テキスト">
          <a:extLst>
            <a:ext uri="{FF2B5EF4-FFF2-40B4-BE49-F238E27FC236}">
              <a16:creationId xmlns="" xmlns:a16="http://schemas.microsoft.com/office/drawing/2014/main" id="{00000000-0008-0000-0300-00001A010000}"/>
            </a:ext>
          </a:extLst>
        </xdr:cNvPr>
        <xdr:cNvSpPr txBox="1"/>
      </xdr:nvSpPr>
      <xdr:spPr>
        <a:xfrm>
          <a:off x="17106900" y="14790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73782</xdr:rowOff>
    </xdr:from>
    <xdr:to>
      <xdr:col>77</xdr:col>
      <xdr:colOff>95250</xdr:colOff>
      <xdr:row>87</xdr:row>
      <xdr:rowOff>3932</xdr:rowOff>
    </xdr:to>
    <xdr:sp macro="" textlink="">
      <xdr:nvSpPr>
        <xdr:cNvPr id="283" name="楕円 282">
          <a:extLst>
            <a:ext uri="{FF2B5EF4-FFF2-40B4-BE49-F238E27FC236}">
              <a16:creationId xmlns="" xmlns:a16="http://schemas.microsoft.com/office/drawing/2014/main" id="{00000000-0008-0000-0300-00001B010000}"/>
            </a:ext>
          </a:extLst>
        </xdr:cNvPr>
        <xdr:cNvSpPr/>
      </xdr:nvSpPr>
      <xdr:spPr>
        <a:xfrm>
          <a:off x="16129000" y="148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160159</xdr:rowOff>
    </xdr:from>
    <xdr:ext cx="736600" cy="259045"/>
    <xdr:sp macro="" textlink="">
      <xdr:nvSpPr>
        <xdr:cNvPr id="284" name="テキスト ボックス 283">
          <a:extLst>
            <a:ext uri="{FF2B5EF4-FFF2-40B4-BE49-F238E27FC236}">
              <a16:creationId xmlns="" xmlns:a16="http://schemas.microsoft.com/office/drawing/2014/main" id="{00000000-0008-0000-0300-00001C010000}"/>
            </a:ext>
          </a:extLst>
        </xdr:cNvPr>
        <xdr:cNvSpPr txBox="1"/>
      </xdr:nvSpPr>
      <xdr:spPr>
        <a:xfrm>
          <a:off x="15798800" y="14904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5" name="楕円 284">
          <a:extLst>
            <a:ext uri="{FF2B5EF4-FFF2-40B4-BE49-F238E27FC236}">
              <a16:creationId xmlns="" xmlns:a16="http://schemas.microsoft.com/office/drawing/2014/main" id="{00000000-0008-0000-0300-00001D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38402</xdr:rowOff>
    </xdr:from>
    <xdr:to>
      <xdr:col>68</xdr:col>
      <xdr:colOff>203200</xdr:colOff>
      <xdr:row>85</xdr:row>
      <xdr:rowOff>140002</xdr:rowOff>
    </xdr:to>
    <xdr:sp macro="" textlink="">
      <xdr:nvSpPr>
        <xdr:cNvPr id="287" name="楕円 286">
          <a:extLst>
            <a:ext uri="{FF2B5EF4-FFF2-40B4-BE49-F238E27FC236}">
              <a16:creationId xmlns="" xmlns:a16="http://schemas.microsoft.com/office/drawing/2014/main" id="{00000000-0008-0000-0300-00001F010000}"/>
            </a:ext>
          </a:extLst>
        </xdr:cNvPr>
        <xdr:cNvSpPr/>
      </xdr:nvSpPr>
      <xdr:spPr>
        <a:xfrm>
          <a:off x="14351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124779</xdr:rowOff>
    </xdr:from>
    <xdr:ext cx="762000" cy="259045"/>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4020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38402</xdr:rowOff>
    </xdr:from>
    <xdr:to>
      <xdr:col>64</xdr:col>
      <xdr:colOff>152400</xdr:colOff>
      <xdr:row>85</xdr:row>
      <xdr:rowOff>140002</xdr:rowOff>
    </xdr:to>
    <xdr:sp macro="" textlink="">
      <xdr:nvSpPr>
        <xdr:cNvPr id="289" name="楕円 288">
          <a:extLst>
            <a:ext uri="{FF2B5EF4-FFF2-40B4-BE49-F238E27FC236}">
              <a16:creationId xmlns="" xmlns:a16="http://schemas.microsoft.com/office/drawing/2014/main" id="{00000000-0008-0000-0300-000021010000}"/>
            </a:ext>
          </a:extLst>
        </xdr:cNvPr>
        <xdr:cNvSpPr/>
      </xdr:nvSpPr>
      <xdr:spPr>
        <a:xfrm>
          <a:off x="13462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124779</xdr:rowOff>
    </xdr:from>
    <xdr:ext cx="762000" cy="259045"/>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3131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a:extLst>
            <a:ext uri="{FF2B5EF4-FFF2-40B4-BE49-F238E27FC236}">
              <a16:creationId xmlns="" xmlns:a16="http://schemas.microsoft.com/office/drawing/2014/main" id="{00000000-0008-0000-0300-000024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a:extLst>
            <a:ext uri="{FF2B5EF4-FFF2-40B4-BE49-F238E27FC236}">
              <a16:creationId xmlns="" xmlns:a16="http://schemas.microsoft.com/office/drawing/2014/main" id="{00000000-0008-0000-0300-000025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 xmlns:a16="http://schemas.microsoft.com/office/drawing/2014/main"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 xmlns:a16="http://schemas.microsoft.com/office/drawing/2014/main"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 xmlns:a16="http://schemas.microsoft.com/office/drawing/2014/main"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現状の職員数を維持できるよう採用計画を見直した結果、人口千人当たり職員数は昨年度より</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ポイント増加したが、なお、類団平均より</a:t>
          </a:r>
          <a:r>
            <a:rPr kumimoji="1" lang="en-US" altLang="ja-JP" sz="1300">
              <a:latin typeface="ＭＳ Ｐゴシック" panose="020B0600070205080204" pitchFamily="50" charset="-128"/>
              <a:ea typeface="ＭＳ Ｐゴシック" panose="020B0600070205080204" pitchFamily="50" charset="-128"/>
            </a:rPr>
            <a:t>0.62</a:t>
          </a:r>
          <a:r>
            <a:rPr kumimoji="1" lang="ja-JP" altLang="en-US" sz="1300">
              <a:latin typeface="ＭＳ Ｐゴシック" panose="020B0600070205080204" pitchFamily="50" charset="-128"/>
              <a:ea typeface="ＭＳ Ｐゴシック" panose="020B0600070205080204" pitchFamily="50" charset="-128"/>
            </a:rPr>
            <a:t>ポイント低くなっている。平成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年度から退職者不補充による削減に努めた効果と考えられる。今後は業務量の平準化等を適宜検討しながら職員定員管理計画に基づいた職員数の適正管理に努めていく。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 xmlns:a16="http://schemas.microsoft.com/office/drawing/2014/main"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 xmlns:a16="http://schemas.microsoft.com/office/drawing/2014/main"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 xmlns:a16="http://schemas.microsoft.com/office/drawing/2014/main"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a:extLst>
            <a:ext uri="{FF2B5EF4-FFF2-40B4-BE49-F238E27FC236}">
              <a16:creationId xmlns="" xmlns:a16="http://schemas.microsoft.com/office/drawing/2014/main" id="{00000000-0008-0000-0300-000033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a:extLst>
            <a:ext uri="{FF2B5EF4-FFF2-40B4-BE49-F238E27FC236}">
              <a16:creationId xmlns="" xmlns:a16="http://schemas.microsoft.com/office/drawing/2014/main" id="{00000000-0008-0000-0300-000034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 xmlns:a16="http://schemas.microsoft.com/office/drawing/2014/main"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a:extLst>
            <a:ext uri="{FF2B5EF4-FFF2-40B4-BE49-F238E27FC236}">
              <a16:creationId xmlns="" xmlns:a16="http://schemas.microsoft.com/office/drawing/2014/main" id="{00000000-0008-0000-0300-000037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a:extLst>
            <a:ext uri="{FF2B5EF4-FFF2-40B4-BE49-F238E27FC236}">
              <a16:creationId xmlns="" xmlns:a16="http://schemas.microsoft.com/office/drawing/2014/main" id="{00000000-0008-0000-0300-000038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a:extLst>
            <a:ext uri="{FF2B5EF4-FFF2-40B4-BE49-F238E27FC236}">
              <a16:creationId xmlns="" xmlns:a16="http://schemas.microsoft.com/office/drawing/2014/main" id="{00000000-0008-0000-0300-00003C010000}"/>
            </a:ext>
          </a:extLst>
        </xdr:cNvPr>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a:extLst>
            <a:ext uri="{FF2B5EF4-FFF2-40B4-BE49-F238E27FC236}">
              <a16:creationId xmlns="" xmlns:a16="http://schemas.microsoft.com/office/drawing/2014/main" id="{00000000-0008-0000-0300-00003D010000}"/>
            </a:ext>
          </a:extLst>
        </xdr:cNvPr>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a:extLst>
            <a:ext uri="{FF2B5EF4-FFF2-40B4-BE49-F238E27FC236}">
              <a16:creationId xmlns="" xmlns:a16="http://schemas.microsoft.com/office/drawing/2014/main" id="{00000000-0008-0000-0300-00003F010000}"/>
            </a:ext>
          </a:extLst>
        </xdr:cNvPr>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a:extLst>
            <a:ext uri="{FF2B5EF4-FFF2-40B4-BE49-F238E27FC236}">
              <a16:creationId xmlns="" xmlns:a16="http://schemas.microsoft.com/office/drawing/2014/main" id="{00000000-0008-0000-0300-000040010000}"/>
            </a:ext>
          </a:extLst>
        </xdr:cNvPr>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64</xdr:rowOff>
    </xdr:from>
    <xdr:to>
      <xdr:col>81</xdr:col>
      <xdr:colOff>44450</xdr:colOff>
      <xdr:row>60</xdr:row>
      <xdr:rowOff>12732</xdr:rowOff>
    </xdr:to>
    <xdr:cxnSp macro="">
      <xdr:nvCxnSpPr>
        <xdr:cNvPr id="321" name="直線コネクタ 320">
          <a:extLst>
            <a:ext uri="{FF2B5EF4-FFF2-40B4-BE49-F238E27FC236}">
              <a16:creationId xmlns="" xmlns:a16="http://schemas.microsoft.com/office/drawing/2014/main" id="{00000000-0008-0000-0300-000041010000}"/>
            </a:ext>
          </a:extLst>
        </xdr:cNvPr>
        <xdr:cNvCxnSpPr/>
      </xdr:nvCxnSpPr>
      <xdr:spPr>
        <a:xfrm>
          <a:off x="16179800" y="10287064"/>
          <a:ext cx="8382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142860</xdr:rowOff>
    </xdr:from>
    <xdr:ext cx="762000" cy="259045"/>
    <xdr:sp macro="" textlink="">
      <xdr:nvSpPr>
        <xdr:cNvPr id="322" name="定員管理の状況平均値テキスト">
          <a:extLst>
            <a:ext uri="{FF2B5EF4-FFF2-40B4-BE49-F238E27FC236}">
              <a16:creationId xmlns="" xmlns:a16="http://schemas.microsoft.com/office/drawing/2014/main" id="{00000000-0008-0000-0300-000042010000}"/>
            </a:ext>
          </a:extLst>
        </xdr:cNvPr>
        <xdr:cNvSpPr txBox="1"/>
      </xdr:nvSpPr>
      <xdr:spPr>
        <a:xfrm>
          <a:off x="17106900" y="1025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a:extLst>
            <a:ext uri="{FF2B5EF4-FFF2-40B4-BE49-F238E27FC236}">
              <a16:creationId xmlns="" xmlns:a16="http://schemas.microsoft.com/office/drawing/2014/main" id="{00000000-0008-0000-0300-000043010000}"/>
            </a:ext>
          </a:extLst>
        </xdr:cNvPr>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156432</xdr:rowOff>
    </xdr:from>
    <xdr:to>
      <xdr:col>77</xdr:col>
      <xdr:colOff>44450</xdr:colOff>
      <xdr:row>60</xdr:row>
      <xdr:rowOff>64</xdr:rowOff>
    </xdr:to>
    <xdr:cxnSp macro="">
      <xdr:nvCxnSpPr>
        <xdr:cNvPr id="324" name="直線コネクタ 323">
          <a:extLst>
            <a:ext uri="{FF2B5EF4-FFF2-40B4-BE49-F238E27FC236}">
              <a16:creationId xmlns="" xmlns:a16="http://schemas.microsoft.com/office/drawing/2014/main" id="{00000000-0008-0000-0300-000044010000}"/>
            </a:ext>
          </a:extLst>
        </xdr:cNvPr>
        <xdr:cNvCxnSpPr/>
      </xdr:nvCxnSpPr>
      <xdr:spPr>
        <a:xfrm>
          <a:off x="15290800" y="10271982"/>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a:extLst>
            <a:ext uri="{FF2B5EF4-FFF2-40B4-BE49-F238E27FC236}">
              <a16:creationId xmlns="" xmlns:a16="http://schemas.microsoft.com/office/drawing/2014/main" id="{00000000-0008-0000-0300-000045010000}"/>
            </a:ext>
          </a:extLst>
        </xdr:cNvPr>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97776</xdr:rowOff>
    </xdr:from>
    <xdr:ext cx="736600" cy="259045"/>
    <xdr:sp macro="" textlink="">
      <xdr:nvSpPr>
        <xdr:cNvPr id="326" name="テキスト ボックス 325">
          <a:extLst>
            <a:ext uri="{FF2B5EF4-FFF2-40B4-BE49-F238E27FC236}">
              <a16:creationId xmlns="" xmlns:a16="http://schemas.microsoft.com/office/drawing/2014/main" id="{00000000-0008-0000-0300-000046010000}"/>
            </a:ext>
          </a:extLst>
        </xdr:cNvPr>
        <xdr:cNvSpPr txBox="1"/>
      </xdr:nvSpPr>
      <xdr:spPr>
        <a:xfrm>
          <a:off x="15798800" y="10384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141351</xdr:rowOff>
    </xdr:from>
    <xdr:to>
      <xdr:col>72</xdr:col>
      <xdr:colOff>203200</xdr:colOff>
      <xdr:row>59</xdr:row>
      <xdr:rowOff>156432</xdr:rowOff>
    </xdr:to>
    <xdr:cxnSp macro="">
      <xdr:nvCxnSpPr>
        <xdr:cNvPr id="327" name="直線コネクタ 326">
          <a:extLst>
            <a:ext uri="{FF2B5EF4-FFF2-40B4-BE49-F238E27FC236}">
              <a16:creationId xmlns="" xmlns:a16="http://schemas.microsoft.com/office/drawing/2014/main" id="{00000000-0008-0000-0300-000047010000}"/>
            </a:ext>
          </a:extLst>
        </xdr:cNvPr>
        <xdr:cNvCxnSpPr/>
      </xdr:nvCxnSpPr>
      <xdr:spPr>
        <a:xfrm>
          <a:off x="14401800" y="10256901"/>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a:extLst>
            <a:ext uri="{FF2B5EF4-FFF2-40B4-BE49-F238E27FC236}">
              <a16:creationId xmlns="" xmlns:a16="http://schemas.microsoft.com/office/drawing/2014/main" id="{00000000-0008-0000-0300-000048010000}"/>
            </a:ext>
          </a:extLst>
        </xdr:cNvPr>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61580</xdr:rowOff>
    </xdr:from>
    <xdr:ext cx="762000" cy="259045"/>
    <xdr:sp macro="" textlink="">
      <xdr:nvSpPr>
        <xdr:cNvPr id="329" name="テキスト ボックス 328">
          <a:extLst>
            <a:ext uri="{FF2B5EF4-FFF2-40B4-BE49-F238E27FC236}">
              <a16:creationId xmlns="" xmlns:a16="http://schemas.microsoft.com/office/drawing/2014/main" id="{00000000-0008-0000-0300-000049010000}"/>
            </a:ext>
          </a:extLst>
        </xdr:cNvPr>
        <xdr:cNvSpPr txBox="1"/>
      </xdr:nvSpPr>
      <xdr:spPr>
        <a:xfrm>
          <a:off x="14909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132302</xdr:rowOff>
    </xdr:from>
    <xdr:to>
      <xdr:col>68</xdr:col>
      <xdr:colOff>152400</xdr:colOff>
      <xdr:row>59</xdr:row>
      <xdr:rowOff>141351</xdr:rowOff>
    </xdr:to>
    <xdr:cxnSp macro="">
      <xdr:nvCxnSpPr>
        <xdr:cNvPr id="330" name="直線コネクタ 329">
          <a:extLst>
            <a:ext uri="{FF2B5EF4-FFF2-40B4-BE49-F238E27FC236}">
              <a16:creationId xmlns="" xmlns:a16="http://schemas.microsoft.com/office/drawing/2014/main" id="{00000000-0008-0000-0300-00004A010000}"/>
            </a:ext>
          </a:extLst>
        </xdr:cNvPr>
        <xdr:cNvCxnSpPr/>
      </xdr:nvCxnSpPr>
      <xdr:spPr>
        <a:xfrm>
          <a:off x="13512800" y="10247852"/>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a:extLst>
            <a:ext uri="{FF2B5EF4-FFF2-40B4-BE49-F238E27FC236}">
              <a16:creationId xmlns="" xmlns:a16="http://schemas.microsoft.com/office/drawing/2014/main" id="{00000000-0008-0000-0300-00004B010000}"/>
            </a:ext>
          </a:extLst>
        </xdr:cNvPr>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a:extLst>
            <a:ext uri="{FF2B5EF4-FFF2-40B4-BE49-F238E27FC236}">
              <a16:creationId xmlns="" xmlns:a16="http://schemas.microsoft.com/office/drawing/2014/main" id="{00000000-0008-0000-0300-00004D010000}"/>
            </a:ext>
          </a:extLst>
        </xdr:cNvPr>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3131800" y="1034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133382</xdr:rowOff>
    </xdr:from>
    <xdr:to>
      <xdr:col>81</xdr:col>
      <xdr:colOff>95250</xdr:colOff>
      <xdr:row>60</xdr:row>
      <xdr:rowOff>63532</xdr:rowOff>
    </xdr:to>
    <xdr:sp macro="" textlink="">
      <xdr:nvSpPr>
        <xdr:cNvPr id="340" name="楕円 339">
          <a:extLst>
            <a:ext uri="{FF2B5EF4-FFF2-40B4-BE49-F238E27FC236}">
              <a16:creationId xmlns="" xmlns:a16="http://schemas.microsoft.com/office/drawing/2014/main" id="{00000000-0008-0000-0300-000054010000}"/>
            </a:ext>
          </a:extLst>
        </xdr:cNvPr>
        <xdr:cNvSpPr/>
      </xdr:nvSpPr>
      <xdr:spPr>
        <a:xfrm>
          <a:off x="16967200" y="1024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149909</xdr:rowOff>
    </xdr:from>
    <xdr:ext cx="762000" cy="259045"/>
    <xdr:sp macro="" textlink="">
      <xdr:nvSpPr>
        <xdr:cNvPr id="341" name="定員管理の状況該当値テキスト">
          <a:extLst>
            <a:ext uri="{FF2B5EF4-FFF2-40B4-BE49-F238E27FC236}">
              <a16:creationId xmlns="" xmlns:a16="http://schemas.microsoft.com/office/drawing/2014/main" id="{00000000-0008-0000-0300-000055010000}"/>
            </a:ext>
          </a:extLst>
        </xdr:cNvPr>
        <xdr:cNvSpPr txBox="1"/>
      </xdr:nvSpPr>
      <xdr:spPr>
        <a:xfrm>
          <a:off x="17106900" y="10094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120714</xdr:rowOff>
    </xdr:from>
    <xdr:to>
      <xdr:col>77</xdr:col>
      <xdr:colOff>95250</xdr:colOff>
      <xdr:row>60</xdr:row>
      <xdr:rowOff>50864</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6129000" y="1023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61041</xdr:rowOff>
    </xdr:from>
    <xdr:ext cx="736600" cy="259045"/>
    <xdr:sp macro="" textlink="">
      <xdr:nvSpPr>
        <xdr:cNvPr id="343" name="テキスト ボックス 342">
          <a:extLst>
            <a:ext uri="{FF2B5EF4-FFF2-40B4-BE49-F238E27FC236}">
              <a16:creationId xmlns="" xmlns:a16="http://schemas.microsoft.com/office/drawing/2014/main" id="{00000000-0008-0000-0300-000057010000}"/>
            </a:ext>
          </a:extLst>
        </xdr:cNvPr>
        <xdr:cNvSpPr txBox="1"/>
      </xdr:nvSpPr>
      <xdr:spPr>
        <a:xfrm>
          <a:off x="15798800" y="10005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105632</xdr:rowOff>
    </xdr:from>
    <xdr:to>
      <xdr:col>73</xdr:col>
      <xdr:colOff>44450</xdr:colOff>
      <xdr:row>60</xdr:row>
      <xdr:rowOff>35782</xdr:rowOff>
    </xdr:to>
    <xdr:sp macro="" textlink="">
      <xdr:nvSpPr>
        <xdr:cNvPr id="344" name="楕円 343">
          <a:extLst>
            <a:ext uri="{FF2B5EF4-FFF2-40B4-BE49-F238E27FC236}">
              <a16:creationId xmlns="" xmlns:a16="http://schemas.microsoft.com/office/drawing/2014/main" id="{00000000-0008-0000-0300-000058010000}"/>
            </a:ext>
          </a:extLst>
        </xdr:cNvPr>
        <xdr:cNvSpPr/>
      </xdr:nvSpPr>
      <xdr:spPr>
        <a:xfrm>
          <a:off x="15240000" y="102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45959</xdr:rowOff>
    </xdr:from>
    <xdr:ext cx="762000" cy="259045"/>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4909800" y="9990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90551</xdr:rowOff>
    </xdr:from>
    <xdr:to>
      <xdr:col>68</xdr:col>
      <xdr:colOff>203200</xdr:colOff>
      <xdr:row>60</xdr:row>
      <xdr:rowOff>20701</xdr:rowOff>
    </xdr:to>
    <xdr:sp macro="" textlink="">
      <xdr:nvSpPr>
        <xdr:cNvPr id="346" name="楕円 345">
          <a:extLst>
            <a:ext uri="{FF2B5EF4-FFF2-40B4-BE49-F238E27FC236}">
              <a16:creationId xmlns="" xmlns:a16="http://schemas.microsoft.com/office/drawing/2014/main" id="{00000000-0008-0000-0300-00005A010000}"/>
            </a:ext>
          </a:extLst>
        </xdr:cNvPr>
        <xdr:cNvSpPr/>
      </xdr:nvSpPr>
      <xdr:spPr>
        <a:xfrm>
          <a:off x="14351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30878</xdr:rowOff>
    </xdr:from>
    <xdr:ext cx="762000" cy="259045"/>
    <xdr:sp macro="" textlink="">
      <xdr:nvSpPr>
        <xdr:cNvPr id="347" name="テキスト ボックス 346">
          <a:extLst>
            <a:ext uri="{FF2B5EF4-FFF2-40B4-BE49-F238E27FC236}">
              <a16:creationId xmlns="" xmlns:a16="http://schemas.microsoft.com/office/drawing/2014/main" id="{00000000-0008-0000-0300-00005B010000}"/>
            </a:ext>
          </a:extLst>
        </xdr:cNvPr>
        <xdr:cNvSpPr txBox="1"/>
      </xdr:nvSpPr>
      <xdr:spPr>
        <a:xfrm>
          <a:off x="14020800" y="997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81502</xdr:rowOff>
    </xdr:from>
    <xdr:to>
      <xdr:col>64</xdr:col>
      <xdr:colOff>152400</xdr:colOff>
      <xdr:row>60</xdr:row>
      <xdr:rowOff>11652</xdr:rowOff>
    </xdr:to>
    <xdr:sp macro="" textlink="">
      <xdr:nvSpPr>
        <xdr:cNvPr id="348" name="楕円 347">
          <a:extLst>
            <a:ext uri="{FF2B5EF4-FFF2-40B4-BE49-F238E27FC236}">
              <a16:creationId xmlns="" xmlns:a16="http://schemas.microsoft.com/office/drawing/2014/main" id="{00000000-0008-0000-0300-00005C010000}"/>
            </a:ext>
          </a:extLst>
        </xdr:cNvPr>
        <xdr:cNvSpPr/>
      </xdr:nvSpPr>
      <xdr:spPr>
        <a:xfrm>
          <a:off x="13462000" y="1019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21829</xdr:rowOff>
    </xdr:from>
    <xdr:ext cx="762000" cy="259045"/>
    <xdr:sp macro="" textlink="">
      <xdr:nvSpPr>
        <xdr:cNvPr id="349" name="テキスト ボックス 348">
          <a:extLst>
            <a:ext uri="{FF2B5EF4-FFF2-40B4-BE49-F238E27FC236}">
              <a16:creationId xmlns="" xmlns:a16="http://schemas.microsoft.com/office/drawing/2014/main" id="{00000000-0008-0000-0300-00005D010000}"/>
            </a:ext>
          </a:extLst>
        </xdr:cNvPr>
        <xdr:cNvSpPr txBox="1"/>
      </xdr:nvSpPr>
      <xdr:spPr>
        <a:xfrm>
          <a:off x="13131800" y="99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公営企業等への繰出金の増により類似団体平均より高くなっている。一般会計の起債償還はピークを過ぎて減少に向かうものの、公営企業の起債償還は平成</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年度頃と増加傾向が続くことが高指数の要因となっている。事業規模の適正化や全体起債枠の調整により指数の更なる改善に努める。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 xmlns:a16="http://schemas.microsoft.com/office/drawing/2014/main"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 xmlns:a16="http://schemas.microsoft.com/office/drawing/2014/main"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 xmlns:a16="http://schemas.microsoft.com/office/drawing/2014/main"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 xmlns:a16="http://schemas.microsoft.com/office/drawing/2014/main"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 xmlns:a16="http://schemas.microsoft.com/office/drawing/2014/main"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 xmlns:a16="http://schemas.microsoft.com/office/drawing/2014/main"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 xmlns:a16="http://schemas.microsoft.com/office/drawing/2014/main"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 xmlns:a16="http://schemas.microsoft.com/office/drawing/2014/main"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a:extLst>
            <a:ext uri="{FF2B5EF4-FFF2-40B4-BE49-F238E27FC236}">
              <a16:creationId xmlns="" xmlns:a16="http://schemas.microsoft.com/office/drawing/2014/main" id="{00000000-0008-0000-0300-00007D010000}"/>
            </a:ext>
          </a:extLst>
        </xdr:cNvPr>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a:extLst>
            <a:ext uri="{FF2B5EF4-FFF2-40B4-BE49-F238E27FC236}">
              <a16:creationId xmlns="" xmlns:a16="http://schemas.microsoft.com/office/drawing/2014/main" id="{00000000-0008-0000-0300-00007E010000}"/>
            </a:ext>
          </a:extLst>
        </xdr:cNvPr>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a:extLst>
            <a:ext uri="{FF2B5EF4-FFF2-40B4-BE49-F238E27FC236}">
              <a16:creationId xmlns="" xmlns:a16="http://schemas.microsoft.com/office/drawing/2014/main" id="{00000000-0008-0000-0300-00007F010000}"/>
            </a:ext>
          </a:extLst>
        </xdr:cNvPr>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129722</xdr:rowOff>
    </xdr:from>
    <xdr:to>
      <xdr:col>81</xdr:col>
      <xdr:colOff>44450</xdr:colOff>
      <xdr:row>43</xdr:row>
      <xdr:rowOff>141212</xdr:rowOff>
    </xdr:to>
    <xdr:cxnSp macro="">
      <xdr:nvCxnSpPr>
        <xdr:cNvPr id="385" name="直線コネクタ 384">
          <a:extLst>
            <a:ext uri="{FF2B5EF4-FFF2-40B4-BE49-F238E27FC236}">
              <a16:creationId xmlns="" xmlns:a16="http://schemas.microsoft.com/office/drawing/2014/main" id="{00000000-0008-0000-0300-000081010000}"/>
            </a:ext>
          </a:extLst>
        </xdr:cNvPr>
        <xdr:cNvCxnSpPr/>
      </xdr:nvCxnSpPr>
      <xdr:spPr>
        <a:xfrm>
          <a:off x="16179800" y="750207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6" name="公債費負担の状況平均値テキスト">
          <a:extLst>
            <a:ext uri="{FF2B5EF4-FFF2-40B4-BE49-F238E27FC236}">
              <a16:creationId xmlns="" xmlns:a16="http://schemas.microsoft.com/office/drawing/2014/main" id="{00000000-0008-0000-0300-000082010000}"/>
            </a:ext>
          </a:extLst>
        </xdr:cNvPr>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a:extLst>
            <a:ext uri="{FF2B5EF4-FFF2-40B4-BE49-F238E27FC236}">
              <a16:creationId xmlns="" xmlns:a16="http://schemas.microsoft.com/office/drawing/2014/main" id="{00000000-0008-0000-0300-000083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129722</xdr:rowOff>
    </xdr:from>
    <xdr:to>
      <xdr:col>77</xdr:col>
      <xdr:colOff>44450</xdr:colOff>
      <xdr:row>43</xdr:row>
      <xdr:rowOff>129722</xdr:rowOff>
    </xdr:to>
    <xdr:cxnSp macro="">
      <xdr:nvCxnSpPr>
        <xdr:cNvPr id="388" name="直線コネクタ 387">
          <a:extLst>
            <a:ext uri="{FF2B5EF4-FFF2-40B4-BE49-F238E27FC236}">
              <a16:creationId xmlns="" xmlns:a16="http://schemas.microsoft.com/office/drawing/2014/main" id="{00000000-0008-0000-0300-000084010000}"/>
            </a:ext>
          </a:extLst>
        </xdr:cNvPr>
        <xdr:cNvCxnSpPr/>
      </xdr:nvCxnSpPr>
      <xdr:spPr>
        <a:xfrm>
          <a:off x="15290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a:extLst>
            <a:ext uri="{FF2B5EF4-FFF2-40B4-BE49-F238E27FC236}">
              <a16:creationId xmlns="" xmlns:a16="http://schemas.microsoft.com/office/drawing/2014/main" id="{00000000-0008-0000-0300-000085010000}"/>
            </a:ext>
          </a:extLst>
        </xdr:cNvPr>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164996</xdr:rowOff>
    </xdr:from>
    <xdr:ext cx="736600" cy="259045"/>
    <xdr:sp macro="" textlink="">
      <xdr:nvSpPr>
        <xdr:cNvPr id="390" name="テキスト ボックス 389">
          <a:extLst>
            <a:ext uri="{FF2B5EF4-FFF2-40B4-BE49-F238E27FC236}">
              <a16:creationId xmlns="" xmlns:a16="http://schemas.microsoft.com/office/drawing/2014/main" id="{00000000-0008-0000-0300-000086010000}"/>
            </a:ext>
          </a:extLst>
        </xdr:cNvPr>
        <xdr:cNvSpPr txBox="1"/>
      </xdr:nvSpPr>
      <xdr:spPr>
        <a:xfrm>
          <a:off x="15798800" y="6680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129722</xdr:rowOff>
    </xdr:from>
    <xdr:to>
      <xdr:col>72</xdr:col>
      <xdr:colOff>203200</xdr:colOff>
      <xdr:row>44</xdr:row>
      <xdr:rowOff>15724</xdr:rowOff>
    </xdr:to>
    <xdr:cxnSp macro="">
      <xdr:nvCxnSpPr>
        <xdr:cNvPr id="391" name="直線コネクタ 390">
          <a:extLst>
            <a:ext uri="{FF2B5EF4-FFF2-40B4-BE49-F238E27FC236}">
              <a16:creationId xmlns="" xmlns:a16="http://schemas.microsoft.com/office/drawing/2014/main" id="{00000000-0008-0000-0300-000087010000}"/>
            </a:ext>
          </a:extLst>
        </xdr:cNvPr>
        <xdr:cNvCxnSpPr/>
      </xdr:nvCxnSpPr>
      <xdr:spPr>
        <a:xfrm flipV="1">
          <a:off x="14401800" y="7502072"/>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a:extLst>
            <a:ext uri="{FF2B5EF4-FFF2-40B4-BE49-F238E27FC236}">
              <a16:creationId xmlns="" xmlns:a16="http://schemas.microsoft.com/office/drawing/2014/main" id="{00000000-0008-0000-0300-000088010000}"/>
            </a:ext>
          </a:extLst>
        </xdr:cNvPr>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85470</xdr:rowOff>
    </xdr:from>
    <xdr:ext cx="762000" cy="259045"/>
    <xdr:sp macro="" textlink="">
      <xdr:nvSpPr>
        <xdr:cNvPr id="393" name="テキスト ボックス 392">
          <a:extLst>
            <a:ext uri="{FF2B5EF4-FFF2-40B4-BE49-F238E27FC236}">
              <a16:creationId xmlns="" xmlns:a16="http://schemas.microsoft.com/office/drawing/2014/main" id="{00000000-0008-0000-0300-000089010000}"/>
            </a:ext>
          </a:extLst>
        </xdr:cNvPr>
        <xdr:cNvSpPr txBox="1"/>
      </xdr:nvSpPr>
      <xdr:spPr>
        <a:xfrm>
          <a:off x="14909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15724</xdr:rowOff>
    </xdr:from>
    <xdr:to>
      <xdr:col>68</xdr:col>
      <xdr:colOff>152400</xdr:colOff>
      <xdr:row>44</xdr:row>
      <xdr:rowOff>84667</xdr:rowOff>
    </xdr:to>
    <xdr:cxnSp macro="">
      <xdr:nvCxnSpPr>
        <xdr:cNvPr id="394" name="直線コネクタ 393">
          <a:extLst>
            <a:ext uri="{FF2B5EF4-FFF2-40B4-BE49-F238E27FC236}">
              <a16:creationId xmlns="" xmlns:a16="http://schemas.microsoft.com/office/drawing/2014/main" id="{00000000-0008-0000-0300-00008A010000}"/>
            </a:ext>
          </a:extLst>
        </xdr:cNvPr>
        <xdr:cNvCxnSpPr/>
      </xdr:nvCxnSpPr>
      <xdr:spPr>
        <a:xfrm flipV="1">
          <a:off x="13512800" y="75595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a:extLst>
            <a:ext uri="{FF2B5EF4-FFF2-40B4-BE49-F238E27FC236}">
              <a16:creationId xmlns="" xmlns:a16="http://schemas.microsoft.com/office/drawing/2014/main" id="{00000000-0008-0000-0300-00008B010000}"/>
            </a:ext>
          </a:extLst>
        </xdr:cNvPr>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74886</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4020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a:extLst>
            <a:ext uri="{FF2B5EF4-FFF2-40B4-BE49-F238E27FC236}">
              <a16:creationId xmlns="" xmlns:a16="http://schemas.microsoft.com/office/drawing/2014/main" id="{00000000-0008-0000-0300-00008D010000}"/>
            </a:ext>
          </a:extLst>
        </xdr:cNvPr>
        <xdr:cNvSpPr/>
      </xdr:nvSpPr>
      <xdr:spPr>
        <a:xfrm>
          <a:off x="134620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132339</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3131800" y="699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90412</xdr:rowOff>
    </xdr:from>
    <xdr:to>
      <xdr:col>81</xdr:col>
      <xdr:colOff>95250</xdr:colOff>
      <xdr:row>44</xdr:row>
      <xdr:rowOff>20562</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69672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62489</xdr:rowOff>
    </xdr:from>
    <xdr:ext cx="762000" cy="259045"/>
    <xdr:sp macro="" textlink="">
      <xdr:nvSpPr>
        <xdr:cNvPr id="405" name="公債費負担の状況該当値テキスト">
          <a:extLst>
            <a:ext uri="{FF2B5EF4-FFF2-40B4-BE49-F238E27FC236}">
              <a16:creationId xmlns="" xmlns:a16="http://schemas.microsoft.com/office/drawing/2014/main" id="{00000000-0008-0000-0300-000095010000}"/>
            </a:ext>
          </a:extLst>
        </xdr:cNvPr>
        <xdr:cNvSpPr txBox="1"/>
      </xdr:nvSpPr>
      <xdr:spPr>
        <a:xfrm>
          <a:off x="17106900" y="743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78922</xdr:rowOff>
    </xdr:from>
    <xdr:to>
      <xdr:col>77</xdr:col>
      <xdr:colOff>95250</xdr:colOff>
      <xdr:row>44</xdr:row>
      <xdr:rowOff>9072</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6129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165299</xdr:rowOff>
    </xdr:from>
    <xdr:ext cx="7366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5798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78922</xdr:rowOff>
    </xdr:from>
    <xdr:to>
      <xdr:col>73</xdr:col>
      <xdr:colOff>44450</xdr:colOff>
      <xdr:row>44</xdr:row>
      <xdr:rowOff>9072</xdr:rowOff>
    </xdr:to>
    <xdr:sp macro="" textlink="">
      <xdr:nvSpPr>
        <xdr:cNvPr id="408" name="楕円 407">
          <a:extLst>
            <a:ext uri="{FF2B5EF4-FFF2-40B4-BE49-F238E27FC236}">
              <a16:creationId xmlns="" xmlns:a16="http://schemas.microsoft.com/office/drawing/2014/main" id="{00000000-0008-0000-0300-000098010000}"/>
            </a:ext>
          </a:extLst>
        </xdr:cNvPr>
        <xdr:cNvSpPr/>
      </xdr:nvSpPr>
      <xdr:spPr>
        <a:xfrm>
          <a:off x="15240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165299</xdr:rowOff>
    </xdr:from>
    <xdr:ext cx="762000" cy="259045"/>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4909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136374</xdr:rowOff>
    </xdr:from>
    <xdr:to>
      <xdr:col>68</xdr:col>
      <xdr:colOff>203200</xdr:colOff>
      <xdr:row>44</xdr:row>
      <xdr:rowOff>66524</xdr:rowOff>
    </xdr:to>
    <xdr:sp macro="" textlink="">
      <xdr:nvSpPr>
        <xdr:cNvPr id="410" name="楕円 409">
          <a:extLst>
            <a:ext uri="{FF2B5EF4-FFF2-40B4-BE49-F238E27FC236}">
              <a16:creationId xmlns="" xmlns:a16="http://schemas.microsoft.com/office/drawing/2014/main" id="{00000000-0008-0000-0300-00009A010000}"/>
            </a:ext>
          </a:extLst>
        </xdr:cNvPr>
        <xdr:cNvSpPr/>
      </xdr:nvSpPr>
      <xdr:spPr>
        <a:xfrm>
          <a:off x="14351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51301</xdr:rowOff>
    </xdr:from>
    <xdr:ext cx="762000" cy="259045"/>
    <xdr:sp macro="" textlink="">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4020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12" name="楕円 411">
          <a:extLst>
            <a:ext uri="{FF2B5EF4-FFF2-40B4-BE49-F238E27FC236}">
              <a16:creationId xmlns="" xmlns:a16="http://schemas.microsoft.com/office/drawing/2014/main" id="{00000000-0008-0000-0300-00009C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13" name="テキスト ボックス 412">
          <a:extLst>
            <a:ext uri="{FF2B5EF4-FFF2-40B4-BE49-F238E27FC236}">
              <a16:creationId xmlns="" xmlns:a16="http://schemas.microsoft.com/office/drawing/2014/main" id="{00000000-0008-0000-0300-00009D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の起債発行抑制や職員の若年化、各基金への積み増しを実施したこと等により指数は改善傾向にあるものの類似団体平均より高い水準で推移している。主な要因としては、簡易水道事業・下水道事業といったインフラ整備への集中投資による起債残高の増加及び料金見直し等の未実施による繰出金の増加が挙げられる。今後は投資事業の精査と計画的な実施、特定財源の確保強化を図りながら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 xmlns:a16="http://schemas.microsoft.com/office/drawing/2014/main"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 xmlns:a16="http://schemas.microsoft.com/office/drawing/2014/main"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 xmlns:a16="http://schemas.microsoft.com/office/drawing/2014/main"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a:extLst>
            <a:ext uri="{FF2B5EF4-FFF2-40B4-BE49-F238E27FC236}">
              <a16:creationId xmlns="" xmlns:a16="http://schemas.microsoft.com/office/drawing/2014/main" id="{00000000-0008-0000-0300-0000BA010000}"/>
            </a:ext>
          </a:extLst>
        </xdr:cNvPr>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a:extLst>
            <a:ext uri="{FF2B5EF4-FFF2-40B4-BE49-F238E27FC236}">
              <a16:creationId xmlns="" xmlns:a16="http://schemas.microsoft.com/office/drawing/2014/main" id="{00000000-0008-0000-0300-0000BB010000}"/>
            </a:ext>
          </a:extLst>
        </xdr:cNvPr>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a:extLst>
            <a:ext uri="{FF2B5EF4-FFF2-40B4-BE49-F238E27FC236}">
              <a16:creationId xmlns="" xmlns:a16="http://schemas.microsoft.com/office/drawing/2014/main" id="{00000000-0008-0000-0300-0000BD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 xmlns:a16="http://schemas.microsoft.com/office/drawing/2014/main"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94234</xdr:rowOff>
    </xdr:from>
    <xdr:to>
      <xdr:col>81</xdr:col>
      <xdr:colOff>44450</xdr:colOff>
      <xdr:row>15</xdr:row>
      <xdr:rowOff>102150</xdr:rowOff>
    </xdr:to>
    <xdr:cxnSp macro="">
      <xdr:nvCxnSpPr>
        <xdr:cNvPr id="447" name="直線コネクタ 446">
          <a:extLst>
            <a:ext uri="{FF2B5EF4-FFF2-40B4-BE49-F238E27FC236}">
              <a16:creationId xmlns="" xmlns:a16="http://schemas.microsoft.com/office/drawing/2014/main" id="{00000000-0008-0000-0300-0000BF010000}"/>
            </a:ext>
          </a:extLst>
        </xdr:cNvPr>
        <xdr:cNvCxnSpPr/>
      </xdr:nvCxnSpPr>
      <xdr:spPr>
        <a:xfrm flipV="1">
          <a:off x="16179800" y="2494534"/>
          <a:ext cx="838200" cy="17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a:extLst>
            <a:ext uri="{FF2B5EF4-FFF2-40B4-BE49-F238E27FC236}">
              <a16:creationId xmlns="" xmlns:a16="http://schemas.microsoft.com/office/drawing/2014/main" id="{00000000-0008-0000-0300-0000C0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a:extLst>
            <a:ext uri="{FF2B5EF4-FFF2-40B4-BE49-F238E27FC236}">
              <a16:creationId xmlns="" xmlns:a16="http://schemas.microsoft.com/office/drawing/2014/main" id="{00000000-0008-0000-0300-0000C1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102150</xdr:rowOff>
    </xdr:from>
    <xdr:to>
      <xdr:col>77</xdr:col>
      <xdr:colOff>44450</xdr:colOff>
      <xdr:row>16</xdr:row>
      <xdr:rowOff>26416</xdr:rowOff>
    </xdr:to>
    <xdr:cxnSp macro="">
      <xdr:nvCxnSpPr>
        <xdr:cNvPr id="450" name="直線コネクタ 449">
          <a:extLst>
            <a:ext uri="{FF2B5EF4-FFF2-40B4-BE49-F238E27FC236}">
              <a16:creationId xmlns="" xmlns:a16="http://schemas.microsoft.com/office/drawing/2014/main" id="{00000000-0008-0000-0300-0000C2010000}"/>
            </a:ext>
          </a:extLst>
        </xdr:cNvPr>
        <xdr:cNvCxnSpPr/>
      </xdr:nvCxnSpPr>
      <xdr:spPr>
        <a:xfrm flipV="1">
          <a:off x="15290800" y="2673900"/>
          <a:ext cx="889000" cy="9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a:extLst>
            <a:ext uri="{FF2B5EF4-FFF2-40B4-BE49-F238E27FC236}">
              <a16:creationId xmlns="" xmlns:a16="http://schemas.microsoft.com/office/drawing/2014/main" id="{00000000-0008-0000-0300-0000C3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a:extLst>
            <a:ext uri="{FF2B5EF4-FFF2-40B4-BE49-F238E27FC236}">
              <a16:creationId xmlns="" xmlns:a16="http://schemas.microsoft.com/office/drawing/2014/main" id="{00000000-0008-0000-0300-0000C4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26416</xdr:rowOff>
    </xdr:from>
    <xdr:to>
      <xdr:col>72</xdr:col>
      <xdr:colOff>203200</xdr:colOff>
      <xdr:row>16</xdr:row>
      <xdr:rowOff>171196</xdr:rowOff>
    </xdr:to>
    <xdr:cxnSp macro="">
      <xdr:nvCxnSpPr>
        <xdr:cNvPr id="453" name="直線コネクタ 452">
          <a:extLst>
            <a:ext uri="{FF2B5EF4-FFF2-40B4-BE49-F238E27FC236}">
              <a16:creationId xmlns="" xmlns:a16="http://schemas.microsoft.com/office/drawing/2014/main" id="{00000000-0008-0000-0300-0000C5010000}"/>
            </a:ext>
          </a:extLst>
        </xdr:cNvPr>
        <xdr:cNvCxnSpPr/>
      </xdr:nvCxnSpPr>
      <xdr:spPr>
        <a:xfrm flipV="1">
          <a:off x="14401800" y="2769616"/>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a:extLst>
            <a:ext uri="{FF2B5EF4-FFF2-40B4-BE49-F238E27FC236}">
              <a16:creationId xmlns="" xmlns:a16="http://schemas.microsoft.com/office/drawing/2014/main" id="{00000000-0008-0000-0300-0000C6010000}"/>
            </a:ext>
          </a:extLst>
        </xdr:cNvPr>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a:extLst>
            <a:ext uri="{FF2B5EF4-FFF2-40B4-BE49-F238E27FC236}">
              <a16:creationId xmlns="" xmlns:a16="http://schemas.microsoft.com/office/drawing/2014/main" id="{00000000-0008-0000-0300-0000C7010000}"/>
            </a:ext>
          </a:extLst>
        </xdr:cNvPr>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171196</xdr:rowOff>
    </xdr:from>
    <xdr:to>
      <xdr:col>68</xdr:col>
      <xdr:colOff>152400</xdr:colOff>
      <xdr:row>17</xdr:row>
      <xdr:rowOff>58462</xdr:rowOff>
    </xdr:to>
    <xdr:cxnSp macro="">
      <xdr:nvCxnSpPr>
        <xdr:cNvPr id="456" name="直線コネクタ 455">
          <a:extLst>
            <a:ext uri="{FF2B5EF4-FFF2-40B4-BE49-F238E27FC236}">
              <a16:creationId xmlns="" xmlns:a16="http://schemas.microsoft.com/office/drawing/2014/main" id="{00000000-0008-0000-0300-0000C8010000}"/>
            </a:ext>
          </a:extLst>
        </xdr:cNvPr>
        <xdr:cNvCxnSpPr/>
      </xdr:nvCxnSpPr>
      <xdr:spPr>
        <a:xfrm flipV="1">
          <a:off x="13512800" y="2914396"/>
          <a:ext cx="889000" cy="5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a:extLst>
            <a:ext uri="{FF2B5EF4-FFF2-40B4-BE49-F238E27FC236}">
              <a16:creationId xmlns="" xmlns:a16="http://schemas.microsoft.com/office/drawing/2014/main" id="{00000000-0008-0000-0300-0000C9010000}"/>
            </a:ext>
          </a:extLst>
        </xdr:cNvPr>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a:extLst>
            <a:ext uri="{FF2B5EF4-FFF2-40B4-BE49-F238E27FC236}">
              <a16:creationId xmlns="" xmlns:a16="http://schemas.microsoft.com/office/drawing/2014/main" id="{00000000-0008-0000-0300-0000CB010000}"/>
            </a:ext>
          </a:extLst>
        </xdr:cNvPr>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43434</xdr:rowOff>
    </xdr:from>
    <xdr:to>
      <xdr:col>81</xdr:col>
      <xdr:colOff>95250</xdr:colOff>
      <xdr:row>14</xdr:row>
      <xdr:rowOff>145034</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6967200" y="244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15511</xdr:rowOff>
    </xdr:from>
    <xdr:ext cx="762000" cy="259045"/>
    <xdr:sp macro="" textlink="">
      <xdr:nvSpPr>
        <xdr:cNvPr id="467" name="将来負担の状況該当値テキスト">
          <a:extLst>
            <a:ext uri="{FF2B5EF4-FFF2-40B4-BE49-F238E27FC236}">
              <a16:creationId xmlns="" xmlns:a16="http://schemas.microsoft.com/office/drawing/2014/main" id="{00000000-0008-0000-0300-0000D3010000}"/>
            </a:ext>
          </a:extLst>
        </xdr:cNvPr>
        <xdr:cNvSpPr txBox="1"/>
      </xdr:nvSpPr>
      <xdr:spPr>
        <a:xfrm>
          <a:off x="17106900" y="241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51350</xdr:rowOff>
    </xdr:from>
    <xdr:to>
      <xdr:col>77</xdr:col>
      <xdr:colOff>95250</xdr:colOff>
      <xdr:row>15</xdr:row>
      <xdr:rowOff>152950</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6129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137727</xdr:rowOff>
    </xdr:from>
    <xdr:ext cx="7366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5798800" y="270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147066</xdr:rowOff>
    </xdr:from>
    <xdr:to>
      <xdr:col>73</xdr:col>
      <xdr:colOff>44450</xdr:colOff>
      <xdr:row>16</xdr:row>
      <xdr:rowOff>77216</xdr:rowOff>
    </xdr:to>
    <xdr:sp macro="" textlink="">
      <xdr:nvSpPr>
        <xdr:cNvPr id="470" name="楕円 469">
          <a:extLst>
            <a:ext uri="{FF2B5EF4-FFF2-40B4-BE49-F238E27FC236}">
              <a16:creationId xmlns="" xmlns:a16="http://schemas.microsoft.com/office/drawing/2014/main" id="{00000000-0008-0000-0300-0000D6010000}"/>
            </a:ext>
          </a:extLst>
        </xdr:cNvPr>
        <xdr:cNvSpPr/>
      </xdr:nvSpPr>
      <xdr:spPr>
        <a:xfrm>
          <a:off x="15240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61993</xdr:rowOff>
    </xdr:from>
    <xdr:ext cx="762000" cy="259045"/>
    <xdr:sp macro="" textlink="">
      <xdr:nvSpPr>
        <xdr:cNvPr id="471" name="テキスト ボックス 470">
          <a:extLst>
            <a:ext uri="{FF2B5EF4-FFF2-40B4-BE49-F238E27FC236}">
              <a16:creationId xmlns="" xmlns:a16="http://schemas.microsoft.com/office/drawing/2014/main" id="{00000000-0008-0000-0300-0000D7010000}"/>
            </a:ext>
          </a:extLst>
        </xdr:cNvPr>
        <xdr:cNvSpPr txBox="1"/>
      </xdr:nvSpPr>
      <xdr:spPr>
        <a:xfrm>
          <a:off x="14909800" y="280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120396</xdr:rowOff>
    </xdr:from>
    <xdr:to>
      <xdr:col>68</xdr:col>
      <xdr:colOff>203200</xdr:colOff>
      <xdr:row>17</xdr:row>
      <xdr:rowOff>50546</xdr:rowOff>
    </xdr:to>
    <xdr:sp macro="" textlink="">
      <xdr:nvSpPr>
        <xdr:cNvPr id="472" name="楕円 471">
          <a:extLst>
            <a:ext uri="{FF2B5EF4-FFF2-40B4-BE49-F238E27FC236}">
              <a16:creationId xmlns="" xmlns:a16="http://schemas.microsoft.com/office/drawing/2014/main" id="{00000000-0008-0000-0300-0000D8010000}"/>
            </a:ext>
          </a:extLst>
        </xdr:cNvPr>
        <xdr:cNvSpPr/>
      </xdr:nvSpPr>
      <xdr:spPr>
        <a:xfrm>
          <a:off x="14351000" y="286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35323</xdr:rowOff>
    </xdr:from>
    <xdr:ext cx="762000" cy="259045"/>
    <xdr:sp macro="" textlink="">
      <xdr:nvSpPr>
        <xdr:cNvPr id="473" name="テキスト ボックス 472">
          <a:extLst>
            <a:ext uri="{FF2B5EF4-FFF2-40B4-BE49-F238E27FC236}">
              <a16:creationId xmlns="" xmlns:a16="http://schemas.microsoft.com/office/drawing/2014/main" id="{00000000-0008-0000-0300-0000D9010000}"/>
            </a:ext>
          </a:extLst>
        </xdr:cNvPr>
        <xdr:cNvSpPr txBox="1"/>
      </xdr:nvSpPr>
      <xdr:spPr>
        <a:xfrm>
          <a:off x="14020800" y="294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7662</xdr:rowOff>
    </xdr:from>
    <xdr:to>
      <xdr:col>64</xdr:col>
      <xdr:colOff>152400</xdr:colOff>
      <xdr:row>17</xdr:row>
      <xdr:rowOff>109262</xdr:rowOff>
    </xdr:to>
    <xdr:sp macro="" textlink="">
      <xdr:nvSpPr>
        <xdr:cNvPr id="474" name="楕円 473">
          <a:extLst>
            <a:ext uri="{FF2B5EF4-FFF2-40B4-BE49-F238E27FC236}">
              <a16:creationId xmlns="" xmlns:a16="http://schemas.microsoft.com/office/drawing/2014/main" id="{00000000-0008-0000-0300-0000DA010000}"/>
            </a:ext>
          </a:extLst>
        </xdr:cNvPr>
        <xdr:cNvSpPr/>
      </xdr:nvSpPr>
      <xdr:spPr>
        <a:xfrm>
          <a:off x="13462000" y="29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94039</xdr:rowOff>
    </xdr:from>
    <xdr:ext cx="762000" cy="259045"/>
    <xdr:sp macro="" textlink="">
      <xdr:nvSpPr>
        <xdr:cNvPr id="475" name="テキスト ボックス 474">
          <a:extLst>
            <a:ext uri="{FF2B5EF4-FFF2-40B4-BE49-F238E27FC236}">
              <a16:creationId xmlns="" xmlns:a16="http://schemas.microsoft.com/office/drawing/2014/main" id="{00000000-0008-0000-0300-0000DB010000}"/>
            </a:ext>
          </a:extLst>
        </xdr:cNvPr>
        <xdr:cNvSpPr txBox="1"/>
      </xdr:nvSpPr>
      <xdr:spPr>
        <a:xfrm>
          <a:off x="13131800" y="300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ポイント悪化したものの、類団平均と比較すると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ポイント低くなっている。今後も定員管理計画や行財政改革の取組を通じてより一層人件費の削減に努めていく。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a:extLst>
            <a:ext uri="{FF2B5EF4-FFF2-40B4-BE49-F238E27FC236}">
              <a16:creationId xmlns="" xmlns:a16="http://schemas.microsoft.com/office/drawing/2014/main" id="{00000000-0008-0000-0400-00003B000000}"/>
            </a:ext>
          </a:extLst>
        </xdr:cNvPr>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a:extLst>
            <a:ext uri="{FF2B5EF4-FFF2-40B4-BE49-F238E27FC236}">
              <a16:creationId xmlns="" xmlns:a16="http://schemas.microsoft.com/office/drawing/2014/main" id="{00000000-0008-0000-0400-00003C000000}"/>
            </a:ext>
          </a:extLst>
        </xdr:cNvPr>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a:extLst>
            <a:ext uri="{FF2B5EF4-FFF2-40B4-BE49-F238E27FC236}">
              <a16:creationId xmlns="" xmlns:a16="http://schemas.microsoft.com/office/drawing/2014/main" id="{00000000-0008-0000-0400-00003E000000}"/>
            </a:ext>
          </a:extLst>
        </xdr:cNvPr>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62992</xdr:rowOff>
    </xdr:from>
    <xdr:to>
      <xdr:col>24</xdr:col>
      <xdr:colOff>25400</xdr:colOff>
      <xdr:row>36</xdr:row>
      <xdr:rowOff>122428</xdr:rowOff>
    </xdr:to>
    <xdr:cxnSp macro="">
      <xdr:nvCxnSpPr>
        <xdr:cNvPr id="64" name="直線コネクタ 63">
          <a:extLst>
            <a:ext uri="{FF2B5EF4-FFF2-40B4-BE49-F238E27FC236}">
              <a16:creationId xmlns="" xmlns:a16="http://schemas.microsoft.com/office/drawing/2014/main" id="{00000000-0008-0000-0400-000040000000}"/>
            </a:ext>
          </a:extLst>
        </xdr:cNvPr>
        <xdr:cNvCxnSpPr/>
      </xdr:nvCxnSpPr>
      <xdr:spPr>
        <a:xfrm>
          <a:off x="3987800" y="623519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107713</xdr:rowOff>
    </xdr:from>
    <xdr:ext cx="762000" cy="259045"/>
    <xdr:sp macro="" textlink="">
      <xdr:nvSpPr>
        <xdr:cNvPr id="65" name="人件費平均値テキスト">
          <a:extLst>
            <a:ext uri="{FF2B5EF4-FFF2-40B4-BE49-F238E27FC236}">
              <a16:creationId xmlns="" xmlns:a16="http://schemas.microsoft.com/office/drawing/2014/main" id="{00000000-0008-0000-0400-000041000000}"/>
            </a:ext>
          </a:extLst>
        </xdr:cNvPr>
        <xdr:cNvSpPr txBox="1"/>
      </xdr:nvSpPr>
      <xdr:spPr>
        <a:xfrm>
          <a:off x="4914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a:extLst>
            <a:ext uri="{FF2B5EF4-FFF2-40B4-BE49-F238E27FC236}">
              <a16:creationId xmlns="" xmlns:a16="http://schemas.microsoft.com/office/drawing/2014/main" id="{00000000-0008-0000-0400-000042000000}"/>
            </a:ext>
          </a:extLst>
        </xdr:cNvPr>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62992</xdr:rowOff>
    </xdr:from>
    <xdr:to>
      <xdr:col>19</xdr:col>
      <xdr:colOff>187325</xdr:colOff>
      <xdr:row>36</xdr:row>
      <xdr:rowOff>90424</xdr:rowOff>
    </xdr:to>
    <xdr:cxnSp macro="">
      <xdr:nvCxnSpPr>
        <xdr:cNvPr id="67" name="直線コネクタ 66">
          <a:extLst>
            <a:ext uri="{FF2B5EF4-FFF2-40B4-BE49-F238E27FC236}">
              <a16:creationId xmlns="" xmlns:a16="http://schemas.microsoft.com/office/drawing/2014/main" id="{00000000-0008-0000-0400-000043000000}"/>
            </a:ext>
          </a:extLst>
        </xdr:cNvPr>
        <xdr:cNvCxnSpPr/>
      </xdr:nvCxnSpPr>
      <xdr:spPr>
        <a:xfrm flipV="1">
          <a:off x="3098800" y="6235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90424</xdr:rowOff>
    </xdr:from>
    <xdr:to>
      <xdr:col>15</xdr:col>
      <xdr:colOff>98425</xdr:colOff>
      <xdr:row>36</xdr:row>
      <xdr:rowOff>168148</xdr:rowOff>
    </xdr:to>
    <xdr:cxnSp macro="">
      <xdr:nvCxnSpPr>
        <xdr:cNvPr id="70" name="直線コネクタ 69">
          <a:extLst>
            <a:ext uri="{FF2B5EF4-FFF2-40B4-BE49-F238E27FC236}">
              <a16:creationId xmlns="" xmlns:a16="http://schemas.microsoft.com/office/drawing/2014/main" id="{00000000-0008-0000-0400-000046000000}"/>
            </a:ext>
          </a:extLst>
        </xdr:cNvPr>
        <xdr:cNvCxnSpPr/>
      </xdr:nvCxnSpPr>
      <xdr:spPr>
        <a:xfrm flipV="1">
          <a:off x="2209800" y="62626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 xmlns:a16="http://schemas.microsoft.com/office/drawing/2014/main"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23131</xdr:rowOff>
    </xdr:from>
    <xdr:ext cx="762000" cy="259045"/>
    <xdr:sp macro="" textlink="">
      <xdr:nvSpPr>
        <xdr:cNvPr id="72" name="テキスト ボックス 71">
          <a:extLst>
            <a:ext uri="{FF2B5EF4-FFF2-40B4-BE49-F238E27FC236}">
              <a16:creationId xmlns="" xmlns:a16="http://schemas.microsoft.com/office/drawing/2014/main" id="{00000000-0008-0000-0400-000048000000}"/>
            </a:ext>
          </a:extLst>
        </xdr:cNvPr>
        <xdr:cNvSpPr txBox="1"/>
      </xdr:nvSpPr>
      <xdr:spPr>
        <a:xfrm>
          <a:off x="2717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24130</xdr:rowOff>
    </xdr:to>
    <xdr:cxnSp macro="">
      <xdr:nvCxnSpPr>
        <xdr:cNvPr id="73" name="直線コネクタ 72">
          <a:extLst>
            <a:ext uri="{FF2B5EF4-FFF2-40B4-BE49-F238E27FC236}">
              <a16:creationId xmlns="" xmlns:a16="http://schemas.microsoft.com/office/drawing/2014/main" id="{00000000-0008-0000-0400-000049000000}"/>
            </a:ext>
          </a:extLst>
        </xdr:cNvPr>
        <xdr:cNvCxnSpPr/>
      </xdr:nvCxnSpPr>
      <xdr:spPr>
        <a:xfrm flipV="1">
          <a:off x="1320800" y="6340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71628</xdr:rowOff>
    </xdr:from>
    <xdr:to>
      <xdr:col>24</xdr:col>
      <xdr:colOff>76200</xdr:colOff>
      <xdr:row>37</xdr:row>
      <xdr:rowOff>1778</xdr:rowOff>
    </xdr:to>
    <xdr:sp macro="" textlink="">
      <xdr:nvSpPr>
        <xdr:cNvPr id="83" name="楕円 82">
          <a:extLst>
            <a:ext uri="{FF2B5EF4-FFF2-40B4-BE49-F238E27FC236}">
              <a16:creationId xmlns="" xmlns:a16="http://schemas.microsoft.com/office/drawing/2014/main" id="{00000000-0008-0000-0400-000053000000}"/>
            </a:ext>
          </a:extLst>
        </xdr:cNvPr>
        <xdr:cNvSpPr/>
      </xdr:nvSpPr>
      <xdr:spPr>
        <a:xfrm>
          <a:off x="4775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88155</xdr:rowOff>
    </xdr:from>
    <xdr:ext cx="762000" cy="259045"/>
    <xdr:sp macro="" textlink="">
      <xdr:nvSpPr>
        <xdr:cNvPr id="84" name="人件費該当値テキスト">
          <a:extLst>
            <a:ext uri="{FF2B5EF4-FFF2-40B4-BE49-F238E27FC236}">
              <a16:creationId xmlns="" xmlns:a16="http://schemas.microsoft.com/office/drawing/2014/main" id="{00000000-0008-0000-0400-000054000000}"/>
            </a:ext>
          </a:extLst>
        </xdr:cNvPr>
        <xdr:cNvSpPr txBox="1"/>
      </xdr:nvSpPr>
      <xdr:spPr>
        <a:xfrm>
          <a:off x="4914900" y="608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xdr:rowOff>
    </xdr:from>
    <xdr:to>
      <xdr:col>20</xdr:col>
      <xdr:colOff>38100</xdr:colOff>
      <xdr:row>36</xdr:row>
      <xdr:rowOff>113792</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3937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123969</xdr:rowOff>
    </xdr:from>
    <xdr:ext cx="736600" cy="259045"/>
    <xdr:sp macro="" textlink="">
      <xdr:nvSpPr>
        <xdr:cNvPr id="86" name="テキスト ボックス 85">
          <a:extLst>
            <a:ext uri="{FF2B5EF4-FFF2-40B4-BE49-F238E27FC236}">
              <a16:creationId xmlns="" xmlns:a16="http://schemas.microsoft.com/office/drawing/2014/main" id="{00000000-0008-0000-0400-000056000000}"/>
            </a:ext>
          </a:extLst>
        </xdr:cNvPr>
        <xdr:cNvSpPr txBox="1"/>
      </xdr:nvSpPr>
      <xdr:spPr>
        <a:xfrm>
          <a:off x="3606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物件費に係る経常収支比率が前年度から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ポイント改善しているが、賃金の抑制や委託業務見直しなどの業務改善を今後も積み重ねていく。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a:extLst>
            <a:ext uri="{FF2B5EF4-FFF2-40B4-BE49-F238E27FC236}">
              <a16:creationId xmlns="" xmlns:a16="http://schemas.microsoft.com/office/drawing/2014/main" id="{00000000-0008-0000-0400-000074000000}"/>
            </a:ext>
          </a:extLst>
        </xdr:cNvPr>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a:extLst>
            <a:ext uri="{FF2B5EF4-FFF2-40B4-BE49-F238E27FC236}">
              <a16:creationId xmlns="" xmlns:a16="http://schemas.microsoft.com/office/drawing/2014/main" id="{00000000-0008-0000-0400-000075000000}"/>
            </a:ext>
          </a:extLst>
        </xdr:cNvPr>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a:extLst>
            <a:ext uri="{FF2B5EF4-FFF2-40B4-BE49-F238E27FC236}">
              <a16:creationId xmlns="" xmlns:a16="http://schemas.microsoft.com/office/drawing/2014/main" id="{00000000-0008-0000-0400-000076000000}"/>
            </a:ext>
          </a:extLst>
        </xdr:cNvPr>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a:extLst>
            <a:ext uri="{FF2B5EF4-FFF2-40B4-BE49-F238E27FC236}">
              <a16:creationId xmlns="" xmlns:a16="http://schemas.microsoft.com/office/drawing/2014/main" id="{00000000-0008-0000-0400-000077000000}"/>
            </a:ext>
          </a:extLst>
        </xdr:cNvPr>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a:extLst>
            <a:ext uri="{FF2B5EF4-FFF2-40B4-BE49-F238E27FC236}">
              <a16:creationId xmlns="" xmlns:a16="http://schemas.microsoft.com/office/drawing/2014/main" id="{00000000-0008-0000-0400-000078000000}"/>
            </a:ext>
          </a:extLst>
        </xdr:cNvPr>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86995</xdr:rowOff>
    </xdr:from>
    <xdr:to>
      <xdr:col>82</xdr:col>
      <xdr:colOff>107950</xdr:colOff>
      <xdr:row>14</xdr:row>
      <xdr:rowOff>144145</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flipV="1">
          <a:off x="15671800" y="248729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a:extLst>
            <a:ext uri="{FF2B5EF4-FFF2-40B4-BE49-F238E27FC236}">
              <a16:creationId xmlns="" xmlns:a16="http://schemas.microsoft.com/office/drawing/2014/main" id="{00000000-0008-0000-0400-00007A000000}"/>
            </a:ext>
          </a:extLst>
        </xdr:cNvPr>
        <xdr:cNvSpPr txBox="1"/>
      </xdr:nvSpPr>
      <xdr:spPr>
        <a:xfrm>
          <a:off x="16598900" y="2597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a:extLst>
            <a:ext uri="{FF2B5EF4-FFF2-40B4-BE49-F238E27FC236}">
              <a16:creationId xmlns="" xmlns:a16="http://schemas.microsoft.com/office/drawing/2014/main" id="{00000000-0008-0000-0400-00007B000000}"/>
            </a:ext>
          </a:extLst>
        </xdr:cNvPr>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144145</xdr:rowOff>
    </xdr:from>
    <xdr:to>
      <xdr:col>78</xdr:col>
      <xdr:colOff>69850</xdr:colOff>
      <xdr:row>14</xdr:row>
      <xdr:rowOff>161290</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flipV="1">
          <a:off x="14782800" y="254444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a:extLst>
            <a:ext uri="{FF2B5EF4-FFF2-40B4-BE49-F238E27FC236}">
              <a16:creationId xmlns="" xmlns:a16="http://schemas.microsoft.com/office/drawing/2014/main" id="{00000000-0008-0000-0400-00007D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a:extLst>
            <a:ext uri="{FF2B5EF4-FFF2-40B4-BE49-F238E27FC236}">
              <a16:creationId xmlns="" xmlns:a16="http://schemas.microsoft.com/office/drawing/2014/main" id="{00000000-0008-0000-0400-00007E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115570</xdr:rowOff>
    </xdr:from>
    <xdr:to>
      <xdr:col>73</xdr:col>
      <xdr:colOff>180975</xdr:colOff>
      <xdr:row>14</xdr:row>
      <xdr:rowOff>161290</xdr:rowOff>
    </xdr:to>
    <xdr:cxnSp macro="">
      <xdr:nvCxnSpPr>
        <xdr:cNvPr id="127" name="直線コネクタ 126">
          <a:extLst>
            <a:ext uri="{FF2B5EF4-FFF2-40B4-BE49-F238E27FC236}">
              <a16:creationId xmlns="" xmlns:a16="http://schemas.microsoft.com/office/drawing/2014/main" id="{00000000-0008-0000-0400-00007F000000}"/>
            </a:ext>
          </a:extLst>
        </xdr:cNvPr>
        <xdr:cNvCxnSpPr/>
      </xdr:nvCxnSpPr>
      <xdr:spPr>
        <a:xfrm>
          <a:off x="13893800" y="25158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a:extLst>
            <a:ext uri="{FF2B5EF4-FFF2-40B4-BE49-F238E27FC236}">
              <a16:creationId xmlns="" xmlns:a16="http://schemas.microsoft.com/office/drawing/2014/main" id="{00000000-0008-0000-0400-000080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a:extLst>
            <a:ext uri="{FF2B5EF4-FFF2-40B4-BE49-F238E27FC236}">
              <a16:creationId xmlns="" xmlns:a16="http://schemas.microsoft.com/office/drawing/2014/main" id="{00000000-0008-0000-0400-000081000000}"/>
            </a:ext>
          </a:extLst>
        </xdr:cNvPr>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115570</xdr:rowOff>
    </xdr:from>
    <xdr:to>
      <xdr:col>69</xdr:col>
      <xdr:colOff>92075</xdr:colOff>
      <xdr:row>14</xdr:row>
      <xdr:rowOff>132715</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flipV="1">
          <a:off x="13004800" y="25158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3843000" y="25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a:extLst>
            <a:ext uri="{FF2B5EF4-FFF2-40B4-BE49-F238E27FC236}">
              <a16:creationId xmlns="" xmlns:a16="http://schemas.microsoft.com/office/drawing/2014/main" id="{00000000-0008-0000-0400-000084000000}"/>
            </a:ext>
          </a:extLst>
        </xdr:cNvPr>
        <xdr:cNvSpPr txBox="1"/>
      </xdr:nvSpPr>
      <xdr:spPr>
        <a:xfrm>
          <a:off x="13512800" y="262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2954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13987</xdr:rowOff>
    </xdr:from>
    <xdr:ext cx="7620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2623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36195</xdr:rowOff>
    </xdr:from>
    <xdr:to>
      <xdr:col>82</xdr:col>
      <xdr:colOff>158750</xdr:colOff>
      <xdr:row>14</xdr:row>
      <xdr:rowOff>137795</xdr:rowOff>
    </xdr:to>
    <xdr:sp macro="" textlink="">
      <xdr:nvSpPr>
        <xdr:cNvPr id="140" name="楕円 139">
          <a:extLst>
            <a:ext uri="{FF2B5EF4-FFF2-40B4-BE49-F238E27FC236}">
              <a16:creationId xmlns="" xmlns:a16="http://schemas.microsoft.com/office/drawing/2014/main" id="{00000000-0008-0000-0400-00008C000000}"/>
            </a:ext>
          </a:extLst>
        </xdr:cNvPr>
        <xdr:cNvSpPr/>
      </xdr:nvSpPr>
      <xdr:spPr>
        <a:xfrm>
          <a:off x="164592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52722</xdr:rowOff>
    </xdr:from>
    <xdr:ext cx="762000" cy="259045"/>
    <xdr:sp macro="" textlink="">
      <xdr:nvSpPr>
        <xdr:cNvPr id="141" name="物件費該当値テキスト">
          <a:extLst>
            <a:ext uri="{FF2B5EF4-FFF2-40B4-BE49-F238E27FC236}">
              <a16:creationId xmlns="" xmlns:a16="http://schemas.microsoft.com/office/drawing/2014/main" id="{00000000-0008-0000-0400-00008D000000}"/>
            </a:ext>
          </a:extLst>
        </xdr:cNvPr>
        <xdr:cNvSpPr txBox="1"/>
      </xdr:nvSpPr>
      <xdr:spPr>
        <a:xfrm>
          <a:off x="16598900" y="228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93345</xdr:rowOff>
    </xdr:from>
    <xdr:to>
      <xdr:col>78</xdr:col>
      <xdr:colOff>120650</xdr:colOff>
      <xdr:row>15</xdr:row>
      <xdr:rowOff>23495</xdr:rowOff>
    </xdr:to>
    <xdr:sp macro="" textlink="">
      <xdr:nvSpPr>
        <xdr:cNvPr id="142" name="楕円 141">
          <a:extLst>
            <a:ext uri="{FF2B5EF4-FFF2-40B4-BE49-F238E27FC236}">
              <a16:creationId xmlns="" xmlns:a16="http://schemas.microsoft.com/office/drawing/2014/main" id="{00000000-0008-0000-0400-00008E000000}"/>
            </a:ext>
          </a:extLst>
        </xdr:cNvPr>
        <xdr:cNvSpPr/>
      </xdr:nvSpPr>
      <xdr:spPr>
        <a:xfrm>
          <a:off x="15621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33672</xdr:rowOff>
    </xdr:from>
    <xdr:ext cx="7366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5290800" y="2262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110490</xdr:rowOff>
    </xdr:from>
    <xdr:to>
      <xdr:col>74</xdr:col>
      <xdr:colOff>31750</xdr:colOff>
      <xdr:row>15</xdr:row>
      <xdr:rowOff>40640</xdr:rowOff>
    </xdr:to>
    <xdr:sp macro="" textlink="">
      <xdr:nvSpPr>
        <xdr:cNvPr id="144" name="楕円 143">
          <a:extLst>
            <a:ext uri="{FF2B5EF4-FFF2-40B4-BE49-F238E27FC236}">
              <a16:creationId xmlns="" xmlns:a16="http://schemas.microsoft.com/office/drawing/2014/main" id="{00000000-0008-0000-0400-000090000000}"/>
            </a:ext>
          </a:extLst>
        </xdr:cNvPr>
        <xdr:cNvSpPr/>
      </xdr:nvSpPr>
      <xdr:spPr>
        <a:xfrm>
          <a:off x="147320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50817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4401800" y="227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64770</xdr:rowOff>
    </xdr:from>
    <xdr:to>
      <xdr:col>69</xdr:col>
      <xdr:colOff>142875</xdr:colOff>
      <xdr:row>14</xdr:row>
      <xdr:rowOff>166370</xdr:rowOff>
    </xdr:to>
    <xdr:sp macro="" textlink="">
      <xdr:nvSpPr>
        <xdr:cNvPr id="146" name="楕円 145">
          <a:extLst>
            <a:ext uri="{FF2B5EF4-FFF2-40B4-BE49-F238E27FC236}">
              <a16:creationId xmlns="" xmlns:a16="http://schemas.microsoft.com/office/drawing/2014/main" id="{00000000-0008-0000-0400-000092000000}"/>
            </a:ext>
          </a:extLst>
        </xdr:cNvPr>
        <xdr:cNvSpPr/>
      </xdr:nvSpPr>
      <xdr:spPr>
        <a:xfrm>
          <a:off x="138430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5097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3512800"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81915</xdr:rowOff>
    </xdr:from>
    <xdr:to>
      <xdr:col>65</xdr:col>
      <xdr:colOff>53975</xdr:colOff>
      <xdr:row>15</xdr:row>
      <xdr:rowOff>12065</xdr:rowOff>
    </xdr:to>
    <xdr:sp macro="" textlink="">
      <xdr:nvSpPr>
        <xdr:cNvPr id="148" name="楕円 147">
          <a:extLst>
            <a:ext uri="{FF2B5EF4-FFF2-40B4-BE49-F238E27FC236}">
              <a16:creationId xmlns="" xmlns:a16="http://schemas.microsoft.com/office/drawing/2014/main" id="{00000000-0008-0000-0400-000094000000}"/>
            </a:ext>
          </a:extLst>
        </xdr:cNvPr>
        <xdr:cNvSpPr/>
      </xdr:nvSpPr>
      <xdr:spPr>
        <a:xfrm>
          <a:off x="12954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22242</xdr:rowOff>
    </xdr:from>
    <xdr:ext cx="762000" cy="259045"/>
    <xdr:sp macro="" textlink="">
      <xdr:nvSpPr>
        <xdr:cNvPr id="149" name="テキスト ボックス 148">
          <a:extLst>
            <a:ext uri="{FF2B5EF4-FFF2-40B4-BE49-F238E27FC236}">
              <a16:creationId xmlns="" xmlns:a16="http://schemas.microsoft.com/office/drawing/2014/main" id="{00000000-0008-0000-0400-000095000000}"/>
            </a:ext>
          </a:extLst>
        </xdr:cNvPr>
        <xdr:cNvSpPr txBox="1"/>
      </xdr:nvSpPr>
      <xdr:spPr>
        <a:xfrm>
          <a:off x="12623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扶助費に係る経常収支比率は類団より</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低くなっている。過疎・少子高齢化の進行に伴って子どもの数が少ないことが要因として挙げられるが、少子化は町にとっての懸念要因であるため、子育て支援への施策展開を図りながら若者定住を推進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a:extLst>
            <a:ext uri="{FF2B5EF4-FFF2-40B4-BE49-F238E27FC236}">
              <a16:creationId xmlns="" xmlns:a16="http://schemas.microsoft.com/office/drawing/2014/main" id="{00000000-0008-0000-0400-0000B1000000}"/>
            </a:ext>
          </a:extLst>
        </xdr:cNvPr>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a:extLst>
            <a:ext uri="{FF2B5EF4-FFF2-40B4-BE49-F238E27FC236}">
              <a16:creationId xmlns="" xmlns:a16="http://schemas.microsoft.com/office/drawing/2014/main" id="{00000000-0008-0000-0400-0000B2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a:extLst>
            <a:ext uri="{FF2B5EF4-FFF2-40B4-BE49-F238E27FC236}">
              <a16:creationId xmlns="" xmlns:a16="http://schemas.microsoft.com/office/drawing/2014/main" id="{00000000-0008-0000-0400-0000B3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a:extLst>
            <a:ext uri="{FF2B5EF4-FFF2-40B4-BE49-F238E27FC236}">
              <a16:creationId xmlns="" xmlns:a16="http://schemas.microsoft.com/office/drawing/2014/main" id="{00000000-0008-0000-0400-0000B4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a:extLst>
            <a:ext uri="{FF2B5EF4-FFF2-40B4-BE49-F238E27FC236}">
              <a16:creationId xmlns="" xmlns:a16="http://schemas.microsoft.com/office/drawing/2014/main" id="{00000000-0008-0000-0400-0000B5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107950</xdr:rowOff>
    </xdr:from>
    <xdr:to>
      <xdr:col>24</xdr:col>
      <xdr:colOff>25400</xdr:colOff>
      <xdr:row>53</xdr:row>
      <xdr:rowOff>107950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3987800" y="919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a:extLst>
            <a:ext uri="{FF2B5EF4-FFF2-40B4-BE49-F238E27FC236}">
              <a16:creationId xmlns="" xmlns:a16="http://schemas.microsoft.com/office/drawing/2014/main" id="{00000000-0008-0000-0400-0000B7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a:extLst>
            <a:ext uri="{FF2B5EF4-FFF2-40B4-BE49-F238E27FC236}">
              <a16:creationId xmlns="" xmlns:a16="http://schemas.microsoft.com/office/drawing/2014/main" id="{00000000-0008-0000-0400-0000B8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107950</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a:off x="3098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a:extLst>
            <a:ext uri="{FF2B5EF4-FFF2-40B4-BE49-F238E27FC236}">
              <a16:creationId xmlns="" xmlns:a16="http://schemas.microsoft.com/office/drawing/2014/main" id="{00000000-0008-0000-0400-0000BA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a:extLst>
            <a:ext uri="{FF2B5EF4-FFF2-40B4-BE49-F238E27FC236}">
              <a16:creationId xmlns="" xmlns:a16="http://schemas.microsoft.com/office/drawing/2014/main" id="{00000000-0008-0000-0400-0000BB000000}"/>
            </a:ext>
          </a:extLst>
        </xdr:cNvPr>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69850</xdr:rowOff>
    </xdr:to>
    <xdr:cxnSp macro="">
      <xdr:nvCxnSpPr>
        <xdr:cNvPr id="188" name="直線コネクタ 187">
          <a:extLst>
            <a:ext uri="{FF2B5EF4-FFF2-40B4-BE49-F238E27FC236}">
              <a16:creationId xmlns="" xmlns:a16="http://schemas.microsoft.com/office/drawing/2014/main" id="{00000000-0008-0000-0400-0000BC000000}"/>
            </a:ext>
          </a:extLst>
        </xdr:cNvPr>
        <xdr:cNvCxnSpPr/>
      </xdr:nvCxnSpPr>
      <xdr:spPr>
        <a:xfrm flipV="1">
          <a:off x="2209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a:extLst>
            <a:ext uri="{FF2B5EF4-FFF2-40B4-BE49-F238E27FC236}">
              <a16:creationId xmlns="" xmlns:a16="http://schemas.microsoft.com/office/drawing/2014/main" id="{00000000-0008-0000-0400-0000BD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0" name="テキスト ボックス 189">
          <a:extLst>
            <a:ext uri="{FF2B5EF4-FFF2-40B4-BE49-F238E27FC236}">
              <a16:creationId xmlns="" xmlns:a16="http://schemas.microsoft.com/office/drawing/2014/main" id="{00000000-0008-0000-0400-0000BE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88900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flipV="1">
          <a:off x="1320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3" name="テキスト ボックス 192">
          <a:extLst>
            <a:ext uri="{FF2B5EF4-FFF2-40B4-BE49-F238E27FC236}">
              <a16:creationId xmlns="" xmlns:a16="http://schemas.microsoft.com/office/drawing/2014/main" id="{00000000-0008-0000-0400-0000C1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01" name="楕円 200">
          <a:extLst>
            <a:ext uri="{FF2B5EF4-FFF2-40B4-BE49-F238E27FC236}">
              <a16:creationId xmlns="" xmlns:a16="http://schemas.microsoft.com/office/drawing/2014/main" id="{00000000-0008-0000-0400-0000C9000000}"/>
            </a:ext>
          </a:extLst>
        </xdr:cNvPr>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73677</xdr:rowOff>
    </xdr:from>
    <xdr:ext cx="762000" cy="259045"/>
    <xdr:sp macro="" textlink="">
      <xdr:nvSpPr>
        <xdr:cNvPr id="202" name="扶助費該当値テキスト">
          <a:extLst>
            <a:ext uri="{FF2B5EF4-FFF2-40B4-BE49-F238E27FC236}">
              <a16:creationId xmlns="" xmlns:a16="http://schemas.microsoft.com/office/drawing/2014/main" id="{00000000-0008-0000-0400-0000CA000000}"/>
            </a:ext>
          </a:extLst>
        </xdr:cNvPr>
        <xdr:cNvSpPr txBox="1"/>
      </xdr:nvSpPr>
      <xdr:spPr>
        <a:xfrm>
          <a:off x="4914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3" name="楕円 202">
          <a:extLst>
            <a:ext uri="{FF2B5EF4-FFF2-40B4-BE49-F238E27FC236}">
              <a16:creationId xmlns="" xmlns:a16="http://schemas.microsoft.com/office/drawing/2014/main" id="{00000000-0008-0000-0400-0000CB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05" name="楕円 204">
          <a:extLst>
            <a:ext uri="{FF2B5EF4-FFF2-40B4-BE49-F238E27FC236}">
              <a16:creationId xmlns="" xmlns:a16="http://schemas.microsoft.com/office/drawing/2014/main" id="{00000000-0008-0000-0400-0000CD000000}"/>
            </a:ext>
          </a:extLst>
        </xdr:cNvPr>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07" name="楕円 206">
          <a:extLst>
            <a:ext uri="{FF2B5EF4-FFF2-40B4-BE49-F238E27FC236}">
              <a16:creationId xmlns="" xmlns:a16="http://schemas.microsoft.com/office/drawing/2014/main" id="{00000000-0008-0000-0400-0000CF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38100</xdr:rowOff>
    </xdr:from>
    <xdr:to>
      <xdr:col>6</xdr:col>
      <xdr:colOff>171450</xdr:colOff>
      <xdr:row>53</xdr:row>
      <xdr:rowOff>139700</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1270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149877</xdr:rowOff>
    </xdr:from>
    <xdr:ext cx="7620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939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その他に係る経常収支比率は前年よりも</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ポイント改善したが、なお、類団平均より</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ポイント高くなっている。公営企業特別会計等への繰出金の増が最大の要因であり、地方債の繰上償還等による歳出削減に加えて使用料の適正化など抜本的な健全化策を講じる必要がある。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 xmlns:a16="http://schemas.microsoft.com/office/drawing/2014/main"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a:extLst>
            <a:ext uri="{FF2B5EF4-FFF2-40B4-BE49-F238E27FC236}">
              <a16:creationId xmlns="" xmlns:a16="http://schemas.microsoft.com/office/drawing/2014/main" id="{00000000-0008-0000-0400-0000EC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a:extLst>
            <a:ext uri="{FF2B5EF4-FFF2-40B4-BE49-F238E27FC236}">
              <a16:creationId xmlns="" xmlns:a16="http://schemas.microsoft.com/office/drawing/2014/main" id="{00000000-0008-0000-0400-0000EE000000}"/>
            </a:ext>
          </a:extLst>
        </xdr:cNvPr>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99568</xdr:rowOff>
    </xdr:from>
    <xdr:to>
      <xdr:col>82</xdr:col>
      <xdr:colOff>107950</xdr:colOff>
      <xdr:row>59</xdr:row>
      <xdr:rowOff>24130</xdr:rowOff>
    </xdr:to>
    <xdr:cxnSp macro="">
      <xdr:nvCxnSpPr>
        <xdr:cNvPr id="240" name="直線コネクタ 239">
          <a:extLst>
            <a:ext uri="{FF2B5EF4-FFF2-40B4-BE49-F238E27FC236}">
              <a16:creationId xmlns="" xmlns:a16="http://schemas.microsoft.com/office/drawing/2014/main" id="{00000000-0008-0000-0400-0000F0000000}"/>
            </a:ext>
          </a:extLst>
        </xdr:cNvPr>
        <xdr:cNvCxnSpPr/>
      </xdr:nvCxnSpPr>
      <xdr:spPr>
        <a:xfrm flipV="1">
          <a:off x="15671800" y="10043668"/>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a:extLst>
            <a:ext uri="{FF2B5EF4-FFF2-40B4-BE49-F238E27FC236}">
              <a16:creationId xmlns="" xmlns:a16="http://schemas.microsoft.com/office/drawing/2014/main" id="{00000000-0008-0000-0400-0000F1000000}"/>
            </a:ext>
          </a:extLst>
        </xdr:cNvPr>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a:extLst>
            <a:ext uri="{FF2B5EF4-FFF2-40B4-BE49-F238E27FC236}">
              <a16:creationId xmlns="" xmlns:a16="http://schemas.microsoft.com/office/drawing/2014/main" id="{00000000-0008-0000-0400-0000F2000000}"/>
            </a:ext>
          </a:extLst>
        </xdr:cNvPr>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24130</xdr:rowOff>
    </xdr:from>
    <xdr:to>
      <xdr:col>78</xdr:col>
      <xdr:colOff>69850</xdr:colOff>
      <xdr:row>59</xdr:row>
      <xdr:rowOff>24130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4782800" y="1013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a:extLst>
            <a:ext uri="{FF2B5EF4-FFF2-40B4-BE49-F238E27FC236}">
              <a16:creationId xmlns="" xmlns:a16="http://schemas.microsoft.com/office/drawing/2014/main" id="{00000000-0008-0000-0400-0000F4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a:extLst>
            <a:ext uri="{FF2B5EF4-FFF2-40B4-BE49-F238E27FC236}">
              <a16:creationId xmlns="" xmlns:a16="http://schemas.microsoft.com/office/drawing/2014/main" id="{00000000-0008-0000-0400-0000F5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42418</xdr:rowOff>
    </xdr:to>
    <xdr:cxnSp macro="">
      <xdr:nvCxnSpPr>
        <xdr:cNvPr id="246" name="直線コネクタ 245">
          <a:extLst>
            <a:ext uri="{FF2B5EF4-FFF2-40B4-BE49-F238E27FC236}">
              <a16:creationId xmlns="" xmlns:a16="http://schemas.microsoft.com/office/drawing/2014/main" id="{00000000-0008-0000-0400-0000F6000000}"/>
            </a:ext>
          </a:extLst>
        </xdr:cNvPr>
        <xdr:cNvCxnSpPr/>
      </xdr:nvCxnSpPr>
      <xdr:spPr>
        <a:xfrm flipV="1">
          <a:off x="13893800" y="101396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a:extLst>
            <a:ext uri="{FF2B5EF4-FFF2-40B4-BE49-F238E27FC236}">
              <a16:creationId xmlns="" xmlns:a16="http://schemas.microsoft.com/office/drawing/2014/main" id="{00000000-0008-0000-0400-0000F7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a:extLst>
            <a:ext uri="{FF2B5EF4-FFF2-40B4-BE49-F238E27FC236}">
              <a16:creationId xmlns="" xmlns:a16="http://schemas.microsoft.com/office/drawing/2014/main" id="{00000000-0008-0000-0400-0000F8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5842</xdr:rowOff>
    </xdr:from>
    <xdr:to>
      <xdr:col>69</xdr:col>
      <xdr:colOff>92075</xdr:colOff>
      <xdr:row>59</xdr:row>
      <xdr:rowOff>42418</xdr:rowOff>
    </xdr:to>
    <xdr:cxnSp macro="">
      <xdr:nvCxnSpPr>
        <xdr:cNvPr id="249" name="直線コネクタ 248">
          <a:extLst>
            <a:ext uri="{FF2B5EF4-FFF2-40B4-BE49-F238E27FC236}">
              <a16:creationId xmlns="" xmlns:a16="http://schemas.microsoft.com/office/drawing/2014/main" id="{00000000-0008-0000-0400-0000F9000000}"/>
            </a:ext>
          </a:extLst>
        </xdr:cNvPr>
        <xdr:cNvCxnSpPr/>
      </xdr:nvCxnSpPr>
      <xdr:spPr>
        <a:xfrm>
          <a:off x="13004800" y="101213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a:extLst>
            <a:ext uri="{FF2B5EF4-FFF2-40B4-BE49-F238E27FC236}">
              <a16:creationId xmlns="" xmlns:a16="http://schemas.microsoft.com/office/drawing/2014/main" id="{00000000-0008-0000-0400-0000FA000000}"/>
            </a:ext>
          </a:extLst>
        </xdr:cNvPr>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a:extLst>
            <a:ext uri="{FF2B5EF4-FFF2-40B4-BE49-F238E27FC236}">
              <a16:creationId xmlns="" xmlns:a16="http://schemas.microsoft.com/office/drawing/2014/main" id="{00000000-0008-0000-0400-0000FB000000}"/>
            </a:ext>
          </a:extLst>
        </xdr:cNvPr>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a:extLst>
            <a:ext uri="{FF2B5EF4-FFF2-40B4-BE49-F238E27FC236}">
              <a16:creationId xmlns="" xmlns:a16="http://schemas.microsoft.com/office/drawing/2014/main" id="{00000000-0008-0000-0400-0000FC00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a:extLst>
            <a:ext uri="{FF2B5EF4-FFF2-40B4-BE49-F238E27FC236}">
              <a16:creationId xmlns="" xmlns:a16="http://schemas.microsoft.com/office/drawing/2014/main" id="{00000000-0008-0000-0400-0000FD00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 xmlns:a16="http://schemas.microsoft.com/office/drawing/2014/main"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 xmlns:a16="http://schemas.microsoft.com/office/drawing/2014/main"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 xmlns:a16="http://schemas.microsoft.com/office/drawing/2014/main"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 xmlns:a16="http://schemas.microsoft.com/office/drawing/2014/main"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48768</xdr:rowOff>
    </xdr:from>
    <xdr:to>
      <xdr:col>82</xdr:col>
      <xdr:colOff>158750</xdr:colOff>
      <xdr:row>58</xdr:row>
      <xdr:rowOff>150368</xdr:rowOff>
    </xdr:to>
    <xdr:sp macro="" textlink="">
      <xdr:nvSpPr>
        <xdr:cNvPr id="259" name="楕円 258">
          <a:extLst>
            <a:ext uri="{FF2B5EF4-FFF2-40B4-BE49-F238E27FC236}">
              <a16:creationId xmlns="" xmlns:a16="http://schemas.microsoft.com/office/drawing/2014/main" id="{00000000-0008-0000-0400-000003010000}"/>
            </a:ext>
          </a:extLst>
        </xdr:cNvPr>
        <xdr:cNvSpPr/>
      </xdr:nvSpPr>
      <xdr:spPr>
        <a:xfrm>
          <a:off x="164592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20845</xdr:rowOff>
    </xdr:from>
    <xdr:ext cx="762000" cy="259045"/>
    <xdr:sp macro="" textlink="">
      <xdr:nvSpPr>
        <xdr:cNvPr id="260" name="その他該当値テキスト">
          <a:extLst>
            <a:ext uri="{FF2B5EF4-FFF2-40B4-BE49-F238E27FC236}">
              <a16:creationId xmlns="" xmlns:a16="http://schemas.microsoft.com/office/drawing/2014/main" id="{00000000-0008-0000-0400-000004010000}"/>
            </a:ext>
          </a:extLst>
        </xdr:cNvPr>
        <xdr:cNvSpPr txBox="1"/>
      </xdr:nvSpPr>
      <xdr:spPr>
        <a:xfrm>
          <a:off x="16598900" y="996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61" name="楕円 260">
          <a:extLst>
            <a:ext uri="{FF2B5EF4-FFF2-40B4-BE49-F238E27FC236}">
              <a16:creationId xmlns="" xmlns:a16="http://schemas.microsoft.com/office/drawing/2014/main" id="{00000000-0008-0000-0400-000005010000}"/>
            </a:ext>
          </a:extLst>
        </xdr:cNvPr>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144780</xdr:rowOff>
    </xdr:from>
    <xdr:to>
      <xdr:col>74</xdr:col>
      <xdr:colOff>31750</xdr:colOff>
      <xdr:row>59</xdr:row>
      <xdr:rowOff>74930</xdr:rowOff>
    </xdr:to>
    <xdr:sp macro="" textlink="">
      <xdr:nvSpPr>
        <xdr:cNvPr id="263" name="楕円 262">
          <a:extLst>
            <a:ext uri="{FF2B5EF4-FFF2-40B4-BE49-F238E27FC236}">
              <a16:creationId xmlns="" xmlns:a16="http://schemas.microsoft.com/office/drawing/2014/main" id="{00000000-0008-0000-0400-000007010000}"/>
            </a:ext>
          </a:extLst>
        </xdr:cNvPr>
        <xdr:cNvSpPr/>
      </xdr:nvSpPr>
      <xdr:spPr>
        <a:xfrm>
          <a:off x="14732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59707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4401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163068</xdr:rowOff>
    </xdr:from>
    <xdr:to>
      <xdr:col>69</xdr:col>
      <xdr:colOff>142875</xdr:colOff>
      <xdr:row>59</xdr:row>
      <xdr:rowOff>93218</xdr:rowOff>
    </xdr:to>
    <xdr:sp macro="" textlink="">
      <xdr:nvSpPr>
        <xdr:cNvPr id="265" name="楕円 264">
          <a:extLst>
            <a:ext uri="{FF2B5EF4-FFF2-40B4-BE49-F238E27FC236}">
              <a16:creationId xmlns="" xmlns:a16="http://schemas.microsoft.com/office/drawing/2014/main" id="{00000000-0008-0000-0400-000009010000}"/>
            </a:ext>
          </a:extLst>
        </xdr:cNvPr>
        <xdr:cNvSpPr/>
      </xdr:nvSpPr>
      <xdr:spPr>
        <a:xfrm>
          <a:off x="138430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77995</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35128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126492</xdr:rowOff>
    </xdr:from>
    <xdr:to>
      <xdr:col>65</xdr:col>
      <xdr:colOff>53975</xdr:colOff>
      <xdr:row>59</xdr:row>
      <xdr:rowOff>56642</xdr:rowOff>
    </xdr:to>
    <xdr:sp macro="" textlink="">
      <xdr:nvSpPr>
        <xdr:cNvPr id="267" name="楕円 266">
          <a:extLst>
            <a:ext uri="{FF2B5EF4-FFF2-40B4-BE49-F238E27FC236}">
              <a16:creationId xmlns="" xmlns:a16="http://schemas.microsoft.com/office/drawing/2014/main" id="{00000000-0008-0000-0400-00000B010000}"/>
            </a:ext>
          </a:extLst>
        </xdr:cNvPr>
        <xdr:cNvSpPr/>
      </xdr:nvSpPr>
      <xdr:spPr>
        <a:xfrm>
          <a:off x="12954000" y="1007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41419</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2623800" y="1015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 xmlns:a16="http://schemas.microsoft.com/office/drawing/2014/main"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 xmlns:a16="http://schemas.microsoft.com/office/drawing/2014/main"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 xmlns:a16="http://schemas.microsoft.com/office/drawing/2014/main"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 xmlns:a16="http://schemas.microsoft.com/office/drawing/2014/main"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 xmlns:a16="http://schemas.microsoft.com/office/drawing/2014/main"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 xmlns:a16="http://schemas.microsoft.com/office/drawing/2014/main"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 xmlns:a16="http://schemas.microsoft.com/office/drawing/2014/main"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 xmlns:a16="http://schemas.microsoft.com/office/drawing/2014/main"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補助費等に係る経常収支比率は、前年度比で</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ポイント悪化したが、類似団体平均よりも</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ポイント低くなっている。</a:t>
          </a:r>
          <a:r>
            <a:rPr kumimoji="1" lang="en-US" altLang="ja-JP" sz="1300">
              <a:latin typeface="ＭＳ Ｐゴシック" panose="020B0600070205080204" pitchFamily="50" charset="-128"/>
              <a:ea typeface="ＭＳ Ｐゴシック" panose="020B0600070205080204" pitchFamily="50" charset="-128"/>
            </a:rPr>
            <a:t>H14</a:t>
          </a:r>
          <a:r>
            <a:rPr kumimoji="1" lang="ja-JP" altLang="en-US" sz="1300">
              <a:latin typeface="ＭＳ Ｐゴシック" panose="020B0600070205080204" pitchFamily="50" charset="-128"/>
              <a:ea typeface="ＭＳ Ｐゴシック" panose="020B0600070205080204" pitchFamily="50" charset="-128"/>
            </a:rPr>
            <a:t>年度に単独補助金の一律</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％カットを実施し、これ以後も随時削減に取り組んでいることが要因である。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 xmlns:a16="http://schemas.microsoft.com/office/drawing/2014/main"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 xmlns:a16="http://schemas.microsoft.com/office/drawing/2014/main"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 xmlns:a16="http://schemas.microsoft.com/office/drawing/2014/main"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 xmlns:a16="http://schemas.microsoft.com/office/drawing/2014/main"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 xmlns:a16="http://schemas.microsoft.com/office/drawing/2014/main"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 xmlns:a16="http://schemas.microsoft.com/office/drawing/2014/main"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 xmlns:a16="http://schemas.microsoft.com/office/drawing/2014/main"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 xmlns:a16="http://schemas.microsoft.com/office/drawing/2014/main"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 xmlns:a16="http://schemas.microsoft.com/office/drawing/2014/main"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a:extLst>
            <a:ext uri="{FF2B5EF4-FFF2-40B4-BE49-F238E27FC236}">
              <a16:creationId xmlns="" xmlns:a16="http://schemas.microsoft.com/office/drawing/2014/main" id="{00000000-0008-0000-0400-000025010000}"/>
            </a:ext>
          </a:extLst>
        </xdr:cNvPr>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a:extLst>
            <a:ext uri="{FF2B5EF4-FFF2-40B4-BE49-F238E27FC236}">
              <a16:creationId xmlns="" xmlns:a16="http://schemas.microsoft.com/office/drawing/2014/main" id="{00000000-0008-0000-0400-000026010000}"/>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a:extLst>
            <a:ext uri="{FF2B5EF4-FFF2-40B4-BE49-F238E27FC236}">
              <a16:creationId xmlns="" xmlns:a16="http://schemas.microsoft.com/office/drawing/2014/main" id="{00000000-0008-0000-0400-000027010000}"/>
            </a:ext>
          </a:extLst>
        </xdr:cNvPr>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a:extLst>
            <a:ext uri="{FF2B5EF4-FFF2-40B4-BE49-F238E27FC236}">
              <a16:creationId xmlns="" xmlns:a16="http://schemas.microsoft.com/office/drawing/2014/main" id="{00000000-0008-0000-0400-000028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a:extLst>
            <a:ext uri="{FF2B5EF4-FFF2-40B4-BE49-F238E27FC236}">
              <a16:creationId xmlns="" xmlns:a16="http://schemas.microsoft.com/office/drawing/2014/main" id="{00000000-0008-0000-0400-000029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36</xdr:row>
      <xdr:rowOff>53848</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5671800" y="608888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107713</xdr:rowOff>
    </xdr:from>
    <xdr:ext cx="762000" cy="259045"/>
    <xdr:sp macro="" textlink="">
      <xdr:nvSpPr>
        <xdr:cNvPr id="299" name="補助費等平均値テキスト">
          <a:extLst>
            <a:ext uri="{FF2B5EF4-FFF2-40B4-BE49-F238E27FC236}">
              <a16:creationId xmlns="" xmlns:a16="http://schemas.microsoft.com/office/drawing/2014/main" id="{00000000-0008-0000-0400-00002B010000}"/>
            </a:ext>
          </a:extLst>
        </xdr:cNvPr>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a:extLst>
            <a:ext uri="{FF2B5EF4-FFF2-40B4-BE49-F238E27FC236}">
              <a16:creationId xmlns="" xmlns:a16="http://schemas.microsoft.com/office/drawing/2014/main" id="{00000000-0008-0000-0400-00002C010000}"/>
            </a:ext>
          </a:extLst>
        </xdr:cNvPr>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88138</xdr:rowOff>
    </xdr:from>
    <xdr:to>
      <xdr:col>78</xdr:col>
      <xdr:colOff>69850</xdr:colOff>
      <xdr:row>35</xdr:row>
      <xdr:rowOff>97282</xdr:rowOff>
    </xdr:to>
    <xdr:cxnSp macro="">
      <xdr:nvCxnSpPr>
        <xdr:cNvPr id="301" name="直線コネクタ 300">
          <a:extLst>
            <a:ext uri="{FF2B5EF4-FFF2-40B4-BE49-F238E27FC236}">
              <a16:creationId xmlns="" xmlns:a16="http://schemas.microsoft.com/office/drawing/2014/main" id="{00000000-0008-0000-0400-00002D010000}"/>
            </a:ext>
          </a:extLst>
        </xdr:cNvPr>
        <xdr:cNvCxnSpPr/>
      </xdr:nvCxnSpPr>
      <xdr:spPr>
        <a:xfrm flipV="1">
          <a:off x="14782800" y="6088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a:extLst>
            <a:ext uri="{FF2B5EF4-FFF2-40B4-BE49-F238E27FC236}">
              <a16:creationId xmlns="" xmlns:a16="http://schemas.microsoft.com/office/drawing/2014/main" id="{00000000-0008-0000-0400-00002E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3" name="テキスト ボックス 302">
          <a:extLst>
            <a:ext uri="{FF2B5EF4-FFF2-40B4-BE49-F238E27FC236}">
              <a16:creationId xmlns="" xmlns:a16="http://schemas.microsoft.com/office/drawing/2014/main" id="{00000000-0008-0000-0400-00002F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97282</xdr:rowOff>
    </xdr:from>
    <xdr:to>
      <xdr:col>73</xdr:col>
      <xdr:colOff>180975</xdr:colOff>
      <xdr:row>35</xdr:row>
      <xdr:rowOff>106426</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flipV="1">
          <a:off x="13893800" y="6098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a:extLst>
            <a:ext uri="{FF2B5EF4-FFF2-40B4-BE49-F238E27FC236}">
              <a16:creationId xmlns="" xmlns:a16="http://schemas.microsoft.com/office/drawing/2014/main" id="{00000000-0008-0000-0400-000031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06" name="テキスト ボックス 305">
          <a:extLst>
            <a:ext uri="{FF2B5EF4-FFF2-40B4-BE49-F238E27FC236}">
              <a16:creationId xmlns="" xmlns:a16="http://schemas.microsoft.com/office/drawing/2014/main" id="{00000000-0008-0000-0400-000032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35</xdr:row>
      <xdr:rowOff>120142</xdr:rowOff>
    </xdr:to>
    <xdr:cxnSp macro="">
      <xdr:nvCxnSpPr>
        <xdr:cNvPr id="307" name="直線コネクタ 306">
          <a:extLst>
            <a:ext uri="{FF2B5EF4-FFF2-40B4-BE49-F238E27FC236}">
              <a16:creationId xmlns="" xmlns:a16="http://schemas.microsoft.com/office/drawing/2014/main" id="{00000000-0008-0000-0400-000033010000}"/>
            </a:ext>
          </a:extLst>
        </xdr:cNvPr>
        <xdr:cNvCxnSpPr/>
      </xdr:nvCxnSpPr>
      <xdr:spPr>
        <a:xfrm flipV="1">
          <a:off x="13004800" y="61071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a:extLst>
            <a:ext uri="{FF2B5EF4-FFF2-40B4-BE49-F238E27FC236}">
              <a16:creationId xmlns="" xmlns:a16="http://schemas.microsoft.com/office/drawing/2014/main" id="{00000000-0008-0000-0400-000034010000}"/>
            </a:ext>
          </a:extLst>
        </xdr:cNvPr>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09" name="テキスト ボックス 308">
          <a:extLst>
            <a:ext uri="{FF2B5EF4-FFF2-40B4-BE49-F238E27FC236}">
              <a16:creationId xmlns="" xmlns:a16="http://schemas.microsoft.com/office/drawing/2014/main" id="{00000000-0008-0000-0400-000035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a:extLst>
            <a:ext uri="{FF2B5EF4-FFF2-40B4-BE49-F238E27FC236}">
              <a16:creationId xmlns="" xmlns:a16="http://schemas.microsoft.com/office/drawing/2014/main" id="{00000000-0008-0000-0400-000036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11" name="テキスト ボックス 310">
          <a:extLst>
            <a:ext uri="{FF2B5EF4-FFF2-40B4-BE49-F238E27FC236}">
              <a16:creationId xmlns="" xmlns:a16="http://schemas.microsoft.com/office/drawing/2014/main" id="{00000000-0008-0000-0400-000037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 xmlns:a16="http://schemas.microsoft.com/office/drawing/2014/main"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 xmlns:a16="http://schemas.microsoft.com/office/drawing/2014/main"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 xmlns:a16="http://schemas.microsoft.com/office/drawing/2014/main"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 xmlns:a16="http://schemas.microsoft.com/office/drawing/2014/main"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 xmlns:a16="http://schemas.microsoft.com/office/drawing/2014/main"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17" name="楕円 316">
          <a:extLst>
            <a:ext uri="{FF2B5EF4-FFF2-40B4-BE49-F238E27FC236}">
              <a16:creationId xmlns="" xmlns:a16="http://schemas.microsoft.com/office/drawing/2014/main" id="{00000000-0008-0000-0400-00003D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18" name="補助費等該当値テキスト">
          <a:extLst>
            <a:ext uri="{FF2B5EF4-FFF2-40B4-BE49-F238E27FC236}">
              <a16:creationId xmlns="" xmlns:a16="http://schemas.microsoft.com/office/drawing/2014/main" id="{00000000-0008-0000-0400-00003E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37338</xdr:rowOff>
    </xdr:from>
    <xdr:to>
      <xdr:col>78</xdr:col>
      <xdr:colOff>120650</xdr:colOff>
      <xdr:row>35</xdr:row>
      <xdr:rowOff>138938</xdr:rowOff>
    </xdr:to>
    <xdr:sp macro="" textlink="">
      <xdr:nvSpPr>
        <xdr:cNvPr id="319" name="楕円 318">
          <a:extLst>
            <a:ext uri="{FF2B5EF4-FFF2-40B4-BE49-F238E27FC236}">
              <a16:creationId xmlns="" xmlns:a16="http://schemas.microsoft.com/office/drawing/2014/main" id="{00000000-0008-0000-0400-00003F010000}"/>
            </a:ext>
          </a:extLst>
        </xdr:cNvPr>
        <xdr:cNvSpPr/>
      </xdr:nvSpPr>
      <xdr:spPr>
        <a:xfrm>
          <a:off x="15621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149115</xdr:rowOff>
    </xdr:from>
    <xdr:ext cx="7366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5290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46482</xdr:rowOff>
    </xdr:from>
    <xdr:to>
      <xdr:col>74</xdr:col>
      <xdr:colOff>31750</xdr:colOff>
      <xdr:row>35</xdr:row>
      <xdr:rowOff>148082</xdr:rowOff>
    </xdr:to>
    <xdr:sp macro="" textlink="">
      <xdr:nvSpPr>
        <xdr:cNvPr id="321" name="楕円 320">
          <a:extLst>
            <a:ext uri="{FF2B5EF4-FFF2-40B4-BE49-F238E27FC236}">
              <a16:creationId xmlns="" xmlns:a16="http://schemas.microsoft.com/office/drawing/2014/main" id="{00000000-0008-0000-0400-000041010000}"/>
            </a:ext>
          </a:extLst>
        </xdr:cNvPr>
        <xdr:cNvSpPr/>
      </xdr:nvSpPr>
      <xdr:spPr>
        <a:xfrm>
          <a:off x="14732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158259</xdr:rowOff>
    </xdr:from>
    <xdr:ext cx="762000" cy="259045"/>
    <xdr:sp macro="" textlink="">
      <xdr:nvSpPr>
        <xdr:cNvPr id="322" name="テキスト ボックス 321">
          <a:extLst>
            <a:ext uri="{FF2B5EF4-FFF2-40B4-BE49-F238E27FC236}">
              <a16:creationId xmlns="" xmlns:a16="http://schemas.microsoft.com/office/drawing/2014/main" id="{00000000-0008-0000-0400-000042010000}"/>
            </a:ext>
          </a:extLst>
        </xdr:cNvPr>
        <xdr:cNvSpPr txBox="1"/>
      </xdr:nvSpPr>
      <xdr:spPr>
        <a:xfrm>
          <a:off x="14401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23" name="楕円 322">
          <a:extLst>
            <a:ext uri="{FF2B5EF4-FFF2-40B4-BE49-F238E27FC236}">
              <a16:creationId xmlns="" xmlns:a16="http://schemas.microsoft.com/office/drawing/2014/main" id="{00000000-0008-0000-0400-000043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69342</xdr:rowOff>
    </xdr:from>
    <xdr:to>
      <xdr:col>65</xdr:col>
      <xdr:colOff>53975</xdr:colOff>
      <xdr:row>35</xdr:row>
      <xdr:rowOff>170942</xdr:rowOff>
    </xdr:to>
    <xdr:sp macro="" textlink="">
      <xdr:nvSpPr>
        <xdr:cNvPr id="325" name="楕円 324">
          <a:extLst>
            <a:ext uri="{FF2B5EF4-FFF2-40B4-BE49-F238E27FC236}">
              <a16:creationId xmlns="" xmlns:a16="http://schemas.microsoft.com/office/drawing/2014/main" id="{00000000-0008-0000-0400-000045010000}"/>
            </a:ext>
          </a:extLst>
        </xdr:cNvPr>
        <xdr:cNvSpPr/>
      </xdr:nvSpPr>
      <xdr:spPr>
        <a:xfrm>
          <a:off x="12954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9669</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2623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 xmlns:a16="http://schemas.microsoft.com/office/drawing/2014/main"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 xmlns:a16="http://schemas.microsoft.com/office/drawing/2014/main"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 xmlns:a16="http://schemas.microsoft.com/office/drawing/2014/main"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 xmlns:a16="http://schemas.microsoft.com/office/drawing/2014/main"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 xmlns:a16="http://schemas.microsoft.com/office/drawing/2014/main"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 xmlns:a16="http://schemas.microsoft.com/office/drawing/2014/main"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 xmlns:a16="http://schemas.microsoft.com/office/drawing/2014/main"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 xmlns:a16="http://schemas.microsoft.com/office/drawing/2014/main"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 xmlns:a16="http://schemas.microsoft.com/office/drawing/2014/main"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学校整備に係る償還が終了したことにより公債費に係る経常収支比率は前年度比では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ポイント改善したが、未だ類団平均より</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ポイント高くなっている。起債の新規発行を伴う長寿命化対策事業が見込まれるが、中長期の投資事業計画に基づき実施時期や規模を常に精査しながら、償還額の平準化と公債費の削減に努める。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 xmlns:a16="http://schemas.microsoft.com/office/drawing/2014/main"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 xmlns:a16="http://schemas.microsoft.com/office/drawing/2014/main"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 xmlns:a16="http://schemas.microsoft.com/office/drawing/2014/main"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a:extLst>
            <a:ext uri="{FF2B5EF4-FFF2-40B4-BE49-F238E27FC236}">
              <a16:creationId xmlns="" xmlns:a16="http://schemas.microsoft.com/office/drawing/2014/main" id="{00000000-0008-0000-0400-00005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a:extLst>
            <a:ext uri="{FF2B5EF4-FFF2-40B4-BE49-F238E27FC236}">
              <a16:creationId xmlns="" xmlns:a16="http://schemas.microsoft.com/office/drawing/2014/main" id="{00000000-0008-0000-0400-00005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a:extLst>
            <a:ext uri="{FF2B5EF4-FFF2-40B4-BE49-F238E27FC236}">
              <a16:creationId xmlns="" xmlns:a16="http://schemas.microsoft.com/office/drawing/2014/main" id="{00000000-0008-0000-0400-00005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a:extLst>
            <a:ext uri="{FF2B5EF4-FFF2-40B4-BE49-F238E27FC236}">
              <a16:creationId xmlns="" xmlns:a16="http://schemas.microsoft.com/office/drawing/2014/main" id="{00000000-0008-0000-0400-00005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a:extLst>
            <a:ext uri="{FF2B5EF4-FFF2-40B4-BE49-F238E27FC236}">
              <a16:creationId xmlns="" xmlns:a16="http://schemas.microsoft.com/office/drawing/2014/main" id="{00000000-0008-0000-0400-00005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a:extLst>
            <a:ext uri="{FF2B5EF4-FFF2-40B4-BE49-F238E27FC236}">
              <a16:creationId xmlns="" xmlns:a16="http://schemas.microsoft.com/office/drawing/2014/main" id="{00000000-0008-0000-0400-00005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a:extLst>
            <a:ext uri="{FF2B5EF4-FFF2-40B4-BE49-F238E27FC236}">
              <a16:creationId xmlns="" xmlns:a16="http://schemas.microsoft.com/office/drawing/2014/main" id="{00000000-0008-0000-0400-00005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a:extLst>
            <a:ext uri="{FF2B5EF4-FFF2-40B4-BE49-F238E27FC236}">
              <a16:creationId xmlns="" xmlns:a16="http://schemas.microsoft.com/office/drawing/2014/main" id="{00000000-0008-0000-0400-00005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a:extLst>
            <a:ext uri="{FF2B5EF4-FFF2-40B4-BE49-F238E27FC236}">
              <a16:creationId xmlns="" xmlns:a16="http://schemas.microsoft.com/office/drawing/2014/main" id="{00000000-0008-0000-0400-00005F010000}"/>
            </a:ext>
          </a:extLst>
        </xdr:cNvPr>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a:extLst>
            <a:ext uri="{FF2B5EF4-FFF2-40B4-BE49-F238E27FC236}">
              <a16:creationId xmlns="" xmlns:a16="http://schemas.microsoft.com/office/drawing/2014/main" id="{00000000-0008-0000-0400-000060010000}"/>
            </a:ext>
          </a:extLst>
        </xdr:cNvPr>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a:extLst>
            <a:ext uri="{FF2B5EF4-FFF2-40B4-BE49-F238E27FC236}">
              <a16:creationId xmlns="" xmlns:a16="http://schemas.microsoft.com/office/drawing/2014/main" id="{00000000-0008-0000-0400-000061010000}"/>
            </a:ext>
          </a:extLst>
        </xdr:cNvPr>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a:extLst>
            <a:ext uri="{FF2B5EF4-FFF2-40B4-BE49-F238E27FC236}">
              <a16:creationId xmlns="" xmlns:a16="http://schemas.microsoft.com/office/drawing/2014/main" id="{00000000-0008-0000-0400-000062010000}"/>
            </a:ext>
          </a:extLst>
        </xdr:cNvPr>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a:extLst>
            <a:ext uri="{FF2B5EF4-FFF2-40B4-BE49-F238E27FC236}">
              <a16:creationId xmlns="" xmlns:a16="http://schemas.microsoft.com/office/drawing/2014/main" id="{00000000-0008-0000-0400-000063010000}"/>
            </a:ext>
          </a:extLst>
        </xdr:cNvPr>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49276</xdr:rowOff>
    </xdr:from>
    <xdr:to>
      <xdr:col>24</xdr:col>
      <xdr:colOff>25400</xdr:colOff>
      <xdr:row>78</xdr:row>
      <xdr:rowOff>113285</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flipV="1">
          <a:off x="3987800" y="13422376"/>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49292</xdr:rowOff>
    </xdr:from>
    <xdr:ext cx="762000" cy="259045"/>
    <xdr:sp macro="" textlink="">
      <xdr:nvSpPr>
        <xdr:cNvPr id="357" name="公債費平均値テキスト">
          <a:extLst>
            <a:ext uri="{FF2B5EF4-FFF2-40B4-BE49-F238E27FC236}">
              <a16:creationId xmlns="" xmlns:a16="http://schemas.microsoft.com/office/drawing/2014/main" id="{00000000-0008-0000-0400-000065010000}"/>
            </a:ext>
          </a:extLst>
        </xdr:cNvPr>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a:extLst>
            <a:ext uri="{FF2B5EF4-FFF2-40B4-BE49-F238E27FC236}">
              <a16:creationId xmlns="" xmlns:a16="http://schemas.microsoft.com/office/drawing/2014/main" id="{00000000-0008-0000-0400-000066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85852</xdr:rowOff>
    </xdr:from>
    <xdr:to>
      <xdr:col>19</xdr:col>
      <xdr:colOff>187325</xdr:colOff>
      <xdr:row>78</xdr:row>
      <xdr:rowOff>113285</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a:off x="3098800" y="134589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a:extLst>
            <a:ext uri="{FF2B5EF4-FFF2-40B4-BE49-F238E27FC236}">
              <a16:creationId xmlns="" xmlns:a16="http://schemas.microsoft.com/office/drawing/2014/main" id="{00000000-0008-0000-0400-00006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61" name="テキスト ボックス 360">
          <a:extLst>
            <a:ext uri="{FF2B5EF4-FFF2-40B4-BE49-F238E27FC236}">
              <a16:creationId xmlns="" xmlns:a16="http://schemas.microsoft.com/office/drawing/2014/main" id="{00000000-0008-0000-0400-00006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85852</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a:off x="2209800" y="134543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a:extLst>
            <a:ext uri="{FF2B5EF4-FFF2-40B4-BE49-F238E27FC236}">
              <a16:creationId xmlns="" xmlns:a16="http://schemas.microsoft.com/office/drawing/2014/main" id="{00000000-0008-0000-0400-00006B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4" name="テキスト ボックス 363">
          <a:extLst>
            <a:ext uri="{FF2B5EF4-FFF2-40B4-BE49-F238E27FC236}">
              <a16:creationId xmlns="" xmlns:a16="http://schemas.microsoft.com/office/drawing/2014/main" id="{00000000-0008-0000-0400-00006C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90424</xdr:rowOff>
    </xdr:to>
    <xdr:cxnSp macro="">
      <xdr:nvCxnSpPr>
        <xdr:cNvPr id="365" name="直線コネクタ 364">
          <a:extLst>
            <a:ext uri="{FF2B5EF4-FFF2-40B4-BE49-F238E27FC236}">
              <a16:creationId xmlns="" xmlns:a16="http://schemas.microsoft.com/office/drawing/2014/main" id="{00000000-0008-0000-0400-00006D010000}"/>
            </a:ext>
          </a:extLst>
        </xdr:cNvPr>
        <xdr:cNvCxnSpPr/>
      </xdr:nvCxnSpPr>
      <xdr:spPr>
        <a:xfrm flipV="1">
          <a:off x="1320800" y="134543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a:extLst>
            <a:ext uri="{FF2B5EF4-FFF2-40B4-BE49-F238E27FC236}">
              <a16:creationId xmlns="" xmlns:a16="http://schemas.microsoft.com/office/drawing/2014/main" id="{00000000-0008-0000-0400-00006E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7" name="テキスト ボックス 366">
          <a:extLst>
            <a:ext uri="{FF2B5EF4-FFF2-40B4-BE49-F238E27FC236}">
              <a16:creationId xmlns="" xmlns:a16="http://schemas.microsoft.com/office/drawing/2014/main" id="{00000000-0008-0000-0400-00006F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a:extLst>
            <a:ext uri="{FF2B5EF4-FFF2-40B4-BE49-F238E27FC236}">
              <a16:creationId xmlns="" xmlns:a16="http://schemas.microsoft.com/office/drawing/2014/main" id="{00000000-0008-0000-0400-000070010000}"/>
            </a:ext>
          </a:extLst>
        </xdr:cNvPr>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69" name="テキスト ボックス 368">
          <a:extLst>
            <a:ext uri="{FF2B5EF4-FFF2-40B4-BE49-F238E27FC236}">
              <a16:creationId xmlns="" xmlns:a16="http://schemas.microsoft.com/office/drawing/2014/main" id="{00000000-0008-0000-0400-000071010000}"/>
            </a:ext>
          </a:extLst>
        </xdr:cNvPr>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169926</xdr:rowOff>
    </xdr:from>
    <xdr:to>
      <xdr:col>24</xdr:col>
      <xdr:colOff>76200</xdr:colOff>
      <xdr:row>78</xdr:row>
      <xdr:rowOff>100076</xdr:rowOff>
    </xdr:to>
    <xdr:sp macro="" textlink="">
      <xdr:nvSpPr>
        <xdr:cNvPr id="375" name="楕円 374">
          <a:extLst>
            <a:ext uri="{FF2B5EF4-FFF2-40B4-BE49-F238E27FC236}">
              <a16:creationId xmlns="" xmlns:a16="http://schemas.microsoft.com/office/drawing/2014/main" id="{00000000-0008-0000-0400-000077010000}"/>
            </a:ext>
          </a:extLst>
        </xdr:cNvPr>
        <xdr:cNvSpPr/>
      </xdr:nvSpPr>
      <xdr:spPr>
        <a:xfrm>
          <a:off x="47752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142003</xdr:rowOff>
    </xdr:from>
    <xdr:ext cx="762000" cy="259045"/>
    <xdr:sp macro="" textlink="">
      <xdr:nvSpPr>
        <xdr:cNvPr id="376" name="公債費該当値テキスト">
          <a:extLst>
            <a:ext uri="{FF2B5EF4-FFF2-40B4-BE49-F238E27FC236}">
              <a16:creationId xmlns="" xmlns:a16="http://schemas.microsoft.com/office/drawing/2014/main" id="{00000000-0008-0000-0400-000078010000}"/>
            </a:ext>
          </a:extLst>
        </xdr:cNvPr>
        <xdr:cNvSpPr txBox="1"/>
      </xdr:nvSpPr>
      <xdr:spPr>
        <a:xfrm>
          <a:off x="49149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62485</xdr:rowOff>
    </xdr:from>
    <xdr:to>
      <xdr:col>20</xdr:col>
      <xdr:colOff>38100</xdr:colOff>
      <xdr:row>78</xdr:row>
      <xdr:rowOff>164085</xdr:rowOff>
    </xdr:to>
    <xdr:sp macro="" textlink="">
      <xdr:nvSpPr>
        <xdr:cNvPr id="377" name="楕円 376">
          <a:extLst>
            <a:ext uri="{FF2B5EF4-FFF2-40B4-BE49-F238E27FC236}">
              <a16:creationId xmlns="" xmlns:a16="http://schemas.microsoft.com/office/drawing/2014/main" id="{00000000-0008-0000-0400-000079010000}"/>
            </a:ext>
          </a:extLst>
        </xdr:cNvPr>
        <xdr:cNvSpPr/>
      </xdr:nvSpPr>
      <xdr:spPr>
        <a:xfrm>
          <a:off x="3937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148862</xdr:rowOff>
    </xdr:from>
    <xdr:ext cx="7366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3606800" y="1352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79" name="楕円 378">
          <a:extLst>
            <a:ext uri="{FF2B5EF4-FFF2-40B4-BE49-F238E27FC236}">
              <a16:creationId xmlns="" xmlns:a16="http://schemas.microsoft.com/office/drawing/2014/main" id="{00000000-0008-0000-0400-00007B010000}"/>
            </a:ext>
          </a:extLst>
        </xdr:cNvPr>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81" name="楕円 380">
          <a:extLst>
            <a:ext uri="{FF2B5EF4-FFF2-40B4-BE49-F238E27FC236}">
              <a16:creationId xmlns="" xmlns:a16="http://schemas.microsoft.com/office/drawing/2014/main" id="{00000000-0008-0000-0400-00007D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383" name="楕円 382">
          <a:extLst>
            <a:ext uri="{FF2B5EF4-FFF2-40B4-BE49-F238E27FC236}">
              <a16:creationId xmlns="" xmlns:a16="http://schemas.microsoft.com/office/drawing/2014/main" id="{00000000-0008-0000-0400-00007F010000}"/>
            </a:ext>
          </a:extLst>
        </xdr:cNvPr>
        <xdr:cNvSpPr/>
      </xdr:nvSpPr>
      <xdr:spPr>
        <a:xfrm>
          <a:off x="1270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939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a:extLst>
            <a:ext uri="{FF2B5EF4-FFF2-40B4-BE49-F238E27FC236}">
              <a16:creationId xmlns="" xmlns:a16="http://schemas.microsoft.com/office/drawing/2014/main" id="{00000000-0008-0000-0400-00008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a:extLst>
            <a:ext uri="{FF2B5EF4-FFF2-40B4-BE49-F238E27FC236}">
              <a16:creationId xmlns="" xmlns:a16="http://schemas.microsoft.com/office/drawing/2014/main" id="{00000000-0008-0000-0400-00009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a:extLst>
            <a:ext uri="{FF2B5EF4-FFF2-40B4-BE49-F238E27FC236}">
              <a16:creationId xmlns="" xmlns:a16="http://schemas.microsoft.com/office/drawing/2014/main" id="{00000000-0008-0000-0400-00009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a:extLst>
            <a:ext uri="{FF2B5EF4-FFF2-40B4-BE49-F238E27FC236}">
              <a16:creationId xmlns="" xmlns:a16="http://schemas.microsoft.com/office/drawing/2014/main" id="{00000000-0008-0000-0400-00009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a:extLst>
            <a:ext uri="{FF2B5EF4-FFF2-40B4-BE49-F238E27FC236}">
              <a16:creationId xmlns="" xmlns:a16="http://schemas.microsoft.com/office/drawing/2014/main" id="{00000000-0008-0000-0400-00009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a:extLst>
            <a:ext uri="{FF2B5EF4-FFF2-40B4-BE49-F238E27FC236}">
              <a16:creationId xmlns="" xmlns:a16="http://schemas.microsoft.com/office/drawing/2014/main" id="{00000000-0008-0000-0400-00009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a:extLst>
            <a:ext uri="{FF2B5EF4-FFF2-40B4-BE49-F238E27FC236}">
              <a16:creationId xmlns="" xmlns:a16="http://schemas.microsoft.com/office/drawing/2014/main" id="{00000000-0008-0000-0400-00009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a:extLst>
            <a:ext uri="{FF2B5EF4-FFF2-40B4-BE49-F238E27FC236}">
              <a16:creationId xmlns="" xmlns:a16="http://schemas.microsoft.com/office/drawing/2014/main" id="{00000000-0008-0000-0400-00009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 xmlns:a16="http://schemas.microsoft.com/office/drawing/2014/main"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a:extLst>
            <a:ext uri="{FF2B5EF4-FFF2-40B4-BE49-F238E27FC236}">
              <a16:creationId xmlns="" xmlns:a16="http://schemas.microsoft.com/office/drawing/2014/main" id="{00000000-0008-0000-0400-00009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 xmlns:a16="http://schemas.microsoft.com/office/drawing/2014/main"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a:extLst>
            <a:ext uri="{FF2B5EF4-FFF2-40B4-BE49-F238E27FC236}">
              <a16:creationId xmlns="" xmlns:a16="http://schemas.microsoft.com/office/drawing/2014/main" id="{00000000-0008-0000-0400-00009A010000}"/>
            </a:ext>
          </a:extLst>
        </xdr:cNvPr>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a:extLst>
            <a:ext uri="{FF2B5EF4-FFF2-40B4-BE49-F238E27FC236}">
              <a16:creationId xmlns="" xmlns:a16="http://schemas.microsoft.com/office/drawing/2014/main" id="{00000000-0008-0000-0400-00009B010000}"/>
            </a:ext>
          </a:extLst>
        </xdr:cNvPr>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a:extLst>
            <a:ext uri="{FF2B5EF4-FFF2-40B4-BE49-F238E27FC236}">
              <a16:creationId xmlns="" xmlns:a16="http://schemas.microsoft.com/office/drawing/2014/main" id="{00000000-0008-0000-0400-00009D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145288</xdr:rowOff>
    </xdr:from>
    <xdr:to>
      <xdr:col>82</xdr:col>
      <xdr:colOff>107950</xdr:colOff>
      <xdr:row>75</xdr:row>
      <xdr:rowOff>28702</xdr:rowOff>
    </xdr:to>
    <xdr:cxnSp macro="">
      <xdr:nvCxnSpPr>
        <xdr:cNvPr id="415" name="直線コネクタ 414">
          <a:extLst>
            <a:ext uri="{FF2B5EF4-FFF2-40B4-BE49-F238E27FC236}">
              <a16:creationId xmlns="" xmlns:a16="http://schemas.microsoft.com/office/drawing/2014/main" id="{00000000-0008-0000-0400-00009F010000}"/>
            </a:ext>
          </a:extLst>
        </xdr:cNvPr>
        <xdr:cNvCxnSpPr/>
      </xdr:nvCxnSpPr>
      <xdr:spPr>
        <a:xfrm>
          <a:off x="15671800" y="128325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a:extLst>
            <a:ext uri="{FF2B5EF4-FFF2-40B4-BE49-F238E27FC236}">
              <a16:creationId xmlns="" xmlns:a16="http://schemas.microsoft.com/office/drawing/2014/main" id="{00000000-0008-0000-0400-0000A0010000}"/>
            </a:ext>
          </a:extLst>
        </xdr:cNvPr>
        <xdr:cNvSpPr txBox="1"/>
      </xdr:nvSpPr>
      <xdr:spPr>
        <a:xfrm>
          <a:off x="16598900" y="13037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a:extLst>
            <a:ext uri="{FF2B5EF4-FFF2-40B4-BE49-F238E27FC236}">
              <a16:creationId xmlns="" xmlns:a16="http://schemas.microsoft.com/office/drawing/2014/main" id="{00000000-0008-0000-0400-0000A1010000}"/>
            </a:ext>
          </a:extLst>
        </xdr:cNvPr>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145288</xdr:rowOff>
    </xdr:from>
    <xdr:to>
      <xdr:col>78</xdr:col>
      <xdr:colOff>69850</xdr:colOff>
      <xdr:row>75</xdr:row>
      <xdr:rowOff>10414</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flipV="1">
          <a:off x="14782800" y="128325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a:extLst>
            <a:ext uri="{FF2B5EF4-FFF2-40B4-BE49-F238E27FC236}">
              <a16:creationId xmlns="" xmlns:a16="http://schemas.microsoft.com/office/drawing/2014/main" id="{00000000-0008-0000-0400-0000A3010000}"/>
            </a:ext>
          </a:extLst>
        </xdr:cNvPr>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a:extLst>
            <a:ext uri="{FF2B5EF4-FFF2-40B4-BE49-F238E27FC236}">
              <a16:creationId xmlns="" xmlns:a16="http://schemas.microsoft.com/office/drawing/2014/main" id="{00000000-0008-0000-0400-0000A4010000}"/>
            </a:ext>
          </a:extLst>
        </xdr:cNvPr>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xdr:rowOff>
    </xdr:from>
    <xdr:to>
      <xdr:col>73</xdr:col>
      <xdr:colOff>180975</xdr:colOff>
      <xdr:row>75</xdr:row>
      <xdr:rowOff>83566</xdr:rowOff>
    </xdr:to>
    <xdr:cxnSp macro="">
      <xdr:nvCxnSpPr>
        <xdr:cNvPr id="421" name="直線コネクタ 420">
          <a:extLst>
            <a:ext uri="{FF2B5EF4-FFF2-40B4-BE49-F238E27FC236}">
              <a16:creationId xmlns="" xmlns:a16="http://schemas.microsoft.com/office/drawing/2014/main" id="{00000000-0008-0000-0400-0000A5010000}"/>
            </a:ext>
          </a:extLst>
        </xdr:cNvPr>
        <xdr:cNvCxnSpPr/>
      </xdr:nvCxnSpPr>
      <xdr:spPr>
        <a:xfrm flipV="1">
          <a:off x="13893800" y="128691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a:extLst>
            <a:ext uri="{FF2B5EF4-FFF2-40B4-BE49-F238E27FC236}">
              <a16:creationId xmlns="" xmlns:a16="http://schemas.microsoft.com/office/drawing/2014/main" id="{00000000-0008-0000-0400-0000A6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83566</xdr:rowOff>
    </xdr:from>
    <xdr:to>
      <xdr:col>69</xdr:col>
      <xdr:colOff>92075</xdr:colOff>
      <xdr:row>75</xdr:row>
      <xdr:rowOff>106426</xdr:rowOff>
    </xdr:to>
    <xdr:cxnSp macro="">
      <xdr:nvCxnSpPr>
        <xdr:cNvPr id="424" name="直線コネクタ 423">
          <a:extLst>
            <a:ext uri="{FF2B5EF4-FFF2-40B4-BE49-F238E27FC236}">
              <a16:creationId xmlns="" xmlns:a16="http://schemas.microsoft.com/office/drawing/2014/main" id="{00000000-0008-0000-0400-0000A8010000}"/>
            </a:ext>
          </a:extLst>
        </xdr:cNvPr>
        <xdr:cNvCxnSpPr/>
      </xdr:nvCxnSpPr>
      <xdr:spPr>
        <a:xfrm flipV="1">
          <a:off x="13004800" y="129423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a:extLst>
            <a:ext uri="{FF2B5EF4-FFF2-40B4-BE49-F238E27FC236}">
              <a16:creationId xmlns="" xmlns:a16="http://schemas.microsoft.com/office/drawing/2014/main" id="{00000000-0008-0000-0400-0000A9010000}"/>
            </a:ext>
          </a:extLst>
        </xdr:cNvPr>
        <xdr:cNvSpPr/>
      </xdr:nvSpPr>
      <xdr:spPr>
        <a:xfrm>
          <a:off x="13843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a:extLst>
            <a:ext uri="{FF2B5EF4-FFF2-40B4-BE49-F238E27FC236}">
              <a16:creationId xmlns="" xmlns:a16="http://schemas.microsoft.com/office/drawing/2014/main" id="{00000000-0008-0000-0400-0000AA010000}"/>
            </a:ext>
          </a:extLst>
        </xdr:cNvPr>
        <xdr:cNvSpPr txBox="1"/>
      </xdr:nvSpPr>
      <xdr:spPr>
        <a:xfrm>
          <a:off x="13512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a:extLst>
            <a:ext uri="{FF2B5EF4-FFF2-40B4-BE49-F238E27FC236}">
              <a16:creationId xmlns="" xmlns:a16="http://schemas.microsoft.com/office/drawing/2014/main" id="{00000000-0008-0000-0400-0000A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28" name="テキスト ボックス 427">
          <a:extLst>
            <a:ext uri="{FF2B5EF4-FFF2-40B4-BE49-F238E27FC236}">
              <a16:creationId xmlns="" xmlns:a16="http://schemas.microsoft.com/office/drawing/2014/main" id="{00000000-0008-0000-0400-0000A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 xmlns:a16="http://schemas.microsoft.com/office/drawing/2014/main"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 xmlns:a16="http://schemas.microsoft.com/office/drawing/2014/main"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 xmlns:a16="http://schemas.microsoft.com/office/drawing/2014/main"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 xmlns:a16="http://schemas.microsoft.com/office/drawing/2014/main"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 xmlns:a16="http://schemas.microsoft.com/office/drawing/2014/main"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149352</xdr:rowOff>
    </xdr:from>
    <xdr:to>
      <xdr:col>82</xdr:col>
      <xdr:colOff>158750</xdr:colOff>
      <xdr:row>75</xdr:row>
      <xdr:rowOff>79502</xdr:rowOff>
    </xdr:to>
    <xdr:sp macro="" textlink="">
      <xdr:nvSpPr>
        <xdr:cNvPr id="434" name="楕円 433">
          <a:extLst>
            <a:ext uri="{FF2B5EF4-FFF2-40B4-BE49-F238E27FC236}">
              <a16:creationId xmlns="" xmlns:a16="http://schemas.microsoft.com/office/drawing/2014/main" id="{00000000-0008-0000-0400-0000B2010000}"/>
            </a:ext>
          </a:extLst>
        </xdr:cNvPr>
        <xdr:cNvSpPr/>
      </xdr:nvSpPr>
      <xdr:spPr>
        <a:xfrm>
          <a:off x="164592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165879</xdr:rowOff>
    </xdr:from>
    <xdr:ext cx="762000" cy="259045"/>
    <xdr:sp macro="" textlink="">
      <xdr:nvSpPr>
        <xdr:cNvPr id="435" name="公債費以外該当値テキスト">
          <a:extLst>
            <a:ext uri="{FF2B5EF4-FFF2-40B4-BE49-F238E27FC236}">
              <a16:creationId xmlns="" xmlns:a16="http://schemas.microsoft.com/office/drawing/2014/main" id="{00000000-0008-0000-0400-0000B3010000}"/>
            </a:ext>
          </a:extLst>
        </xdr:cNvPr>
        <xdr:cNvSpPr txBox="1"/>
      </xdr:nvSpPr>
      <xdr:spPr>
        <a:xfrm>
          <a:off x="16598900" y="1268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94488</xdr:rowOff>
    </xdr:from>
    <xdr:to>
      <xdr:col>78</xdr:col>
      <xdr:colOff>120650</xdr:colOff>
      <xdr:row>75</xdr:row>
      <xdr:rowOff>24638</xdr:rowOff>
    </xdr:to>
    <xdr:sp macro="" textlink="">
      <xdr:nvSpPr>
        <xdr:cNvPr id="436" name="楕円 435">
          <a:extLst>
            <a:ext uri="{FF2B5EF4-FFF2-40B4-BE49-F238E27FC236}">
              <a16:creationId xmlns="" xmlns:a16="http://schemas.microsoft.com/office/drawing/2014/main" id="{00000000-0008-0000-0400-0000B4010000}"/>
            </a:ext>
          </a:extLst>
        </xdr:cNvPr>
        <xdr:cNvSpPr/>
      </xdr:nvSpPr>
      <xdr:spPr>
        <a:xfrm>
          <a:off x="15621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34815</xdr:rowOff>
    </xdr:from>
    <xdr:ext cx="7366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5290800" y="1255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131064</xdr:rowOff>
    </xdr:from>
    <xdr:to>
      <xdr:col>74</xdr:col>
      <xdr:colOff>31750</xdr:colOff>
      <xdr:row>75</xdr:row>
      <xdr:rowOff>61214</xdr:rowOff>
    </xdr:to>
    <xdr:sp macro="" textlink="">
      <xdr:nvSpPr>
        <xdr:cNvPr id="438" name="楕円 437">
          <a:extLst>
            <a:ext uri="{FF2B5EF4-FFF2-40B4-BE49-F238E27FC236}">
              <a16:creationId xmlns="" xmlns:a16="http://schemas.microsoft.com/office/drawing/2014/main" id="{00000000-0008-0000-0400-0000B6010000}"/>
            </a:ext>
          </a:extLst>
        </xdr:cNvPr>
        <xdr:cNvSpPr/>
      </xdr:nvSpPr>
      <xdr:spPr>
        <a:xfrm>
          <a:off x="14732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71391</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4401800" y="1258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32766</xdr:rowOff>
    </xdr:from>
    <xdr:to>
      <xdr:col>69</xdr:col>
      <xdr:colOff>142875</xdr:colOff>
      <xdr:row>75</xdr:row>
      <xdr:rowOff>134366</xdr:rowOff>
    </xdr:to>
    <xdr:sp macro="" textlink="">
      <xdr:nvSpPr>
        <xdr:cNvPr id="440" name="楕円 439">
          <a:extLst>
            <a:ext uri="{FF2B5EF4-FFF2-40B4-BE49-F238E27FC236}">
              <a16:creationId xmlns="" xmlns:a16="http://schemas.microsoft.com/office/drawing/2014/main" id="{00000000-0008-0000-0400-0000B8010000}"/>
            </a:ext>
          </a:extLst>
        </xdr:cNvPr>
        <xdr:cNvSpPr/>
      </xdr:nvSpPr>
      <xdr:spPr>
        <a:xfrm>
          <a:off x="13843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144543</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3512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55626</xdr:rowOff>
    </xdr:from>
    <xdr:to>
      <xdr:col>65</xdr:col>
      <xdr:colOff>53975</xdr:colOff>
      <xdr:row>75</xdr:row>
      <xdr:rowOff>157226</xdr:rowOff>
    </xdr:to>
    <xdr:sp macro="" textlink="">
      <xdr:nvSpPr>
        <xdr:cNvPr id="442" name="楕円 441">
          <a:extLst>
            <a:ext uri="{FF2B5EF4-FFF2-40B4-BE49-F238E27FC236}">
              <a16:creationId xmlns="" xmlns:a16="http://schemas.microsoft.com/office/drawing/2014/main" id="{00000000-0008-0000-0400-0000BA010000}"/>
            </a:ext>
          </a:extLst>
        </xdr:cNvPr>
        <xdr:cNvSpPr/>
      </xdr:nvSpPr>
      <xdr:spPr>
        <a:xfrm>
          <a:off x="12954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142003</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2623800" y="1300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a:extLst>
            <a:ext uri="{FF2B5EF4-FFF2-40B4-BE49-F238E27FC236}">
              <a16:creationId xmlns="" xmlns:a16="http://schemas.microsoft.com/office/drawing/2014/main" id="{00000000-0008-0000-0500-00002B000000}"/>
            </a:ext>
          </a:extLst>
        </xdr:cNvPr>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a:extLst>
            <a:ext uri="{FF2B5EF4-FFF2-40B4-BE49-F238E27FC236}">
              <a16:creationId xmlns="" xmlns:a16="http://schemas.microsoft.com/office/drawing/2014/main" id="{00000000-0008-0000-0500-00002C000000}"/>
            </a:ext>
          </a:extLst>
        </xdr:cNvPr>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a:extLst>
            <a:ext uri="{FF2B5EF4-FFF2-40B4-BE49-F238E27FC236}">
              <a16:creationId xmlns="" xmlns:a16="http://schemas.microsoft.com/office/drawing/2014/main" id="{00000000-0008-0000-0500-00002E000000}"/>
            </a:ext>
          </a:extLst>
        </xdr:cNvPr>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36651</xdr:rowOff>
    </xdr:from>
    <xdr:to>
      <xdr:col>29</xdr:col>
      <xdr:colOff>127000</xdr:colOff>
      <xdr:row>17</xdr:row>
      <xdr:rowOff>107115</xdr:rowOff>
    </xdr:to>
    <xdr:cxnSp macro="">
      <xdr:nvCxnSpPr>
        <xdr:cNvPr id="48" name="直線コネクタ 47">
          <a:extLst>
            <a:ext uri="{FF2B5EF4-FFF2-40B4-BE49-F238E27FC236}">
              <a16:creationId xmlns="" xmlns:a16="http://schemas.microsoft.com/office/drawing/2014/main" id="{00000000-0008-0000-0500-000030000000}"/>
            </a:ext>
          </a:extLst>
        </xdr:cNvPr>
        <xdr:cNvCxnSpPr/>
      </xdr:nvCxnSpPr>
      <xdr:spPr bwMode="auto">
        <a:xfrm>
          <a:off x="5003800" y="2998926"/>
          <a:ext cx="647700" cy="7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134490</xdr:rowOff>
    </xdr:from>
    <xdr:ext cx="762000" cy="259045"/>
    <xdr:sp macro="" textlink="">
      <xdr:nvSpPr>
        <xdr:cNvPr id="49" name="人口1人当たり決算額の推移平均値テキスト130">
          <a:extLst>
            <a:ext uri="{FF2B5EF4-FFF2-40B4-BE49-F238E27FC236}">
              <a16:creationId xmlns="" xmlns:a16="http://schemas.microsoft.com/office/drawing/2014/main" id="{00000000-0008-0000-0500-000031000000}"/>
            </a:ext>
          </a:extLst>
        </xdr:cNvPr>
        <xdr:cNvSpPr txBox="1"/>
      </xdr:nvSpPr>
      <xdr:spPr>
        <a:xfrm>
          <a:off x="5740400" y="3096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a:extLst>
            <a:ext uri="{FF2B5EF4-FFF2-40B4-BE49-F238E27FC236}">
              <a16:creationId xmlns="" xmlns:a16="http://schemas.microsoft.com/office/drawing/2014/main" id="{00000000-0008-0000-0500-000032000000}"/>
            </a:ext>
          </a:extLst>
        </xdr:cNvPr>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36651</xdr:rowOff>
    </xdr:from>
    <xdr:to>
      <xdr:col>26</xdr:col>
      <xdr:colOff>50800</xdr:colOff>
      <xdr:row>17</xdr:row>
      <xdr:rowOff>39760</xdr:rowOff>
    </xdr:to>
    <xdr:cxnSp macro="">
      <xdr:nvCxnSpPr>
        <xdr:cNvPr id="51" name="直線コネクタ 50">
          <a:extLst>
            <a:ext uri="{FF2B5EF4-FFF2-40B4-BE49-F238E27FC236}">
              <a16:creationId xmlns="" xmlns:a16="http://schemas.microsoft.com/office/drawing/2014/main" id="{00000000-0008-0000-0500-000033000000}"/>
            </a:ext>
          </a:extLst>
        </xdr:cNvPr>
        <xdr:cNvCxnSpPr/>
      </xdr:nvCxnSpPr>
      <xdr:spPr bwMode="auto">
        <a:xfrm flipV="1">
          <a:off x="4305300" y="2998926"/>
          <a:ext cx="698500" cy="3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82862</xdr:rowOff>
    </xdr:from>
    <xdr:ext cx="736600" cy="259045"/>
    <xdr:sp macro="" textlink="">
      <xdr:nvSpPr>
        <xdr:cNvPr id="53" name="テキスト ボックス 52">
          <a:extLst>
            <a:ext uri="{FF2B5EF4-FFF2-40B4-BE49-F238E27FC236}">
              <a16:creationId xmlns="" xmlns:a16="http://schemas.microsoft.com/office/drawing/2014/main" id="{00000000-0008-0000-0500-000035000000}"/>
            </a:ext>
          </a:extLst>
        </xdr:cNvPr>
        <xdr:cNvSpPr txBox="1"/>
      </xdr:nvSpPr>
      <xdr:spPr>
        <a:xfrm>
          <a:off x="4622800" y="3216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39760</xdr:rowOff>
    </xdr:from>
    <xdr:to>
      <xdr:col>22</xdr:col>
      <xdr:colOff>114300</xdr:colOff>
      <xdr:row>17</xdr:row>
      <xdr:rowOff>72953</xdr:rowOff>
    </xdr:to>
    <xdr:cxnSp macro="">
      <xdr:nvCxnSpPr>
        <xdr:cNvPr id="54" name="直線コネクタ 53">
          <a:extLst>
            <a:ext uri="{FF2B5EF4-FFF2-40B4-BE49-F238E27FC236}">
              <a16:creationId xmlns="" xmlns:a16="http://schemas.microsoft.com/office/drawing/2014/main" id="{00000000-0008-0000-0500-000036000000}"/>
            </a:ext>
          </a:extLst>
        </xdr:cNvPr>
        <xdr:cNvCxnSpPr/>
      </xdr:nvCxnSpPr>
      <xdr:spPr bwMode="auto">
        <a:xfrm flipV="1">
          <a:off x="3606800" y="3002035"/>
          <a:ext cx="698500" cy="33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a:extLst>
            <a:ext uri="{FF2B5EF4-FFF2-40B4-BE49-F238E27FC236}">
              <a16:creationId xmlns="" xmlns:a16="http://schemas.microsoft.com/office/drawing/2014/main" id="{00000000-0008-0000-0500-000037000000}"/>
            </a:ext>
          </a:extLst>
        </xdr:cNvPr>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109152</xdr:rowOff>
    </xdr:from>
    <xdr:ext cx="762000" cy="259045"/>
    <xdr:sp macro="" textlink="">
      <xdr:nvSpPr>
        <xdr:cNvPr id="56" name="テキスト ボックス 55">
          <a:extLst>
            <a:ext uri="{FF2B5EF4-FFF2-40B4-BE49-F238E27FC236}">
              <a16:creationId xmlns="" xmlns:a16="http://schemas.microsoft.com/office/drawing/2014/main" id="{00000000-0008-0000-0500-000038000000}"/>
            </a:ext>
          </a:extLst>
        </xdr:cNvPr>
        <xdr:cNvSpPr txBox="1"/>
      </xdr:nvSpPr>
      <xdr:spPr>
        <a:xfrm>
          <a:off x="3924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72953</xdr:rowOff>
    </xdr:from>
    <xdr:to>
      <xdr:col>18</xdr:col>
      <xdr:colOff>177800</xdr:colOff>
      <xdr:row>17</xdr:row>
      <xdr:rowOff>89184</xdr:rowOff>
    </xdr:to>
    <xdr:cxnSp macro="">
      <xdr:nvCxnSpPr>
        <xdr:cNvPr id="57" name="直線コネクタ 56">
          <a:extLst>
            <a:ext uri="{FF2B5EF4-FFF2-40B4-BE49-F238E27FC236}">
              <a16:creationId xmlns="" xmlns:a16="http://schemas.microsoft.com/office/drawing/2014/main" id="{00000000-0008-0000-0500-000039000000}"/>
            </a:ext>
          </a:extLst>
        </xdr:cNvPr>
        <xdr:cNvCxnSpPr/>
      </xdr:nvCxnSpPr>
      <xdr:spPr bwMode="auto">
        <a:xfrm flipV="1">
          <a:off x="2908300" y="3035228"/>
          <a:ext cx="698500" cy="16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a:extLst>
            <a:ext uri="{FF2B5EF4-FFF2-40B4-BE49-F238E27FC236}">
              <a16:creationId xmlns="" xmlns:a16="http://schemas.microsoft.com/office/drawing/2014/main" id="{00000000-0008-0000-0500-00003A000000}"/>
            </a:ext>
          </a:extLst>
        </xdr:cNvPr>
        <xdr:cNvSpPr/>
      </xdr:nvSpPr>
      <xdr:spPr bwMode="auto">
        <a:xfrm>
          <a:off x="35560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94448</xdr:rowOff>
    </xdr:from>
    <xdr:ext cx="762000" cy="259045"/>
    <xdr:sp macro="" textlink="">
      <xdr:nvSpPr>
        <xdr:cNvPr id="59" name="テキスト ボックス 58">
          <a:extLst>
            <a:ext uri="{FF2B5EF4-FFF2-40B4-BE49-F238E27FC236}">
              <a16:creationId xmlns="" xmlns:a16="http://schemas.microsoft.com/office/drawing/2014/main" id="{00000000-0008-0000-0500-00003B000000}"/>
            </a:ext>
          </a:extLst>
        </xdr:cNvPr>
        <xdr:cNvSpPr txBox="1"/>
      </xdr:nvSpPr>
      <xdr:spPr>
        <a:xfrm>
          <a:off x="32258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28575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118616</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2527300" y="325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56315</xdr:rowOff>
    </xdr:from>
    <xdr:to>
      <xdr:col>29</xdr:col>
      <xdr:colOff>177800</xdr:colOff>
      <xdr:row>17</xdr:row>
      <xdr:rowOff>157915</xdr:rowOff>
    </xdr:to>
    <xdr:sp macro="" textlink="">
      <xdr:nvSpPr>
        <xdr:cNvPr id="67" name="楕円 66">
          <a:extLst>
            <a:ext uri="{FF2B5EF4-FFF2-40B4-BE49-F238E27FC236}">
              <a16:creationId xmlns="" xmlns:a16="http://schemas.microsoft.com/office/drawing/2014/main" id="{00000000-0008-0000-0500-000043000000}"/>
            </a:ext>
          </a:extLst>
        </xdr:cNvPr>
        <xdr:cNvSpPr/>
      </xdr:nvSpPr>
      <xdr:spPr bwMode="auto">
        <a:xfrm>
          <a:off x="5600700" y="3018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72842</xdr:rowOff>
    </xdr:from>
    <xdr:ext cx="762000" cy="259045"/>
    <xdr:sp macro="" textlink="">
      <xdr:nvSpPr>
        <xdr:cNvPr id="68" name="人口1人当たり決算額の推移該当値テキスト130">
          <a:extLst>
            <a:ext uri="{FF2B5EF4-FFF2-40B4-BE49-F238E27FC236}">
              <a16:creationId xmlns="" xmlns:a16="http://schemas.microsoft.com/office/drawing/2014/main" id="{00000000-0008-0000-0500-000044000000}"/>
            </a:ext>
          </a:extLst>
        </xdr:cNvPr>
        <xdr:cNvSpPr txBox="1"/>
      </xdr:nvSpPr>
      <xdr:spPr>
        <a:xfrm>
          <a:off x="5740400" y="2863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157301</xdr:rowOff>
    </xdr:from>
    <xdr:to>
      <xdr:col>26</xdr:col>
      <xdr:colOff>101600</xdr:colOff>
      <xdr:row>17</xdr:row>
      <xdr:rowOff>87451</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4953000" y="2948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97628</xdr:rowOff>
    </xdr:from>
    <xdr:ext cx="736600" cy="259045"/>
    <xdr:sp macro="" textlink="">
      <xdr:nvSpPr>
        <xdr:cNvPr id="70" name="テキスト ボックス 69">
          <a:extLst>
            <a:ext uri="{FF2B5EF4-FFF2-40B4-BE49-F238E27FC236}">
              <a16:creationId xmlns="" xmlns:a16="http://schemas.microsoft.com/office/drawing/2014/main" id="{00000000-0008-0000-0500-000046000000}"/>
            </a:ext>
          </a:extLst>
        </xdr:cNvPr>
        <xdr:cNvSpPr txBox="1"/>
      </xdr:nvSpPr>
      <xdr:spPr>
        <a:xfrm>
          <a:off x="4622800" y="2717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160410</xdr:rowOff>
    </xdr:from>
    <xdr:to>
      <xdr:col>22</xdr:col>
      <xdr:colOff>165100</xdr:colOff>
      <xdr:row>17</xdr:row>
      <xdr:rowOff>90560</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254500" y="2951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100737</xdr:rowOff>
    </xdr:from>
    <xdr:ext cx="7620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3924300" y="272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22153</xdr:rowOff>
    </xdr:from>
    <xdr:to>
      <xdr:col>19</xdr:col>
      <xdr:colOff>38100</xdr:colOff>
      <xdr:row>17</xdr:row>
      <xdr:rowOff>123753</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3556000" y="2984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133930</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225800" y="275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38384</xdr:rowOff>
    </xdr:from>
    <xdr:to>
      <xdr:col>15</xdr:col>
      <xdr:colOff>101600</xdr:colOff>
      <xdr:row>17</xdr:row>
      <xdr:rowOff>139984</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2857500" y="3000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150161</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2527300" y="276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 xmlns:a16="http://schemas.microsoft.com/office/drawing/2014/main"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a:extLst>
            <a:ext uri="{FF2B5EF4-FFF2-40B4-BE49-F238E27FC236}">
              <a16:creationId xmlns="" xmlns:a16="http://schemas.microsoft.com/office/drawing/2014/main" id="{00000000-0008-0000-0500-000068000000}"/>
            </a:ext>
          </a:extLst>
        </xdr:cNvPr>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a:extLst>
            <a:ext uri="{FF2B5EF4-FFF2-40B4-BE49-F238E27FC236}">
              <a16:creationId xmlns="" xmlns:a16="http://schemas.microsoft.com/office/drawing/2014/main" id="{00000000-0008-0000-0500-000069000000}"/>
            </a:ext>
          </a:extLst>
        </xdr:cNvPr>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a:extLst>
            <a:ext uri="{FF2B5EF4-FFF2-40B4-BE49-F238E27FC236}">
              <a16:creationId xmlns="" xmlns:a16="http://schemas.microsoft.com/office/drawing/2014/main" id="{00000000-0008-0000-0500-00006A000000}"/>
            </a:ext>
          </a:extLst>
        </xdr:cNvPr>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a:extLst>
            <a:ext uri="{FF2B5EF4-FFF2-40B4-BE49-F238E27FC236}">
              <a16:creationId xmlns="" xmlns:a16="http://schemas.microsoft.com/office/drawing/2014/main" id="{00000000-0008-0000-0500-00006B000000}"/>
            </a:ext>
          </a:extLst>
        </xdr:cNvPr>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110449</xdr:rowOff>
    </xdr:from>
    <xdr:to>
      <xdr:col>29</xdr:col>
      <xdr:colOff>127000</xdr:colOff>
      <xdr:row>34</xdr:row>
      <xdr:rowOff>163027</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003800" y="6377899"/>
          <a:ext cx="647700" cy="52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a:extLst>
            <a:ext uri="{FF2B5EF4-FFF2-40B4-BE49-F238E27FC236}">
              <a16:creationId xmlns="" xmlns:a16="http://schemas.microsoft.com/office/drawing/2014/main" id="{00000000-0008-0000-0500-00006D000000}"/>
            </a:ext>
          </a:extLst>
        </xdr:cNvPr>
        <xdr:cNvSpPr txBox="1"/>
      </xdr:nvSpPr>
      <xdr:spPr>
        <a:xfrm>
          <a:off x="5740400" y="68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a:extLst>
            <a:ext uri="{FF2B5EF4-FFF2-40B4-BE49-F238E27FC236}">
              <a16:creationId xmlns="" xmlns:a16="http://schemas.microsoft.com/office/drawing/2014/main" id="{00000000-0008-0000-0500-00006E000000}"/>
            </a:ext>
          </a:extLst>
        </xdr:cNvPr>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110449</xdr:rowOff>
    </xdr:from>
    <xdr:to>
      <xdr:col>26</xdr:col>
      <xdr:colOff>50800</xdr:colOff>
      <xdr:row>34</xdr:row>
      <xdr:rowOff>205547</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flipV="1">
          <a:off x="4305300" y="6377899"/>
          <a:ext cx="698500" cy="95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a:extLst>
            <a:ext uri="{FF2B5EF4-FFF2-40B4-BE49-F238E27FC236}">
              <a16:creationId xmlns="" xmlns:a16="http://schemas.microsoft.com/office/drawing/2014/main" id="{00000000-0008-0000-0500-000070000000}"/>
            </a:ext>
          </a:extLst>
        </xdr:cNvPr>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a:extLst>
            <a:ext uri="{FF2B5EF4-FFF2-40B4-BE49-F238E27FC236}">
              <a16:creationId xmlns="" xmlns:a16="http://schemas.microsoft.com/office/drawing/2014/main" id="{00000000-0008-0000-0500-000071000000}"/>
            </a:ext>
          </a:extLst>
        </xdr:cNvPr>
        <xdr:cNvSpPr txBox="1"/>
      </xdr:nvSpPr>
      <xdr:spPr>
        <a:xfrm>
          <a:off x="4622800" y="6937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205547</xdr:rowOff>
    </xdr:from>
    <xdr:to>
      <xdr:col>22</xdr:col>
      <xdr:colOff>114300</xdr:colOff>
      <xdr:row>34</xdr:row>
      <xdr:rowOff>249804</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flipV="1">
          <a:off x="3606800" y="6472997"/>
          <a:ext cx="698500" cy="44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332792</xdr:rowOff>
    </xdr:from>
    <xdr:ext cx="762000" cy="259045"/>
    <xdr:sp macro="" textlink="">
      <xdr:nvSpPr>
        <xdr:cNvPr id="116" name="テキスト ボックス 115">
          <a:extLst>
            <a:ext uri="{FF2B5EF4-FFF2-40B4-BE49-F238E27FC236}">
              <a16:creationId xmlns="" xmlns:a16="http://schemas.microsoft.com/office/drawing/2014/main" id="{00000000-0008-0000-0500-000074000000}"/>
            </a:ext>
          </a:extLst>
        </xdr:cNvPr>
        <xdr:cNvSpPr txBox="1"/>
      </xdr:nvSpPr>
      <xdr:spPr>
        <a:xfrm>
          <a:off x="3924300" y="6943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206347</xdr:rowOff>
    </xdr:from>
    <xdr:to>
      <xdr:col>18</xdr:col>
      <xdr:colOff>177800</xdr:colOff>
      <xdr:row>34</xdr:row>
      <xdr:rowOff>249804</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a:off x="2908300" y="6473797"/>
          <a:ext cx="698500" cy="43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3556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256280</xdr:rowOff>
    </xdr:from>
    <xdr:ext cx="7620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3225800" y="686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a:extLst>
            <a:ext uri="{FF2B5EF4-FFF2-40B4-BE49-F238E27FC236}">
              <a16:creationId xmlns="" xmlns:a16="http://schemas.microsoft.com/office/drawing/2014/main" id="{00000000-0008-0000-0500-000078000000}"/>
            </a:ext>
          </a:extLst>
        </xdr:cNvPr>
        <xdr:cNvSpPr/>
      </xdr:nvSpPr>
      <xdr:spPr bwMode="auto">
        <a:xfrm>
          <a:off x="2857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176705</xdr:rowOff>
    </xdr:from>
    <xdr:ext cx="762000" cy="259045"/>
    <xdr:sp macro="" textlink="">
      <xdr:nvSpPr>
        <xdr:cNvPr id="121" name="テキスト ボックス 120">
          <a:extLst>
            <a:ext uri="{FF2B5EF4-FFF2-40B4-BE49-F238E27FC236}">
              <a16:creationId xmlns="" xmlns:a16="http://schemas.microsoft.com/office/drawing/2014/main" id="{00000000-0008-0000-0500-000079000000}"/>
            </a:ext>
          </a:extLst>
        </xdr:cNvPr>
        <xdr:cNvSpPr txBox="1"/>
      </xdr:nvSpPr>
      <xdr:spPr>
        <a:xfrm>
          <a:off x="2527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112227</xdr:rowOff>
    </xdr:from>
    <xdr:to>
      <xdr:col>29</xdr:col>
      <xdr:colOff>177800</xdr:colOff>
      <xdr:row>34</xdr:row>
      <xdr:rowOff>213827</xdr:rowOff>
    </xdr:to>
    <xdr:sp macro="" textlink="">
      <xdr:nvSpPr>
        <xdr:cNvPr id="127" name="楕円 126">
          <a:extLst>
            <a:ext uri="{FF2B5EF4-FFF2-40B4-BE49-F238E27FC236}">
              <a16:creationId xmlns="" xmlns:a16="http://schemas.microsoft.com/office/drawing/2014/main" id="{00000000-0008-0000-0500-00007F000000}"/>
            </a:ext>
          </a:extLst>
        </xdr:cNvPr>
        <xdr:cNvSpPr/>
      </xdr:nvSpPr>
      <xdr:spPr bwMode="auto">
        <a:xfrm>
          <a:off x="5600700" y="6379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300204</xdr:rowOff>
    </xdr:from>
    <xdr:ext cx="762000" cy="259045"/>
    <xdr:sp macro="" textlink="">
      <xdr:nvSpPr>
        <xdr:cNvPr id="128" name="人口1人当たり決算額の推移該当値テキスト445">
          <a:extLst>
            <a:ext uri="{FF2B5EF4-FFF2-40B4-BE49-F238E27FC236}">
              <a16:creationId xmlns="" xmlns:a16="http://schemas.microsoft.com/office/drawing/2014/main" id="{00000000-0008-0000-0500-000080000000}"/>
            </a:ext>
          </a:extLst>
        </xdr:cNvPr>
        <xdr:cNvSpPr txBox="1"/>
      </xdr:nvSpPr>
      <xdr:spPr>
        <a:xfrm>
          <a:off x="5740400" y="622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59649</xdr:rowOff>
    </xdr:from>
    <xdr:to>
      <xdr:col>26</xdr:col>
      <xdr:colOff>101600</xdr:colOff>
      <xdr:row>34</xdr:row>
      <xdr:rowOff>161249</xdr:rowOff>
    </xdr:to>
    <xdr:sp macro="" textlink="">
      <xdr:nvSpPr>
        <xdr:cNvPr id="129" name="楕円 128">
          <a:extLst>
            <a:ext uri="{FF2B5EF4-FFF2-40B4-BE49-F238E27FC236}">
              <a16:creationId xmlns="" xmlns:a16="http://schemas.microsoft.com/office/drawing/2014/main" id="{00000000-0008-0000-0500-000081000000}"/>
            </a:ext>
          </a:extLst>
        </xdr:cNvPr>
        <xdr:cNvSpPr/>
      </xdr:nvSpPr>
      <xdr:spPr bwMode="auto">
        <a:xfrm>
          <a:off x="4953000" y="6327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171426</xdr:rowOff>
    </xdr:from>
    <xdr:ext cx="736600" cy="259045"/>
    <xdr:sp macro="" textlink="">
      <xdr:nvSpPr>
        <xdr:cNvPr id="130" name="テキスト ボックス 129">
          <a:extLst>
            <a:ext uri="{FF2B5EF4-FFF2-40B4-BE49-F238E27FC236}">
              <a16:creationId xmlns="" xmlns:a16="http://schemas.microsoft.com/office/drawing/2014/main" id="{00000000-0008-0000-0500-000082000000}"/>
            </a:ext>
          </a:extLst>
        </xdr:cNvPr>
        <xdr:cNvSpPr txBox="1"/>
      </xdr:nvSpPr>
      <xdr:spPr>
        <a:xfrm>
          <a:off x="4622800" y="6095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154747</xdr:rowOff>
    </xdr:from>
    <xdr:to>
      <xdr:col>22</xdr:col>
      <xdr:colOff>165100</xdr:colOff>
      <xdr:row>34</xdr:row>
      <xdr:rowOff>256347</xdr:rowOff>
    </xdr:to>
    <xdr:sp macro="" textlink="">
      <xdr:nvSpPr>
        <xdr:cNvPr id="131" name="楕円 130">
          <a:extLst>
            <a:ext uri="{FF2B5EF4-FFF2-40B4-BE49-F238E27FC236}">
              <a16:creationId xmlns="" xmlns:a16="http://schemas.microsoft.com/office/drawing/2014/main" id="{00000000-0008-0000-0500-000083000000}"/>
            </a:ext>
          </a:extLst>
        </xdr:cNvPr>
        <xdr:cNvSpPr/>
      </xdr:nvSpPr>
      <xdr:spPr bwMode="auto">
        <a:xfrm>
          <a:off x="4254500" y="6422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266524</xdr:rowOff>
    </xdr:from>
    <xdr:ext cx="762000" cy="259045"/>
    <xdr:sp macro="" textlink="">
      <xdr:nvSpPr>
        <xdr:cNvPr id="132" name="テキスト ボックス 131">
          <a:extLst>
            <a:ext uri="{FF2B5EF4-FFF2-40B4-BE49-F238E27FC236}">
              <a16:creationId xmlns="" xmlns:a16="http://schemas.microsoft.com/office/drawing/2014/main" id="{00000000-0008-0000-0500-000084000000}"/>
            </a:ext>
          </a:extLst>
        </xdr:cNvPr>
        <xdr:cNvSpPr txBox="1"/>
      </xdr:nvSpPr>
      <xdr:spPr>
        <a:xfrm>
          <a:off x="3924300" y="619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199004</xdr:rowOff>
    </xdr:from>
    <xdr:to>
      <xdr:col>19</xdr:col>
      <xdr:colOff>38100</xdr:colOff>
      <xdr:row>34</xdr:row>
      <xdr:rowOff>300603</xdr:rowOff>
    </xdr:to>
    <xdr:sp macro="" textlink="">
      <xdr:nvSpPr>
        <xdr:cNvPr id="133" name="楕円 132">
          <a:extLst>
            <a:ext uri="{FF2B5EF4-FFF2-40B4-BE49-F238E27FC236}">
              <a16:creationId xmlns="" xmlns:a16="http://schemas.microsoft.com/office/drawing/2014/main" id="{00000000-0008-0000-0500-000085000000}"/>
            </a:ext>
          </a:extLst>
        </xdr:cNvPr>
        <xdr:cNvSpPr/>
      </xdr:nvSpPr>
      <xdr:spPr bwMode="auto">
        <a:xfrm>
          <a:off x="3556000" y="646645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310781</xdr:rowOff>
    </xdr:from>
    <xdr:ext cx="762000" cy="259045"/>
    <xdr:sp macro="" textlink="">
      <xdr:nvSpPr>
        <xdr:cNvPr id="134" name="テキスト ボックス 133">
          <a:extLst>
            <a:ext uri="{FF2B5EF4-FFF2-40B4-BE49-F238E27FC236}">
              <a16:creationId xmlns="" xmlns:a16="http://schemas.microsoft.com/office/drawing/2014/main" id="{00000000-0008-0000-0500-000086000000}"/>
            </a:ext>
          </a:extLst>
        </xdr:cNvPr>
        <xdr:cNvSpPr txBox="1"/>
      </xdr:nvSpPr>
      <xdr:spPr>
        <a:xfrm>
          <a:off x="3225800" y="623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155547</xdr:rowOff>
    </xdr:from>
    <xdr:to>
      <xdr:col>15</xdr:col>
      <xdr:colOff>101600</xdr:colOff>
      <xdr:row>34</xdr:row>
      <xdr:rowOff>257147</xdr:rowOff>
    </xdr:to>
    <xdr:sp macro="" textlink="">
      <xdr:nvSpPr>
        <xdr:cNvPr id="135" name="楕円 134">
          <a:extLst>
            <a:ext uri="{FF2B5EF4-FFF2-40B4-BE49-F238E27FC236}">
              <a16:creationId xmlns="" xmlns:a16="http://schemas.microsoft.com/office/drawing/2014/main" id="{00000000-0008-0000-0500-000087000000}"/>
            </a:ext>
          </a:extLst>
        </xdr:cNvPr>
        <xdr:cNvSpPr/>
      </xdr:nvSpPr>
      <xdr:spPr bwMode="auto">
        <a:xfrm>
          <a:off x="2857500" y="6422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267324</xdr:rowOff>
    </xdr:from>
    <xdr:ext cx="762000" cy="259045"/>
    <xdr:sp macro="" textlink="">
      <xdr:nvSpPr>
        <xdr:cNvPr id="136" name="テキスト ボックス 135">
          <a:extLst>
            <a:ext uri="{FF2B5EF4-FFF2-40B4-BE49-F238E27FC236}">
              <a16:creationId xmlns="" xmlns:a16="http://schemas.microsoft.com/office/drawing/2014/main" id="{00000000-0008-0000-0500-000088000000}"/>
            </a:ext>
          </a:extLst>
        </xdr:cNvPr>
        <xdr:cNvSpPr txBox="1"/>
      </xdr:nvSpPr>
      <xdr:spPr>
        <a:xfrm>
          <a:off x="2527300" y="6191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a:extLst>
            <a:ext uri="{FF2B5EF4-FFF2-40B4-BE49-F238E27FC236}">
              <a16:creationId xmlns="" xmlns:a16="http://schemas.microsoft.com/office/drawing/2014/main" id="{00000000-0008-0000-0600-000039000000}"/>
            </a:ext>
          </a:extLst>
        </xdr:cNvPr>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a:extLst>
            <a:ext uri="{FF2B5EF4-FFF2-40B4-BE49-F238E27FC236}">
              <a16:creationId xmlns="" xmlns:a16="http://schemas.microsoft.com/office/drawing/2014/main" id="{00000000-0008-0000-0600-00003B000000}"/>
            </a:ext>
          </a:extLst>
        </xdr:cNvPr>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58189</xdr:rowOff>
    </xdr:from>
    <xdr:to>
      <xdr:col>24</xdr:col>
      <xdr:colOff>63500</xdr:colOff>
      <xdr:row>36</xdr:row>
      <xdr:rowOff>74701</xdr:rowOff>
    </xdr:to>
    <xdr:cxnSp macro="">
      <xdr:nvCxnSpPr>
        <xdr:cNvPr id="61" name="直線コネクタ 60">
          <a:extLst>
            <a:ext uri="{FF2B5EF4-FFF2-40B4-BE49-F238E27FC236}">
              <a16:creationId xmlns="" xmlns:a16="http://schemas.microsoft.com/office/drawing/2014/main" id="{00000000-0008-0000-0600-00003D000000}"/>
            </a:ext>
          </a:extLst>
        </xdr:cNvPr>
        <xdr:cNvCxnSpPr/>
      </xdr:nvCxnSpPr>
      <xdr:spPr>
        <a:xfrm flipV="1">
          <a:off x="3797300" y="6230389"/>
          <a:ext cx="83820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a:extLst>
            <a:ext uri="{FF2B5EF4-FFF2-40B4-BE49-F238E27FC236}">
              <a16:creationId xmlns="" xmlns:a16="http://schemas.microsoft.com/office/drawing/2014/main" id="{00000000-0008-0000-0600-00003E000000}"/>
            </a:ext>
          </a:extLst>
        </xdr:cNvPr>
        <xdr:cNvSpPr txBox="1"/>
      </xdr:nvSpPr>
      <xdr:spPr>
        <a:xfrm>
          <a:off x="4686300" y="6221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69794</xdr:rowOff>
    </xdr:from>
    <xdr:to>
      <xdr:col>19</xdr:col>
      <xdr:colOff>177800</xdr:colOff>
      <xdr:row>36</xdr:row>
      <xdr:rowOff>74701</xdr:rowOff>
    </xdr:to>
    <xdr:cxnSp macro="">
      <xdr:nvCxnSpPr>
        <xdr:cNvPr id="64" name="直線コネクタ 63">
          <a:extLst>
            <a:ext uri="{FF2B5EF4-FFF2-40B4-BE49-F238E27FC236}">
              <a16:creationId xmlns="" xmlns:a16="http://schemas.microsoft.com/office/drawing/2014/main" id="{00000000-0008-0000-0600-000040000000}"/>
            </a:ext>
          </a:extLst>
        </xdr:cNvPr>
        <xdr:cNvCxnSpPr/>
      </xdr:nvCxnSpPr>
      <xdr:spPr>
        <a:xfrm>
          <a:off x="2908300" y="6241994"/>
          <a:ext cx="889000" cy="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159118</xdr:rowOff>
    </xdr:from>
    <xdr:ext cx="599010" cy="259045"/>
    <xdr:sp macro="" textlink="">
      <xdr:nvSpPr>
        <xdr:cNvPr id="66" name="テキスト ボックス 65">
          <a:extLst>
            <a:ext uri="{FF2B5EF4-FFF2-40B4-BE49-F238E27FC236}">
              <a16:creationId xmlns="" xmlns:a16="http://schemas.microsoft.com/office/drawing/2014/main" id="{00000000-0008-0000-0600-000042000000}"/>
            </a:ext>
          </a:extLst>
        </xdr:cNvPr>
        <xdr:cNvSpPr txBox="1"/>
      </xdr:nvSpPr>
      <xdr:spPr>
        <a:xfrm>
          <a:off x="3497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67272</xdr:rowOff>
    </xdr:from>
    <xdr:to>
      <xdr:col>15</xdr:col>
      <xdr:colOff>50800</xdr:colOff>
      <xdr:row>36</xdr:row>
      <xdr:rowOff>69794</xdr:rowOff>
    </xdr:to>
    <xdr:cxnSp macro="">
      <xdr:nvCxnSpPr>
        <xdr:cNvPr id="67" name="直線コネクタ 66">
          <a:extLst>
            <a:ext uri="{FF2B5EF4-FFF2-40B4-BE49-F238E27FC236}">
              <a16:creationId xmlns="" xmlns:a16="http://schemas.microsoft.com/office/drawing/2014/main" id="{00000000-0008-0000-0600-000043000000}"/>
            </a:ext>
          </a:extLst>
        </xdr:cNvPr>
        <xdr:cNvCxnSpPr/>
      </xdr:nvCxnSpPr>
      <xdr:spPr>
        <a:xfrm>
          <a:off x="2019300" y="6239472"/>
          <a:ext cx="889000" cy="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a:extLst>
            <a:ext uri="{FF2B5EF4-FFF2-40B4-BE49-F238E27FC236}">
              <a16:creationId xmlns="" xmlns:a16="http://schemas.microsoft.com/office/drawing/2014/main" id="{00000000-0008-0000-0600-000044000000}"/>
            </a:ext>
          </a:extLst>
        </xdr:cNvPr>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9469</xdr:rowOff>
    </xdr:from>
    <xdr:ext cx="599010" cy="259045"/>
    <xdr:sp macro="" textlink="">
      <xdr:nvSpPr>
        <xdr:cNvPr id="69" name="テキスト ボックス 68">
          <a:extLst>
            <a:ext uri="{FF2B5EF4-FFF2-40B4-BE49-F238E27FC236}">
              <a16:creationId xmlns="" xmlns:a16="http://schemas.microsoft.com/office/drawing/2014/main" id="{00000000-0008-0000-0600-000045000000}"/>
            </a:ext>
          </a:extLst>
        </xdr:cNvPr>
        <xdr:cNvSpPr txBox="1"/>
      </xdr:nvSpPr>
      <xdr:spPr>
        <a:xfrm>
          <a:off x="2608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67272</xdr:rowOff>
    </xdr:from>
    <xdr:to>
      <xdr:col>10</xdr:col>
      <xdr:colOff>114300</xdr:colOff>
      <xdr:row>36</xdr:row>
      <xdr:rowOff>73444</xdr:rowOff>
    </xdr:to>
    <xdr:cxnSp macro="">
      <xdr:nvCxnSpPr>
        <xdr:cNvPr id="70" name="直線コネクタ 69">
          <a:extLst>
            <a:ext uri="{FF2B5EF4-FFF2-40B4-BE49-F238E27FC236}">
              <a16:creationId xmlns="" xmlns:a16="http://schemas.microsoft.com/office/drawing/2014/main" id="{00000000-0008-0000-0600-000046000000}"/>
            </a:ext>
          </a:extLst>
        </xdr:cNvPr>
        <xdr:cNvCxnSpPr/>
      </xdr:nvCxnSpPr>
      <xdr:spPr>
        <a:xfrm flipV="1">
          <a:off x="1130300" y="6239472"/>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968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160893</xdr:rowOff>
    </xdr:from>
    <xdr:ext cx="599010"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1719795" y="6333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079500" y="625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7038</xdr:rowOff>
    </xdr:from>
    <xdr:ext cx="59901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830795" y="635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7389</xdr:rowOff>
    </xdr:from>
    <xdr:to>
      <xdr:col>24</xdr:col>
      <xdr:colOff>114300</xdr:colOff>
      <xdr:row>36</xdr:row>
      <xdr:rowOff>108989</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4584700" y="61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30266</xdr:rowOff>
    </xdr:from>
    <xdr:ext cx="599010" cy="259045"/>
    <xdr:sp macro="" textlink="">
      <xdr:nvSpPr>
        <xdr:cNvPr id="81" name="人件費該当値テキスト">
          <a:extLst>
            <a:ext uri="{FF2B5EF4-FFF2-40B4-BE49-F238E27FC236}">
              <a16:creationId xmlns="" xmlns:a16="http://schemas.microsoft.com/office/drawing/2014/main" id="{00000000-0008-0000-0600-000051000000}"/>
            </a:ext>
          </a:extLst>
        </xdr:cNvPr>
        <xdr:cNvSpPr txBox="1"/>
      </xdr:nvSpPr>
      <xdr:spPr>
        <a:xfrm>
          <a:off x="4686300" y="603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23901</xdr:rowOff>
    </xdr:from>
    <xdr:to>
      <xdr:col>20</xdr:col>
      <xdr:colOff>38100</xdr:colOff>
      <xdr:row>36</xdr:row>
      <xdr:rowOff>125501</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3746500" y="61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142028</xdr:rowOff>
    </xdr:from>
    <xdr:ext cx="599010"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3497795" y="59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18994</xdr:rowOff>
    </xdr:from>
    <xdr:to>
      <xdr:col>15</xdr:col>
      <xdr:colOff>101600</xdr:colOff>
      <xdr:row>36</xdr:row>
      <xdr:rowOff>120594</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2857500" y="619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137121</xdr:rowOff>
    </xdr:from>
    <xdr:ext cx="599010"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2608795" y="59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16472</xdr:rowOff>
    </xdr:from>
    <xdr:to>
      <xdr:col>10</xdr:col>
      <xdr:colOff>165100</xdr:colOff>
      <xdr:row>36</xdr:row>
      <xdr:rowOff>118072</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968500" y="618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134599</xdr:rowOff>
    </xdr:from>
    <xdr:ext cx="599010"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1719795" y="596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22644</xdr:rowOff>
    </xdr:from>
    <xdr:to>
      <xdr:col>6</xdr:col>
      <xdr:colOff>38100</xdr:colOff>
      <xdr:row>36</xdr:row>
      <xdr:rowOff>124244</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079500" y="619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140771</xdr:rowOff>
    </xdr:from>
    <xdr:ext cx="599010"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830795" y="59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a:extLst>
            <a:ext uri="{FF2B5EF4-FFF2-40B4-BE49-F238E27FC236}">
              <a16:creationId xmlns="" xmlns:a16="http://schemas.microsoft.com/office/drawing/2014/main" id="{00000000-0008-0000-0600-000074000000}"/>
            </a:ext>
          </a:extLst>
        </xdr:cNvPr>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a:extLst>
            <a:ext uri="{FF2B5EF4-FFF2-40B4-BE49-F238E27FC236}">
              <a16:creationId xmlns="" xmlns:a16="http://schemas.microsoft.com/office/drawing/2014/main" id="{00000000-0008-0000-0600-000076000000}"/>
            </a:ext>
          </a:extLst>
        </xdr:cNvPr>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a:extLst>
            <a:ext uri="{FF2B5EF4-FFF2-40B4-BE49-F238E27FC236}">
              <a16:creationId xmlns="" xmlns:a16="http://schemas.microsoft.com/office/drawing/2014/main" id="{00000000-0008-0000-0600-000077000000}"/>
            </a:ext>
          </a:extLst>
        </xdr:cNvPr>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16037</xdr:rowOff>
    </xdr:from>
    <xdr:to>
      <xdr:col>24</xdr:col>
      <xdr:colOff>63500</xdr:colOff>
      <xdr:row>57</xdr:row>
      <xdr:rowOff>34126</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flipV="1">
          <a:off x="3797300" y="9788687"/>
          <a:ext cx="838200" cy="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6271</xdr:rowOff>
    </xdr:from>
    <xdr:ext cx="599010" cy="259045"/>
    <xdr:sp macro="" textlink="">
      <xdr:nvSpPr>
        <xdr:cNvPr id="121" name="物件費平均値テキスト">
          <a:extLst>
            <a:ext uri="{FF2B5EF4-FFF2-40B4-BE49-F238E27FC236}">
              <a16:creationId xmlns="" xmlns:a16="http://schemas.microsoft.com/office/drawing/2014/main" id="{00000000-0008-0000-0600-000079000000}"/>
            </a:ext>
          </a:extLst>
        </xdr:cNvPr>
        <xdr:cNvSpPr txBox="1"/>
      </xdr:nvSpPr>
      <xdr:spPr>
        <a:xfrm>
          <a:off x="4686300" y="9778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a:extLst>
            <a:ext uri="{FF2B5EF4-FFF2-40B4-BE49-F238E27FC236}">
              <a16:creationId xmlns="" xmlns:a16="http://schemas.microsoft.com/office/drawing/2014/main" id="{00000000-0008-0000-0600-00007A000000}"/>
            </a:ext>
          </a:extLst>
        </xdr:cNvPr>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19205</xdr:rowOff>
    </xdr:from>
    <xdr:to>
      <xdr:col>19</xdr:col>
      <xdr:colOff>177800</xdr:colOff>
      <xdr:row>57</xdr:row>
      <xdr:rowOff>34126</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a:off x="2908300" y="9791855"/>
          <a:ext cx="889000" cy="1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103880</xdr:rowOff>
    </xdr:from>
    <xdr:ext cx="599010" cy="259045"/>
    <xdr:sp macro="" textlink="">
      <xdr:nvSpPr>
        <xdr:cNvPr id="125" name="テキスト ボックス 124">
          <a:extLst>
            <a:ext uri="{FF2B5EF4-FFF2-40B4-BE49-F238E27FC236}">
              <a16:creationId xmlns="" xmlns:a16="http://schemas.microsoft.com/office/drawing/2014/main" id="{00000000-0008-0000-0600-00007D000000}"/>
            </a:ext>
          </a:extLst>
        </xdr:cNvPr>
        <xdr:cNvSpPr txBox="1"/>
      </xdr:nvSpPr>
      <xdr:spPr>
        <a:xfrm>
          <a:off x="3497795" y="98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19205</xdr:rowOff>
    </xdr:from>
    <xdr:to>
      <xdr:col>15</xdr:col>
      <xdr:colOff>50800</xdr:colOff>
      <xdr:row>57</xdr:row>
      <xdr:rowOff>105932</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2019300" y="9791855"/>
          <a:ext cx="889000" cy="8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118632</xdr:rowOff>
    </xdr:from>
    <xdr:ext cx="599010"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2608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105932</xdr:rowOff>
    </xdr:from>
    <xdr:to>
      <xdr:col>10</xdr:col>
      <xdr:colOff>114300</xdr:colOff>
      <xdr:row>57</xdr:row>
      <xdr:rowOff>145728</xdr:rowOff>
    </xdr:to>
    <xdr:cxnSp macro="">
      <xdr:nvCxnSpPr>
        <xdr:cNvPr id="129" name="直線コネクタ 128">
          <a:extLst>
            <a:ext uri="{FF2B5EF4-FFF2-40B4-BE49-F238E27FC236}">
              <a16:creationId xmlns="" xmlns:a16="http://schemas.microsoft.com/office/drawing/2014/main" id="{00000000-0008-0000-0600-000081000000}"/>
            </a:ext>
          </a:extLst>
        </xdr:cNvPr>
        <xdr:cNvCxnSpPr/>
      </xdr:nvCxnSpPr>
      <xdr:spPr>
        <a:xfrm flipV="1">
          <a:off x="1130300" y="9878582"/>
          <a:ext cx="889000" cy="3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1968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1719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1079500" y="98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830795" y="96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136687</xdr:rowOff>
    </xdr:from>
    <xdr:to>
      <xdr:col>24</xdr:col>
      <xdr:colOff>114300</xdr:colOff>
      <xdr:row>57</xdr:row>
      <xdr:rowOff>66837</xdr:rowOff>
    </xdr:to>
    <xdr:sp macro="" textlink="">
      <xdr:nvSpPr>
        <xdr:cNvPr id="139" name="楕円 138">
          <a:extLst>
            <a:ext uri="{FF2B5EF4-FFF2-40B4-BE49-F238E27FC236}">
              <a16:creationId xmlns="" xmlns:a16="http://schemas.microsoft.com/office/drawing/2014/main" id="{00000000-0008-0000-0600-00008B000000}"/>
            </a:ext>
          </a:extLst>
        </xdr:cNvPr>
        <xdr:cNvSpPr/>
      </xdr:nvSpPr>
      <xdr:spPr>
        <a:xfrm>
          <a:off x="4584700" y="973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159564</xdr:rowOff>
    </xdr:from>
    <xdr:ext cx="599010" cy="259045"/>
    <xdr:sp macro="" textlink="">
      <xdr:nvSpPr>
        <xdr:cNvPr id="140" name="物件費該当値テキスト">
          <a:extLst>
            <a:ext uri="{FF2B5EF4-FFF2-40B4-BE49-F238E27FC236}">
              <a16:creationId xmlns="" xmlns:a16="http://schemas.microsoft.com/office/drawing/2014/main" id="{00000000-0008-0000-0600-00008C000000}"/>
            </a:ext>
          </a:extLst>
        </xdr:cNvPr>
        <xdr:cNvSpPr txBox="1"/>
      </xdr:nvSpPr>
      <xdr:spPr>
        <a:xfrm>
          <a:off x="4686300" y="95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154776</xdr:rowOff>
    </xdr:from>
    <xdr:to>
      <xdr:col>20</xdr:col>
      <xdr:colOff>38100</xdr:colOff>
      <xdr:row>57</xdr:row>
      <xdr:rowOff>84926</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3746500" y="97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101453</xdr:rowOff>
    </xdr:from>
    <xdr:ext cx="599010"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3497795" y="953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139855</xdr:rowOff>
    </xdr:from>
    <xdr:to>
      <xdr:col>15</xdr:col>
      <xdr:colOff>101600</xdr:colOff>
      <xdr:row>57</xdr:row>
      <xdr:rowOff>70005</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2857500" y="974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86532</xdr:rowOff>
    </xdr:from>
    <xdr:ext cx="599010"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2608795" y="951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55132</xdr:rowOff>
    </xdr:from>
    <xdr:to>
      <xdr:col>10</xdr:col>
      <xdr:colOff>165100</xdr:colOff>
      <xdr:row>57</xdr:row>
      <xdr:rowOff>156732</xdr:rowOff>
    </xdr:to>
    <xdr:sp macro="" textlink="">
      <xdr:nvSpPr>
        <xdr:cNvPr id="145" name="楕円 144">
          <a:extLst>
            <a:ext uri="{FF2B5EF4-FFF2-40B4-BE49-F238E27FC236}">
              <a16:creationId xmlns="" xmlns:a16="http://schemas.microsoft.com/office/drawing/2014/main" id="{00000000-0008-0000-0600-000091000000}"/>
            </a:ext>
          </a:extLst>
        </xdr:cNvPr>
        <xdr:cNvSpPr/>
      </xdr:nvSpPr>
      <xdr:spPr>
        <a:xfrm>
          <a:off x="1968500" y="982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147859</xdr:rowOff>
    </xdr:from>
    <xdr:ext cx="599010" cy="259045"/>
    <xdr:sp macro="" textlink="">
      <xdr:nvSpPr>
        <xdr:cNvPr id="146" name="テキスト ボックス 145">
          <a:extLst>
            <a:ext uri="{FF2B5EF4-FFF2-40B4-BE49-F238E27FC236}">
              <a16:creationId xmlns="" xmlns:a16="http://schemas.microsoft.com/office/drawing/2014/main" id="{00000000-0008-0000-0600-000092000000}"/>
            </a:ext>
          </a:extLst>
        </xdr:cNvPr>
        <xdr:cNvSpPr txBox="1"/>
      </xdr:nvSpPr>
      <xdr:spPr>
        <a:xfrm>
          <a:off x="1719795" y="9920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94928</xdr:rowOff>
    </xdr:from>
    <xdr:to>
      <xdr:col>6</xdr:col>
      <xdr:colOff>38100</xdr:colOff>
      <xdr:row>58</xdr:row>
      <xdr:rowOff>25078</xdr:rowOff>
    </xdr:to>
    <xdr:sp macro="" textlink="">
      <xdr:nvSpPr>
        <xdr:cNvPr id="147" name="楕円 146">
          <a:extLst>
            <a:ext uri="{FF2B5EF4-FFF2-40B4-BE49-F238E27FC236}">
              <a16:creationId xmlns="" xmlns:a16="http://schemas.microsoft.com/office/drawing/2014/main" id="{00000000-0008-0000-0600-000093000000}"/>
            </a:ext>
          </a:extLst>
        </xdr:cNvPr>
        <xdr:cNvSpPr/>
      </xdr:nvSpPr>
      <xdr:spPr>
        <a:xfrm>
          <a:off x="1079500" y="98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16205</xdr:rowOff>
    </xdr:from>
    <xdr:ext cx="534377" cy="259045"/>
    <xdr:sp macro="" textlink="">
      <xdr:nvSpPr>
        <xdr:cNvPr id="148" name="テキスト ボックス 147">
          <a:extLst>
            <a:ext uri="{FF2B5EF4-FFF2-40B4-BE49-F238E27FC236}">
              <a16:creationId xmlns="" xmlns:a16="http://schemas.microsoft.com/office/drawing/2014/main" id="{00000000-0008-0000-0600-000094000000}"/>
            </a:ext>
          </a:extLst>
        </xdr:cNvPr>
        <xdr:cNvSpPr txBox="1"/>
      </xdr:nvSpPr>
      <xdr:spPr>
        <a:xfrm>
          <a:off x="863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a:extLst>
            <a:ext uri="{FF2B5EF4-FFF2-40B4-BE49-F238E27FC236}">
              <a16:creationId xmlns="" xmlns:a16="http://schemas.microsoft.com/office/drawing/2014/main" id="{00000000-0008-0000-0600-0000AD000000}"/>
            </a:ext>
          </a:extLst>
        </xdr:cNvPr>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a:extLst>
            <a:ext uri="{FF2B5EF4-FFF2-40B4-BE49-F238E27FC236}">
              <a16:creationId xmlns="" xmlns:a16="http://schemas.microsoft.com/office/drawing/2014/main" id="{00000000-0008-0000-0600-0000AF000000}"/>
            </a:ext>
          </a:extLst>
        </xdr:cNvPr>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a:extLst>
            <a:ext uri="{FF2B5EF4-FFF2-40B4-BE49-F238E27FC236}">
              <a16:creationId xmlns="" xmlns:a16="http://schemas.microsoft.com/office/drawing/2014/main" id="{00000000-0008-0000-0600-0000B0000000}"/>
            </a:ext>
          </a:extLst>
        </xdr:cNvPr>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107906</xdr:rowOff>
    </xdr:from>
    <xdr:to>
      <xdr:col>24</xdr:col>
      <xdr:colOff>63500</xdr:colOff>
      <xdr:row>76</xdr:row>
      <xdr:rowOff>10903</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flipV="1">
          <a:off x="3797300" y="12795206"/>
          <a:ext cx="838200" cy="24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a:extLst>
            <a:ext uri="{FF2B5EF4-FFF2-40B4-BE49-F238E27FC236}">
              <a16:creationId xmlns="" xmlns:a16="http://schemas.microsoft.com/office/drawing/2014/main" id="{00000000-0008-0000-0600-0000B2000000}"/>
            </a:ext>
          </a:extLst>
        </xdr:cNvPr>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a:extLst>
            <a:ext uri="{FF2B5EF4-FFF2-40B4-BE49-F238E27FC236}">
              <a16:creationId xmlns="" xmlns:a16="http://schemas.microsoft.com/office/drawing/2014/main" id="{00000000-0008-0000-0600-0000B3000000}"/>
            </a:ext>
          </a:extLst>
        </xdr:cNvPr>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10903</xdr:rowOff>
    </xdr:from>
    <xdr:to>
      <xdr:col>19</xdr:col>
      <xdr:colOff>177800</xdr:colOff>
      <xdr:row>76</xdr:row>
      <xdr:rowOff>20086</xdr:rowOff>
    </xdr:to>
    <xdr:cxnSp macro="">
      <xdr:nvCxnSpPr>
        <xdr:cNvPr id="180" name="直線コネクタ 179">
          <a:extLst>
            <a:ext uri="{FF2B5EF4-FFF2-40B4-BE49-F238E27FC236}">
              <a16:creationId xmlns="" xmlns:a16="http://schemas.microsoft.com/office/drawing/2014/main" id="{00000000-0008-0000-0600-0000B4000000}"/>
            </a:ext>
          </a:extLst>
        </xdr:cNvPr>
        <xdr:cNvCxnSpPr/>
      </xdr:nvCxnSpPr>
      <xdr:spPr>
        <a:xfrm flipV="1">
          <a:off x="2908300" y="13041103"/>
          <a:ext cx="889000" cy="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a:extLst>
            <a:ext uri="{FF2B5EF4-FFF2-40B4-BE49-F238E27FC236}">
              <a16:creationId xmlns="" xmlns:a16="http://schemas.microsoft.com/office/drawing/2014/main" id="{00000000-0008-0000-0600-0000B5000000}"/>
            </a:ext>
          </a:extLst>
        </xdr:cNvPr>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a:extLst>
            <a:ext uri="{FF2B5EF4-FFF2-40B4-BE49-F238E27FC236}">
              <a16:creationId xmlns="" xmlns:a16="http://schemas.microsoft.com/office/drawing/2014/main" id="{00000000-0008-0000-0600-0000B6000000}"/>
            </a:ext>
          </a:extLst>
        </xdr:cNvPr>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168732</xdr:rowOff>
    </xdr:from>
    <xdr:to>
      <xdr:col>15</xdr:col>
      <xdr:colOff>50800</xdr:colOff>
      <xdr:row>76</xdr:row>
      <xdr:rowOff>20086</xdr:rowOff>
    </xdr:to>
    <xdr:cxnSp macro="">
      <xdr:nvCxnSpPr>
        <xdr:cNvPr id="183" name="直線コネクタ 182">
          <a:extLst>
            <a:ext uri="{FF2B5EF4-FFF2-40B4-BE49-F238E27FC236}">
              <a16:creationId xmlns="" xmlns:a16="http://schemas.microsoft.com/office/drawing/2014/main" id="{00000000-0008-0000-0600-0000B7000000}"/>
            </a:ext>
          </a:extLst>
        </xdr:cNvPr>
        <xdr:cNvCxnSpPr/>
      </xdr:nvCxnSpPr>
      <xdr:spPr>
        <a:xfrm>
          <a:off x="2019300" y="13027482"/>
          <a:ext cx="889000" cy="2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165570</xdr:rowOff>
    </xdr:from>
    <xdr:to>
      <xdr:col>10</xdr:col>
      <xdr:colOff>114300</xdr:colOff>
      <xdr:row>75</xdr:row>
      <xdr:rowOff>168732</xdr:rowOff>
    </xdr:to>
    <xdr:cxnSp macro="">
      <xdr:nvCxnSpPr>
        <xdr:cNvPr id="186" name="直線コネクタ 185">
          <a:extLst>
            <a:ext uri="{FF2B5EF4-FFF2-40B4-BE49-F238E27FC236}">
              <a16:creationId xmlns="" xmlns:a16="http://schemas.microsoft.com/office/drawing/2014/main" id="{00000000-0008-0000-0600-0000BA000000}"/>
            </a:ext>
          </a:extLst>
        </xdr:cNvPr>
        <xdr:cNvCxnSpPr/>
      </xdr:nvCxnSpPr>
      <xdr:spPr>
        <a:xfrm>
          <a:off x="1130300" y="12852870"/>
          <a:ext cx="889000" cy="17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1968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1752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a:extLst>
            <a:ext uri="{FF2B5EF4-FFF2-40B4-BE49-F238E27FC236}">
              <a16:creationId xmlns="" xmlns:a16="http://schemas.microsoft.com/office/drawing/2014/main" id="{00000000-0008-0000-0600-0000BD000000}"/>
            </a:ext>
          </a:extLst>
        </xdr:cNvPr>
        <xdr:cNvSpPr/>
      </xdr:nvSpPr>
      <xdr:spPr>
        <a:xfrm>
          <a:off x="1079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863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57106</xdr:rowOff>
    </xdr:from>
    <xdr:to>
      <xdr:col>24</xdr:col>
      <xdr:colOff>114300</xdr:colOff>
      <xdr:row>74</xdr:row>
      <xdr:rowOff>158706</xdr:rowOff>
    </xdr:to>
    <xdr:sp macro="" textlink="">
      <xdr:nvSpPr>
        <xdr:cNvPr id="196" name="楕円 195">
          <a:extLst>
            <a:ext uri="{FF2B5EF4-FFF2-40B4-BE49-F238E27FC236}">
              <a16:creationId xmlns="" xmlns:a16="http://schemas.microsoft.com/office/drawing/2014/main" id="{00000000-0008-0000-0600-0000C4000000}"/>
            </a:ext>
          </a:extLst>
        </xdr:cNvPr>
        <xdr:cNvSpPr/>
      </xdr:nvSpPr>
      <xdr:spPr>
        <a:xfrm>
          <a:off x="4584700" y="1274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79983</xdr:rowOff>
    </xdr:from>
    <xdr:ext cx="534377" cy="259045"/>
    <xdr:sp macro="" textlink="">
      <xdr:nvSpPr>
        <xdr:cNvPr id="197" name="維持補修費該当値テキスト">
          <a:extLst>
            <a:ext uri="{FF2B5EF4-FFF2-40B4-BE49-F238E27FC236}">
              <a16:creationId xmlns="" xmlns:a16="http://schemas.microsoft.com/office/drawing/2014/main" id="{00000000-0008-0000-0600-0000C5000000}"/>
            </a:ext>
          </a:extLst>
        </xdr:cNvPr>
        <xdr:cNvSpPr txBox="1"/>
      </xdr:nvSpPr>
      <xdr:spPr>
        <a:xfrm>
          <a:off x="4686300" y="1259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131553</xdr:rowOff>
    </xdr:from>
    <xdr:to>
      <xdr:col>20</xdr:col>
      <xdr:colOff>38100</xdr:colOff>
      <xdr:row>76</xdr:row>
      <xdr:rowOff>61703</xdr:rowOff>
    </xdr:to>
    <xdr:sp macro="" textlink="">
      <xdr:nvSpPr>
        <xdr:cNvPr id="198" name="楕円 197">
          <a:extLst>
            <a:ext uri="{FF2B5EF4-FFF2-40B4-BE49-F238E27FC236}">
              <a16:creationId xmlns="" xmlns:a16="http://schemas.microsoft.com/office/drawing/2014/main" id="{00000000-0008-0000-0600-0000C6000000}"/>
            </a:ext>
          </a:extLst>
        </xdr:cNvPr>
        <xdr:cNvSpPr/>
      </xdr:nvSpPr>
      <xdr:spPr>
        <a:xfrm>
          <a:off x="3746500" y="129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78230</xdr:rowOff>
    </xdr:from>
    <xdr:ext cx="534377" cy="259045"/>
    <xdr:sp macro="" textlink="">
      <xdr:nvSpPr>
        <xdr:cNvPr id="199" name="テキスト ボックス 198">
          <a:extLst>
            <a:ext uri="{FF2B5EF4-FFF2-40B4-BE49-F238E27FC236}">
              <a16:creationId xmlns="" xmlns:a16="http://schemas.microsoft.com/office/drawing/2014/main" id="{00000000-0008-0000-0600-0000C7000000}"/>
            </a:ext>
          </a:extLst>
        </xdr:cNvPr>
        <xdr:cNvSpPr txBox="1"/>
      </xdr:nvSpPr>
      <xdr:spPr>
        <a:xfrm>
          <a:off x="3530111" y="1276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140735</xdr:rowOff>
    </xdr:from>
    <xdr:to>
      <xdr:col>15</xdr:col>
      <xdr:colOff>101600</xdr:colOff>
      <xdr:row>76</xdr:row>
      <xdr:rowOff>70886</xdr:rowOff>
    </xdr:to>
    <xdr:sp macro="" textlink="">
      <xdr:nvSpPr>
        <xdr:cNvPr id="200" name="楕円 199">
          <a:extLst>
            <a:ext uri="{FF2B5EF4-FFF2-40B4-BE49-F238E27FC236}">
              <a16:creationId xmlns="" xmlns:a16="http://schemas.microsoft.com/office/drawing/2014/main" id="{00000000-0008-0000-0600-0000C8000000}"/>
            </a:ext>
          </a:extLst>
        </xdr:cNvPr>
        <xdr:cNvSpPr/>
      </xdr:nvSpPr>
      <xdr:spPr>
        <a:xfrm>
          <a:off x="2857500" y="129994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87412</xdr:rowOff>
    </xdr:from>
    <xdr:ext cx="534377" cy="259045"/>
    <xdr:sp macro="" textlink="">
      <xdr:nvSpPr>
        <xdr:cNvPr id="201" name="テキスト ボックス 200">
          <a:extLst>
            <a:ext uri="{FF2B5EF4-FFF2-40B4-BE49-F238E27FC236}">
              <a16:creationId xmlns="" xmlns:a16="http://schemas.microsoft.com/office/drawing/2014/main" id="{00000000-0008-0000-0600-0000C9000000}"/>
            </a:ext>
          </a:extLst>
        </xdr:cNvPr>
        <xdr:cNvSpPr txBox="1"/>
      </xdr:nvSpPr>
      <xdr:spPr>
        <a:xfrm>
          <a:off x="2641111" y="1277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117932</xdr:rowOff>
    </xdr:from>
    <xdr:to>
      <xdr:col>10</xdr:col>
      <xdr:colOff>165100</xdr:colOff>
      <xdr:row>76</xdr:row>
      <xdr:rowOff>48082</xdr:rowOff>
    </xdr:to>
    <xdr:sp macro="" textlink="">
      <xdr:nvSpPr>
        <xdr:cNvPr id="202" name="楕円 201">
          <a:extLst>
            <a:ext uri="{FF2B5EF4-FFF2-40B4-BE49-F238E27FC236}">
              <a16:creationId xmlns="" xmlns:a16="http://schemas.microsoft.com/office/drawing/2014/main" id="{00000000-0008-0000-0600-0000CA000000}"/>
            </a:ext>
          </a:extLst>
        </xdr:cNvPr>
        <xdr:cNvSpPr/>
      </xdr:nvSpPr>
      <xdr:spPr>
        <a:xfrm>
          <a:off x="1968500" y="129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64609</xdr:rowOff>
    </xdr:from>
    <xdr:ext cx="534377" cy="259045"/>
    <xdr:sp macro="" textlink="">
      <xdr:nvSpPr>
        <xdr:cNvPr id="203" name="テキスト ボックス 202">
          <a:extLst>
            <a:ext uri="{FF2B5EF4-FFF2-40B4-BE49-F238E27FC236}">
              <a16:creationId xmlns="" xmlns:a16="http://schemas.microsoft.com/office/drawing/2014/main" id="{00000000-0008-0000-0600-0000CB000000}"/>
            </a:ext>
          </a:extLst>
        </xdr:cNvPr>
        <xdr:cNvSpPr txBox="1"/>
      </xdr:nvSpPr>
      <xdr:spPr>
        <a:xfrm>
          <a:off x="1752111" y="1275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114770</xdr:rowOff>
    </xdr:from>
    <xdr:to>
      <xdr:col>6</xdr:col>
      <xdr:colOff>38100</xdr:colOff>
      <xdr:row>75</xdr:row>
      <xdr:rowOff>44920</xdr:rowOff>
    </xdr:to>
    <xdr:sp macro="" textlink="">
      <xdr:nvSpPr>
        <xdr:cNvPr id="204" name="楕円 203">
          <a:extLst>
            <a:ext uri="{FF2B5EF4-FFF2-40B4-BE49-F238E27FC236}">
              <a16:creationId xmlns="" xmlns:a16="http://schemas.microsoft.com/office/drawing/2014/main" id="{00000000-0008-0000-0600-0000CC000000}"/>
            </a:ext>
          </a:extLst>
        </xdr:cNvPr>
        <xdr:cNvSpPr/>
      </xdr:nvSpPr>
      <xdr:spPr>
        <a:xfrm>
          <a:off x="1079500" y="128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61447</xdr:rowOff>
    </xdr:from>
    <xdr:ext cx="534377" cy="259045"/>
    <xdr:sp macro="" textlink="">
      <xdr:nvSpPr>
        <xdr:cNvPr id="205" name="テキスト ボックス 204">
          <a:extLst>
            <a:ext uri="{FF2B5EF4-FFF2-40B4-BE49-F238E27FC236}">
              <a16:creationId xmlns="" xmlns:a16="http://schemas.microsoft.com/office/drawing/2014/main" id="{00000000-0008-0000-0600-0000CD000000}"/>
            </a:ext>
          </a:extLst>
        </xdr:cNvPr>
        <xdr:cNvSpPr txBox="1"/>
      </xdr:nvSpPr>
      <xdr:spPr>
        <a:xfrm>
          <a:off x="863111" y="1257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a:extLst>
            <a:ext uri="{FF2B5EF4-FFF2-40B4-BE49-F238E27FC236}">
              <a16:creationId xmlns="" xmlns:a16="http://schemas.microsoft.com/office/drawing/2014/main" id="{00000000-0008-0000-0600-0000E7000000}"/>
            </a:ext>
          </a:extLst>
        </xdr:cNvPr>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a:extLst>
            <a:ext uri="{FF2B5EF4-FFF2-40B4-BE49-F238E27FC236}">
              <a16:creationId xmlns="" xmlns:a16="http://schemas.microsoft.com/office/drawing/2014/main" id="{00000000-0008-0000-0600-0000E9000000}"/>
            </a:ext>
          </a:extLst>
        </xdr:cNvPr>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a:extLst>
            <a:ext uri="{FF2B5EF4-FFF2-40B4-BE49-F238E27FC236}">
              <a16:creationId xmlns="" xmlns:a16="http://schemas.microsoft.com/office/drawing/2014/main" id="{00000000-0008-0000-0600-0000EA000000}"/>
            </a:ext>
          </a:extLst>
        </xdr:cNvPr>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126619</xdr:rowOff>
    </xdr:from>
    <xdr:to>
      <xdr:col>24</xdr:col>
      <xdr:colOff>63500</xdr:colOff>
      <xdr:row>97</xdr:row>
      <xdr:rowOff>128981</xdr:rowOff>
    </xdr:to>
    <xdr:cxnSp macro="">
      <xdr:nvCxnSpPr>
        <xdr:cNvPr id="235" name="直線コネクタ 234">
          <a:extLst>
            <a:ext uri="{FF2B5EF4-FFF2-40B4-BE49-F238E27FC236}">
              <a16:creationId xmlns="" xmlns:a16="http://schemas.microsoft.com/office/drawing/2014/main" id="{00000000-0008-0000-0600-0000EB000000}"/>
            </a:ext>
          </a:extLst>
        </xdr:cNvPr>
        <xdr:cNvCxnSpPr/>
      </xdr:nvCxnSpPr>
      <xdr:spPr>
        <a:xfrm flipV="1">
          <a:off x="3797300" y="16757269"/>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159351</xdr:rowOff>
    </xdr:from>
    <xdr:ext cx="534377" cy="259045"/>
    <xdr:sp macro="" textlink="">
      <xdr:nvSpPr>
        <xdr:cNvPr id="236" name="扶助費平均値テキスト">
          <a:extLst>
            <a:ext uri="{FF2B5EF4-FFF2-40B4-BE49-F238E27FC236}">
              <a16:creationId xmlns="" xmlns:a16="http://schemas.microsoft.com/office/drawing/2014/main" id="{00000000-0008-0000-0600-0000EC000000}"/>
            </a:ext>
          </a:extLst>
        </xdr:cNvPr>
        <xdr:cNvSpPr txBox="1"/>
      </xdr:nvSpPr>
      <xdr:spPr>
        <a:xfrm>
          <a:off x="4686300" y="16447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a:extLst>
            <a:ext uri="{FF2B5EF4-FFF2-40B4-BE49-F238E27FC236}">
              <a16:creationId xmlns="" xmlns:a16="http://schemas.microsoft.com/office/drawing/2014/main" id="{00000000-0008-0000-0600-0000ED000000}"/>
            </a:ext>
          </a:extLst>
        </xdr:cNvPr>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128981</xdr:rowOff>
    </xdr:from>
    <xdr:to>
      <xdr:col>19</xdr:col>
      <xdr:colOff>177800</xdr:colOff>
      <xdr:row>98</xdr:row>
      <xdr:rowOff>31395</xdr:rowOff>
    </xdr:to>
    <xdr:cxnSp macro="">
      <xdr:nvCxnSpPr>
        <xdr:cNvPr id="238" name="直線コネクタ 237">
          <a:extLst>
            <a:ext uri="{FF2B5EF4-FFF2-40B4-BE49-F238E27FC236}">
              <a16:creationId xmlns="" xmlns:a16="http://schemas.microsoft.com/office/drawing/2014/main" id="{00000000-0008-0000-0600-0000EE000000}"/>
            </a:ext>
          </a:extLst>
        </xdr:cNvPr>
        <xdr:cNvCxnSpPr/>
      </xdr:nvCxnSpPr>
      <xdr:spPr>
        <a:xfrm flipV="1">
          <a:off x="2908300" y="16759631"/>
          <a:ext cx="889000" cy="7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a:extLst>
            <a:ext uri="{FF2B5EF4-FFF2-40B4-BE49-F238E27FC236}">
              <a16:creationId xmlns="" xmlns:a16="http://schemas.microsoft.com/office/drawing/2014/main" id="{00000000-0008-0000-0600-0000EF000000}"/>
            </a:ext>
          </a:extLst>
        </xdr:cNvPr>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80370</xdr:rowOff>
    </xdr:from>
    <xdr:ext cx="534377" cy="259045"/>
    <xdr:sp macro="" textlink="">
      <xdr:nvSpPr>
        <xdr:cNvPr id="240" name="テキスト ボックス 239">
          <a:extLst>
            <a:ext uri="{FF2B5EF4-FFF2-40B4-BE49-F238E27FC236}">
              <a16:creationId xmlns="" xmlns:a16="http://schemas.microsoft.com/office/drawing/2014/main" id="{00000000-0008-0000-0600-0000F0000000}"/>
            </a:ext>
          </a:extLst>
        </xdr:cNvPr>
        <xdr:cNvSpPr txBox="1"/>
      </xdr:nvSpPr>
      <xdr:spPr>
        <a:xfrm>
          <a:off x="3530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31395</xdr:rowOff>
    </xdr:from>
    <xdr:to>
      <xdr:col>15</xdr:col>
      <xdr:colOff>50800</xdr:colOff>
      <xdr:row>98</xdr:row>
      <xdr:rowOff>38215</xdr:rowOff>
    </xdr:to>
    <xdr:cxnSp macro="">
      <xdr:nvCxnSpPr>
        <xdr:cNvPr id="241" name="直線コネクタ 240">
          <a:extLst>
            <a:ext uri="{FF2B5EF4-FFF2-40B4-BE49-F238E27FC236}">
              <a16:creationId xmlns="" xmlns:a16="http://schemas.microsoft.com/office/drawing/2014/main" id="{00000000-0008-0000-0600-0000F1000000}"/>
            </a:ext>
          </a:extLst>
        </xdr:cNvPr>
        <xdr:cNvCxnSpPr/>
      </xdr:nvCxnSpPr>
      <xdr:spPr>
        <a:xfrm flipV="1">
          <a:off x="2019300" y="16833495"/>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a:extLst>
            <a:ext uri="{FF2B5EF4-FFF2-40B4-BE49-F238E27FC236}">
              <a16:creationId xmlns="" xmlns:a16="http://schemas.microsoft.com/office/drawing/2014/main" id="{00000000-0008-0000-0600-0000F2000000}"/>
            </a:ext>
          </a:extLst>
        </xdr:cNvPr>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138980</xdr:rowOff>
    </xdr:from>
    <xdr:ext cx="534377" cy="259045"/>
    <xdr:sp macro="" textlink="">
      <xdr:nvSpPr>
        <xdr:cNvPr id="243" name="テキスト ボックス 242">
          <a:extLst>
            <a:ext uri="{FF2B5EF4-FFF2-40B4-BE49-F238E27FC236}">
              <a16:creationId xmlns="" xmlns:a16="http://schemas.microsoft.com/office/drawing/2014/main" id="{00000000-0008-0000-0600-0000F3000000}"/>
            </a:ext>
          </a:extLst>
        </xdr:cNvPr>
        <xdr:cNvSpPr txBox="1"/>
      </xdr:nvSpPr>
      <xdr:spPr>
        <a:xfrm>
          <a:off x="2641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38215</xdr:rowOff>
    </xdr:from>
    <xdr:to>
      <xdr:col>10</xdr:col>
      <xdr:colOff>114300</xdr:colOff>
      <xdr:row>98</xdr:row>
      <xdr:rowOff>110249</xdr:rowOff>
    </xdr:to>
    <xdr:cxnSp macro="">
      <xdr:nvCxnSpPr>
        <xdr:cNvPr id="244" name="直線コネクタ 243">
          <a:extLst>
            <a:ext uri="{FF2B5EF4-FFF2-40B4-BE49-F238E27FC236}">
              <a16:creationId xmlns="" xmlns:a16="http://schemas.microsoft.com/office/drawing/2014/main" id="{00000000-0008-0000-0600-0000F4000000}"/>
            </a:ext>
          </a:extLst>
        </xdr:cNvPr>
        <xdr:cNvCxnSpPr/>
      </xdr:nvCxnSpPr>
      <xdr:spPr>
        <a:xfrm flipV="1">
          <a:off x="1130300" y="16840315"/>
          <a:ext cx="889000" cy="7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a:extLst>
            <a:ext uri="{FF2B5EF4-FFF2-40B4-BE49-F238E27FC236}">
              <a16:creationId xmlns="" xmlns:a16="http://schemas.microsoft.com/office/drawing/2014/main" id="{00000000-0008-0000-0600-0000F5000000}"/>
            </a:ext>
          </a:extLst>
        </xdr:cNvPr>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152976</xdr:rowOff>
    </xdr:from>
    <xdr:ext cx="534377" cy="259045"/>
    <xdr:sp macro="" textlink="">
      <xdr:nvSpPr>
        <xdr:cNvPr id="246" name="テキスト ボックス 245">
          <a:extLst>
            <a:ext uri="{FF2B5EF4-FFF2-40B4-BE49-F238E27FC236}">
              <a16:creationId xmlns="" xmlns:a16="http://schemas.microsoft.com/office/drawing/2014/main" id="{00000000-0008-0000-0600-0000F6000000}"/>
            </a:ext>
          </a:extLst>
        </xdr:cNvPr>
        <xdr:cNvSpPr txBox="1"/>
      </xdr:nvSpPr>
      <xdr:spPr>
        <a:xfrm>
          <a:off x="1752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a:extLst>
            <a:ext uri="{FF2B5EF4-FFF2-40B4-BE49-F238E27FC236}">
              <a16:creationId xmlns="" xmlns:a16="http://schemas.microsoft.com/office/drawing/2014/main" id="{00000000-0008-0000-0600-0000F7000000}"/>
            </a:ext>
          </a:extLst>
        </xdr:cNvPr>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41966</xdr:rowOff>
    </xdr:from>
    <xdr:ext cx="534377"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863111" y="1650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75819</xdr:rowOff>
    </xdr:from>
    <xdr:to>
      <xdr:col>24</xdr:col>
      <xdr:colOff>114300</xdr:colOff>
      <xdr:row>98</xdr:row>
      <xdr:rowOff>5969</xdr:rowOff>
    </xdr:to>
    <xdr:sp macro="" textlink="">
      <xdr:nvSpPr>
        <xdr:cNvPr id="254" name="楕円 253">
          <a:extLst>
            <a:ext uri="{FF2B5EF4-FFF2-40B4-BE49-F238E27FC236}">
              <a16:creationId xmlns="" xmlns:a16="http://schemas.microsoft.com/office/drawing/2014/main" id="{00000000-0008-0000-0600-0000FE000000}"/>
            </a:ext>
          </a:extLst>
        </xdr:cNvPr>
        <xdr:cNvSpPr/>
      </xdr:nvSpPr>
      <xdr:spPr>
        <a:xfrm>
          <a:off x="4584700" y="167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54246</xdr:rowOff>
    </xdr:from>
    <xdr:ext cx="534377" cy="259045"/>
    <xdr:sp macro="" textlink="">
      <xdr:nvSpPr>
        <xdr:cNvPr id="255" name="扶助費該当値テキスト">
          <a:extLst>
            <a:ext uri="{FF2B5EF4-FFF2-40B4-BE49-F238E27FC236}">
              <a16:creationId xmlns="" xmlns:a16="http://schemas.microsoft.com/office/drawing/2014/main" id="{00000000-0008-0000-0600-0000FF000000}"/>
            </a:ext>
          </a:extLst>
        </xdr:cNvPr>
        <xdr:cNvSpPr txBox="1"/>
      </xdr:nvSpPr>
      <xdr:spPr>
        <a:xfrm>
          <a:off x="4686300" y="1668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78181</xdr:rowOff>
    </xdr:from>
    <xdr:to>
      <xdr:col>20</xdr:col>
      <xdr:colOff>38100</xdr:colOff>
      <xdr:row>98</xdr:row>
      <xdr:rowOff>8331</xdr:rowOff>
    </xdr:to>
    <xdr:sp macro="" textlink="">
      <xdr:nvSpPr>
        <xdr:cNvPr id="256" name="楕円 255">
          <a:extLst>
            <a:ext uri="{FF2B5EF4-FFF2-40B4-BE49-F238E27FC236}">
              <a16:creationId xmlns="" xmlns:a16="http://schemas.microsoft.com/office/drawing/2014/main" id="{00000000-0008-0000-0600-000000010000}"/>
            </a:ext>
          </a:extLst>
        </xdr:cNvPr>
        <xdr:cNvSpPr/>
      </xdr:nvSpPr>
      <xdr:spPr>
        <a:xfrm>
          <a:off x="3746500" y="167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170908</xdr:rowOff>
    </xdr:from>
    <xdr:ext cx="534377"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3530111" y="1680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152045</xdr:rowOff>
    </xdr:from>
    <xdr:to>
      <xdr:col>15</xdr:col>
      <xdr:colOff>101600</xdr:colOff>
      <xdr:row>98</xdr:row>
      <xdr:rowOff>82195</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2857500" y="1678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73322</xdr:rowOff>
    </xdr:from>
    <xdr:ext cx="534377" cy="259045"/>
    <xdr:sp macro="" textlink="">
      <xdr:nvSpPr>
        <xdr:cNvPr id="259" name="テキスト ボックス 258">
          <a:extLst>
            <a:ext uri="{FF2B5EF4-FFF2-40B4-BE49-F238E27FC236}">
              <a16:creationId xmlns="" xmlns:a16="http://schemas.microsoft.com/office/drawing/2014/main" id="{00000000-0008-0000-0600-000003010000}"/>
            </a:ext>
          </a:extLst>
        </xdr:cNvPr>
        <xdr:cNvSpPr txBox="1"/>
      </xdr:nvSpPr>
      <xdr:spPr>
        <a:xfrm>
          <a:off x="2641111" y="1687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158865</xdr:rowOff>
    </xdr:from>
    <xdr:to>
      <xdr:col>10</xdr:col>
      <xdr:colOff>165100</xdr:colOff>
      <xdr:row>98</xdr:row>
      <xdr:rowOff>89015</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1968500" y="167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80142</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1752111" y="1688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59449</xdr:rowOff>
    </xdr:from>
    <xdr:to>
      <xdr:col>6</xdr:col>
      <xdr:colOff>38100</xdr:colOff>
      <xdr:row>98</xdr:row>
      <xdr:rowOff>161049</xdr:rowOff>
    </xdr:to>
    <xdr:sp macro="" textlink="">
      <xdr:nvSpPr>
        <xdr:cNvPr id="262" name="楕円 261">
          <a:extLst>
            <a:ext uri="{FF2B5EF4-FFF2-40B4-BE49-F238E27FC236}">
              <a16:creationId xmlns="" xmlns:a16="http://schemas.microsoft.com/office/drawing/2014/main" id="{00000000-0008-0000-0600-000006010000}"/>
            </a:ext>
          </a:extLst>
        </xdr:cNvPr>
        <xdr:cNvSpPr/>
      </xdr:nvSpPr>
      <xdr:spPr>
        <a:xfrm>
          <a:off x="1079500" y="1686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152176</xdr:rowOff>
    </xdr:from>
    <xdr:ext cx="534377" cy="259045"/>
    <xdr:sp macro="" textlink="">
      <xdr:nvSpPr>
        <xdr:cNvPr id="263" name="テキスト ボックス 262">
          <a:extLst>
            <a:ext uri="{FF2B5EF4-FFF2-40B4-BE49-F238E27FC236}">
              <a16:creationId xmlns="" xmlns:a16="http://schemas.microsoft.com/office/drawing/2014/main" id="{00000000-0008-0000-0600-000007010000}"/>
            </a:ext>
          </a:extLst>
        </xdr:cNvPr>
        <xdr:cNvSpPr txBox="1"/>
      </xdr:nvSpPr>
      <xdr:spPr>
        <a:xfrm>
          <a:off x="863111" y="1695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a:extLst>
            <a:ext uri="{FF2B5EF4-FFF2-40B4-BE49-F238E27FC236}">
              <a16:creationId xmlns="" xmlns:a16="http://schemas.microsoft.com/office/drawing/2014/main" id="{00000000-0008-0000-0600-00001D010000}"/>
            </a:ext>
          </a:extLst>
        </xdr:cNvPr>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a:extLst>
            <a:ext uri="{FF2B5EF4-FFF2-40B4-BE49-F238E27FC236}">
              <a16:creationId xmlns="" xmlns:a16="http://schemas.microsoft.com/office/drawing/2014/main" id="{00000000-0008-0000-0600-00001E010000}"/>
            </a:ext>
          </a:extLst>
        </xdr:cNvPr>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a:extLst>
            <a:ext uri="{FF2B5EF4-FFF2-40B4-BE49-F238E27FC236}">
              <a16:creationId xmlns="" xmlns:a16="http://schemas.microsoft.com/office/drawing/2014/main" id="{00000000-0008-0000-0600-00001F010000}"/>
            </a:ext>
          </a:extLst>
        </xdr:cNvPr>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a:extLst>
            <a:ext uri="{FF2B5EF4-FFF2-40B4-BE49-F238E27FC236}">
              <a16:creationId xmlns="" xmlns:a16="http://schemas.microsoft.com/office/drawing/2014/main" id="{00000000-0008-0000-0600-000020010000}"/>
            </a:ext>
          </a:extLst>
        </xdr:cNvPr>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a:extLst>
            <a:ext uri="{FF2B5EF4-FFF2-40B4-BE49-F238E27FC236}">
              <a16:creationId xmlns="" xmlns:a16="http://schemas.microsoft.com/office/drawing/2014/main" id="{00000000-0008-0000-0600-000021010000}"/>
            </a:ext>
          </a:extLst>
        </xdr:cNvPr>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16894</xdr:rowOff>
    </xdr:from>
    <xdr:to>
      <xdr:col>55</xdr:col>
      <xdr:colOff>0</xdr:colOff>
      <xdr:row>36</xdr:row>
      <xdr:rowOff>130460</xdr:rowOff>
    </xdr:to>
    <xdr:cxnSp macro="">
      <xdr:nvCxnSpPr>
        <xdr:cNvPr id="290" name="直線コネクタ 289">
          <a:extLst>
            <a:ext uri="{FF2B5EF4-FFF2-40B4-BE49-F238E27FC236}">
              <a16:creationId xmlns="" xmlns:a16="http://schemas.microsoft.com/office/drawing/2014/main" id="{00000000-0008-0000-0600-000022010000}"/>
            </a:ext>
          </a:extLst>
        </xdr:cNvPr>
        <xdr:cNvCxnSpPr/>
      </xdr:nvCxnSpPr>
      <xdr:spPr>
        <a:xfrm flipV="1">
          <a:off x="9639300" y="6189094"/>
          <a:ext cx="838200" cy="11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a:extLst>
            <a:ext uri="{FF2B5EF4-FFF2-40B4-BE49-F238E27FC236}">
              <a16:creationId xmlns="" xmlns:a16="http://schemas.microsoft.com/office/drawing/2014/main" id="{00000000-0008-0000-0600-000023010000}"/>
            </a:ext>
          </a:extLst>
        </xdr:cNvPr>
        <xdr:cNvSpPr txBox="1"/>
      </xdr:nvSpPr>
      <xdr:spPr>
        <a:xfrm>
          <a:off x="10528300" y="6347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a:extLst>
            <a:ext uri="{FF2B5EF4-FFF2-40B4-BE49-F238E27FC236}">
              <a16:creationId xmlns="" xmlns:a16="http://schemas.microsoft.com/office/drawing/2014/main" id="{00000000-0008-0000-0600-000024010000}"/>
            </a:ext>
          </a:extLst>
        </xdr:cNvPr>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130460</xdr:rowOff>
    </xdr:from>
    <xdr:to>
      <xdr:col>50</xdr:col>
      <xdr:colOff>114300</xdr:colOff>
      <xdr:row>36</xdr:row>
      <xdr:rowOff>138962</xdr:rowOff>
    </xdr:to>
    <xdr:cxnSp macro="">
      <xdr:nvCxnSpPr>
        <xdr:cNvPr id="293" name="直線コネクタ 292">
          <a:extLst>
            <a:ext uri="{FF2B5EF4-FFF2-40B4-BE49-F238E27FC236}">
              <a16:creationId xmlns="" xmlns:a16="http://schemas.microsoft.com/office/drawing/2014/main" id="{00000000-0008-0000-0600-000025010000}"/>
            </a:ext>
          </a:extLst>
        </xdr:cNvPr>
        <xdr:cNvCxnSpPr/>
      </xdr:nvCxnSpPr>
      <xdr:spPr>
        <a:xfrm flipV="1">
          <a:off x="8750300" y="6302660"/>
          <a:ext cx="889000" cy="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a:extLst>
            <a:ext uri="{FF2B5EF4-FFF2-40B4-BE49-F238E27FC236}">
              <a16:creationId xmlns="" xmlns:a16="http://schemas.microsoft.com/office/drawing/2014/main" id="{00000000-0008-0000-0600-000026010000}"/>
            </a:ext>
          </a:extLst>
        </xdr:cNvPr>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a:extLst>
            <a:ext uri="{FF2B5EF4-FFF2-40B4-BE49-F238E27FC236}">
              <a16:creationId xmlns="" xmlns:a16="http://schemas.microsoft.com/office/drawing/2014/main" id="{00000000-0008-0000-0600-000027010000}"/>
            </a:ext>
          </a:extLst>
        </xdr:cNvPr>
        <xdr:cNvSpPr txBox="1"/>
      </xdr:nvSpPr>
      <xdr:spPr>
        <a:xfrm>
          <a:off x="9372111" y="647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138962</xdr:rowOff>
    </xdr:from>
    <xdr:to>
      <xdr:col>45</xdr:col>
      <xdr:colOff>177800</xdr:colOff>
      <xdr:row>37</xdr:row>
      <xdr:rowOff>133478</xdr:rowOff>
    </xdr:to>
    <xdr:cxnSp macro="">
      <xdr:nvCxnSpPr>
        <xdr:cNvPr id="296" name="直線コネクタ 295">
          <a:extLst>
            <a:ext uri="{FF2B5EF4-FFF2-40B4-BE49-F238E27FC236}">
              <a16:creationId xmlns="" xmlns:a16="http://schemas.microsoft.com/office/drawing/2014/main" id="{00000000-0008-0000-0600-000028010000}"/>
            </a:ext>
          </a:extLst>
        </xdr:cNvPr>
        <xdr:cNvCxnSpPr/>
      </xdr:nvCxnSpPr>
      <xdr:spPr>
        <a:xfrm flipV="1">
          <a:off x="7861300" y="6311162"/>
          <a:ext cx="889000" cy="16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a:extLst>
            <a:ext uri="{FF2B5EF4-FFF2-40B4-BE49-F238E27FC236}">
              <a16:creationId xmlns="" xmlns:a16="http://schemas.microsoft.com/office/drawing/2014/main" id="{00000000-0008-0000-0600-000029010000}"/>
            </a:ext>
          </a:extLst>
        </xdr:cNvPr>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a:extLst>
            <a:ext uri="{FF2B5EF4-FFF2-40B4-BE49-F238E27FC236}">
              <a16:creationId xmlns="" xmlns:a16="http://schemas.microsoft.com/office/drawing/2014/main" id="{00000000-0008-0000-0600-00002A010000}"/>
            </a:ext>
          </a:extLst>
        </xdr:cNvPr>
        <xdr:cNvSpPr txBox="1"/>
      </xdr:nvSpPr>
      <xdr:spPr>
        <a:xfrm>
          <a:off x="8483111" y="648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133478</xdr:rowOff>
    </xdr:from>
    <xdr:to>
      <xdr:col>41</xdr:col>
      <xdr:colOff>50800</xdr:colOff>
      <xdr:row>37</xdr:row>
      <xdr:rowOff>153651</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flipV="1">
          <a:off x="6972300" y="6477128"/>
          <a:ext cx="889000" cy="2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a:extLst>
            <a:ext uri="{FF2B5EF4-FFF2-40B4-BE49-F238E27FC236}">
              <a16:creationId xmlns="" xmlns:a16="http://schemas.microsoft.com/office/drawing/2014/main" id="{00000000-0008-0000-0600-00002C010000}"/>
            </a:ext>
          </a:extLst>
        </xdr:cNvPr>
        <xdr:cNvSpPr/>
      </xdr:nvSpPr>
      <xdr:spPr>
        <a:xfrm>
          <a:off x="7810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4405</xdr:rowOff>
    </xdr:from>
    <xdr:ext cx="534377"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7594111" y="617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a:extLst>
            <a:ext uri="{FF2B5EF4-FFF2-40B4-BE49-F238E27FC236}">
              <a16:creationId xmlns="" xmlns:a16="http://schemas.microsoft.com/office/drawing/2014/main" id="{00000000-0008-0000-0600-00002E010000}"/>
            </a:ext>
          </a:extLst>
        </xdr:cNvPr>
        <xdr:cNvSpPr/>
      </xdr:nvSpPr>
      <xdr:spPr>
        <a:xfrm>
          <a:off x="6921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18718</xdr:rowOff>
    </xdr:from>
    <xdr:ext cx="534377" cy="259045"/>
    <xdr:sp macro="" textlink="">
      <xdr:nvSpPr>
        <xdr:cNvPr id="303" name="テキスト ボックス 302">
          <a:extLst>
            <a:ext uri="{FF2B5EF4-FFF2-40B4-BE49-F238E27FC236}">
              <a16:creationId xmlns="" xmlns:a16="http://schemas.microsoft.com/office/drawing/2014/main" id="{00000000-0008-0000-0600-00002F010000}"/>
            </a:ext>
          </a:extLst>
        </xdr:cNvPr>
        <xdr:cNvSpPr txBox="1"/>
      </xdr:nvSpPr>
      <xdr:spPr>
        <a:xfrm>
          <a:off x="6705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137544</xdr:rowOff>
    </xdr:from>
    <xdr:to>
      <xdr:col>55</xdr:col>
      <xdr:colOff>50800</xdr:colOff>
      <xdr:row>36</xdr:row>
      <xdr:rowOff>67694</xdr:rowOff>
    </xdr:to>
    <xdr:sp macro="" textlink="">
      <xdr:nvSpPr>
        <xdr:cNvPr id="309" name="楕円 308">
          <a:extLst>
            <a:ext uri="{FF2B5EF4-FFF2-40B4-BE49-F238E27FC236}">
              <a16:creationId xmlns="" xmlns:a16="http://schemas.microsoft.com/office/drawing/2014/main" id="{00000000-0008-0000-0600-000035010000}"/>
            </a:ext>
          </a:extLst>
        </xdr:cNvPr>
        <xdr:cNvSpPr/>
      </xdr:nvSpPr>
      <xdr:spPr>
        <a:xfrm>
          <a:off x="10426700" y="613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160421</xdr:rowOff>
    </xdr:from>
    <xdr:ext cx="599010" cy="259045"/>
    <xdr:sp macro="" textlink="">
      <xdr:nvSpPr>
        <xdr:cNvPr id="310" name="補助費等該当値テキスト">
          <a:extLst>
            <a:ext uri="{FF2B5EF4-FFF2-40B4-BE49-F238E27FC236}">
              <a16:creationId xmlns="" xmlns:a16="http://schemas.microsoft.com/office/drawing/2014/main" id="{00000000-0008-0000-0600-000036010000}"/>
            </a:ext>
          </a:extLst>
        </xdr:cNvPr>
        <xdr:cNvSpPr txBox="1"/>
      </xdr:nvSpPr>
      <xdr:spPr>
        <a:xfrm>
          <a:off x="10528300" y="598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79660</xdr:rowOff>
    </xdr:from>
    <xdr:to>
      <xdr:col>50</xdr:col>
      <xdr:colOff>165100</xdr:colOff>
      <xdr:row>37</xdr:row>
      <xdr:rowOff>9810</xdr:rowOff>
    </xdr:to>
    <xdr:sp macro="" textlink="">
      <xdr:nvSpPr>
        <xdr:cNvPr id="311" name="楕円 310">
          <a:extLst>
            <a:ext uri="{FF2B5EF4-FFF2-40B4-BE49-F238E27FC236}">
              <a16:creationId xmlns="" xmlns:a16="http://schemas.microsoft.com/office/drawing/2014/main" id="{00000000-0008-0000-0600-000037010000}"/>
            </a:ext>
          </a:extLst>
        </xdr:cNvPr>
        <xdr:cNvSpPr/>
      </xdr:nvSpPr>
      <xdr:spPr>
        <a:xfrm>
          <a:off x="9588500" y="62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26337</xdr:rowOff>
    </xdr:from>
    <xdr:ext cx="599010"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9339795" y="602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88162</xdr:rowOff>
    </xdr:from>
    <xdr:to>
      <xdr:col>46</xdr:col>
      <xdr:colOff>38100</xdr:colOff>
      <xdr:row>37</xdr:row>
      <xdr:rowOff>18312</xdr:rowOff>
    </xdr:to>
    <xdr:sp macro="" textlink="">
      <xdr:nvSpPr>
        <xdr:cNvPr id="313" name="楕円 312">
          <a:extLst>
            <a:ext uri="{FF2B5EF4-FFF2-40B4-BE49-F238E27FC236}">
              <a16:creationId xmlns="" xmlns:a16="http://schemas.microsoft.com/office/drawing/2014/main" id="{00000000-0008-0000-0600-000039010000}"/>
            </a:ext>
          </a:extLst>
        </xdr:cNvPr>
        <xdr:cNvSpPr/>
      </xdr:nvSpPr>
      <xdr:spPr>
        <a:xfrm>
          <a:off x="8699500" y="626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34839</xdr:rowOff>
    </xdr:from>
    <xdr:ext cx="59901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8450795" y="603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82678</xdr:rowOff>
    </xdr:from>
    <xdr:to>
      <xdr:col>41</xdr:col>
      <xdr:colOff>101600</xdr:colOff>
      <xdr:row>38</xdr:row>
      <xdr:rowOff>12827</xdr:rowOff>
    </xdr:to>
    <xdr:sp macro="" textlink="">
      <xdr:nvSpPr>
        <xdr:cNvPr id="315" name="楕円 314">
          <a:extLst>
            <a:ext uri="{FF2B5EF4-FFF2-40B4-BE49-F238E27FC236}">
              <a16:creationId xmlns="" xmlns:a16="http://schemas.microsoft.com/office/drawing/2014/main" id="{00000000-0008-0000-0600-00003B010000}"/>
            </a:ext>
          </a:extLst>
        </xdr:cNvPr>
        <xdr:cNvSpPr/>
      </xdr:nvSpPr>
      <xdr:spPr>
        <a:xfrm>
          <a:off x="7810500" y="64263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3954</xdr:rowOff>
    </xdr:from>
    <xdr:ext cx="534377" cy="259045"/>
    <xdr:sp macro="" textlink="">
      <xdr:nvSpPr>
        <xdr:cNvPr id="316" name="テキスト ボックス 315">
          <a:extLst>
            <a:ext uri="{FF2B5EF4-FFF2-40B4-BE49-F238E27FC236}">
              <a16:creationId xmlns="" xmlns:a16="http://schemas.microsoft.com/office/drawing/2014/main" id="{00000000-0008-0000-0600-00003C010000}"/>
            </a:ext>
          </a:extLst>
        </xdr:cNvPr>
        <xdr:cNvSpPr txBox="1"/>
      </xdr:nvSpPr>
      <xdr:spPr>
        <a:xfrm>
          <a:off x="7594111" y="651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102851</xdr:rowOff>
    </xdr:from>
    <xdr:to>
      <xdr:col>36</xdr:col>
      <xdr:colOff>165100</xdr:colOff>
      <xdr:row>38</xdr:row>
      <xdr:rowOff>33001</xdr:rowOff>
    </xdr:to>
    <xdr:sp macro="" textlink="">
      <xdr:nvSpPr>
        <xdr:cNvPr id="317" name="楕円 316">
          <a:extLst>
            <a:ext uri="{FF2B5EF4-FFF2-40B4-BE49-F238E27FC236}">
              <a16:creationId xmlns="" xmlns:a16="http://schemas.microsoft.com/office/drawing/2014/main" id="{00000000-0008-0000-0600-00003D010000}"/>
            </a:ext>
          </a:extLst>
        </xdr:cNvPr>
        <xdr:cNvSpPr/>
      </xdr:nvSpPr>
      <xdr:spPr>
        <a:xfrm>
          <a:off x="6921500" y="644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24128</xdr:rowOff>
    </xdr:from>
    <xdr:ext cx="534377"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6705111" y="653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a:extLst>
            <a:ext uri="{FF2B5EF4-FFF2-40B4-BE49-F238E27FC236}">
              <a16:creationId xmlns="" xmlns:a16="http://schemas.microsoft.com/office/drawing/2014/main" id="{00000000-0008-0000-0600-000054010000}"/>
            </a:ext>
          </a:extLst>
        </xdr:cNvPr>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a:extLst>
            <a:ext uri="{FF2B5EF4-FFF2-40B4-BE49-F238E27FC236}">
              <a16:creationId xmlns="" xmlns:a16="http://schemas.microsoft.com/office/drawing/2014/main" id="{00000000-0008-0000-0600-000055010000}"/>
            </a:ext>
          </a:extLst>
        </xdr:cNvPr>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a:extLst>
            <a:ext uri="{FF2B5EF4-FFF2-40B4-BE49-F238E27FC236}">
              <a16:creationId xmlns="" xmlns:a16="http://schemas.microsoft.com/office/drawing/2014/main" id="{00000000-0008-0000-0600-000056010000}"/>
            </a:ext>
          </a:extLst>
        </xdr:cNvPr>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a:extLst>
            <a:ext uri="{FF2B5EF4-FFF2-40B4-BE49-F238E27FC236}">
              <a16:creationId xmlns="" xmlns:a16="http://schemas.microsoft.com/office/drawing/2014/main" id="{00000000-0008-0000-0600-000057010000}"/>
            </a:ext>
          </a:extLst>
        </xdr:cNvPr>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a:extLst>
            <a:ext uri="{FF2B5EF4-FFF2-40B4-BE49-F238E27FC236}">
              <a16:creationId xmlns="" xmlns:a16="http://schemas.microsoft.com/office/drawing/2014/main" id="{00000000-0008-0000-0600-000058010000}"/>
            </a:ext>
          </a:extLst>
        </xdr:cNvPr>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109700</xdr:rowOff>
    </xdr:from>
    <xdr:to>
      <xdr:col>55</xdr:col>
      <xdr:colOff>0</xdr:colOff>
      <xdr:row>58</xdr:row>
      <xdr:rowOff>111433</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9639300" y="10053800"/>
          <a:ext cx="8382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a:extLst>
            <a:ext uri="{FF2B5EF4-FFF2-40B4-BE49-F238E27FC236}">
              <a16:creationId xmlns="" xmlns:a16="http://schemas.microsoft.com/office/drawing/2014/main" id="{00000000-0008-0000-0600-00005A010000}"/>
            </a:ext>
          </a:extLst>
        </xdr:cNvPr>
        <xdr:cNvSpPr txBox="1"/>
      </xdr:nvSpPr>
      <xdr:spPr>
        <a:xfrm>
          <a:off x="10528300" y="998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a:extLst>
            <a:ext uri="{FF2B5EF4-FFF2-40B4-BE49-F238E27FC236}">
              <a16:creationId xmlns="" xmlns:a16="http://schemas.microsoft.com/office/drawing/2014/main" id="{00000000-0008-0000-0600-00005B010000}"/>
            </a:ext>
          </a:extLst>
        </xdr:cNvPr>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98551</xdr:rowOff>
    </xdr:from>
    <xdr:to>
      <xdr:col>50</xdr:col>
      <xdr:colOff>114300</xdr:colOff>
      <xdr:row>58</xdr:row>
      <xdr:rowOff>109700</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a:off x="8750300" y="10042651"/>
          <a:ext cx="889000" cy="1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a:extLst>
            <a:ext uri="{FF2B5EF4-FFF2-40B4-BE49-F238E27FC236}">
              <a16:creationId xmlns="" xmlns:a16="http://schemas.microsoft.com/office/drawing/2014/main" id="{00000000-0008-0000-0600-00005D010000}"/>
            </a:ext>
          </a:extLst>
        </xdr:cNvPr>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3881</xdr:rowOff>
    </xdr:from>
    <xdr:ext cx="599010" cy="259045"/>
    <xdr:sp macro="" textlink="">
      <xdr:nvSpPr>
        <xdr:cNvPr id="350" name="テキスト ボックス 349">
          <a:extLst>
            <a:ext uri="{FF2B5EF4-FFF2-40B4-BE49-F238E27FC236}">
              <a16:creationId xmlns="" xmlns:a16="http://schemas.microsoft.com/office/drawing/2014/main" id="{00000000-0008-0000-0600-00005E010000}"/>
            </a:ext>
          </a:extLst>
        </xdr:cNvPr>
        <xdr:cNvSpPr txBox="1"/>
      </xdr:nvSpPr>
      <xdr:spPr>
        <a:xfrm>
          <a:off x="9339795" y="977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98551</xdr:rowOff>
    </xdr:from>
    <xdr:to>
      <xdr:col>45</xdr:col>
      <xdr:colOff>177800</xdr:colOff>
      <xdr:row>58</xdr:row>
      <xdr:rowOff>112611</xdr:rowOff>
    </xdr:to>
    <xdr:cxnSp macro="">
      <xdr:nvCxnSpPr>
        <xdr:cNvPr id="351" name="直線コネクタ 350">
          <a:extLst>
            <a:ext uri="{FF2B5EF4-FFF2-40B4-BE49-F238E27FC236}">
              <a16:creationId xmlns="" xmlns:a16="http://schemas.microsoft.com/office/drawing/2014/main" id="{00000000-0008-0000-0600-00005F010000}"/>
            </a:ext>
          </a:extLst>
        </xdr:cNvPr>
        <xdr:cNvCxnSpPr/>
      </xdr:nvCxnSpPr>
      <xdr:spPr>
        <a:xfrm flipV="1">
          <a:off x="7861300" y="10042651"/>
          <a:ext cx="889000"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a:extLst>
            <a:ext uri="{FF2B5EF4-FFF2-40B4-BE49-F238E27FC236}">
              <a16:creationId xmlns="" xmlns:a16="http://schemas.microsoft.com/office/drawing/2014/main" id="{00000000-0008-0000-0600-000060010000}"/>
            </a:ext>
          </a:extLst>
        </xdr:cNvPr>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a:extLst>
            <a:ext uri="{FF2B5EF4-FFF2-40B4-BE49-F238E27FC236}">
              <a16:creationId xmlns="" xmlns:a16="http://schemas.microsoft.com/office/drawing/2014/main" id="{00000000-0008-0000-0600-000061010000}"/>
            </a:ext>
          </a:extLst>
        </xdr:cNvPr>
        <xdr:cNvSpPr txBox="1"/>
      </xdr:nvSpPr>
      <xdr:spPr>
        <a:xfrm>
          <a:off x="8450795" y="1009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112611</xdr:rowOff>
    </xdr:from>
    <xdr:to>
      <xdr:col>41</xdr:col>
      <xdr:colOff>50800</xdr:colOff>
      <xdr:row>58</xdr:row>
      <xdr:rowOff>117170</xdr:rowOff>
    </xdr:to>
    <xdr:cxnSp macro="">
      <xdr:nvCxnSpPr>
        <xdr:cNvPr id="354" name="直線コネクタ 353">
          <a:extLst>
            <a:ext uri="{FF2B5EF4-FFF2-40B4-BE49-F238E27FC236}">
              <a16:creationId xmlns="" xmlns:a16="http://schemas.microsoft.com/office/drawing/2014/main" id="{00000000-0008-0000-0600-000062010000}"/>
            </a:ext>
          </a:extLst>
        </xdr:cNvPr>
        <xdr:cNvCxnSpPr/>
      </xdr:nvCxnSpPr>
      <xdr:spPr>
        <a:xfrm flipV="1">
          <a:off x="6972300" y="10056711"/>
          <a:ext cx="889000" cy="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7810500" y="1000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a:extLst>
            <a:ext uri="{FF2B5EF4-FFF2-40B4-BE49-F238E27FC236}">
              <a16:creationId xmlns="" xmlns:a16="http://schemas.microsoft.com/office/drawing/2014/main" id="{00000000-0008-0000-0600-000064010000}"/>
            </a:ext>
          </a:extLst>
        </xdr:cNvPr>
        <xdr:cNvSpPr txBox="1"/>
      </xdr:nvSpPr>
      <xdr:spPr>
        <a:xfrm>
          <a:off x="7561795" y="97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6921500" y="100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8552</xdr:rowOff>
    </xdr:from>
    <xdr:ext cx="59901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6672795" y="978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60633</xdr:rowOff>
    </xdr:from>
    <xdr:to>
      <xdr:col>55</xdr:col>
      <xdr:colOff>50800</xdr:colOff>
      <xdr:row>58</xdr:row>
      <xdr:rowOff>162233</xdr:rowOff>
    </xdr:to>
    <xdr:sp macro="" textlink="">
      <xdr:nvSpPr>
        <xdr:cNvPr id="364" name="楕円 363">
          <a:extLst>
            <a:ext uri="{FF2B5EF4-FFF2-40B4-BE49-F238E27FC236}">
              <a16:creationId xmlns="" xmlns:a16="http://schemas.microsoft.com/office/drawing/2014/main" id="{00000000-0008-0000-0600-00006C010000}"/>
            </a:ext>
          </a:extLst>
        </xdr:cNvPr>
        <xdr:cNvSpPr/>
      </xdr:nvSpPr>
      <xdr:spPr>
        <a:xfrm>
          <a:off x="10426700" y="1000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20010</xdr:rowOff>
    </xdr:from>
    <xdr:ext cx="599010" cy="259045"/>
    <xdr:sp macro="" textlink="">
      <xdr:nvSpPr>
        <xdr:cNvPr id="365" name="普通建設事業費該当値テキスト">
          <a:extLst>
            <a:ext uri="{FF2B5EF4-FFF2-40B4-BE49-F238E27FC236}">
              <a16:creationId xmlns="" xmlns:a16="http://schemas.microsoft.com/office/drawing/2014/main" id="{00000000-0008-0000-0600-00006D010000}"/>
            </a:ext>
          </a:extLst>
        </xdr:cNvPr>
        <xdr:cNvSpPr txBox="1"/>
      </xdr:nvSpPr>
      <xdr:spPr>
        <a:xfrm>
          <a:off x="10528300" y="9792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58900</xdr:rowOff>
    </xdr:from>
    <xdr:to>
      <xdr:col>50</xdr:col>
      <xdr:colOff>165100</xdr:colOff>
      <xdr:row>58</xdr:row>
      <xdr:rowOff>160500</xdr:rowOff>
    </xdr:to>
    <xdr:sp macro="" textlink="">
      <xdr:nvSpPr>
        <xdr:cNvPr id="366" name="楕円 365">
          <a:extLst>
            <a:ext uri="{FF2B5EF4-FFF2-40B4-BE49-F238E27FC236}">
              <a16:creationId xmlns="" xmlns:a16="http://schemas.microsoft.com/office/drawing/2014/main" id="{00000000-0008-0000-0600-00006E010000}"/>
            </a:ext>
          </a:extLst>
        </xdr:cNvPr>
        <xdr:cNvSpPr/>
      </xdr:nvSpPr>
      <xdr:spPr>
        <a:xfrm>
          <a:off x="9588500" y="1000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151627</xdr:rowOff>
    </xdr:from>
    <xdr:ext cx="59901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9339795" y="1009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47751</xdr:rowOff>
    </xdr:from>
    <xdr:to>
      <xdr:col>46</xdr:col>
      <xdr:colOff>38100</xdr:colOff>
      <xdr:row>58</xdr:row>
      <xdr:rowOff>149351</xdr:rowOff>
    </xdr:to>
    <xdr:sp macro="" textlink="">
      <xdr:nvSpPr>
        <xdr:cNvPr id="368" name="楕円 367">
          <a:extLst>
            <a:ext uri="{FF2B5EF4-FFF2-40B4-BE49-F238E27FC236}">
              <a16:creationId xmlns="" xmlns:a16="http://schemas.microsoft.com/office/drawing/2014/main" id="{00000000-0008-0000-0600-000070010000}"/>
            </a:ext>
          </a:extLst>
        </xdr:cNvPr>
        <xdr:cNvSpPr/>
      </xdr:nvSpPr>
      <xdr:spPr>
        <a:xfrm>
          <a:off x="8699500" y="999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165878</xdr:rowOff>
    </xdr:from>
    <xdr:ext cx="59901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8450795" y="9767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61811</xdr:rowOff>
    </xdr:from>
    <xdr:to>
      <xdr:col>41</xdr:col>
      <xdr:colOff>101600</xdr:colOff>
      <xdr:row>58</xdr:row>
      <xdr:rowOff>163411</xdr:rowOff>
    </xdr:to>
    <xdr:sp macro="" textlink="">
      <xdr:nvSpPr>
        <xdr:cNvPr id="370" name="楕円 369">
          <a:extLst>
            <a:ext uri="{FF2B5EF4-FFF2-40B4-BE49-F238E27FC236}">
              <a16:creationId xmlns="" xmlns:a16="http://schemas.microsoft.com/office/drawing/2014/main" id="{00000000-0008-0000-0600-000072010000}"/>
            </a:ext>
          </a:extLst>
        </xdr:cNvPr>
        <xdr:cNvSpPr/>
      </xdr:nvSpPr>
      <xdr:spPr>
        <a:xfrm>
          <a:off x="7810500" y="1000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154538</xdr:rowOff>
    </xdr:from>
    <xdr:ext cx="59901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7561795" y="10098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66370</xdr:rowOff>
    </xdr:from>
    <xdr:to>
      <xdr:col>36</xdr:col>
      <xdr:colOff>165100</xdr:colOff>
      <xdr:row>58</xdr:row>
      <xdr:rowOff>167970</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6921500" y="100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159097</xdr:rowOff>
    </xdr:from>
    <xdr:ext cx="534377" cy="259045"/>
    <xdr:sp macro="" textlink="">
      <xdr:nvSpPr>
        <xdr:cNvPr id="373" name="テキスト ボックス 372">
          <a:extLst>
            <a:ext uri="{FF2B5EF4-FFF2-40B4-BE49-F238E27FC236}">
              <a16:creationId xmlns="" xmlns:a16="http://schemas.microsoft.com/office/drawing/2014/main" id="{00000000-0008-0000-0600-000075010000}"/>
            </a:ext>
          </a:extLst>
        </xdr:cNvPr>
        <xdr:cNvSpPr txBox="1"/>
      </xdr:nvSpPr>
      <xdr:spPr>
        <a:xfrm>
          <a:off x="6705111" y="1010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a:extLst>
            <a:ext uri="{FF2B5EF4-FFF2-40B4-BE49-F238E27FC236}">
              <a16:creationId xmlns="" xmlns:a16="http://schemas.microsoft.com/office/drawing/2014/main" id="{00000000-0008-0000-0600-00008B010000}"/>
            </a:ext>
          </a:extLst>
        </xdr:cNvPr>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a:extLst>
            <a:ext uri="{FF2B5EF4-FFF2-40B4-BE49-F238E27FC236}">
              <a16:creationId xmlns="" xmlns:a16="http://schemas.microsoft.com/office/drawing/2014/main" id="{00000000-0008-0000-0600-00008C010000}"/>
            </a:ext>
          </a:extLst>
        </xdr:cNvPr>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a:extLst>
            <a:ext uri="{FF2B5EF4-FFF2-40B4-BE49-F238E27FC236}">
              <a16:creationId xmlns="" xmlns:a16="http://schemas.microsoft.com/office/drawing/2014/main" id="{00000000-0008-0000-0600-00008E010000}"/>
            </a:ext>
          </a:extLst>
        </xdr:cNvPr>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a:extLst>
            <a:ext uri="{FF2B5EF4-FFF2-40B4-BE49-F238E27FC236}">
              <a16:creationId xmlns="" xmlns:a16="http://schemas.microsoft.com/office/drawing/2014/main" id="{00000000-0008-0000-0600-00008F010000}"/>
            </a:ext>
          </a:extLst>
        </xdr:cNvPr>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127288</xdr:rowOff>
    </xdr:from>
    <xdr:to>
      <xdr:col>55</xdr:col>
      <xdr:colOff>0</xdr:colOff>
      <xdr:row>78</xdr:row>
      <xdr:rowOff>139700</xdr:rowOff>
    </xdr:to>
    <xdr:cxnSp macro="">
      <xdr:nvCxnSpPr>
        <xdr:cNvPr id="400" name="直線コネクタ 399">
          <a:extLst>
            <a:ext uri="{FF2B5EF4-FFF2-40B4-BE49-F238E27FC236}">
              <a16:creationId xmlns="" xmlns:a16="http://schemas.microsoft.com/office/drawing/2014/main" id="{00000000-0008-0000-0600-000090010000}"/>
            </a:ext>
          </a:extLst>
        </xdr:cNvPr>
        <xdr:cNvCxnSpPr/>
      </xdr:nvCxnSpPr>
      <xdr:spPr>
        <a:xfrm>
          <a:off x="9639300" y="13500388"/>
          <a:ext cx="838200" cy="1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a:extLst>
            <a:ext uri="{FF2B5EF4-FFF2-40B4-BE49-F238E27FC236}">
              <a16:creationId xmlns="" xmlns:a16="http://schemas.microsoft.com/office/drawing/2014/main" id="{00000000-0008-0000-0600-000091010000}"/>
            </a:ext>
          </a:extLst>
        </xdr:cNvPr>
        <xdr:cNvSpPr txBox="1"/>
      </xdr:nvSpPr>
      <xdr:spPr>
        <a:xfrm>
          <a:off x="10528300" y="1330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a:extLst>
            <a:ext uri="{FF2B5EF4-FFF2-40B4-BE49-F238E27FC236}">
              <a16:creationId xmlns="" xmlns:a16="http://schemas.microsoft.com/office/drawing/2014/main" id="{00000000-0008-0000-0600-000092010000}"/>
            </a:ext>
          </a:extLst>
        </xdr:cNvPr>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121689</xdr:rowOff>
    </xdr:from>
    <xdr:to>
      <xdr:col>50</xdr:col>
      <xdr:colOff>114300</xdr:colOff>
      <xdr:row>78</xdr:row>
      <xdr:rowOff>127288</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a:off x="8750300" y="13494789"/>
          <a:ext cx="889000" cy="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a:extLst>
            <a:ext uri="{FF2B5EF4-FFF2-40B4-BE49-F238E27FC236}">
              <a16:creationId xmlns="" xmlns:a16="http://schemas.microsoft.com/office/drawing/2014/main" id="{00000000-0008-0000-0600-000094010000}"/>
            </a:ext>
          </a:extLst>
        </xdr:cNvPr>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a:extLst>
            <a:ext uri="{FF2B5EF4-FFF2-40B4-BE49-F238E27FC236}">
              <a16:creationId xmlns="" xmlns:a16="http://schemas.microsoft.com/office/drawing/2014/main" id="{00000000-0008-0000-0600-000095010000}"/>
            </a:ext>
          </a:extLst>
        </xdr:cNvPr>
        <xdr:cNvSpPr txBox="1"/>
      </xdr:nvSpPr>
      <xdr:spPr>
        <a:xfrm>
          <a:off x="9372111" y="132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121689</xdr:rowOff>
    </xdr:from>
    <xdr:to>
      <xdr:col>45</xdr:col>
      <xdr:colOff>177800</xdr:colOff>
      <xdr:row>78</xdr:row>
      <xdr:rowOff>121828</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flipV="1">
          <a:off x="7861300" y="13494789"/>
          <a:ext cx="889000" cy="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a:extLst>
            <a:ext uri="{FF2B5EF4-FFF2-40B4-BE49-F238E27FC236}">
              <a16:creationId xmlns="" xmlns:a16="http://schemas.microsoft.com/office/drawing/2014/main" id="{00000000-0008-0000-0600-000097010000}"/>
            </a:ext>
          </a:extLst>
        </xdr:cNvPr>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166769</xdr:rowOff>
    </xdr:from>
    <xdr:ext cx="534377" cy="259045"/>
    <xdr:sp macro="" textlink="">
      <xdr:nvSpPr>
        <xdr:cNvPr id="408" name="テキスト ボックス 407">
          <a:extLst>
            <a:ext uri="{FF2B5EF4-FFF2-40B4-BE49-F238E27FC236}">
              <a16:creationId xmlns="" xmlns:a16="http://schemas.microsoft.com/office/drawing/2014/main" id="{00000000-0008-0000-0600-000098010000}"/>
            </a:ext>
          </a:extLst>
        </xdr:cNvPr>
        <xdr:cNvSpPr txBox="1"/>
      </xdr:nvSpPr>
      <xdr:spPr>
        <a:xfrm>
          <a:off x="8483111" y="1353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a:extLst>
            <a:ext uri="{FF2B5EF4-FFF2-40B4-BE49-F238E27FC236}">
              <a16:creationId xmlns="" xmlns:a16="http://schemas.microsoft.com/office/drawing/2014/main" id="{00000000-0008-0000-0600-000099010000}"/>
            </a:ext>
          </a:extLst>
        </xdr:cNvPr>
        <xdr:cNvSpPr/>
      </xdr:nvSpPr>
      <xdr:spPr>
        <a:xfrm>
          <a:off x="7810500" y="134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171294</xdr:rowOff>
    </xdr:from>
    <xdr:ext cx="534377" cy="259045"/>
    <xdr:sp macro="" textlink="">
      <xdr:nvSpPr>
        <xdr:cNvPr id="410" name="テキスト ボックス 409">
          <a:extLst>
            <a:ext uri="{FF2B5EF4-FFF2-40B4-BE49-F238E27FC236}">
              <a16:creationId xmlns="" xmlns:a16="http://schemas.microsoft.com/office/drawing/2014/main" id="{00000000-0008-0000-0600-00009A010000}"/>
            </a:ext>
          </a:extLst>
        </xdr:cNvPr>
        <xdr:cNvSpPr txBox="1"/>
      </xdr:nvSpPr>
      <xdr:spPr>
        <a:xfrm>
          <a:off x="7594111" y="1354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6" name="楕円 415">
          <a:extLst>
            <a:ext uri="{FF2B5EF4-FFF2-40B4-BE49-F238E27FC236}">
              <a16:creationId xmlns="" xmlns:a16="http://schemas.microsoft.com/office/drawing/2014/main" id="{00000000-0008-0000-0600-0000A0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249299" cy="259045"/>
    <xdr:sp macro="" textlink="">
      <xdr:nvSpPr>
        <xdr:cNvPr id="417" name="普通建設事業費 （ うち新規整備　）該当値テキスト">
          <a:extLst>
            <a:ext uri="{FF2B5EF4-FFF2-40B4-BE49-F238E27FC236}">
              <a16:creationId xmlns="" xmlns:a16="http://schemas.microsoft.com/office/drawing/2014/main" id="{00000000-0008-0000-0600-0000A1010000}"/>
            </a:ext>
          </a:extLst>
        </xdr:cNvPr>
        <xdr:cNvSpPr txBox="1"/>
      </xdr:nvSpPr>
      <xdr:spPr>
        <a:xfrm>
          <a:off x="10528300" y="13429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76488</xdr:rowOff>
    </xdr:from>
    <xdr:to>
      <xdr:col>50</xdr:col>
      <xdr:colOff>165100</xdr:colOff>
      <xdr:row>79</xdr:row>
      <xdr:rowOff>6638</xdr:rowOff>
    </xdr:to>
    <xdr:sp macro="" textlink="">
      <xdr:nvSpPr>
        <xdr:cNvPr id="418" name="楕円 417">
          <a:extLst>
            <a:ext uri="{FF2B5EF4-FFF2-40B4-BE49-F238E27FC236}">
              <a16:creationId xmlns="" xmlns:a16="http://schemas.microsoft.com/office/drawing/2014/main" id="{00000000-0008-0000-0600-0000A2010000}"/>
            </a:ext>
          </a:extLst>
        </xdr:cNvPr>
        <xdr:cNvSpPr/>
      </xdr:nvSpPr>
      <xdr:spPr>
        <a:xfrm>
          <a:off x="9588500" y="1344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169215</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9372111" y="1354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70889</xdr:rowOff>
    </xdr:from>
    <xdr:to>
      <xdr:col>46</xdr:col>
      <xdr:colOff>38100</xdr:colOff>
      <xdr:row>79</xdr:row>
      <xdr:rowOff>1039</xdr:rowOff>
    </xdr:to>
    <xdr:sp macro="" textlink="">
      <xdr:nvSpPr>
        <xdr:cNvPr id="420" name="楕円 419">
          <a:extLst>
            <a:ext uri="{FF2B5EF4-FFF2-40B4-BE49-F238E27FC236}">
              <a16:creationId xmlns="" xmlns:a16="http://schemas.microsoft.com/office/drawing/2014/main" id="{00000000-0008-0000-0600-0000A4010000}"/>
            </a:ext>
          </a:extLst>
        </xdr:cNvPr>
        <xdr:cNvSpPr/>
      </xdr:nvSpPr>
      <xdr:spPr>
        <a:xfrm>
          <a:off x="8699500" y="134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17566</xdr:rowOff>
    </xdr:from>
    <xdr:ext cx="534377"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8483111" y="1321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71028</xdr:rowOff>
    </xdr:from>
    <xdr:to>
      <xdr:col>41</xdr:col>
      <xdr:colOff>101600</xdr:colOff>
      <xdr:row>79</xdr:row>
      <xdr:rowOff>1178</xdr:rowOff>
    </xdr:to>
    <xdr:sp macro="" textlink="">
      <xdr:nvSpPr>
        <xdr:cNvPr id="422" name="楕円 421">
          <a:extLst>
            <a:ext uri="{FF2B5EF4-FFF2-40B4-BE49-F238E27FC236}">
              <a16:creationId xmlns="" xmlns:a16="http://schemas.microsoft.com/office/drawing/2014/main" id="{00000000-0008-0000-0600-0000A6010000}"/>
            </a:ext>
          </a:extLst>
        </xdr:cNvPr>
        <xdr:cNvSpPr/>
      </xdr:nvSpPr>
      <xdr:spPr>
        <a:xfrm>
          <a:off x="7810500" y="1344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17705</xdr:rowOff>
    </xdr:from>
    <xdr:ext cx="534377"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594111" y="1321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a:extLst>
            <a:ext uri="{FF2B5EF4-FFF2-40B4-BE49-F238E27FC236}">
              <a16:creationId xmlns="" xmlns:a16="http://schemas.microsoft.com/office/drawing/2014/main" id="{00000000-0008-0000-0600-0000A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a:extLst>
            <a:ext uri="{FF2B5EF4-FFF2-40B4-BE49-F238E27FC236}">
              <a16:creationId xmlns="" xmlns:a16="http://schemas.microsoft.com/office/drawing/2014/main" id="{00000000-0008-0000-0600-0000A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a:extLst>
            <a:ext uri="{FF2B5EF4-FFF2-40B4-BE49-F238E27FC236}">
              <a16:creationId xmlns="" xmlns:a16="http://schemas.microsoft.com/office/drawing/2014/main" id="{00000000-0008-0000-0600-0000A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a:extLst>
            <a:ext uri="{FF2B5EF4-FFF2-40B4-BE49-F238E27FC236}">
              <a16:creationId xmlns="" xmlns:a16="http://schemas.microsoft.com/office/drawing/2014/main" id="{00000000-0008-0000-0600-0000A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a:extLst>
            <a:ext uri="{FF2B5EF4-FFF2-40B4-BE49-F238E27FC236}">
              <a16:creationId xmlns="" xmlns:a16="http://schemas.microsoft.com/office/drawing/2014/main" id="{00000000-0008-0000-0600-0000A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a:extLst>
            <a:ext uri="{FF2B5EF4-FFF2-40B4-BE49-F238E27FC236}">
              <a16:creationId xmlns="" xmlns:a16="http://schemas.microsoft.com/office/drawing/2014/main" id="{00000000-0008-0000-0600-0000A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a:extLst>
            <a:ext uri="{FF2B5EF4-FFF2-40B4-BE49-F238E27FC236}">
              <a16:creationId xmlns="" xmlns:a16="http://schemas.microsoft.com/office/drawing/2014/main" id="{00000000-0008-0000-0600-0000A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 xmlns:a16="http://schemas.microsoft.com/office/drawing/2014/main" id="{00000000-0008-0000-0600-0000A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 xmlns:a16="http://schemas.microsoft.com/office/drawing/2014/main" id="{00000000-0008-0000-0600-0000B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a:extLst>
            <a:ext uri="{FF2B5EF4-FFF2-40B4-BE49-F238E27FC236}">
              <a16:creationId xmlns="" xmlns:a16="http://schemas.microsoft.com/office/drawing/2014/main" id="{00000000-0008-0000-0600-0000B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a:extLst>
            <a:ext uri="{FF2B5EF4-FFF2-40B4-BE49-F238E27FC236}">
              <a16:creationId xmlns="" xmlns:a16="http://schemas.microsoft.com/office/drawing/2014/main" id="{00000000-0008-0000-0600-0000B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a:extLst>
            <a:ext uri="{FF2B5EF4-FFF2-40B4-BE49-F238E27FC236}">
              <a16:creationId xmlns="" xmlns:a16="http://schemas.microsoft.com/office/drawing/2014/main" id="{00000000-0008-0000-0600-0000B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a:extLst>
            <a:ext uri="{FF2B5EF4-FFF2-40B4-BE49-F238E27FC236}">
              <a16:creationId xmlns="" xmlns:a16="http://schemas.microsoft.com/office/drawing/2014/main" id="{00000000-0008-0000-0600-0000B5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a:extLst>
            <a:ext uri="{FF2B5EF4-FFF2-40B4-BE49-F238E27FC236}">
              <a16:creationId xmlns="" xmlns:a16="http://schemas.microsoft.com/office/drawing/2014/main" id="{00000000-0008-0000-0600-0000B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a:extLst>
            <a:ext uri="{FF2B5EF4-FFF2-40B4-BE49-F238E27FC236}">
              <a16:creationId xmlns="" xmlns:a16="http://schemas.microsoft.com/office/drawing/2014/main" id="{00000000-0008-0000-0600-0000B9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a:extLst>
            <a:ext uri="{FF2B5EF4-FFF2-40B4-BE49-F238E27FC236}">
              <a16:creationId xmlns="" xmlns:a16="http://schemas.microsoft.com/office/drawing/2014/main" id="{00000000-0008-0000-0600-0000B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a:extLst>
            <a:ext uri="{FF2B5EF4-FFF2-40B4-BE49-F238E27FC236}">
              <a16:creationId xmlns="" xmlns:a16="http://schemas.microsoft.com/office/drawing/2014/main" id="{00000000-0008-0000-0600-0000B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 xmlns:a16="http://schemas.microsoft.com/office/drawing/2014/main"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 xmlns:a16="http://schemas.microsoft.com/office/drawing/2014/main"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 xmlns:a16="http://schemas.microsoft.com/office/drawing/2014/main"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a:extLst>
            <a:ext uri="{FF2B5EF4-FFF2-40B4-BE49-F238E27FC236}">
              <a16:creationId xmlns="" xmlns:a16="http://schemas.microsoft.com/office/drawing/2014/main" id="{00000000-0008-0000-0600-0000C0010000}"/>
            </a:ext>
          </a:extLst>
        </xdr:cNvPr>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a:extLst>
            <a:ext uri="{FF2B5EF4-FFF2-40B4-BE49-F238E27FC236}">
              <a16:creationId xmlns="" xmlns:a16="http://schemas.microsoft.com/office/drawing/2014/main" id="{00000000-0008-0000-0600-0000C2010000}"/>
            </a:ext>
          </a:extLst>
        </xdr:cNvPr>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151164</xdr:rowOff>
    </xdr:from>
    <xdr:to>
      <xdr:col>55</xdr:col>
      <xdr:colOff>0</xdr:colOff>
      <xdr:row>98</xdr:row>
      <xdr:rowOff>47482</xdr:rowOff>
    </xdr:to>
    <xdr:cxnSp macro="">
      <xdr:nvCxnSpPr>
        <xdr:cNvPr id="452" name="直線コネクタ 451">
          <a:extLst>
            <a:ext uri="{FF2B5EF4-FFF2-40B4-BE49-F238E27FC236}">
              <a16:creationId xmlns="" xmlns:a16="http://schemas.microsoft.com/office/drawing/2014/main" id="{00000000-0008-0000-0600-0000C4010000}"/>
            </a:ext>
          </a:extLst>
        </xdr:cNvPr>
        <xdr:cNvCxnSpPr/>
      </xdr:nvCxnSpPr>
      <xdr:spPr>
        <a:xfrm flipV="1">
          <a:off x="9639300" y="16610364"/>
          <a:ext cx="838200" cy="23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87070</xdr:rowOff>
    </xdr:from>
    <xdr:ext cx="534377" cy="259045"/>
    <xdr:sp macro="" textlink="">
      <xdr:nvSpPr>
        <xdr:cNvPr id="453" name="普通建設事業費 （ うち更新整備　）平均値テキスト">
          <a:extLst>
            <a:ext uri="{FF2B5EF4-FFF2-40B4-BE49-F238E27FC236}">
              <a16:creationId xmlns="" xmlns:a16="http://schemas.microsoft.com/office/drawing/2014/main" id="{00000000-0008-0000-0600-0000C5010000}"/>
            </a:ext>
          </a:extLst>
        </xdr:cNvPr>
        <xdr:cNvSpPr txBox="1"/>
      </xdr:nvSpPr>
      <xdr:spPr>
        <a:xfrm>
          <a:off x="10528300" y="16717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a:extLst>
            <a:ext uri="{FF2B5EF4-FFF2-40B4-BE49-F238E27FC236}">
              <a16:creationId xmlns="" xmlns:a16="http://schemas.microsoft.com/office/drawing/2014/main" id="{00000000-0008-0000-0600-0000C6010000}"/>
            </a:ext>
          </a:extLst>
        </xdr:cNvPr>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47482</xdr:rowOff>
    </xdr:from>
    <xdr:to>
      <xdr:col>50</xdr:col>
      <xdr:colOff>114300</xdr:colOff>
      <xdr:row>99</xdr:row>
      <xdr:rowOff>1222</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flipV="1">
          <a:off x="8750300" y="16849582"/>
          <a:ext cx="889000" cy="12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a:extLst>
            <a:ext uri="{FF2B5EF4-FFF2-40B4-BE49-F238E27FC236}">
              <a16:creationId xmlns="" xmlns:a16="http://schemas.microsoft.com/office/drawing/2014/main" id="{00000000-0008-0000-0600-0000C8010000}"/>
            </a:ext>
          </a:extLst>
        </xdr:cNvPr>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67265</xdr:rowOff>
    </xdr:from>
    <xdr:ext cx="534377" cy="259045"/>
    <xdr:sp macro="" textlink="">
      <xdr:nvSpPr>
        <xdr:cNvPr id="457" name="テキスト ボックス 456">
          <a:extLst>
            <a:ext uri="{FF2B5EF4-FFF2-40B4-BE49-F238E27FC236}">
              <a16:creationId xmlns="" xmlns:a16="http://schemas.microsoft.com/office/drawing/2014/main" id="{00000000-0008-0000-0600-0000C9010000}"/>
            </a:ext>
          </a:extLst>
        </xdr:cNvPr>
        <xdr:cNvSpPr txBox="1"/>
      </xdr:nvSpPr>
      <xdr:spPr>
        <a:xfrm>
          <a:off x="9372111" y="1652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150543</xdr:rowOff>
    </xdr:from>
    <xdr:to>
      <xdr:col>45</xdr:col>
      <xdr:colOff>177800</xdr:colOff>
      <xdr:row>99</xdr:row>
      <xdr:rowOff>1222</xdr:rowOff>
    </xdr:to>
    <xdr:cxnSp macro="">
      <xdr:nvCxnSpPr>
        <xdr:cNvPr id="458" name="直線コネクタ 457">
          <a:extLst>
            <a:ext uri="{FF2B5EF4-FFF2-40B4-BE49-F238E27FC236}">
              <a16:creationId xmlns="" xmlns:a16="http://schemas.microsoft.com/office/drawing/2014/main" id="{00000000-0008-0000-0600-0000CA010000}"/>
            </a:ext>
          </a:extLst>
        </xdr:cNvPr>
        <xdr:cNvCxnSpPr/>
      </xdr:nvCxnSpPr>
      <xdr:spPr>
        <a:xfrm>
          <a:off x="7861300" y="16952643"/>
          <a:ext cx="889000" cy="2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a:extLst>
            <a:ext uri="{FF2B5EF4-FFF2-40B4-BE49-F238E27FC236}">
              <a16:creationId xmlns="" xmlns:a16="http://schemas.microsoft.com/office/drawing/2014/main" id="{00000000-0008-0000-0600-0000CB010000}"/>
            </a:ext>
          </a:extLst>
        </xdr:cNvPr>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112326</xdr:rowOff>
    </xdr:from>
    <xdr:ext cx="534377" cy="259045"/>
    <xdr:sp macro="" textlink="">
      <xdr:nvSpPr>
        <xdr:cNvPr id="460" name="テキスト ボックス 459">
          <a:extLst>
            <a:ext uri="{FF2B5EF4-FFF2-40B4-BE49-F238E27FC236}">
              <a16:creationId xmlns="" xmlns:a16="http://schemas.microsoft.com/office/drawing/2014/main" id="{00000000-0008-0000-0600-0000CC010000}"/>
            </a:ext>
          </a:extLst>
        </xdr:cNvPr>
        <xdr:cNvSpPr txBox="1"/>
      </xdr:nvSpPr>
      <xdr:spPr>
        <a:xfrm>
          <a:off x="8483111" y="1657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a:extLst>
            <a:ext uri="{FF2B5EF4-FFF2-40B4-BE49-F238E27FC236}">
              <a16:creationId xmlns="" xmlns:a16="http://schemas.microsoft.com/office/drawing/2014/main" id="{00000000-0008-0000-0600-0000CD010000}"/>
            </a:ext>
          </a:extLst>
        </xdr:cNvPr>
        <xdr:cNvSpPr/>
      </xdr:nvSpPr>
      <xdr:spPr>
        <a:xfrm>
          <a:off x="7810500" y="167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a:extLst>
            <a:ext uri="{FF2B5EF4-FFF2-40B4-BE49-F238E27FC236}">
              <a16:creationId xmlns="" xmlns:a16="http://schemas.microsoft.com/office/drawing/2014/main" id="{00000000-0008-0000-0600-0000CE010000}"/>
            </a:ext>
          </a:extLst>
        </xdr:cNvPr>
        <xdr:cNvSpPr txBox="1"/>
      </xdr:nvSpPr>
      <xdr:spPr>
        <a:xfrm>
          <a:off x="7594111" y="164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 xmlns:a16="http://schemas.microsoft.com/office/drawing/2014/main"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 xmlns:a16="http://schemas.microsoft.com/office/drawing/2014/main"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 xmlns:a16="http://schemas.microsoft.com/office/drawing/2014/main"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 xmlns:a16="http://schemas.microsoft.com/office/drawing/2014/main"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 xmlns:a16="http://schemas.microsoft.com/office/drawing/2014/main"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100364</xdr:rowOff>
    </xdr:from>
    <xdr:to>
      <xdr:col>55</xdr:col>
      <xdr:colOff>50800</xdr:colOff>
      <xdr:row>97</xdr:row>
      <xdr:rowOff>30514</xdr:rowOff>
    </xdr:to>
    <xdr:sp macro="" textlink="">
      <xdr:nvSpPr>
        <xdr:cNvPr id="468" name="楕円 467">
          <a:extLst>
            <a:ext uri="{FF2B5EF4-FFF2-40B4-BE49-F238E27FC236}">
              <a16:creationId xmlns="" xmlns:a16="http://schemas.microsoft.com/office/drawing/2014/main" id="{00000000-0008-0000-0600-0000D4010000}"/>
            </a:ext>
          </a:extLst>
        </xdr:cNvPr>
        <xdr:cNvSpPr/>
      </xdr:nvSpPr>
      <xdr:spPr>
        <a:xfrm>
          <a:off x="10426700" y="1655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123241</xdr:rowOff>
    </xdr:from>
    <xdr:ext cx="599010" cy="259045"/>
    <xdr:sp macro="" textlink="">
      <xdr:nvSpPr>
        <xdr:cNvPr id="469" name="普通建設事業費 （ うち更新整備　）該当値テキスト">
          <a:extLst>
            <a:ext uri="{FF2B5EF4-FFF2-40B4-BE49-F238E27FC236}">
              <a16:creationId xmlns="" xmlns:a16="http://schemas.microsoft.com/office/drawing/2014/main" id="{00000000-0008-0000-0600-0000D5010000}"/>
            </a:ext>
          </a:extLst>
        </xdr:cNvPr>
        <xdr:cNvSpPr txBox="1"/>
      </xdr:nvSpPr>
      <xdr:spPr>
        <a:xfrm>
          <a:off x="10528300" y="16410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168132</xdr:rowOff>
    </xdr:from>
    <xdr:to>
      <xdr:col>50</xdr:col>
      <xdr:colOff>165100</xdr:colOff>
      <xdr:row>98</xdr:row>
      <xdr:rowOff>98282</xdr:rowOff>
    </xdr:to>
    <xdr:sp macro="" textlink="">
      <xdr:nvSpPr>
        <xdr:cNvPr id="470" name="楕円 469">
          <a:extLst>
            <a:ext uri="{FF2B5EF4-FFF2-40B4-BE49-F238E27FC236}">
              <a16:creationId xmlns="" xmlns:a16="http://schemas.microsoft.com/office/drawing/2014/main" id="{00000000-0008-0000-0600-0000D6010000}"/>
            </a:ext>
          </a:extLst>
        </xdr:cNvPr>
        <xdr:cNvSpPr/>
      </xdr:nvSpPr>
      <xdr:spPr>
        <a:xfrm>
          <a:off x="9588500" y="1679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89409</xdr:rowOff>
    </xdr:from>
    <xdr:ext cx="534377"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9372111" y="1689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121872</xdr:rowOff>
    </xdr:from>
    <xdr:to>
      <xdr:col>46</xdr:col>
      <xdr:colOff>38100</xdr:colOff>
      <xdr:row>99</xdr:row>
      <xdr:rowOff>52022</xdr:rowOff>
    </xdr:to>
    <xdr:sp macro="" textlink="">
      <xdr:nvSpPr>
        <xdr:cNvPr id="472" name="楕円 471">
          <a:extLst>
            <a:ext uri="{FF2B5EF4-FFF2-40B4-BE49-F238E27FC236}">
              <a16:creationId xmlns="" xmlns:a16="http://schemas.microsoft.com/office/drawing/2014/main" id="{00000000-0008-0000-0600-0000D8010000}"/>
            </a:ext>
          </a:extLst>
        </xdr:cNvPr>
        <xdr:cNvSpPr/>
      </xdr:nvSpPr>
      <xdr:spPr>
        <a:xfrm>
          <a:off x="8699500" y="169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43149</xdr:rowOff>
    </xdr:from>
    <xdr:ext cx="534377" cy="259045"/>
    <xdr:sp macro="" textlink="">
      <xdr:nvSpPr>
        <xdr:cNvPr id="473" name="テキスト ボックス 472">
          <a:extLst>
            <a:ext uri="{FF2B5EF4-FFF2-40B4-BE49-F238E27FC236}">
              <a16:creationId xmlns="" xmlns:a16="http://schemas.microsoft.com/office/drawing/2014/main" id="{00000000-0008-0000-0600-0000D9010000}"/>
            </a:ext>
          </a:extLst>
        </xdr:cNvPr>
        <xdr:cNvSpPr txBox="1"/>
      </xdr:nvSpPr>
      <xdr:spPr>
        <a:xfrm>
          <a:off x="8483111" y="1701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99743</xdr:rowOff>
    </xdr:from>
    <xdr:to>
      <xdr:col>41</xdr:col>
      <xdr:colOff>101600</xdr:colOff>
      <xdr:row>99</xdr:row>
      <xdr:rowOff>29893</xdr:rowOff>
    </xdr:to>
    <xdr:sp macro="" textlink="">
      <xdr:nvSpPr>
        <xdr:cNvPr id="474" name="楕円 473">
          <a:extLst>
            <a:ext uri="{FF2B5EF4-FFF2-40B4-BE49-F238E27FC236}">
              <a16:creationId xmlns="" xmlns:a16="http://schemas.microsoft.com/office/drawing/2014/main" id="{00000000-0008-0000-0600-0000DA010000}"/>
            </a:ext>
          </a:extLst>
        </xdr:cNvPr>
        <xdr:cNvSpPr/>
      </xdr:nvSpPr>
      <xdr:spPr>
        <a:xfrm>
          <a:off x="7810500" y="169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21020</xdr:rowOff>
    </xdr:from>
    <xdr:ext cx="534377" cy="259045"/>
    <xdr:sp macro="" textlink="">
      <xdr:nvSpPr>
        <xdr:cNvPr id="475" name="テキスト ボックス 474">
          <a:extLst>
            <a:ext uri="{FF2B5EF4-FFF2-40B4-BE49-F238E27FC236}">
              <a16:creationId xmlns="" xmlns:a16="http://schemas.microsoft.com/office/drawing/2014/main" id="{00000000-0008-0000-0600-0000DB010000}"/>
            </a:ext>
          </a:extLst>
        </xdr:cNvPr>
        <xdr:cNvSpPr txBox="1"/>
      </xdr:nvSpPr>
      <xdr:spPr>
        <a:xfrm>
          <a:off x="7594111" y="1699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a:extLst>
            <a:ext uri="{FF2B5EF4-FFF2-40B4-BE49-F238E27FC236}">
              <a16:creationId xmlns="" xmlns:a16="http://schemas.microsoft.com/office/drawing/2014/main" id="{00000000-0008-0000-0600-0000D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a:extLst>
            <a:ext uri="{FF2B5EF4-FFF2-40B4-BE49-F238E27FC236}">
              <a16:creationId xmlns="" xmlns:a16="http://schemas.microsoft.com/office/drawing/2014/main" id="{00000000-0008-0000-0600-0000D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a:extLst>
            <a:ext uri="{FF2B5EF4-FFF2-40B4-BE49-F238E27FC236}">
              <a16:creationId xmlns="" xmlns:a16="http://schemas.microsoft.com/office/drawing/2014/main" id="{00000000-0008-0000-0600-0000D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a:extLst>
            <a:ext uri="{FF2B5EF4-FFF2-40B4-BE49-F238E27FC236}">
              <a16:creationId xmlns="" xmlns:a16="http://schemas.microsoft.com/office/drawing/2014/main" id="{00000000-0008-0000-0600-0000D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a:extLst>
            <a:ext uri="{FF2B5EF4-FFF2-40B4-BE49-F238E27FC236}">
              <a16:creationId xmlns="" xmlns:a16="http://schemas.microsoft.com/office/drawing/2014/main" id="{00000000-0008-0000-0600-0000E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a:extLst>
            <a:ext uri="{FF2B5EF4-FFF2-40B4-BE49-F238E27FC236}">
              <a16:creationId xmlns="" xmlns:a16="http://schemas.microsoft.com/office/drawing/2014/main" id="{00000000-0008-0000-0600-0000E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a:extLst>
            <a:ext uri="{FF2B5EF4-FFF2-40B4-BE49-F238E27FC236}">
              <a16:creationId xmlns="" xmlns:a16="http://schemas.microsoft.com/office/drawing/2014/main" id="{00000000-0008-0000-0600-0000E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a:extLst>
            <a:ext uri="{FF2B5EF4-FFF2-40B4-BE49-F238E27FC236}">
              <a16:creationId xmlns="" xmlns:a16="http://schemas.microsoft.com/office/drawing/2014/main" id="{00000000-0008-0000-0600-0000E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a:extLst>
            <a:ext uri="{FF2B5EF4-FFF2-40B4-BE49-F238E27FC236}">
              <a16:creationId xmlns="" xmlns:a16="http://schemas.microsoft.com/office/drawing/2014/main" id="{00000000-0008-0000-0600-0000E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a:extLst>
            <a:ext uri="{FF2B5EF4-FFF2-40B4-BE49-F238E27FC236}">
              <a16:creationId xmlns="" xmlns:a16="http://schemas.microsoft.com/office/drawing/2014/main" id="{00000000-0008-0000-0600-0000E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a:extLst>
            <a:ext uri="{FF2B5EF4-FFF2-40B4-BE49-F238E27FC236}">
              <a16:creationId xmlns="" xmlns:a16="http://schemas.microsoft.com/office/drawing/2014/main" id="{00000000-0008-0000-0600-0000E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a:extLst>
            <a:ext uri="{FF2B5EF4-FFF2-40B4-BE49-F238E27FC236}">
              <a16:creationId xmlns="" xmlns:a16="http://schemas.microsoft.com/office/drawing/2014/main" id="{00000000-0008-0000-0600-0000E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a:extLst>
            <a:ext uri="{FF2B5EF4-FFF2-40B4-BE49-F238E27FC236}">
              <a16:creationId xmlns="" xmlns:a16="http://schemas.microsoft.com/office/drawing/2014/main" id="{00000000-0008-0000-0600-0000E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a:extLst>
            <a:ext uri="{FF2B5EF4-FFF2-40B4-BE49-F238E27FC236}">
              <a16:creationId xmlns="" xmlns:a16="http://schemas.microsoft.com/office/drawing/2014/main" id="{00000000-0008-0000-0600-0000E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a:extLst>
            <a:ext uri="{FF2B5EF4-FFF2-40B4-BE49-F238E27FC236}">
              <a16:creationId xmlns="" xmlns:a16="http://schemas.microsoft.com/office/drawing/2014/main" id="{00000000-0008-0000-0600-0000E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a:extLst>
            <a:ext uri="{FF2B5EF4-FFF2-40B4-BE49-F238E27FC236}">
              <a16:creationId xmlns="" xmlns:a16="http://schemas.microsoft.com/office/drawing/2014/main" id="{00000000-0008-0000-0600-0000E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a:extLst>
            <a:ext uri="{FF2B5EF4-FFF2-40B4-BE49-F238E27FC236}">
              <a16:creationId xmlns="" xmlns:a16="http://schemas.microsoft.com/office/drawing/2014/main" id="{00000000-0008-0000-0600-0000E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a:extLst>
            <a:ext uri="{FF2B5EF4-FFF2-40B4-BE49-F238E27FC236}">
              <a16:creationId xmlns="" xmlns:a16="http://schemas.microsoft.com/office/drawing/2014/main" id="{00000000-0008-0000-0600-0000F0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a:extLst>
            <a:ext uri="{FF2B5EF4-FFF2-40B4-BE49-F238E27FC236}">
              <a16:creationId xmlns="" xmlns:a16="http://schemas.microsoft.com/office/drawing/2014/main" id="{00000000-0008-0000-0600-0000F1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a:extLst>
            <a:ext uri="{FF2B5EF4-FFF2-40B4-BE49-F238E27FC236}">
              <a16:creationId xmlns="" xmlns:a16="http://schemas.microsoft.com/office/drawing/2014/main" id="{00000000-0008-0000-0600-0000F2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a:extLst>
            <a:ext uri="{FF2B5EF4-FFF2-40B4-BE49-F238E27FC236}">
              <a16:creationId xmlns="" xmlns:a16="http://schemas.microsoft.com/office/drawing/2014/main" id="{00000000-0008-0000-0600-0000F3010000}"/>
            </a:ext>
          </a:extLst>
        </xdr:cNvPr>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a:extLst>
            <a:ext uri="{FF2B5EF4-FFF2-40B4-BE49-F238E27FC236}">
              <a16:creationId xmlns="" xmlns:a16="http://schemas.microsoft.com/office/drawing/2014/main" id="{00000000-0008-0000-0600-0000F4010000}"/>
            </a:ext>
          </a:extLst>
        </xdr:cNvPr>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a:extLst>
            <a:ext uri="{FF2B5EF4-FFF2-40B4-BE49-F238E27FC236}">
              <a16:creationId xmlns="" xmlns:a16="http://schemas.microsoft.com/office/drawing/2014/main" id="{00000000-0008-0000-0600-0000F6010000}"/>
            </a:ext>
          </a:extLst>
        </xdr:cNvPr>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166808</xdr:rowOff>
    </xdr:from>
    <xdr:to>
      <xdr:col>85</xdr:col>
      <xdr:colOff>127000</xdr:colOff>
      <xdr:row>39</xdr:row>
      <xdr:rowOff>15919</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flipV="1">
          <a:off x="15481300" y="6681908"/>
          <a:ext cx="838200" cy="2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124978</xdr:rowOff>
    </xdr:from>
    <xdr:ext cx="469744" cy="259045"/>
    <xdr:sp macro="" textlink="">
      <xdr:nvSpPr>
        <xdr:cNvPr id="505" name="災害復旧事業費平均値テキスト">
          <a:extLst>
            <a:ext uri="{FF2B5EF4-FFF2-40B4-BE49-F238E27FC236}">
              <a16:creationId xmlns="" xmlns:a16="http://schemas.microsoft.com/office/drawing/2014/main" id="{00000000-0008-0000-0600-0000F9010000}"/>
            </a:ext>
          </a:extLst>
        </xdr:cNvPr>
        <xdr:cNvSpPr txBox="1"/>
      </xdr:nvSpPr>
      <xdr:spPr>
        <a:xfrm>
          <a:off x="16370300" y="6640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a:extLst>
            <a:ext uri="{FF2B5EF4-FFF2-40B4-BE49-F238E27FC236}">
              <a16:creationId xmlns="" xmlns:a16="http://schemas.microsoft.com/office/drawing/2014/main" id="{00000000-0008-0000-0600-0000FA010000}"/>
            </a:ext>
          </a:extLst>
        </xdr:cNvPr>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15919</xdr:rowOff>
    </xdr:from>
    <xdr:to>
      <xdr:col>81</xdr:col>
      <xdr:colOff>50800</xdr:colOff>
      <xdr:row>39</xdr:row>
      <xdr:rowOff>36206</xdr:rowOff>
    </xdr:to>
    <xdr:cxnSp macro="">
      <xdr:nvCxnSpPr>
        <xdr:cNvPr id="507" name="直線コネクタ 506">
          <a:extLst>
            <a:ext uri="{FF2B5EF4-FFF2-40B4-BE49-F238E27FC236}">
              <a16:creationId xmlns="" xmlns:a16="http://schemas.microsoft.com/office/drawing/2014/main" id="{00000000-0008-0000-0600-0000FB010000}"/>
            </a:ext>
          </a:extLst>
        </xdr:cNvPr>
        <xdr:cNvCxnSpPr/>
      </xdr:nvCxnSpPr>
      <xdr:spPr>
        <a:xfrm flipV="1">
          <a:off x="14592300" y="6702469"/>
          <a:ext cx="889000" cy="2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a:extLst>
            <a:ext uri="{FF2B5EF4-FFF2-40B4-BE49-F238E27FC236}">
              <a16:creationId xmlns="" xmlns:a16="http://schemas.microsoft.com/office/drawing/2014/main" id="{00000000-0008-0000-0600-0000FC010000}"/>
            </a:ext>
          </a:extLst>
        </xdr:cNvPr>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68834</xdr:rowOff>
    </xdr:from>
    <xdr:ext cx="469744"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5246428" y="675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27194</xdr:rowOff>
    </xdr:from>
    <xdr:to>
      <xdr:col>76</xdr:col>
      <xdr:colOff>114300</xdr:colOff>
      <xdr:row>39</xdr:row>
      <xdr:rowOff>36206</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3703300" y="6713744"/>
          <a:ext cx="889000" cy="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a:extLst>
            <a:ext uri="{FF2B5EF4-FFF2-40B4-BE49-F238E27FC236}">
              <a16:creationId xmlns="" xmlns:a16="http://schemas.microsoft.com/office/drawing/2014/main" id="{00000000-0008-0000-0600-0000FF010000}"/>
            </a:ext>
          </a:extLst>
        </xdr:cNvPr>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99566</xdr:rowOff>
    </xdr:from>
    <xdr:ext cx="469744" cy="259045"/>
    <xdr:sp macro="" textlink="">
      <xdr:nvSpPr>
        <xdr:cNvPr id="512" name="テキスト ボックス 511">
          <a:extLst>
            <a:ext uri="{FF2B5EF4-FFF2-40B4-BE49-F238E27FC236}">
              <a16:creationId xmlns="" xmlns:a16="http://schemas.microsoft.com/office/drawing/2014/main" id="{00000000-0008-0000-0600-000000020000}"/>
            </a:ext>
          </a:extLst>
        </xdr:cNvPr>
        <xdr:cNvSpPr txBox="1"/>
      </xdr:nvSpPr>
      <xdr:spPr>
        <a:xfrm>
          <a:off x="14357428" y="644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124742</xdr:rowOff>
    </xdr:from>
    <xdr:to>
      <xdr:col>71</xdr:col>
      <xdr:colOff>177800</xdr:colOff>
      <xdr:row>39</xdr:row>
      <xdr:rowOff>27194</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a:off x="12814300" y="6639842"/>
          <a:ext cx="889000" cy="7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a:extLst>
            <a:ext uri="{FF2B5EF4-FFF2-40B4-BE49-F238E27FC236}">
              <a16:creationId xmlns="" xmlns:a16="http://schemas.microsoft.com/office/drawing/2014/main" id="{00000000-0008-0000-0600-000002020000}"/>
            </a:ext>
          </a:extLst>
        </xdr:cNvPr>
        <xdr:cNvSpPr/>
      </xdr:nvSpPr>
      <xdr:spPr>
        <a:xfrm>
          <a:off x="13652500" y="666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75195</xdr:rowOff>
    </xdr:from>
    <xdr:ext cx="469744" cy="259045"/>
    <xdr:sp macro="" textlink="">
      <xdr:nvSpPr>
        <xdr:cNvPr id="515" name="テキスト ボックス 514">
          <a:extLst>
            <a:ext uri="{FF2B5EF4-FFF2-40B4-BE49-F238E27FC236}">
              <a16:creationId xmlns="" xmlns:a16="http://schemas.microsoft.com/office/drawing/2014/main" id="{00000000-0008-0000-0600-000003020000}"/>
            </a:ext>
          </a:extLst>
        </xdr:cNvPr>
        <xdr:cNvSpPr txBox="1"/>
      </xdr:nvSpPr>
      <xdr:spPr>
        <a:xfrm>
          <a:off x="13468428" y="67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a:extLst>
            <a:ext uri="{FF2B5EF4-FFF2-40B4-BE49-F238E27FC236}">
              <a16:creationId xmlns="" xmlns:a16="http://schemas.microsoft.com/office/drawing/2014/main" id="{00000000-0008-0000-0600-000004020000}"/>
            </a:ext>
          </a:extLst>
        </xdr:cNvPr>
        <xdr:cNvSpPr/>
      </xdr:nvSpPr>
      <xdr:spPr>
        <a:xfrm>
          <a:off x="12763500" y="666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69278</xdr:rowOff>
    </xdr:from>
    <xdr:ext cx="469744" cy="259045"/>
    <xdr:sp macro="" textlink="">
      <xdr:nvSpPr>
        <xdr:cNvPr id="517" name="テキスト ボックス 516">
          <a:extLst>
            <a:ext uri="{FF2B5EF4-FFF2-40B4-BE49-F238E27FC236}">
              <a16:creationId xmlns="" xmlns:a16="http://schemas.microsoft.com/office/drawing/2014/main" id="{00000000-0008-0000-0600-000005020000}"/>
            </a:ext>
          </a:extLst>
        </xdr:cNvPr>
        <xdr:cNvSpPr txBox="1"/>
      </xdr:nvSpPr>
      <xdr:spPr>
        <a:xfrm>
          <a:off x="12579428" y="67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a:extLst>
            <a:ext uri="{FF2B5EF4-FFF2-40B4-BE49-F238E27FC236}">
              <a16:creationId xmlns="" xmlns:a16="http://schemas.microsoft.com/office/drawing/2014/main" id="{00000000-0008-0000-0600-00000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a:extLst>
            <a:ext uri="{FF2B5EF4-FFF2-40B4-BE49-F238E27FC236}">
              <a16:creationId xmlns="" xmlns:a16="http://schemas.microsoft.com/office/drawing/2014/main" id="{00000000-0008-0000-0600-00000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a:extLst>
            <a:ext uri="{FF2B5EF4-FFF2-40B4-BE49-F238E27FC236}">
              <a16:creationId xmlns="" xmlns:a16="http://schemas.microsoft.com/office/drawing/2014/main" id="{00000000-0008-0000-0600-00000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a:extLst>
            <a:ext uri="{FF2B5EF4-FFF2-40B4-BE49-F238E27FC236}">
              <a16:creationId xmlns="" xmlns:a16="http://schemas.microsoft.com/office/drawing/2014/main" id="{00000000-0008-0000-0600-00000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a:extLst>
            <a:ext uri="{FF2B5EF4-FFF2-40B4-BE49-F238E27FC236}">
              <a16:creationId xmlns="" xmlns:a16="http://schemas.microsoft.com/office/drawing/2014/main" id="{00000000-0008-0000-0600-00000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116008</xdr:rowOff>
    </xdr:from>
    <xdr:to>
      <xdr:col>85</xdr:col>
      <xdr:colOff>177800</xdr:colOff>
      <xdr:row>39</xdr:row>
      <xdr:rowOff>46158</xdr:rowOff>
    </xdr:to>
    <xdr:sp macro="" textlink="">
      <xdr:nvSpPr>
        <xdr:cNvPr id="523" name="楕円 522">
          <a:extLst>
            <a:ext uri="{FF2B5EF4-FFF2-40B4-BE49-F238E27FC236}">
              <a16:creationId xmlns="" xmlns:a16="http://schemas.microsoft.com/office/drawing/2014/main" id="{00000000-0008-0000-0600-00000B020000}"/>
            </a:ext>
          </a:extLst>
        </xdr:cNvPr>
        <xdr:cNvSpPr/>
      </xdr:nvSpPr>
      <xdr:spPr>
        <a:xfrm>
          <a:off x="16268700" y="66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75385</xdr:rowOff>
    </xdr:from>
    <xdr:ext cx="534377" cy="259045"/>
    <xdr:sp macro="" textlink="">
      <xdr:nvSpPr>
        <xdr:cNvPr id="524" name="災害復旧事業費該当値テキスト">
          <a:extLst>
            <a:ext uri="{FF2B5EF4-FFF2-40B4-BE49-F238E27FC236}">
              <a16:creationId xmlns="" xmlns:a16="http://schemas.microsoft.com/office/drawing/2014/main" id="{00000000-0008-0000-0600-00000C020000}"/>
            </a:ext>
          </a:extLst>
        </xdr:cNvPr>
        <xdr:cNvSpPr txBox="1"/>
      </xdr:nvSpPr>
      <xdr:spPr>
        <a:xfrm>
          <a:off x="16370300" y="641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136569</xdr:rowOff>
    </xdr:from>
    <xdr:to>
      <xdr:col>81</xdr:col>
      <xdr:colOff>101600</xdr:colOff>
      <xdr:row>39</xdr:row>
      <xdr:rowOff>66719</xdr:rowOff>
    </xdr:to>
    <xdr:sp macro="" textlink="">
      <xdr:nvSpPr>
        <xdr:cNvPr id="525" name="楕円 524">
          <a:extLst>
            <a:ext uri="{FF2B5EF4-FFF2-40B4-BE49-F238E27FC236}">
              <a16:creationId xmlns="" xmlns:a16="http://schemas.microsoft.com/office/drawing/2014/main" id="{00000000-0008-0000-0600-00000D020000}"/>
            </a:ext>
          </a:extLst>
        </xdr:cNvPr>
        <xdr:cNvSpPr/>
      </xdr:nvSpPr>
      <xdr:spPr>
        <a:xfrm>
          <a:off x="15430500" y="66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83246</xdr:rowOff>
    </xdr:from>
    <xdr:ext cx="534377"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5214111" y="642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156856</xdr:rowOff>
    </xdr:from>
    <xdr:to>
      <xdr:col>76</xdr:col>
      <xdr:colOff>165100</xdr:colOff>
      <xdr:row>39</xdr:row>
      <xdr:rowOff>87006</xdr:rowOff>
    </xdr:to>
    <xdr:sp macro="" textlink="">
      <xdr:nvSpPr>
        <xdr:cNvPr id="527" name="楕円 526">
          <a:extLst>
            <a:ext uri="{FF2B5EF4-FFF2-40B4-BE49-F238E27FC236}">
              <a16:creationId xmlns="" xmlns:a16="http://schemas.microsoft.com/office/drawing/2014/main" id="{00000000-0008-0000-0600-00000F020000}"/>
            </a:ext>
          </a:extLst>
        </xdr:cNvPr>
        <xdr:cNvSpPr/>
      </xdr:nvSpPr>
      <xdr:spPr>
        <a:xfrm>
          <a:off x="14541500" y="667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78133</xdr:rowOff>
    </xdr:from>
    <xdr:ext cx="469744"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4357428" y="676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147844</xdr:rowOff>
    </xdr:from>
    <xdr:to>
      <xdr:col>72</xdr:col>
      <xdr:colOff>38100</xdr:colOff>
      <xdr:row>39</xdr:row>
      <xdr:rowOff>77994</xdr:rowOff>
    </xdr:to>
    <xdr:sp macro="" textlink="">
      <xdr:nvSpPr>
        <xdr:cNvPr id="529" name="楕円 528">
          <a:extLst>
            <a:ext uri="{FF2B5EF4-FFF2-40B4-BE49-F238E27FC236}">
              <a16:creationId xmlns="" xmlns:a16="http://schemas.microsoft.com/office/drawing/2014/main" id="{00000000-0008-0000-0600-000011020000}"/>
            </a:ext>
          </a:extLst>
        </xdr:cNvPr>
        <xdr:cNvSpPr/>
      </xdr:nvSpPr>
      <xdr:spPr>
        <a:xfrm>
          <a:off x="13652500" y="666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94521</xdr:rowOff>
    </xdr:from>
    <xdr:ext cx="469744" cy="259045"/>
    <xdr:sp macro="" textlink="">
      <xdr:nvSpPr>
        <xdr:cNvPr id="530" name="テキスト ボックス 529">
          <a:extLst>
            <a:ext uri="{FF2B5EF4-FFF2-40B4-BE49-F238E27FC236}">
              <a16:creationId xmlns="" xmlns:a16="http://schemas.microsoft.com/office/drawing/2014/main" id="{00000000-0008-0000-0600-000012020000}"/>
            </a:ext>
          </a:extLst>
        </xdr:cNvPr>
        <xdr:cNvSpPr txBox="1"/>
      </xdr:nvSpPr>
      <xdr:spPr>
        <a:xfrm>
          <a:off x="13468428" y="643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73942</xdr:rowOff>
    </xdr:from>
    <xdr:to>
      <xdr:col>67</xdr:col>
      <xdr:colOff>101600</xdr:colOff>
      <xdr:row>39</xdr:row>
      <xdr:rowOff>4092</xdr:rowOff>
    </xdr:to>
    <xdr:sp macro="" textlink="">
      <xdr:nvSpPr>
        <xdr:cNvPr id="531" name="楕円 530">
          <a:extLst>
            <a:ext uri="{FF2B5EF4-FFF2-40B4-BE49-F238E27FC236}">
              <a16:creationId xmlns="" xmlns:a16="http://schemas.microsoft.com/office/drawing/2014/main" id="{00000000-0008-0000-0600-000013020000}"/>
            </a:ext>
          </a:extLst>
        </xdr:cNvPr>
        <xdr:cNvSpPr/>
      </xdr:nvSpPr>
      <xdr:spPr>
        <a:xfrm>
          <a:off x="12763500" y="65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20619</xdr:rowOff>
    </xdr:from>
    <xdr:ext cx="534377" cy="259045"/>
    <xdr:sp macro="" textlink="">
      <xdr:nvSpPr>
        <xdr:cNvPr id="532" name="テキスト ボックス 531">
          <a:extLst>
            <a:ext uri="{FF2B5EF4-FFF2-40B4-BE49-F238E27FC236}">
              <a16:creationId xmlns="" xmlns:a16="http://schemas.microsoft.com/office/drawing/2014/main" id="{00000000-0008-0000-0600-000014020000}"/>
            </a:ext>
          </a:extLst>
        </xdr:cNvPr>
        <xdr:cNvSpPr txBox="1"/>
      </xdr:nvSpPr>
      <xdr:spPr>
        <a:xfrm>
          <a:off x="12547111" y="636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a:extLst>
            <a:ext uri="{FF2B5EF4-FFF2-40B4-BE49-F238E27FC236}">
              <a16:creationId xmlns="" xmlns:a16="http://schemas.microsoft.com/office/drawing/2014/main" id="{00000000-0008-0000-0600-00001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a:extLst>
            <a:ext uri="{FF2B5EF4-FFF2-40B4-BE49-F238E27FC236}">
              <a16:creationId xmlns="" xmlns:a16="http://schemas.microsoft.com/office/drawing/2014/main" id="{00000000-0008-0000-0600-00001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a:extLst>
            <a:ext uri="{FF2B5EF4-FFF2-40B4-BE49-F238E27FC236}">
              <a16:creationId xmlns="" xmlns:a16="http://schemas.microsoft.com/office/drawing/2014/main" id="{00000000-0008-0000-0600-00001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a:extLst>
            <a:ext uri="{FF2B5EF4-FFF2-40B4-BE49-F238E27FC236}">
              <a16:creationId xmlns="" xmlns:a16="http://schemas.microsoft.com/office/drawing/2014/main" id="{00000000-0008-0000-0600-00001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a:extLst>
            <a:ext uri="{FF2B5EF4-FFF2-40B4-BE49-F238E27FC236}">
              <a16:creationId xmlns="" xmlns:a16="http://schemas.microsoft.com/office/drawing/2014/main" id="{00000000-0008-0000-0600-00001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a:extLst>
            <a:ext uri="{FF2B5EF4-FFF2-40B4-BE49-F238E27FC236}">
              <a16:creationId xmlns="" xmlns:a16="http://schemas.microsoft.com/office/drawing/2014/main" id="{00000000-0008-0000-0600-00001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a:extLst>
            <a:ext uri="{FF2B5EF4-FFF2-40B4-BE49-F238E27FC236}">
              <a16:creationId xmlns="" xmlns:a16="http://schemas.microsoft.com/office/drawing/2014/main" id="{00000000-0008-0000-0600-00001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 xmlns:a16="http://schemas.microsoft.com/office/drawing/2014/main"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 xmlns:a16="http://schemas.microsoft.com/office/drawing/2014/main"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 xmlns:a16="http://schemas.microsoft.com/office/drawing/2014/main"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 xmlns:a16="http://schemas.microsoft.com/office/drawing/2014/main" id="{00000000-0008-0000-06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a:extLst>
            <a:ext uri="{FF2B5EF4-FFF2-40B4-BE49-F238E27FC236}">
              <a16:creationId xmlns="" xmlns:a16="http://schemas.microsoft.com/office/drawing/2014/main" id="{00000000-0008-0000-0600-00002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a:extLst>
            <a:ext uri="{FF2B5EF4-FFF2-40B4-BE49-F238E27FC236}">
              <a16:creationId xmlns="" xmlns:a16="http://schemas.microsoft.com/office/drawing/2014/main" id="{00000000-0008-0000-0600-00002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a:extLst>
            <a:ext uri="{FF2B5EF4-FFF2-40B4-BE49-F238E27FC236}">
              <a16:creationId xmlns="" xmlns:a16="http://schemas.microsoft.com/office/drawing/2014/main" id="{00000000-0008-0000-0600-00002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a:extLst>
            <a:ext uri="{FF2B5EF4-FFF2-40B4-BE49-F238E27FC236}">
              <a16:creationId xmlns="" xmlns:a16="http://schemas.microsoft.com/office/drawing/2014/main" id="{00000000-0008-0000-0600-00002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a:extLst>
            <a:ext uri="{FF2B5EF4-FFF2-40B4-BE49-F238E27FC236}">
              <a16:creationId xmlns="" xmlns:a16="http://schemas.microsoft.com/office/drawing/2014/main" id="{00000000-0008-0000-0600-00002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a:extLst>
            <a:ext uri="{FF2B5EF4-FFF2-40B4-BE49-F238E27FC236}">
              <a16:creationId xmlns="" xmlns:a16="http://schemas.microsoft.com/office/drawing/2014/main" id="{00000000-0008-0000-0600-00002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 xmlns:a16="http://schemas.microsoft.com/office/drawing/2014/main"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a:extLst>
            <a:ext uri="{FF2B5EF4-FFF2-40B4-BE49-F238E27FC236}">
              <a16:creationId xmlns="" xmlns:a16="http://schemas.microsoft.com/office/drawing/2014/main" id="{00000000-0008-0000-0600-00002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a:extLst>
            <a:ext uri="{FF2B5EF4-FFF2-40B4-BE49-F238E27FC236}">
              <a16:creationId xmlns="" xmlns:a16="http://schemas.microsoft.com/office/drawing/2014/main" id="{00000000-0008-0000-0600-00002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a:extLst>
            <a:ext uri="{FF2B5EF4-FFF2-40B4-BE49-F238E27FC236}">
              <a16:creationId xmlns="" xmlns:a16="http://schemas.microsoft.com/office/drawing/2014/main" id="{00000000-0008-0000-0600-00002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a:extLst>
            <a:ext uri="{FF2B5EF4-FFF2-40B4-BE49-F238E27FC236}">
              <a16:creationId xmlns="" xmlns:a16="http://schemas.microsoft.com/office/drawing/2014/main" id="{00000000-0008-0000-0600-00002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a:extLst>
            <a:ext uri="{FF2B5EF4-FFF2-40B4-BE49-F238E27FC236}">
              <a16:creationId xmlns="" xmlns:a16="http://schemas.microsoft.com/office/drawing/2014/main" id="{00000000-0008-0000-0600-00002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a:extLst>
            <a:ext uri="{FF2B5EF4-FFF2-40B4-BE49-F238E27FC236}">
              <a16:creationId xmlns="" xmlns:a16="http://schemas.microsoft.com/office/drawing/2014/main" id="{00000000-0008-0000-0600-00002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a:extLst>
            <a:ext uri="{FF2B5EF4-FFF2-40B4-BE49-F238E27FC236}">
              <a16:creationId xmlns="" xmlns:a16="http://schemas.microsoft.com/office/drawing/2014/main" id="{00000000-0008-0000-0600-00003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a:extLst>
            <a:ext uri="{FF2B5EF4-FFF2-40B4-BE49-F238E27FC236}">
              <a16:creationId xmlns="" xmlns:a16="http://schemas.microsoft.com/office/drawing/2014/main" id="{00000000-0008-0000-0600-00003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a:extLst>
            <a:ext uri="{FF2B5EF4-FFF2-40B4-BE49-F238E27FC236}">
              <a16:creationId xmlns="" xmlns:a16="http://schemas.microsoft.com/office/drawing/2014/main" id="{00000000-0008-0000-0600-00003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a:extLst>
            <a:ext uri="{FF2B5EF4-FFF2-40B4-BE49-F238E27FC236}">
              <a16:creationId xmlns="" xmlns:a16="http://schemas.microsoft.com/office/drawing/2014/main" id="{00000000-0008-0000-0600-00003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a:extLst>
            <a:ext uri="{FF2B5EF4-FFF2-40B4-BE49-F238E27FC236}">
              <a16:creationId xmlns="" xmlns:a16="http://schemas.microsoft.com/office/drawing/2014/main" id="{00000000-0008-0000-0600-00003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a:extLst>
            <a:ext uri="{FF2B5EF4-FFF2-40B4-BE49-F238E27FC236}">
              <a16:creationId xmlns="" xmlns:a16="http://schemas.microsoft.com/office/drawing/2014/main" id="{00000000-0008-0000-0600-00003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a:extLst>
            <a:ext uri="{FF2B5EF4-FFF2-40B4-BE49-F238E27FC236}">
              <a16:creationId xmlns="" xmlns:a16="http://schemas.microsoft.com/office/drawing/2014/main" id="{00000000-0008-0000-0600-00003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a:extLst>
            <a:ext uri="{FF2B5EF4-FFF2-40B4-BE49-F238E27FC236}">
              <a16:creationId xmlns="" xmlns:a16="http://schemas.microsoft.com/office/drawing/2014/main" id="{00000000-0008-0000-0600-00003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a:extLst>
            <a:ext uri="{FF2B5EF4-FFF2-40B4-BE49-F238E27FC236}">
              <a16:creationId xmlns="" xmlns:a16="http://schemas.microsoft.com/office/drawing/2014/main" id="{00000000-0008-0000-0600-00003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a:extLst>
            <a:ext uri="{FF2B5EF4-FFF2-40B4-BE49-F238E27FC236}">
              <a16:creationId xmlns="" xmlns:a16="http://schemas.microsoft.com/office/drawing/2014/main" id="{00000000-0008-0000-0600-00003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a:extLst>
            <a:ext uri="{FF2B5EF4-FFF2-40B4-BE49-F238E27FC236}">
              <a16:creationId xmlns="" xmlns:a16="http://schemas.microsoft.com/office/drawing/2014/main" id="{00000000-0008-0000-0600-00003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a:extLst>
            <a:ext uri="{FF2B5EF4-FFF2-40B4-BE49-F238E27FC236}">
              <a16:creationId xmlns="" xmlns:a16="http://schemas.microsoft.com/office/drawing/2014/main" id="{00000000-0008-0000-0600-00003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a:extLst>
            <a:ext uri="{FF2B5EF4-FFF2-40B4-BE49-F238E27FC236}">
              <a16:creationId xmlns="" xmlns:a16="http://schemas.microsoft.com/office/drawing/2014/main" id="{00000000-0008-0000-0600-00003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a:extLst>
            <a:ext uri="{FF2B5EF4-FFF2-40B4-BE49-F238E27FC236}">
              <a16:creationId xmlns="" xmlns:a16="http://schemas.microsoft.com/office/drawing/2014/main" id="{00000000-0008-0000-0600-00003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a:extLst>
            <a:ext uri="{FF2B5EF4-FFF2-40B4-BE49-F238E27FC236}">
              <a16:creationId xmlns="" xmlns:a16="http://schemas.microsoft.com/office/drawing/2014/main" id="{00000000-0008-0000-0600-00004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a:extLst>
            <a:ext uri="{FF2B5EF4-FFF2-40B4-BE49-F238E27FC236}">
              <a16:creationId xmlns="" xmlns:a16="http://schemas.microsoft.com/office/drawing/2014/main" id="{00000000-0008-0000-0600-00004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a:extLst>
            <a:ext uri="{FF2B5EF4-FFF2-40B4-BE49-F238E27FC236}">
              <a16:creationId xmlns="" xmlns:a16="http://schemas.microsoft.com/office/drawing/2014/main" id="{00000000-0008-0000-0600-00004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a:extLst>
            <a:ext uri="{FF2B5EF4-FFF2-40B4-BE49-F238E27FC236}">
              <a16:creationId xmlns="" xmlns:a16="http://schemas.microsoft.com/office/drawing/2014/main" id="{00000000-0008-0000-0600-00004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a:extLst>
            <a:ext uri="{FF2B5EF4-FFF2-40B4-BE49-F238E27FC236}">
              <a16:creationId xmlns="" xmlns:a16="http://schemas.microsoft.com/office/drawing/2014/main" id="{00000000-0008-0000-0600-00004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a:extLst>
            <a:ext uri="{FF2B5EF4-FFF2-40B4-BE49-F238E27FC236}">
              <a16:creationId xmlns="" xmlns:a16="http://schemas.microsoft.com/office/drawing/2014/main" id="{00000000-0008-0000-0600-00004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a:extLst>
            <a:ext uri="{FF2B5EF4-FFF2-40B4-BE49-F238E27FC236}">
              <a16:creationId xmlns="" xmlns:a16="http://schemas.microsoft.com/office/drawing/2014/main" id="{00000000-0008-0000-0600-00004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a:extLst>
            <a:ext uri="{FF2B5EF4-FFF2-40B4-BE49-F238E27FC236}">
              <a16:creationId xmlns="" xmlns:a16="http://schemas.microsoft.com/office/drawing/2014/main" id="{00000000-0008-0000-0600-00004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a:extLst>
            <a:ext uri="{FF2B5EF4-FFF2-40B4-BE49-F238E27FC236}">
              <a16:creationId xmlns="" xmlns:a16="http://schemas.microsoft.com/office/drawing/2014/main" id="{00000000-0008-0000-0600-00004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a:extLst>
            <a:ext uri="{FF2B5EF4-FFF2-40B4-BE49-F238E27FC236}">
              <a16:creationId xmlns="" xmlns:a16="http://schemas.microsoft.com/office/drawing/2014/main" id="{00000000-0008-0000-0600-00004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a:extLst>
            <a:ext uri="{FF2B5EF4-FFF2-40B4-BE49-F238E27FC236}">
              <a16:creationId xmlns="" xmlns:a16="http://schemas.microsoft.com/office/drawing/2014/main" id="{00000000-0008-0000-0600-00004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a:extLst>
            <a:ext uri="{FF2B5EF4-FFF2-40B4-BE49-F238E27FC236}">
              <a16:creationId xmlns="" xmlns:a16="http://schemas.microsoft.com/office/drawing/2014/main" id="{00000000-0008-0000-0600-00004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a:extLst>
            <a:ext uri="{FF2B5EF4-FFF2-40B4-BE49-F238E27FC236}">
              <a16:creationId xmlns="" xmlns:a16="http://schemas.microsoft.com/office/drawing/2014/main" id="{00000000-0008-0000-0600-00004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a:extLst>
            <a:ext uri="{FF2B5EF4-FFF2-40B4-BE49-F238E27FC236}">
              <a16:creationId xmlns="" xmlns:a16="http://schemas.microsoft.com/office/drawing/2014/main" id="{00000000-0008-0000-0600-00004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a:extLst>
            <a:ext uri="{FF2B5EF4-FFF2-40B4-BE49-F238E27FC236}">
              <a16:creationId xmlns="" xmlns:a16="http://schemas.microsoft.com/office/drawing/2014/main" id="{00000000-0008-0000-0600-00004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a:extLst>
            <a:ext uri="{FF2B5EF4-FFF2-40B4-BE49-F238E27FC236}">
              <a16:creationId xmlns="" xmlns:a16="http://schemas.microsoft.com/office/drawing/2014/main" id="{00000000-0008-0000-0600-00005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a:extLst>
            <a:ext uri="{FF2B5EF4-FFF2-40B4-BE49-F238E27FC236}">
              <a16:creationId xmlns="" xmlns:a16="http://schemas.microsoft.com/office/drawing/2014/main" id="{00000000-0008-0000-0600-00005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a:extLst>
            <a:ext uri="{FF2B5EF4-FFF2-40B4-BE49-F238E27FC236}">
              <a16:creationId xmlns="" xmlns:a16="http://schemas.microsoft.com/office/drawing/2014/main" id="{00000000-0008-0000-0600-00005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a:extLst>
            <a:ext uri="{FF2B5EF4-FFF2-40B4-BE49-F238E27FC236}">
              <a16:creationId xmlns="" xmlns:a16="http://schemas.microsoft.com/office/drawing/2014/main" id="{00000000-0008-0000-0600-00005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a:extLst>
            <a:ext uri="{FF2B5EF4-FFF2-40B4-BE49-F238E27FC236}">
              <a16:creationId xmlns="" xmlns:a16="http://schemas.microsoft.com/office/drawing/2014/main" id="{00000000-0008-0000-0600-00005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a:extLst>
            <a:ext uri="{FF2B5EF4-FFF2-40B4-BE49-F238E27FC236}">
              <a16:creationId xmlns="" xmlns:a16="http://schemas.microsoft.com/office/drawing/2014/main" id="{00000000-0008-0000-0600-00005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a:extLst>
            <a:ext uri="{FF2B5EF4-FFF2-40B4-BE49-F238E27FC236}">
              <a16:creationId xmlns="" xmlns:a16="http://schemas.microsoft.com/office/drawing/2014/main" id="{00000000-0008-0000-0600-00005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a:extLst>
            <a:ext uri="{FF2B5EF4-FFF2-40B4-BE49-F238E27FC236}">
              <a16:creationId xmlns="" xmlns:a16="http://schemas.microsoft.com/office/drawing/2014/main" id="{00000000-0008-0000-0600-00005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a:extLst>
            <a:ext uri="{FF2B5EF4-FFF2-40B4-BE49-F238E27FC236}">
              <a16:creationId xmlns="" xmlns:a16="http://schemas.microsoft.com/office/drawing/2014/main" id="{00000000-0008-0000-0600-00005B020000}"/>
            </a:ext>
          </a:extLst>
        </xdr:cNvPr>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a:extLst>
            <a:ext uri="{FF2B5EF4-FFF2-40B4-BE49-F238E27FC236}">
              <a16:creationId xmlns="" xmlns:a16="http://schemas.microsoft.com/office/drawing/2014/main" id="{00000000-0008-0000-0600-00005C020000}"/>
            </a:ext>
          </a:extLst>
        </xdr:cNvPr>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a:extLst>
            <a:ext uri="{FF2B5EF4-FFF2-40B4-BE49-F238E27FC236}">
              <a16:creationId xmlns="" xmlns:a16="http://schemas.microsoft.com/office/drawing/2014/main" id="{00000000-0008-0000-0600-00005E020000}"/>
            </a:ext>
          </a:extLst>
        </xdr:cNvPr>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a:extLst>
            <a:ext uri="{FF2B5EF4-FFF2-40B4-BE49-F238E27FC236}">
              <a16:creationId xmlns="" xmlns:a16="http://schemas.microsoft.com/office/drawing/2014/main" id="{00000000-0008-0000-0600-00005F020000}"/>
            </a:ext>
          </a:extLst>
        </xdr:cNvPr>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46020</xdr:rowOff>
    </xdr:from>
    <xdr:to>
      <xdr:col>85</xdr:col>
      <xdr:colOff>127000</xdr:colOff>
      <xdr:row>76</xdr:row>
      <xdr:rowOff>84539</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5481300" y="13076220"/>
          <a:ext cx="8382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89944</xdr:rowOff>
    </xdr:from>
    <xdr:ext cx="534377" cy="259045"/>
    <xdr:sp macro="" textlink="">
      <xdr:nvSpPr>
        <xdr:cNvPr id="609" name="公債費平均値テキスト">
          <a:extLst>
            <a:ext uri="{FF2B5EF4-FFF2-40B4-BE49-F238E27FC236}">
              <a16:creationId xmlns="" xmlns:a16="http://schemas.microsoft.com/office/drawing/2014/main" id="{00000000-0008-0000-0600-000061020000}"/>
            </a:ext>
          </a:extLst>
        </xdr:cNvPr>
        <xdr:cNvSpPr txBox="1"/>
      </xdr:nvSpPr>
      <xdr:spPr>
        <a:xfrm>
          <a:off x="16370300" y="13120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a:extLst>
            <a:ext uri="{FF2B5EF4-FFF2-40B4-BE49-F238E27FC236}">
              <a16:creationId xmlns="" xmlns:a16="http://schemas.microsoft.com/office/drawing/2014/main" id="{00000000-0008-0000-0600-000062020000}"/>
            </a:ext>
          </a:extLst>
        </xdr:cNvPr>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46020</xdr:rowOff>
    </xdr:from>
    <xdr:to>
      <xdr:col>81</xdr:col>
      <xdr:colOff>50800</xdr:colOff>
      <xdr:row>76</xdr:row>
      <xdr:rowOff>71056</xdr:rowOff>
    </xdr:to>
    <xdr:cxnSp macro="">
      <xdr:nvCxnSpPr>
        <xdr:cNvPr id="611" name="直線コネクタ 610">
          <a:extLst>
            <a:ext uri="{FF2B5EF4-FFF2-40B4-BE49-F238E27FC236}">
              <a16:creationId xmlns="" xmlns:a16="http://schemas.microsoft.com/office/drawing/2014/main" id="{00000000-0008-0000-0600-000063020000}"/>
            </a:ext>
          </a:extLst>
        </xdr:cNvPr>
        <xdr:cNvCxnSpPr/>
      </xdr:nvCxnSpPr>
      <xdr:spPr>
        <a:xfrm flipV="1">
          <a:off x="14592300" y="13076220"/>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a:extLst>
            <a:ext uri="{FF2B5EF4-FFF2-40B4-BE49-F238E27FC236}">
              <a16:creationId xmlns="" xmlns:a16="http://schemas.microsoft.com/office/drawing/2014/main" id="{00000000-0008-0000-0600-000064020000}"/>
            </a:ext>
          </a:extLst>
        </xdr:cNvPr>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37481</xdr:rowOff>
    </xdr:from>
    <xdr:ext cx="534377"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5214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71056</xdr:rowOff>
    </xdr:from>
    <xdr:to>
      <xdr:col>76</xdr:col>
      <xdr:colOff>114300</xdr:colOff>
      <xdr:row>76</xdr:row>
      <xdr:rowOff>93833</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flipV="1">
          <a:off x="13703300" y="13101256"/>
          <a:ext cx="889000" cy="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a:extLst>
            <a:ext uri="{FF2B5EF4-FFF2-40B4-BE49-F238E27FC236}">
              <a16:creationId xmlns="" xmlns:a16="http://schemas.microsoft.com/office/drawing/2014/main" id="{00000000-0008-0000-0600-000067020000}"/>
            </a:ext>
          </a:extLst>
        </xdr:cNvPr>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40220</xdr:rowOff>
    </xdr:from>
    <xdr:ext cx="534377" cy="259045"/>
    <xdr:sp macro="" textlink="">
      <xdr:nvSpPr>
        <xdr:cNvPr id="616" name="テキスト ボックス 615">
          <a:extLst>
            <a:ext uri="{FF2B5EF4-FFF2-40B4-BE49-F238E27FC236}">
              <a16:creationId xmlns="" xmlns:a16="http://schemas.microsoft.com/office/drawing/2014/main" id="{00000000-0008-0000-0600-000068020000}"/>
            </a:ext>
          </a:extLst>
        </xdr:cNvPr>
        <xdr:cNvSpPr txBox="1"/>
      </xdr:nvSpPr>
      <xdr:spPr>
        <a:xfrm>
          <a:off x="14325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93833</xdr:rowOff>
    </xdr:from>
    <xdr:to>
      <xdr:col>71</xdr:col>
      <xdr:colOff>177800</xdr:colOff>
      <xdr:row>76</xdr:row>
      <xdr:rowOff>99237</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flipV="1">
          <a:off x="12814300" y="13124033"/>
          <a:ext cx="889000" cy="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a:extLst>
            <a:ext uri="{FF2B5EF4-FFF2-40B4-BE49-F238E27FC236}">
              <a16:creationId xmlns="" xmlns:a16="http://schemas.microsoft.com/office/drawing/2014/main" id="{00000000-0008-0000-0600-00006A020000}"/>
            </a:ext>
          </a:extLst>
        </xdr:cNvPr>
        <xdr:cNvSpPr/>
      </xdr:nvSpPr>
      <xdr:spPr>
        <a:xfrm>
          <a:off x="13652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22705</xdr:rowOff>
    </xdr:from>
    <xdr:ext cx="534377" cy="259045"/>
    <xdr:sp macro="" textlink="">
      <xdr:nvSpPr>
        <xdr:cNvPr id="619" name="テキスト ボックス 618">
          <a:extLst>
            <a:ext uri="{FF2B5EF4-FFF2-40B4-BE49-F238E27FC236}">
              <a16:creationId xmlns="" xmlns:a16="http://schemas.microsoft.com/office/drawing/2014/main" id="{00000000-0008-0000-0600-00006B020000}"/>
            </a:ext>
          </a:extLst>
        </xdr:cNvPr>
        <xdr:cNvSpPr txBox="1"/>
      </xdr:nvSpPr>
      <xdr:spPr>
        <a:xfrm>
          <a:off x="13436111" y="13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a:extLst>
            <a:ext uri="{FF2B5EF4-FFF2-40B4-BE49-F238E27FC236}">
              <a16:creationId xmlns="" xmlns:a16="http://schemas.microsoft.com/office/drawing/2014/main" id="{00000000-0008-0000-0600-00006C020000}"/>
            </a:ext>
          </a:extLst>
        </xdr:cNvPr>
        <xdr:cNvSpPr/>
      </xdr:nvSpPr>
      <xdr:spPr>
        <a:xfrm>
          <a:off x="12763500" y="131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14012</xdr:rowOff>
    </xdr:from>
    <xdr:ext cx="534377" cy="259045"/>
    <xdr:sp macro="" textlink="">
      <xdr:nvSpPr>
        <xdr:cNvPr id="621" name="テキスト ボックス 620">
          <a:extLst>
            <a:ext uri="{FF2B5EF4-FFF2-40B4-BE49-F238E27FC236}">
              <a16:creationId xmlns="" xmlns:a16="http://schemas.microsoft.com/office/drawing/2014/main" id="{00000000-0008-0000-0600-00006D020000}"/>
            </a:ext>
          </a:extLst>
        </xdr:cNvPr>
        <xdr:cNvSpPr txBox="1"/>
      </xdr:nvSpPr>
      <xdr:spPr>
        <a:xfrm>
          <a:off x="12547111" y="1321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a:extLst>
            <a:ext uri="{FF2B5EF4-FFF2-40B4-BE49-F238E27FC236}">
              <a16:creationId xmlns="" xmlns:a16="http://schemas.microsoft.com/office/drawing/2014/main" id="{00000000-0008-0000-0600-00006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a:extLst>
            <a:ext uri="{FF2B5EF4-FFF2-40B4-BE49-F238E27FC236}">
              <a16:creationId xmlns="" xmlns:a16="http://schemas.microsoft.com/office/drawing/2014/main" id="{00000000-0008-0000-0600-00006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a:extLst>
            <a:ext uri="{FF2B5EF4-FFF2-40B4-BE49-F238E27FC236}">
              <a16:creationId xmlns="" xmlns:a16="http://schemas.microsoft.com/office/drawing/2014/main" id="{00000000-0008-0000-0600-00007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a:extLst>
            <a:ext uri="{FF2B5EF4-FFF2-40B4-BE49-F238E27FC236}">
              <a16:creationId xmlns="" xmlns:a16="http://schemas.microsoft.com/office/drawing/2014/main" id="{00000000-0008-0000-0600-00007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a:extLst>
            <a:ext uri="{FF2B5EF4-FFF2-40B4-BE49-F238E27FC236}">
              <a16:creationId xmlns="" xmlns:a16="http://schemas.microsoft.com/office/drawing/2014/main" id="{00000000-0008-0000-0600-00007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33739</xdr:rowOff>
    </xdr:from>
    <xdr:to>
      <xdr:col>85</xdr:col>
      <xdr:colOff>177800</xdr:colOff>
      <xdr:row>76</xdr:row>
      <xdr:rowOff>135339</xdr:rowOff>
    </xdr:to>
    <xdr:sp macro="" textlink="">
      <xdr:nvSpPr>
        <xdr:cNvPr id="627" name="楕円 626">
          <a:extLst>
            <a:ext uri="{FF2B5EF4-FFF2-40B4-BE49-F238E27FC236}">
              <a16:creationId xmlns="" xmlns:a16="http://schemas.microsoft.com/office/drawing/2014/main" id="{00000000-0008-0000-0600-000073020000}"/>
            </a:ext>
          </a:extLst>
        </xdr:cNvPr>
        <xdr:cNvSpPr/>
      </xdr:nvSpPr>
      <xdr:spPr>
        <a:xfrm>
          <a:off x="16268700" y="1306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56616</xdr:rowOff>
    </xdr:from>
    <xdr:ext cx="534377" cy="259045"/>
    <xdr:sp macro="" textlink="">
      <xdr:nvSpPr>
        <xdr:cNvPr id="628" name="公債費該当値テキスト">
          <a:extLst>
            <a:ext uri="{FF2B5EF4-FFF2-40B4-BE49-F238E27FC236}">
              <a16:creationId xmlns="" xmlns:a16="http://schemas.microsoft.com/office/drawing/2014/main" id="{00000000-0008-0000-0600-000074020000}"/>
            </a:ext>
          </a:extLst>
        </xdr:cNvPr>
        <xdr:cNvSpPr txBox="1"/>
      </xdr:nvSpPr>
      <xdr:spPr>
        <a:xfrm>
          <a:off x="16370300" y="1291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166670</xdr:rowOff>
    </xdr:from>
    <xdr:to>
      <xdr:col>81</xdr:col>
      <xdr:colOff>101600</xdr:colOff>
      <xdr:row>76</xdr:row>
      <xdr:rowOff>96820</xdr:rowOff>
    </xdr:to>
    <xdr:sp macro="" textlink="">
      <xdr:nvSpPr>
        <xdr:cNvPr id="629" name="楕円 628">
          <a:extLst>
            <a:ext uri="{FF2B5EF4-FFF2-40B4-BE49-F238E27FC236}">
              <a16:creationId xmlns="" xmlns:a16="http://schemas.microsoft.com/office/drawing/2014/main" id="{00000000-0008-0000-0600-000075020000}"/>
            </a:ext>
          </a:extLst>
        </xdr:cNvPr>
        <xdr:cNvSpPr/>
      </xdr:nvSpPr>
      <xdr:spPr>
        <a:xfrm>
          <a:off x="15430500" y="1302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113347</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5214111" y="1280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20256</xdr:rowOff>
    </xdr:from>
    <xdr:to>
      <xdr:col>76</xdr:col>
      <xdr:colOff>165100</xdr:colOff>
      <xdr:row>76</xdr:row>
      <xdr:rowOff>121856</xdr:rowOff>
    </xdr:to>
    <xdr:sp macro="" textlink="">
      <xdr:nvSpPr>
        <xdr:cNvPr id="631" name="楕円 630">
          <a:extLst>
            <a:ext uri="{FF2B5EF4-FFF2-40B4-BE49-F238E27FC236}">
              <a16:creationId xmlns="" xmlns:a16="http://schemas.microsoft.com/office/drawing/2014/main" id="{00000000-0008-0000-0600-000077020000}"/>
            </a:ext>
          </a:extLst>
        </xdr:cNvPr>
        <xdr:cNvSpPr/>
      </xdr:nvSpPr>
      <xdr:spPr>
        <a:xfrm>
          <a:off x="14541500" y="130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138383</xdr:rowOff>
    </xdr:from>
    <xdr:ext cx="534377" cy="259045"/>
    <xdr:sp macro="" textlink="">
      <xdr:nvSpPr>
        <xdr:cNvPr id="632" name="テキスト ボックス 631">
          <a:extLst>
            <a:ext uri="{FF2B5EF4-FFF2-40B4-BE49-F238E27FC236}">
              <a16:creationId xmlns="" xmlns:a16="http://schemas.microsoft.com/office/drawing/2014/main" id="{00000000-0008-0000-0600-000078020000}"/>
            </a:ext>
          </a:extLst>
        </xdr:cNvPr>
        <xdr:cNvSpPr txBox="1"/>
      </xdr:nvSpPr>
      <xdr:spPr>
        <a:xfrm>
          <a:off x="14325111" y="128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43033</xdr:rowOff>
    </xdr:from>
    <xdr:to>
      <xdr:col>72</xdr:col>
      <xdr:colOff>38100</xdr:colOff>
      <xdr:row>76</xdr:row>
      <xdr:rowOff>144633</xdr:rowOff>
    </xdr:to>
    <xdr:sp macro="" textlink="">
      <xdr:nvSpPr>
        <xdr:cNvPr id="633" name="楕円 632">
          <a:extLst>
            <a:ext uri="{FF2B5EF4-FFF2-40B4-BE49-F238E27FC236}">
              <a16:creationId xmlns="" xmlns:a16="http://schemas.microsoft.com/office/drawing/2014/main" id="{00000000-0008-0000-0600-000079020000}"/>
            </a:ext>
          </a:extLst>
        </xdr:cNvPr>
        <xdr:cNvSpPr/>
      </xdr:nvSpPr>
      <xdr:spPr>
        <a:xfrm>
          <a:off x="13652500" y="130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161161</xdr:rowOff>
    </xdr:from>
    <xdr:ext cx="534377" cy="259045"/>
    <xdr:sp macro="" textlink="">
      <xdr:nvSpPr>
        <xdr:cNvPr id="634" name="テキスト ボックス 633">
          <a:extLst>
            <a:ext uri="{FF2B5EF4-FFF2-40B4-BE49-F238E27FC236}">
              <a16:creationId xmlns="" xmlns:a16="http://schemas.microsoft.com/office/drawing/2014/main" id="{00000000-0008-0000-0600-00007A020000}"/>
            </a:ext>
          </a:extLst>
        </xdr:cNvPr>
        <xdr:cNvSpPr txBox="1"/>
      </xdr:nvSpPr>
      <xdr:spPr>
        <a:xfrm>
          <a:off x="13436111" y="1284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48437</xdr:rowOff>
    </xdr:from>
    <xdr:to>
      <xdr:col>67</xdr:col>
      <xdr:colOff>101600</xdr:colOff>
      <xdr:row>76</xdr:row>
      <xdr:rowOff>150037</xdr:rowOff>
    </xdr:to>
    <xdr:sp macro="" textlink="">
      <xdr:nvSpPr>
        <xdr:cNvPr id="635" name="楕円 634">
          <a:extLst>
            <a:ext uri="{FF2B5EF4-FFF2-40B4-BE49-F238E27FC236}">
              <a16:creationId xmlns="" xmlns:a16="http://schemas.microsoft.com/office/drawing/2014/main" id="{00000000-0008-0000-0600-00007B020000}"/>
            </a:ext>
          </a:extLst>
        </xdr:cNvPr>
        <xdr:cNvSpPr/>
      </xdr:nvSpPr>
      <xdr:spPr>
        <a:xfrm>
          <a:off x="12763500" y="1307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166565</xdr:rowOff>
    </xdr:from>
    <xdr:ext cx="534377"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2547111" y="128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a:extLst>
            <a:ext uri="{FF2B5EF4-FFF2-40B4-BE49-F238E27FC236}">
              <a16:creationId xmlns="" xmlns:a16="http://schemas.microsoft.com/office/drawing/2014/main" id="{00000000-0008-0000-0600-00007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a:extLst>
            <a:ext uri="{FF2B5EF4-FFF2-40B4-BE49-F238E27FC236}">
              <a16:creationId xmlns="" xmlns:a16="http://schemas.microsoft.com/office/drawing/2014/main" id="{00000000-0008-0000-0600-00007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a:extLst>
            <a:ext uri="{FF2B5EF4-FFF2-40B4-BE49-F238E27FC236}">
              <a16:creationId xmlns="" xmlns:a16="http://schemas.microsoft.com/office/drawing/2014/main" id="{00000000-0008-0000-0600-00007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a:extLst>
            <a:ext uri="{FF2B5EF4-FFF2-40B4-BE49-F238E27FC236}">
              <a16:creationId xmlns="" xmlns:a16="http://schemas.microsoft.com/office/drawing/2014/main" id="{00000000-0008-0000-0600-00008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a:extLst>
            <a:ext uri="{FF2B5EF4-FFF2-40B4-BE49-F238E27FC236}">
              <a16:creationId xmlns="" xmlns:a16="http://schemas.microsoft.com/office/drawing/2014/main" id="{00000000-0008-0000-0600-00008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a:extLst>
            <a:ext uri="{FF2B5EF4-FFF2-40B4-BE49-F238E27FC236}">
              <a16:creationId xmlns="" xmlns:a16="http://schemas.microsoft.com/office/drawing/2014/main" id="{00000000-0008-0000-0600-00008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a:extLst>
            <a:ext uri="{FF2B5EF4-FFF2-40B4-BE49-F238E27FC236}">
              <a16:creationId xmlns="" xmlns:a16="http://schemas.microsoft.com/office/drawing/2014/main" id="{00000000-0008-0000-0600-00008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 xmlns:a16="http://schemas.microsoft.com/office/drawing/2014/main" id="{00000000-0008-0000-06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 xmlns:a16="http://schemas.microsoft.com/office/drawing/2014/main" id="{00000000-0008-0000-06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 xmlns:a16="http://schemas.microsoft.com/office/drawing/2014/main" id="{00000000-0008-0000-06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a:extLst>
            <a:ext uri="{FF2B5EF4-FFF2-40B4-BE49-F238E27FC236}">
              <a16:creationId xmlns="" xmlns:a16="http://schemas.microsoft.com/office/drawing/2014/main" id="{00000000-0008-0000-0600-00008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a:extLst>
            <a:ext uri="{FF2B5EF4-FFF2-40B4-BE49-F238E27FC236}">
              <a16:creationId xmlns="" xmlns:a16="http://schemas.microsoft.com/office/drawing/2014/main" id="{00000000-0008-0000-0600-00008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a:extLst>
            <a:ext uri="{FF2B5EF4-FFF2-40B4-BE49-F238E27FC236}">
              <a16:creationId xmlns="" xmlns:a16="http://schemas.microsoft.com/office/drawing/2014/main" id="{00000000-0008-0000-0600-00008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a:extLst>
            <a:ext uri="{FF2B5EF4-FFF2-40B4-BE49-F238E27FC236}">
              <a16:creationId xmlns="" xmlns:a16="http://schemas.microsoft.com/office/drawing/2014/main" id="{00000000-0008-0000-0600-00008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a:extLst>
            <a:ext uri="{FF2B5EF4-FFF2-40B4-BE49-F238E27FC236}">
              <a16:creationId xmlns="" xmlns:a16="http://schemas.microsoft.com/office/drawing/2014/main" id="{00000000-0008-0000-0600-00008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a:extLst>
            <a:ext uri="{FF2B5EF4-FFF2-40B4-BE49-F238E27FC236}">
              <a16:creationId xmlns="" xmlns:a16="http://schemas.microsoft.com/office/drawing/2014/main" id="{00000000-0008-0000-0600-00008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a:extLst>
            <a:ext uri="{FF2B5EF4-FFF2-40B4-BE49-F238E27FC236}">
              <a16:creationId xmlns="" xmlns:a16="http://schemas.microsoft.com/office/drawing/2014/main" id="{00000000-0008-0000-0600-00009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a:extLst>
            <a:ext uri="{FF2B5EF4-FFF2-40B4-BE49-F238E27FC236}">
              <a16:creationId xmlns="" xmlns:a16="http://schemas.microsoft.com/office/drawing/2014/main" id="{00000000-0008-0000-0600-00009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a:extLst>
            <a:ext uri="{FF2B5EF4-FFF2-40B4-BE49-F238E27FC236}">
              <a16:creationId xmlns="" xmlns:a16="http://schemas.microsoft.com/office/drawing/2014/main" id="{00000000-0008-0000-0600-00009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a:extLst>
            <a:ext uri="{FF2B5EF4-FFF2-40B4-BE49-F238E27FC236}">
              <a16:creationId xmlns="" xmlns:a16="http://schemas.microsoft.com/office/drawing/2014/main" id="{00000000-0008-0000-0600-00009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a:extLst>
            <a:ext uri="{FF2B5EF4-FFF2-40B4-BE49-F238E27FC236}">
              <a16:creationId xmlns="" xmlns:a16="http://schemas.microsoft.com/office/drawing/2014/main" id="{00000000-0008-0000-0600-000095020000}"/>
            </a:ext>
          </a:extLst>
        </xdr:cNvPr>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a:extLst>
            <a:ext uri="{FF2B5EF4-FFF2-40B4-BE49-F238E27FC236}">
              <a16:creationId xmlns="" xmlns:a16="http://schemas.microsoft.com/office/drawing/2014/main" id="{00000000-0008-0000-0600-000096020000}"/>
            </a:ext>
          </a:extLst>
        </xdr:cNvPr>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a:extLst>
            <a:ext uri="{FF2B5EF4-FFF2-40B4-BE49-F238E27FC236}">
              <a16:creationId xmlns="" xmlns:a16="http://schemas.microsoft.com/office/drawing/2014/main" id="{00000000-0008-0000-0600-000097020000}"/>
            </a:ext>
          </a:extLst>
        </xdr:cNvPr>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a:extLst>
            <a:ext uri="{FF2B5EF4-FFF2-40B4-BE49-F238E27FC236}">
              <a16:creationId xmlns="" xmlns:a16="http://schemas.microsoft.com/office/drawing/2014/main" id="{00000000-0008-0000-0600-000098020000}"/>
            </a:ext>
          </a:extLst>
        </xdr:cNvPr>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33364</xdr:rowOff>
    </xdr:from>
    <xdr:to>
      <xdr:col>85</xdr:col>
      <xdr:colOff>127000</xdr:colOff>
      <xdr:row>98</xdr:row>
      <xdr:rowOff>55956</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flipV="1">
          <a:off x="15481300" y="16835464"/>
          <a:ext cx="838200" cy="2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a:extLst>
            <a:ext uri="{FF2B5EF4-FFF2-40B4-BE49-F238E27FC236}">
              <a16:creationId xmlns="" xmlns:a16="http://schemas.microsoft.com/office/drawing/2014/main" id="{00000000-0008-0000-0600-00009A020000}"/>
            </a:ext>
          </a:extLst>
        </xdr:cNvPr>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a:extLst>
            <a:ext uri="{FF2B5EF4-FFF2-40B4-BE49-F238E27FC236}">
              <a16:creationId xmlns="" xmlns:a16="http://schemas.microsoft.com/office/drawing/2014/main" id="{00000000-0008-0000-0600-00009B020000}"/>
            </a:ext>
          </a:extLst>
        </xdr:cNvPr>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55956</xdr:rowOff>
    </xdr:from>
    <xdr:to>
      <xdr:col>81</xdr:col>
      <xdr:colOff>50800</xdr:colOff>
      <xdr:row>98</xdr:row>
      <xdr:rowOff>61342</xdr:rowOff>
    </xdr:to>
    <xdr:cxnSp macro="">
      <xdr:nvCxnSpPr>
        <xdr:cNvPr id="668" name="直線コネクタ 667">
          <a:extLst>
            <a:ext uri="{FF2B5EF4-FFF2-40B4-BE49-F238E27FC236}">
              <a16:creationId xmlns="" xmlns:a16="http://schemas.microsoft.com/office/drawing/2014/main" id="{00000000-0008-0000-0600-00009C020000}"/>
            </a:ext>
          </a:extLst>
        </xdr:cNvPr>
        <xdr:cNvCxnSpPr/>
      </xdr:nvCxnSpPr>
      <xdr:spPr>
        <a:xfrm flipV="1">
          <a:off x="14592300" y="16858056"/>
          <a:ext cx="889000" cy="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a:extLst>
            <a:ext uri="{FF2B5EF4-FFF2-40B4-BE49-F238E27FC236}">
              <a16:creationId xmlns="" xmlns:a16="http://schemas.microsoft.com/office/drawing/2014/main" id="{00000000-0008-0000-0600-00009D020000}"/>
            </a:ext>
          </a:extLst>
        </xdr:cNvPr>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61342</xdr:rowOff>
    </xdr:from>
    <xdr:to>
      <xdr:col>76</xdr:col>
      <xdr:colOff>114300</xdr:colOff>
      <xdr:row>98</xdr:row>
      <xdr:rowOff>119895</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flipV="1">
          <a:off x="13703300" y="16863442"/>
          <a:ext cx="889000" cy="5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a:extLst>
            <a:ext uri="{FF2B5EF4-FFF2-40B4-BE49-F238E27FC236}">
              <a16:creationId xmlns="" xmlns:a16="http://schemas.microsoft.com/office/drawing/2014/main" id="{00000000-0008-0000-0600-0000A0020000}"/>
            </a:ext>
          </a:extLst>
        </xdr:cNvPr>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36171</xdr:rowOff>
    </xdr:from>
    <xdr:ext cx="534377" cy="259045"/>
    <xdr:sp macro="" textlink="">
      <xdr:nvSpPr>
        <xdr:cNvPr id="673" name="テキスト ボックス 672">
          <a:extLst>
            <a:ext uri="{FF2B5EF4-FFF2-40B4-BE49-F238E27FC236}">
              <a16:creationId xmlns="" xmlns:a16="http://schemas.microsoft.com/office/drawing/2014/main" id="{00000000-0008-0000-0600-0000A1020000}"/>
            </a:ext>
          </a:extLst>
        </xdr:cNvPr>
        <xdr:cNvSpPr txBox="1"/>
      </xdr:nvSpPr>
      <xdr:spPr>
        <a:xfrm>
          <a:off x="14325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119895</xdr:rowOff>
    </xdr:from>
    <xdr:to>
      <xdr:col>71</xdr:col>
      <xdr:colOff>177800</xdr:colOff>
      <xdr:row>99</xdr:row>
      <xdr:rowOff>4094</xdr:rowOff>
    </xdr:to>
    <xdr:cxnSp macro="">
      <xdr:nvCxnSpPr>
        <xdr:cNvPr id="674" name="直線コネクタ 673">
          <a:extLst>
            <a:ext uri="{FF2B5EF4-FFF2-40B4-BE49-F238E27FC236}">
              <a16:creationId xmlns="" xmlns:a16="http://schemas.microsoft.com/office/drawing/2014/main" id="{00000000-0008-0000-0600-0000A2020000}"/>
            </a:ext>
          </a:extLst>
        </xdr:cNvPr>
        <xdr:cNvCxnSpPr/>
      </xdr:nvCxnSpPr>
      <xdr:spPr>
        <a:xfrm flipV="1">
          <a:off x="12814300" y="16921995"/>
          <a:ext cx="889000" cy="5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a:extLst>
            <a:ext uri="{FF2B5EF4-FFF2-40B4-BE49-F238E27FC236}">
              <a16:creationId xmlns="" xmlns:a16="http://schemas.microsoft.com/office/drawing/2014/main" id="{00000000-0008-0000-0600-0000A3020000}"/>
            </a:ext>
          </a:extLst>
        </xdr:cNvPr>
        <xdr:cNvSpPr/>
      </xdr:nvSpPr>
      <xdr:spPr>
        <a:xfrm>
          <a:off x="13652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43784</xdr:rowOff>
    </xdr:from>
    <xdr:ext cx="534377" cy="259045"/>
    <xdr:sp macro="" textlink="">
      <xdr:nvSpPr>
        <xdr:cNvPr id="676" name="テキスト ボックス 675">
          <a:extLst>
            <a:ext uri="{FF2B5EF4-FFF2-40B4-BE49-F238E27FC236}">
              <a16:creationId xmlns="" xmlns:a16="http://schemas.microsoft.com/office/drawing/2014/main" id="{00000000-0008-0000-0600-0000A4020000}"/>
            </a:ext>
          </a:extLst>
        </xdr:cNvPr>
        <xdr:cNvSpPr txBox="1"/>
      </xdr:nvSpPr>
      <xdr:spPr>
        <a:xfrm>
          <a:off x="13436111" y="170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a:extLst>
            <a:ext uri="{FF2B5EF4-FFF2-40B4-BE49-F238E27FC236}">
              <a16:creationId xmlns="" xmlns:a16="http://schemas.microsoft.com/office/drawing/2014/main" id="{00000000-0008-0000-0600-0000A5020000}"/>
            </a:ext>
          </a:extLst>
        </xdr:cNvPr>
        <xdr:cNvSpPr/>
      </xdr:nvSpPr>
      <xdr:spPr>
        <a:xfrm>
          <a:off x="12763500" y="1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a:extLst>
            <a:ext uri="{FF2B5EF4-FFF2-40B4-BE49-F238E27FC236}">
              <a16:creationId xmlns="" xmlns:a16="http://schemas.microsoft.com/office/drawing/2014/main" id="{00000000-0008-0000-0600-0000A6020000}"/>
            </a:ext>
          </a:extLst>
        </xdr:cNvPr>
        <xdr:cNvSpPr txBox="1"/>
      </xdr:nvSpPr>
      <xdr:spPr>
        <a:xfrm>
          <a:off x="12547111" y="166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a:extLst>
            <a:ext uri="{FF2B5EF4-FFF2-40B4-BE49-F238E27FC236}">
              <a16:creationId xmlns="" xmlns:a16="http://schemas.microsoft.com/office/drawing/2014/main" id="{00000000-0008-0000-0600-0000A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a:extLst>
            <a:ext uri="{FF2B5EF4-FFF2-40B4-BE49-F238E27FC236}">
              <a16:creationId xmlns="" xmlns:a16="http://schemas.microsoft.com/office/drawing/2014/main" id="{00000000-0008-0000-0600-0000A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a:extLst>
            <a:ext uri="{FF2B5EF4-FFF2-40B4-BE49-F238E27FC236}">
              <a16:creationId xmlns="" xmlns:a16="http://schemas.microsoft.com/office/drawing/2014/main" id="{00000000-0008-0000-0600-0000A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a:extLst>
            <a:ext uri="{FF2B5EF4-FFF2-40B4-BE49-F238E27FC236}">
              <a16:creationId xmlns="" xmlns:a16="http://schemas.microsoft.com/office/drawing/2014/main" id="{00000000-0008-0000-0600-0000A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a:extLst>
            <a:ext uri="{FF2B5EF4-FFF2-40B4-BE49-F238E27FC236}">
              <a16:creationId xmlns="" xmlns:a16="http://schemas.microsoft.com/office/drawing/2014/main" id="{00000000-0008-0000-0600-0000A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154014</xdr:rowOff>
    </xdr:from>
    <xdr:to>
      <xdr:col>85</xdr:col>
      <xdr:colOff>177800</xdr:colOff>
      <xdr:row>98</xdr:row>
      <xdr:rowOff>84164</xdr:rowOff>
    </xdr:to>
    <xdr:sp macro="" textlink="">
      <xdr:nvSpPr>
        <xdr:cNvPr id="684" name="楕円 683">
          <a:extLst>
            <a:ext uri="{FF2B5EF4-FFF2-40B4-BE49-F238E27FC236}">
              <a16:creationId xmlns="" xmlns:a16="http://schemas.microsoft.com/office/drawing/2014/main" id="{00000000-0008-0000-0600-0000AC020000}"/>
            </a:ext>
          </a:extLst>
        </xdr:cNvPr>
        <xdr:cNvSpPr/>
      </xdr:nvSpPr>
      <xdr:spPr>
        <a:xfrm>
          <a:off x="16268700" y="1678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5441</xdr:rowOff>
    </xdr:from>
    <xdr:ext cx="599010" cy="259045"/>
    <xdr:sp macro="" textlink="">
      <xdr:nvSpPr>
        <xdr:cNvPr id="685" name="積立金該当値テキスト">
          <a:extLst>
            <a:ext uri="{FF2B5EF4-FFF2-40B4-BE49-F238E27FC236}">
              <a16:creationId xmlns="" xmlns:a16="http://schemas.microsoft.com/office/drawing/2014/main" id="{00000000-0008-0000-0600-0000AD020000}"/>
            </a:ext>
          </a:extLst>
        </xdr:cNvPr>
        <xdr:cNvSpPr txBox="1"/>
      </xdr:nvSpPr>
      <xdr:spPr>
        <a:xfrm>
          <a:off x="16370300" y="1663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5156</xdr:rowOff>
    </xdr:from>
    <xdr:to>
      <xdr:col>81</xdr:col>
      <xdr:colOff>101600</xdr:colOff>
      <xdr:row>98</xdr:row>
      <xdr:rowOff>106756</xdr:rowOff>
    </xdr:to>
    <xdr:sp macro="" textlink="">
      <xdr:nvSpPr>
        <xdr:cNvPr id="686" name="楕円 685">
          <a:extLst>
            <a:ext uri="{FF2B5EF4-FFF2-40B4-BE49-F238E27FC236}">
              <a16:creationId xmlns="" xmlns:a16="http://schemas.microsoft.com/office/drawing/2014/main" id="{00000000-0008-0000-0600-0000AE020000}"/>
            </a:ext>
          </a:extLst>
        </xdr:cNvPr>
        <xdr:cNvSpPr/>
      </xdr:nvSpPr>
      <xdr:spPr>
        <a:xfrm>
          <a:off x="15430500" y="1680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123283</xdr:rowOff>
    </xdr:from>
    <xdr:ext cx="599010" cy="259045"/>
    <xdr:sp macro="" textlink="">
      <xdr:nvSpPr>
        <xdr:cNvPr id="687" name="テキスト ボックス 686">
          <a:extLst>
            <a:ext uri="{FF2B5EF4-FFF2-40B4-BE49-F238E27FC236}">
              <a16:creationId xmlns="" xmlns:a16="http://schemas.microsoft.com/office/drawing/2014/main" id="{00000000-0008-0000-0600-0000AF020000}"/>
            </a:ext>
          </a:extLst>
        </xdr:cNvPr>
        <xdr:cNvSpPr txBox="1"/>
      </xdr:nvSpPr>
      <xdr:spPr>
        <a:xfrm>
          <a:off x="15181795" y="16582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10542</xdr:rowOff>
    </xdr:from>
    <xdr:to>
      <xdr:col>76</xdr:col>
      <xdr:colOff>165100</xdr:colOff>
      <xdr:row>98</xdr:row>
      <xdr:rowOff>112142</xdr:rowOff>
    </xdr:to>
    <xdr:sp macro="" textlink="">
      <xdr:nvSpPr>
        <xdr:cNvPr id="688" name="楕円 687">
          <a:extLst>
            <a:ext uri="{FF2B5EF4-FFF2-40B4-BE49-F238E27FC236}">
              <a16:creationId xmlns="" xmlns:a16="http://schemas.microsoft.com/office/drawing/2014/main" id="{00000000-0008-0000-0600-0000B0020000}"/>
            </a:ext>
          </a:extLst>
        </xdr:cNvPr>
        <xdr:cNvSpPr/>
      </xdr:nvSpPr>
      <xdr:spPr>
        <a:xfrm>
          <a:off x="14541500" y="1681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128669</xdr:rowOff>
    </xdr:from>
    <xdr:ext cx="599010"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4292795" y="1658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69095</xdr:rowOff>
    </xdr:from>
    <xdr:to>
      <xdr:col>72</xdr:col>
      <xdr:colOff>38100</xdr:colOff>
      <xdr:row>98</xdr:row>
      <xdr:rowOff>170695</xdr:rowOff>
    </xdr:to>
    <xdr:sp macro="" textlink="">
      <xdr:nvSpPr>
        <xdr:cNvPr id="690" name="楕円 689">
          <a:extLst>
            <a:ext uri="{FF2B5EF4-FFF2-40B4-BE49-F238E27FC236}">
              <a16:creationId xmlns="" xmlns:a16="http://schemas.microsoft.com/office/drawing/2014/main" id="{00000000-0008-0000-0600-0000B2020000}"/>
            </a:ext>
          </a:extLst>
        </xdr:cNvPr>
        <xdr:cNvSpPr/>
      </xdr:nvSpPr>
      <xdr:spPr>
        <a:xfrm>
          <a:off x="13652500" y="168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15772</xdr:rowOff>
    </xdr:from>
    <xdr:ext cx="534377"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3436111" y="1664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124744</xdr:rowOff>
    </xdr:from>
    <xdr:to>
      <xdr:col>67</xdr:col>
      <xdr:colOff>101600</xdr:colOff>
      <xdr:row>99</xdr:row>
      <xdr:rowOff>54894</xdr:rowOff>
    </xdr:to>
    <xdr:sp macro="" textlink="">
      <xdr:nvSpPr>
        <xdr:cNvPr id="692" name="楕円 691">
          <a:extLst>
            <a:ext uri="{FF2B5EF4-FFF2-40B4-BE49-F238E27FC236}">
              <a16:creationId xmlns="" xmlns:a16="http://schemas.microsoft.com/office/drawing/2014/main" id="{00000000-0008-0000-0600-0000B4020000}"/>
            </a:ext>
          </a:extLst>
        </xdr:cNvPr>
        <xdr:cNvSpPr/>
      </xdr:nvSpPr>
      <xdr:spPr>
        <a:xfrm>
          <a:off x="12763500" y="169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46021</xdr:rowOff>
    </xdr:from>
    <xdr:ext cx="534377" cy="259045"/>
    <xdr:sp macro="" textlink="">
      <xdr:nvSpPr>
        <xdr:cNvPr id="693" name="テキスト ボックス 692">
          <a:extLst>
            <a:ext uri="{FF2B5EF4-FFF2-40B4-BE49-F238E27FC236}">
              <a16:creationId xmlns="" xmlns:a16="http://schemas.microsoft.com/office/drawing/2014/main" id="{00000000-0008-0000-0600-0000B5020000}"/>
            </a:ext>
          </a:extLst>
        </xdr:cNvPr>
        <xdr:cNvSpPr txBox="1"/>
      </xdr:nvSpPr>
      <xdr:spPr>
        <a:xfrm>
          <a:off x="12547111" y="1701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a:extLst>
            <a:ext uri="{FF2B5EF4-FFF2-40B4-BE49-F238E27FC236}">
              <a16:creationId xmlns="" xmlns:a16="http://schemas.microsoft.com/office/drawing/2014/main" id="{00000000-0008-0000-0600-0000B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a:extLst>
            <a:ext uri="{FF2B5EF4-FFF2-40B4-BE49-F238E27FC236}">
              <a16:creationId xmlns="" xmlns:a16="http://schemas.microsoft.com/office/drawing/2014/main" id="{00000000-0008-0000-0600-0000B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a:extLst>
            <a:ext uri="{FF2B5EF4-FFF2-40B4-BE49-F238E27FC236}">
              <a16:creationId xmlns="" xmlns:a16="http://schemas.microsoft.com/office/drawing/2014/main" id="{00000000-0008-0000-0600-0000B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a:extLst>
            <a:ext uri="{FF2B5EF4-FFF2-40B4-BE49-F238E27FC236}">
              <a16:creationId xmlns="" xmlns:a16="http://schemas.microsoft.com/office/drawing/2014/main" id="{00000000-0008-0000-0600-0000B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a:extLst>
            <a:ext uri="{FF2B5EF4-FFF2-40B4-BE49-F238E27FC236}">
              <a16:creationId xmlns="" xmlns:a16="http://schemas.microsoft.com/office/drawing/2014/main" id="{00000000-0008-0000-0600-0000B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a:extLst>
            <a:ext uri="{FF2B5EF4-FFF2-40B4-BE49-F238E27FC236}">
              <a16:creationId xmlns="" xmlns:a16="http://schemas.microsoft.com/office/drawing/2014/main" id="{00000000-0008-0000-0600-0000B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a:extLst>
            <a:ext uri="{FF2B5EF4-FFF2-40B4-BE49-F238E27FC236}">
              <a16:creationId xmlns="" xmlns:a16="http://schemas.microsoft.com/office/drawing/2014/main" id="{00000000-0008-0000-0600-0000B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a:extLst>
            <a:ext uri="{FF2B5EF4-FFF2-40B4-BE49-F238E27FC236}">
              <a16:creationId xmlns="" xmlns:a16="http://schemas.microsoft.com/office/drawing/2014/main" id="{00000000-0008-0000-0600-0000B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a:extLst>
            <a:ext uri="{FF2B5EF4-FFF2-40B4-BE49-F238E27FC236}">
              <a16:creationId xmlns="" xmlns:a16="http://schemas.microsoft.com/office/drawing/2014/main" id="{00000000-0008-0000-0600-0000B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a:extLst>
            <a:ext uri="{FF2B5EF4-FFF2-40B4-BE49-F238E27FC236}">
              <a16:creationId xmlns="" xmlns:a16="http://schemas.microsoft.com/office/drawing/2014/main" id="{00000000-0008-0000-0600-0000B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a:extLst>
            <a:ext uri="{FF2B5EF4-FFF2-40B4-BE49-F238E27FC236}">
              <a16:creationId xmlns="" xmlns:a16="http://schemas.microsoft.com/office/drawing/2014/main" id="{00000000-0008-0000-0600-0000C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a:extLst>
            <a:ext uri="{FF2B5EF4-FFF2-40B4-BE49-F238E27FC236}">
              <a16:creationId xmlns="" xmlns:a16="http://schemas.microsoft.com/office/drawing/2014/main" id="{00000000-0008-0000-0600-0000C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a:extLst>
            <a:ext uri="{FF2B5EF4-FFF2-40B4-BE49-F238E27FC236}">
              <a16:creationId xmlns="" xmlns:a16="http://schemas.microsoft.com/office/drawing/2014/main" id="{00000000-0008-0000-0600-0000C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a:extLst>
            <a:ext uri="{FF2B5EF4-FFF2-40B4-BE49-F238E27FC236}">
              <a16:creationId xmlns="" xmlns:a16="http://schemas.microsoft.com/office/drawing/2014/main" id="{00000000-0008-0000-0600-0000C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a:extLst>
            <a:ext uri="{FF2B5EF4-FFF2-40B4-BE49-F238E27FC236}">
              <a16:creationId xmlns="" xmlns:a16="http://schemas.microsoft.com/office/drawing/2014/main" id="{00000000-0008-0000-0600-0000C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a:extLst>
            <a:ext uri="{FF2B5EF4-FFF2-40B4-BE49-F238E27FC236}">
              <a16:creationId xmlns="" xmlns:a16="http://schemas.microsoft.com/office/drawing/2014/main" id="{00000000-0008-0000-0600-0000C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a:extLst>
            <a:ext uri="{FF2B5EF4-FFF2-40B4-BE49-F238E27FC236}">
              <a16:creationId xmlns="" xmlns:a16="http://schemas.microsoft.com/office/drawing/2014/main" id="{00000000-0008-0000-0600-0000C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a:extLst>
            <a:ext uri="{FF2B5EF4-FFF2-40B4-BE49-F238E27FC236}">
              <a16:creationId xmlns="" xmlns:a16="http://schemas.microsoft.com/office/drawing/2014/main" id="{00000000-0008-0000-0600-0000C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a:extLst>
            <a:ext uri="{FF2B5EF4-FFF2-40B4-BE49-F238E27FC236}">
              <a16:creationId xmlns="" xmlns:a16="http://schemas.microsoft.com/office/drawing/2014/main" id="{00000000-0008-0000-0600-0000CB020000}"/>
            </a:ext>
          </a:extLst>
        </xdr:cNvPr>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a:extLst>
            <a:ext uri="{FF2B5EF4-FFF2-40B4-BE49-F238E27FC236}">
              <a16:creationId xmlns="" xmlns:a16="http://schemas.microsoft.com/office/drawing/2014/main" id="{00000000-0008-0000-0600-0000C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a:extLst>
            <a:ext uri="{FF2B5EF4-FFF2-40B4-BE49-F238E27FC236}">
              <a16:creationId xmlns="" xmlns:a16="http://schemas.microsoft.com/office/drawing/2014/main" id="{00000000-0008-0000-0600-0000C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a:extLst>
            <a:ext uri="{FF2B5EF4-FFF2-40B4-BE49-F238E27FC236}">
              <a16:creationId xmlns="" xmlns:a16="http://schemas.microsoft.com/office/drawing/2014/main" id="{00000000-0008-0000-0600-0000CE020000}"/>
            </a:ext>
          </a:extLst>
        </xdr:cNvPr>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a:extLst>
            <a:ext uri="{FF2B5EF4-FFF2-40B4-BE49-F238E27FC236}">
              <a16:creationId xmlns="" xmlns:a16="http://schemas.microsoft.com/office/drawing/2014/main" id="{00000000-0008-0000-0600-0000D1020000}"/>
            </a:ext>
          </a:extLst>
        </xdr:cNvPr>
        <xdr:cNvSpPr txBox="1"/>
      </xdr:nvSpPr>
      <xdr:spPr>
        <a:xfrm>
          <a:off x="22212300" y="6348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a:extLst>
            <a:ext uri="{FF2B5EF4-FFF2-40B4-BE49-F238E27FC236}">
              <a16:creationId xmlns="" xmlns:a16="http://schemas.microsoft.com/office/drawing/2014/main" id="{00000000-0008-0000-0600-0000D2020000}"/>
            </a:ext>
          </a:extLst>
        </xdr:cNvPr>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a:extLst>
            <a:ext uri="{FF2B5EF4-FFF2-40B4-BE49-F238E27FC236}">
              <a16:creationId xmlns="" xmlns:a16="http://schemas.microsoft.com/office/drawing/2014/main" id="{00000000-0008-0000-0600-0000D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a:extLst>
            <a:ext uri="{FF2B5EF4-FFF2-40B4-BE49-F238E27FC236}">
              <a16:creationId xmlns="" xmlns:a16="http://schemas.microsoft.com/office/drawing/2014/main" id="{00000000-0008-0000-0600-0000D4020000}"/>
            </a:ext>
          </a:extLst>
        </xdr:cNvPr>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a:extLst>
            <a:ext uri="{FF2B5EF4-FFF2-40B4-BE49-F238E27FC236}">
              <a16:creationId xmlns="" xmlns:a16="http://schemas.microsoft.com/office/drawing/2014/main" id="{00000000-0008-0000-0600-0000D7020000}"/>
            </a:ext>
          </a:extLst>
        </xdr:cNvPr>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a:extLst>
            <a:ext uri="{FF2B5EF4-FFF2-40B4-BE49-F238E27FC236}">
              <a16:creationId xmlns="" xmlns:a16="http://schemas.microsoft.com/office/drawing/2014/main" id="{00000000-0008-0000-0600-0000D8020000}"/>
            </a:ext>
          </a:extLst>
        </xdr:cNvPr>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29" name="直線コネクタ 728">
          <a:extLst>
            <a:ext uri="{FF2B5EF4-FFF2-40B4-BE49-F238E27FC236}">
              <a16:creationId xmlns="" xmlns:a16="http://schemas.microsoft.com/office/drawing/2014/main" id="{00000000-0008-0000-0600-0000D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a:extLst>
            <a:ext uri="{FF2B5EF4-FFF2-40B4-BE49-F238E27FC236}">
              <a16:creationId xmlns="" xmlns:a16="http://schemas.microsoft.com/office/drawing/2014/main" id="{00000000-0008-0000-0600-0000DA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a:extLst>
            <a:ext uri="{FF2B5EF4-FFF2-40B4-BE49-F238E27FC236}">
              <a16:creationId xmlns="" xmlns:a16="http://schemas.microsoft.com/office/drawing/2014/main" id="{00000000-0008-0000-0600-0000DB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a:extLst>
            <a:ext uri="{FF2B5EF4-FFF2-40B4-BE49-F238E27FC236}">
              <a16:creationId xmlns="" xmlns:a16="http://schemas.microsoft.com/office/drawing/2014/main" id="{00000000-0008-0000-0600-0000DC020000}"/>
            </a:ext>
          </a:extLst>
        </xdr:cNvPr>
        <xdr:cNvSpPr/>
      </xdr:nvSpPr>
      <xdr:spPr>
        <a:xfrm>
          <a:off x="18605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a:extLst>
            <a:ext uri="{FF2B5EF4-FFF2-40B4-BE49-F238E27FC236}">
              <a16:creationId xmlns="" xmlns:a16="http://schemas.microsoft.com/office/drawing/2014/main" id="{00000000-0008-0000-0600-0000DD020000}"/>
            </a:ext>
          </a:extLst>
        </xdr:cNvPr>
        <xdr:cNvSpPr txBox="1"/>
      </xdr:nvSpPr>
      <xdr:spPr>
        <a:xfrm>
          <a:off x="18421428"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a:extLst>
            <a:ext uri="{FF2B5EF4-FFF2-40B4-BE49-F238E27FC236}">
              <a16:creationId xmlns="" xmlns:a16="http://schemas.microsoft.com/office/drawing/2014/main" id="{00000000-0008-0000-0600-0000D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a:extLst>
            <a:ext uri="{FF2B5EF4-FFF2-40B4-BE49-F238E27FC236}">
              <a16:creationId xmlns="" xmlns:a16="http://schemas.microsoft.com/office/drawing/2014/main" id="{00000000-0008-0000-0600-0000D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a:extLst>
            <a:ext uri="{FF2B5EF4-FFF2-40B4-BE49-F238E27FC236}">
              <a16:creationId xmlns="" xmlns:a16="http://schemas.microsoft.com/office/drawing/2014/main" id="{00000000-0008-0000-0600-0000E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a:extLst>
            <a:ext uri="{FF2B5EF4-FFF2-40B4-BE49-F238E27FC236}">
              <a16:creationId xmlns="" xmlns:a16="http://schemas.microsoft.com/office/drawing/2014/main" id="{00000000-0008-0000-0600-0000E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a:extLst>
            <a:ext uri="{FF2B5EF4-FFF2-40B4-BE49-F238E27FC236}">
              <a16:creationId xmlns="" xmlns:a16="http://schemas.microsoft.com/office/drawing/2014/main" id="{00000000-0008-0000-0600-0000E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a:extLst>
            <a:ext uri="{FF2B5EF4-FFF2-40B4-BE49-F238E27FC236}">
              <a16:creationId xmlns="" xmlns:a16="http://schemas.microsoft.com/office/drawing/2014/main" id="{00000000-0008-0000-0600-0000E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0" name="投資及び出資金該当値テキスト">
          <a:extLst>
            <a:ext uri="{FF2B5EF4-FFF2-40B4-BE49-F238E27FC236}">
              <a16:creationId xmlns="" xmlns:a16="http://schemas.microsoft.com/office/drawing/2014/main" id="{00000000-0008-0000-0600-0000E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a:extLst>
            <a:ext uri="{FF2B5EF4-FFF2-40B4-BE49-F238E27FC236}">
              <a16:creationId xmlns="" xmlns:a16="http://schemas.microsoft.com/office/drawing/2014/main" id="{00000000-0008-0000-0600-0000E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a:extLst>
            <a:ext uri="{FF2B5EF4-FFF2-40B4-BE49-F238E27FC236}">
              <a16:creationId xmlns="" xmlns:a16="http://schemas.microsoft.com/office/drawing/2014/main" id="{00000000-0008-0000-0600-0000E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a:extLst>
            <a:ext uri="{FF2B5EF4-FFF2-40B4-BE49-F238E27FC236}">
              <a16:creationId xmlns="" xmlns:a16="http://schemas.microsoft.com/office/drawing/2014/main" id="{00000000-0008-0000-0600-0000E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a:extLst>
            <a:ext uri="{FF2B5EF4-FFF2-40B4-BE49-F238E27FC236}">
              <a16:creationId xmlns="" xmlns:a16="http://schemas.microsoft.com/office/drawing/2014/main" id="{00000000-0008-0000-0600-0000E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楕円 746">
          <a:extLst>
            <a:ext uri="{FF2B5EF4-FFF2-40B4-BE49-F238E27FC236}">
              <a16:creationId xmlns="" xmlns:a16="http://schemas.microsoft.com/office/drawing/2014/main" id="{00000000-0008-0000-0600-0000E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a:extLst>
            <a:ext uri="{FF2B5EF4-FFF2-40B4-BE49-F238E27FC236}">
              <a16:creationId xmlns="" xmlns:a16="http://schemas.microsoft.com/office/drawing/2014/main" id="{00000000-0008-0000-0600-0000E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a:extLst>
            <a:ext uri="{FF2B5EF4-FFF2-40B4-BE49-F238E27FC236}">
              <a16:creationId xmlns="" xmlns:a16="http://schemas.microsoft.com/office/drawing/2014/main" id="{00000000-0008-0000-0600-0000E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a:extLst>
            <a:ext uri="{FF2B5EF4-FFF2-40B4-BE49-F238E27FC236}">
              <a16:creationId xmlns="" xmlns:a16="http://schemas.microsoft.com/office/drawing/2014/main" id="{00000000-0008-0000-0600-0000E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a:extLst>
            <a:ext uri="{FF2B5EF4-FFF2-40B4-BE49-F238E27FC236}">
              <a16:creationId xmlns="" xmlns:a16="http://schemas.microsoft.com/office/drawing/2014/main" id="{00000000-0008-0000-0600-0000E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a:extLst>
            <a:ext uri="{FF2B5EF4-FFF2-40B4-BE49-F238E27FC236}">
              <a16:creationId xmlns="" xmlns:a16="http://schemas.microsoft.com/office/drawing/2014/main" id="{00000000-0008-0000-0600-0000F0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a:extLst>
            <a:ext uri="{FF2B5EF4-FFF2-40B4-BE49-F238E27FC236}">
              <a16:creationId xmlns="" xmlns:a16="http://schemas.microsoft.com/office/drawing/2014/main" id="{00000000-0008-0000-0600-0000F1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a:extLst>
            <a:ext uri="{FF2B5EF4-FFF2-40B4-BE49-F238E27FC236}">
              <a16:creationId xmlns="" xmlns:a16="http://schemas.microsoft.com/office/drawing/2014/main" id="{00000000-0008-0000-0600-0000F2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a:extLst>
            <a:ext uri="{FF2B5EF4-FFF2-40B4-BE49-F238E27FC236}">
              <a16:creationId xmlns="" xmlns:a16="http://schemas.microsoft.com/office/drawing/2014/main" id="{00000000-0008-0000-0600-0000F3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a:extLst>
            <a:ext uri="{FF2B5EF4-FFF2-40B4-BE49-F238E27FC236}">
              <a16:creationId xmlns="" xmlns:a16="http://schemas.microsoft.com/office/drawing/2014/main" id="{00000000-0008-0000-0600-0000F4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a:extLst>
            <a:ext uri="{FF2B5EF4-FFF2-40B4-BE49-F238E27FC236}">
              <a16:creationId xmlns="" xmlns:a16="http://schemas.microsoft.com/office/drawing/2014/main" id="{00000000-0008-0000-0600-0000F5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a:extLst>
            <a:ext uri="{FF2B5EF4-FFF2-40B4-BE49-F238E27FC236}">
              <a16:creationId xmlns="" xmlns:a16="http://schemas.microsoft.com/office/drawing/2014/main" id="{00000000-0008-0000-0600-0000F6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a:extLst>
            <a:ext uri="{FF2B5EF4-FFF2-40B4-BE49-F238E27FC236}">
              <a16:creationId xmlns="" xmlns:a16="http://schemas.microsoft.com/office/drawing/2014/main" id="{00000000-0008-0000-0600-0000F7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a:extLst>
            <a:ext uri="{FF2B5EF4-FFF2-40B4-BE49-F238E27FC236}">
              <a16:creationId xmlns="" xmlns:a16="http://schemas.microsoft.com/office/drawing/2014/main" id="{00000000-0008-0000-0600-0000F9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a:extLst>
            <a:ext uri="{FF2B5EF4-FFF2-40B4-BE49-F238E27FC236}">
              <a16:creationId xmlns="" xmlns:a16="http://schemas.microsoft.com/office/drawing/2014/main" id="{00000000-0008-0000-0600-0000FB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a:extLst>
            <a:ext uri="{FF2B5EF4-FFF2-40B4-BE49-F238E27FC236}">
              <a16:creationId xmlns="" xmlns:a16="http://schemas.microsoft.com/office/drawing/2014/main" id="{00000000-0008-0000-0600-0000FD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a:extLst>
            <a:ext uri="{FF2B5EF4-FFF2-40B4-BE49-F238E27FC236}">
              <a16:creationId xmlns="" xmlns:a16="http://schemas.microsoft.com/office/drawing/2014/main" id="{00000000-0008-0000-0600-0000FE02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a:extLst>
            <a:ext uri="{FF2B5EF4-FFF2-40B4-BE49-F238E27FC236}">
              <a16:creationId xmlns="" xmlns:a16="http://schemas.microsoft.com/office/drawing/2014/main" id="{00000000-0008-0000-0600-0000FF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a:extLst>
            <a:ext uri="{FF2B5EF4-FFF2-40B4-BE49-F238E27FC236}">
              <a16:creationId xmlns="" xmlns:a16="http://schemas.microsoft.com/office/drawing/2014/main" id="{00000000-0008-0000-0600-000000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a:extLst>
            <a:ext uri="{FF2B5EF4-FFF2-40B4-BE49-F238E27FC236}">
              <a16:creationId xmlns="" xmlns:a16="http://schemas.microsoft.com/office/drawing/2014/main" id="{00000000-0008-0000-0600-00000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a:extLst>
            <a:ext uri="{FF2B5EF4-FFF2-40B4-BE49-F238E27FC236}">
              <a16:creationId xmlns="" xmlns:a16="http://schemas.microsoft.com/office/drawing/2014/main" id="{00000000-0008-0000-0600-00000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 xmlns:a16="http://schemas.microsoft.com/office/drawing/2014/main" id="{00000000-0008-0000-06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a:extLst>
            <a:ext uri="{FF2B5EF4-FFF2-40B4-BE49-F238E27FC236}">
              <a16:creationId xmlns="" xmlns:a16="http://schemas.microsoft.com/office/drawing/2014/main" id="{00000000-0008-0000-0600-00000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a:extLst>
            <a:ext uri="{FF2B5EF4-FFF2-40B4-BE49-F238E27FC236}">
              <a16:creationId xmlns="" xmlns:a16="http://schemas.microsoft.com/office/drawing/2014/main" id="{00000000-0008-0000-06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a:extLst>
            <a:ext uri="{FF2B5EF4-FFF2-40B4-BE49-F238E27FC236}">
              <a16:creationId xmlns="" xmlns:a16="http://schemas.microsoft.com/office/drawing/2014/main" id="{00000000-0008-0000-0600-000006030000}"/>
            </a:ext>
          </a:extLst>
        </xdr:cNvPr>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a:extLst>
            <a:ext uri="{FF2B5EF4-FFF2-40B4-BE49-F238E27FC236}">
              <a16:creationId xmlns="" xmlns:a16="http://schemas.microsoft.com/office/drawing/2014/main" id="{00000000-0008-0000-0600-000007030000}"/>
            </a:ext>
          </a:extLst>
        </xdr:cNvPr>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a:extLst>
            <a:ext uri="{FF2B5EF4-FFF2-40B4-BE49-F238E27FC236}">
              <a16:creationId xmlns="" xmlns:a16="http://schemas.microsoft.com/office/drawing/2014/main" id="{00000000-0008-0000-0600-000009030000}"/>
            </a:ext>
          </a:extLst>
        </xdr:cNvPr>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a:extLst>
            <a:ext uri="{FF2B5EF4-FFF2-40B4-BE49-F238E27FC236}">
              <a16:creationId xmlns="" xmlns:a16="http://schemas.microsoft.com/office/drawing/2014/main" id="{00000000-0008-0000-0600-00000A030000}"/>
            </a:ext>
          </a:extLst>
        </xdr:cNvPr>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89568</xdr:rowOff>
    </xdr:from>
    <xdr:to>
      <xdr:col>116</xdr:col>
      <xdr:colOff>63500</xdr:colOff>
      <xdr:row>59</xdr:row>
      <xdr:rowOff>95322</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21323300" y="10205118"/>
          <a:ext cx="838200" cy="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a:extLst>
            <a:ext uri="{FF2B5EF4-FFF2-40B4-BE49-F238E27FC236}">
              <a16:creationId xmlns="" xmlns:a16="http://schemas.microsoft.com/office/drawing/2014/main" id="{00000000-0008-0000-0600-00000C030000}"/>
            </a:ext>
          </a:extLst>
        </xdr:cNvPr>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a:extLst>
            <a:ext uri="{FF2B5EF4-FFF2-40B4-BE49-F238E27FC236}">
              <a16:creationId xmlns="" xmlns:a16="http://schemas.microsoft.com/office/drawing/2014/main" id="{00000000-0008-0000-0600-00000D030000}"/>
            </a:ext>
          </a:extLst>
        </xdr:cNvPr>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89568</xdr:rowOff>
    </xdr:from>
    <xdr:to>
      <xdr:col>111</xdr:col>
      <xdr:colOff>177800</xdr:colOff>
      <xdr:row>59</xdr:row>
      <xdr:rowOff>89770</xdr:rowOff>
    </xdr:to>
    <xdr:cxnSp macro="">
      <xdr:nvCxnSpPr>
        <xdr:cNvPr id="782" name="直線コネクタ 781">
          <a:extLst>
            <a:ext uri="{FF2B5EF4-FFF2-40B4-BE49-F238E27FC236}">
              <a16:creationId xmlns="" xmlns:a16="http://schemas.microsoft.com/office/drawing/2014/main" id="{00000000-0008-0000-0600-00000E030000}"/>
            </a:ext>
          </a:extLst>
        </xdr:cNvPr>
        <xdr:cNvCxnSpPr/>
      </xdr:nvCxnSpPr>
      <xdr:spPr>
        <a:xfrm flipV="1">
          <a:off x="20434300" y="10205118"/>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a:extLst>
            <a:ext uri="{FF2B5EF4-FFF2-40B4-BE49-F238E27FC236}">
              <a16:creationId xmlns="" xmlns:a16="http://schemas.microsoft.com/office/drawing/2014/main" id="{00000000-0008-0000-0600-00000F030000}"/>
            </a:ext>
          </a:extLst>
        </xdr:cNvPr>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89770</xdr:rowOff>
    </xdr:from>
    <xdr:to>
      <xdr:col>107</xdr:col>
      <xdr:colOff>50800</xdr:colOff>
      <xdr:row>59</xdr:row>
      <xdr:rowOff>89967</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flipV="1">
          <a:off x="19545300" y="10205320"/>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a:extLst>
            <a:ext uri="{FF2B5EF4-FFF2-40B4-BE49-F238E27FC236}">
              <a16:creationId xmlns="" xmlns:a16="http://schemas.microsoft.com/office/drawing/2014/main" id="{00000000-0008-0000-0600-000012030000}"/>
            </a:ext>
          </a:extLst>
        </xdr:cNvPr>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a:extLst>
            <a:ext uri="{FF2B5EF4-FFF2-40B4-BE49-F238E27FC236}">
              <a16:creationId xmlns="" xmlns:a16="http://schemas.microsoft.com/office/drawing/2014/main" id="{00000000-0008-0000-0600-000013030000}"/>
            </a:ext>
          </a:extLst>
        </xdr:cNvPr>
        <xdr:cNvSpPr txBox="1"/>
      </xdr:nvSpPr>
      <xdr:spPr>
        <a:xfrm>
          <a:off x="20199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89967</xdr:rowOff>
    </xdr:from>
    <xdr:to>
      <xdr:col>102</xdr:col>
      <xdr:colOff>114300</xdr:colOff>
      <xdr:row>59</xdr:row>
      <xdr:rowOff>90094</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flipV="1">
          <a:off x="18656300" y="1020551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a:extLst>
            <a:ext uri="{FF2B5EF4-FFF2-40B4-BE49-F238E27FC236}">
              <a16:creationId xmlns="" xmlns:a16="http://schemas.microsoft.com/office/drawing/2014/main" id="{00000000-0008-0000-0600-000015030000}"/>
            </a:ext>
          </a:extLst>
        </xdr:cNvPr>
        <xdr:cNvSpPr/>
      </xdr:nvSpPr>
      <xdr:spPr>
        <a:xfrm>
          <a:off x="19494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133132</xdr:rowOff>
    </xdr:from>
    <xdr:ext cx="469744" cy="259045"/>
    <xdr:sp macro="" textlink="">
      <xdr:nvSpPr>
        <xdr:cNvPr id="790" name="テキスト ボックス 789">
          <a:extLst>
            <a:ext uri="{FF2B5EF4-FFF2-40B4-BE49-F238E27FC236}">
              <a16:creationId xmlns="" xmlns:a16="http://schemas.microsoft.com/office/drawing/2014/main" id="{00000000-0008-0000-0600-000016030000}"/>
            </a:ext>
          </a:extLst>
        </xdr:cNvPr>
        <xdr:cNvSpPr txBox="1"/>
      </xdr:nvSpPr>
      <xdr:spPr>
        <a:xfrm>
          <a:off x="19310428" y="1024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a:extLst>
            <a:ext uri="{FF2B5EF4-FFF2-40B4-BE49-F238E27FC236}">
              <a16:creationId xmlns="" xmlns:a16="http://schemas.microsoft.com/office/drawing/2014/main" id="{00000000-0008-0000-0600-000017030000}"/>
            </a:ext>
          </a:extLst>
        </xdr:cNvPr>
        <xdr:cNvSpPr/>
      </xdr:nvSpPr>
      <xdr:spPr>
        <a:xfrm>
          <a:off x="18605500" y="101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a:extLst>
            <a:ext uri="{FF2B5EF4-FFF2-40B4-BE49-F238E27FC236}">
              <a16:creationId xmlns="" xmlns:a16="http://schemas.microsoft.com/office/drawing/2014/main" id="{00000000-0008-0000-0600-000018030000}"/>
            </a:ext>
          </a:extLst>
        </xdr:cNvPr>
        <xdr:cNvSpPr txBox="1"/>
      </xdr:nvSpPr>
      <xdr:spPr>
        <a:xfrm>
          <a:off x="18421428" y="99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 xmlns:a16="http://schemas.microsoft.com/office/drawing/2014/main" id="{00000000-0008-0000-06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 xmlns:a16="http://schemas.microsoft.com/office/drawing/2014/main" id="{00000000-0008-0000-06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 xmlns:a16="http://schemas.microsoft.com/office/drawing/2014/main" id="{00000000-0008-0000-06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 xmlns:a16="http://schemas.microsoft.com/office/drawing/2014/main" id="{00000000-0008-0000-06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 xmlns:a16="http://schemas.microsoft.com/office/drawing/2014/main" id="{00000000-0008-0000-06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44522</xdr:rowOff>
    </xdr:from>
    <xdr:to>
      <xdr:col>116</xdr:col>
      <xdr:colOff>114300</xdr:colOff>
      <xdr:row>59</xdr:row>
      <xdr:rowOff>146122</xdr:rowOff>
    </xdr:to>
    <xdr:sp macro="" textlink="">
      <xdr:nvSpPr>
        <xdr:cNvPr id="798" name="楕円 797">
          <a:extLst>
            <a:ext uri="{FF2B5EF4-FFF2-40B4-BE49-F238E27FC236}">
              <a16:creationId xmlns="" xmlns:a16="http://schemas.microsoft.com/office/drawing/2014/main" id="{00000000-0008-0000-0600-00001E030000}"/>
            </a:ext>
          </a:extLst>
        </xdr:cNvPr>
        <xdr:cNvSpPr/>
      </xdr:nvSpPr>
      <xdr:spPr>
        <a:xfrm>
          <a:off x="22110700" y="1016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15591</xdr:rowOff>
    </xdr:from>
    <xdr:ext cx="469744" cy="259045"/>
    <xdr:sp macro="" textlink="">
      <xdr:nvSpPr>
        <xdr:cNvPr id="799" name="貸付金該当値テキスト">
          <a:extLst>
            <a:ext uri="{FF2B5EF4-FFF2-40B4-BE49-F238E27FC236}">
              <a16:creationId xmlns="" xmlns:a16="http://schemas.microsoft.com/office/drawing/2014/main" id="{00000000-0008-0000-0600-00001F030000}"/>
            </a:ext>
          </a:extLst>
        </xdr:cNvPr>
        <xdr:cNvSpPr txBox="1"/>
      </xdr:nvSpPr>
      <xdr:spPr>
        <a:xfrm>
          <a:off x="22212300" y="1013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38768</xdr:rowOff>
    </xdr:from>
    <xdr:to>
      <xdr:col>112</xdr:col>
      <xdr:colOff>38100</xdr:colOff>
      <xdr:row>59</xdr:row>
      <xdr:rowOff>140368</xdr:rowOff>
    </xdr:to>
    <xdr:sp macro="" textlink="">
      <xdr:nvSpPr>
        <xdr:cNvPr id="800" name="楕円 799">
          <a:extLst>
            <a:ext uri="{FF2B5EF4-FFF2-40B4-BE49-F238E27FC236}">
              <a16:creationId xmlns="" xmlns:a16="http://schemas.microsoft.com/office/drawing/2014/main" id="{00000000-0008-0000-0600-000020030000}"/>
            </a:ext>
          </a:extLst>
        </xdr:cNvPr>
        <xdr:cNvSpPr/>
      </xdr:nvSpPr>
      <xdr:spPr>
        <a:xfrm>
          <a:off x="21272500" y="1015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131495</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21088428" y="1024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38970</xdr:rowOff>
    </xdr:from>
    <xdr:to>
      <xdr:col>107</xdr:col>
      <xdr:colOff>101600</xdr:colOff>
      <xdr:row>59</xdr:row>
      <xdr:rowOff>140570</xdr:rowOff>
    </xdr:to>
    <xdr:sp macro="" textlink="">
      <xdr:nvSpPr>
        <xdr:cNvPr id="802" name="楕円 801">
          <a:extLst>
            <a:ext uri="{FF2B5EF4-FFF2-40B4-BE49-F238E27FC236}">
              <a16:creationId xmlns="" xmlns:a16="http://schemas.microsoft.com/office/drawing/2014/main" id="{00000000-0008-0000-0600-000022030000}"/>
            </a:ext>
          </a:extLst>
        </xdr:cNvPr>
        <xdr:cNvSpPr/>
      </xdr:nvSpPr>
      <xdr:spPr>
        <a:xfrm>
          <a:off x="20383500" y="101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131697</xdr:rowOff>
    </xdr:from>
    <xdr:ext cx="469744"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20199428" y="1024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39167</xdr:rowOff>
    </xdr:from>
    <xdr:to>
      <xdr:col>102</xdr:col>
      <xdr:colOff>165100</xdr:colOff>
      <xdr:row>59</xdr:row>
      <xdr:rowOff>140767</xdr:rowOff>
    </xdr:to>
    <xdr:sp macro="" textlink="">
      <xdr:nvSpPr>
        <xdr:cNvPr id="804" name="楕円 803">
          <a:extLst>
            <a:ext uri="{FF2B5EF4-FFF2-40B4-BE49-F238E27FC236}">
              <a16:creationId xmlns="" xmlns:a16="http://schemas.microsoft.com/office/drawing/2014/main" id="{00000000-0008-0000-0600-000024030000}"/>
            </a:ext>
          </a:extLst>
        </xdr:cNvPr>
        <xdr:cNvSpPr/>
      </xdr:nvSpPr>
      <xdr:spPr>
        <a:xfrm>
          <a:off x="19494500" y="1015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157294</xdr:rowOff>
    </xdr:from>
    <xdr:ext cx="469744" cy="259045"/>
    <xdr:sp macro="" textlink="">
      <xdr:nvSpPr>
        <xdr:cNvPr id="805" name="テキスト ボックス 804">
          <a:extLst>
            <a:ext uri="{FF2B5EF4-FFF2-40B4-BE49-F238E27FC236}">
              <a16:creationId xmlns="" xmlns:a16="http://schemas.microsoft.com/office/drawing/2014/main" id="{00000000-0008-0000-0600-000025030000}"/>
            </a:ext>
          </a:extLst>
        </xdr:cNvPr>
        <xdr:cNvSpPr txBox="1"/>
      </xdr:nvSpPr>
      <xdr:spPr>
        <a:xfrm>
          <a:off x="19310428" y="992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39294</xdr:rowOff>
    </xdr:from>
    <xdr:to>
      <xdr:col>98</xdr:col>
      <xdr:colOff>38100</xdr:colOff>
      <xdr:row>59</xdr:row>
      <xdr:rowOff>140894</xdr:rowOff>
    </xdr:to>
    <xdr:sp macro="" textlink="">
      <xdr:nvSpPr>
        <xdr:cNvPr id="806" name="楕円 805">
          <a:extLst>
            <a:ext uri="{FF2B5EF4-FFF2-40B4-BE49-F238E27FC236}">
              <a16:creationId xmlns="" xmlns:a16="http://schemas.microsoft.com/office/drawing/2014/main" id="{00000000-0008-0000-0600-000026030000}"/>
            </a:ext>
          </a:extLst>
        </xdr:cNvPr>
        <xdr:cNvSpPr/>
      </xdr:nvSpPr>
      <xdr:spPr>
        <a:xfrm>
          <a:off x="18605500" y="101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132021</xdr:rowOff>
    </xdr:from>
    <xdr:ext cx="469744"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18421428" y="1024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a:extLst>
            <a:ext uri="{FF2B5EF4-FFF2-40B4-BE49-F238E27FC236}">
              <a16:creationId xmlns="" xmlns:a16="http://schemas.microsoft.com/office/drawing/2014/main" id="{00000000-0008-0000-0600-00002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a:extLst>
            <a:ext uri="{FF2B5EF4-FFF2-40B4-BE49-F238E27FC236}">
              <a16:creationId xmlns="" xmlns:a16="http://schemas.microsoft.com/office/drawing/2014/main" id="{00000000-0008-0000-0600-00002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a:extLst>
            <a:ext uri="{FF2B5EF4-FFF2-40B4-BE49-F238E27FC236}">
              <a16:creationId xmlns="" xmlns:a16="http://schemas.microsoft.com/office/drawing/2014/main" id="{00000000-0008-0000-0600-00002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a:extLst>
            <a:ext uri="{FF2B5EF4-FFF2-40B4-BE49-F238E27FC236}">
              <a16:creationId xmlns="" xmlns:a16="http://schemas.microsoft.com/office/drawing/2014/main" id="{00000000-0008-0000-0600-00002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a:extLst>
            <a:ext uri="{FF2B5EF4-FFF2-40B4-BE49-F238E27FC236}">
              <a16:creationId xmlns="" xmlns:a16="http://schemas.microsoft.com/office/drawing/2014/main" id="{00000000-0008-0000-0600-00002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a:extLst>
            <a:ext uri="{FF2B5EF4-FFF2-40B4-BE49-F238E27FC236}">
              <a16:creationId xmlns="" xmlns:a16="http://schemas.microsoft.com/office/drawing/2014/main" id="{00000000-0008-0000-0600-00002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a:extLst>
            <a:ext uri="{FF2B5EF4-FFF2-40B4-BE49-F238E27FC236}">
              <a16:creationId xmlns="" xmlns:a16="http://schemas.microsoft.com/office/drawing/2014/main" id="{00000000-0008-0000-0600-00002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a:extLst>
            <a:ext uri="{FF2B5EF4-FFF2-40B4-BE49-F238E27FC236}">
              <a16:creationId xmlns="" xmlns:a16="http://schemas.microsoft.com/office/drawing/2014/main" id="{00000000-0008-0000-0600-00002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a:extLst>
            <a:ext uri="{FF2B5EF4-FFF2-40B4-BE49-F238E27FC236}">
              <a16:creationId xmlns="" xmlns:a16="http://schemas.microsoft.com/office/drawing/2014/main" id="{00000000-0008-0000-0600-00003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a:extLst>
            <a:ext uri="{FF2B5EF4-FFF2-40B4-BE49-F238E27FC236}">
              <a16:creationId xmlns="" xmlns:a16="http://schemas.microsoft.com/office/drawing/2014/main" id="{00000000-0008-0000-0600-00003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a:extLst>
            <a:ext uri="{FF2B5EF4-FFF2-40B4-BE49-F238E27FC236}">
              <a16:creationId xmlns="" xmlns:a16="http://schemas.microsoft.com/office/drawing/2014/main" id="{00000000-0008-0000-0600-00003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a:extLst>
            <a:ext uri="{FF2B5EF4-FFF2-40B4-BE49-F238E27FC236}">
              <a16:creationId xmlns="" xmlns:a16="http://schemas.microsoft.com/office/drawing/2014/main" id="{00000000-0008-0000-0600-00003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a:extLst>
            <a:ext uri="{FF2B5EF4-FFF2-40B4-BE49-F238E27FC236}">
              <a16:creationId xmlns="" xmlns:a16="http://schemas.microsoft.com/office/drawing/2014/main" id="{00000000-0008-0000-0600-00003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a:extLst>
            <a:ext uri="{FF2B5EF4-FFF2-40B4-BE49-F238E27FC236}">
              <a16:creationId xmlns="" xmlns:a16="http://schemas.microsoft.com/office/drawing/2014/main" id="{00000000-0008-0000-0600-00003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a:extLst>
            <a:ext uri="{FF2B5EF4-FFF2-40B4-BE49-F238E27FC236}">
              <a16:creationId xmlns="" xmlns:a16="http://schemas.microsoft.com/office/drawing/2014/main" id="{00000000-0008-0000-0600-00003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a:extLst>
            <a:ext uri="{FF2B5EF4-FFF2-40B4-BE49-F238E27FC236}">
              <a16:creationId xmlns="" xmlns:a16="http://schemas.microsoft.com/office/drawing/2014/main" id="{00000000-0008-0000-0600-00003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a:extLst>
            <a:ext uri="{FF2B5EF4-FFF2-40B4-BE49-F238E27FC236}">
              <a16:creationId xmlns="" xmlns:a16="http://schemas.microsoft.com/office/drawing/2014/main" id="{00000000-0008-0000-0600-00003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a:extLst>
            <a:ext uri="{FF2B5EF4-FFF2-40B4-BE49-F238E27FC236}">
              <a16:creationId xmlns="" xmlns:a16="http://schemas.microsoft.com/office/drawing/2014/main" id="{00000000-0008-0000-0600-00003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a:extLst>
            <a:ext uri="{FF2B5EF4-FFF2-40B4-BE49-F238E27FC236}">
              <a16:creationId xmlns="" xmlns:a16="http://schemas.microsoft.com/office/drawing/2014/main" id="{00000000-0008-0000-0600-00003A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a:extLst>
            <a:ext uri="{FF2B5EF4-FFF2-40B4-BE49-F238E27FC236}">
              <a16:creationId xmlns="" xmlns:a16="http://schemas.microsoft.com/office/drawing/2014/main" id="{00000000-0008-0000-0600-00003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a:extLst>
            <a:ext uri="{FF2B5EF4-FFF2-40B4-BE49-F238E27FC236}">
              <a16:creationId xmlns="" xmlns:a16="http://schemas.microsoft.com/office/drawing/2014/main" id="{00000000-0008-0000-0600-00003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a:extLst>
            <a:ext uri="{FF2B5EF4-FFF2-40B4-BE49-F238E27FC236}">
              <a16:creationId xmlns="" xmlns:a16="http://schemas.microsoft.com/office/drawing/2014/main" id="{00000000-0008-0000-0600-00003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a:extLst>
            <a:ext uri="{FF2B5EF4-FFF2-40B4-BE49-F238E27FC236}">
              <a16:creationId xmlns="" xmlns:a16="http://schemas.microsoft.com/office/drawing/2014/main" id="{00000000-0008-0000-0600-00003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a:extLst>
            <a:ext uri="{FF2B5EF4-FFF2-40B4-BE49-F238E27FC236}">
              <a16:creationId xmlns="" xmlns:a16="http://schemas.microsoft.com/office/drawing/2014/main" id="{00000000-0008-0000-0600-00003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a:extLst>
            <a:ext uri="{FF2B5EF4-FFF2-40B4-BE49-F238E27FC236}">
              <a16:creationId xmlns="" xmlns:a16="http://schemas.microsoft.com/office/drawing/2014/main" id="{00000000-0008-0000-0600-000040030000}"/>
            </a:ext>
          </a:extLst>
        </xdr:cNvPr>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a:extLst>
            <a:ext uri="{FF2B5EF4-FFF2-40B4-BE49-F238E27FC236}">
              <a16:creationId xmlns="" xmlns:a16="http://schemas.microsoft.com/office/drawing/2014/main" id="{00000000-0008-0000-0600-000041030000}"/>
            </a:ext>
          </a:extLst>
        </xdr:cNvPr>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a:extLst>
            <a:ext uri="{FF2B5EF4-FFF2-40B4-BE49-F238E27FC236}">
              <a16:creationId xmlns="" xmlns:a16="http://schemas.microsoft.com/office/drawing/2014/main" id="{00000000-0008-0000-0600-000042030000}"/>
            </a:ext>
          </a:extLst>
        </xdr:cNvPr>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a:extLst>
            <a:ext uri="{FF2B5EF4-FFF2-40B4-BE49-F238E27FC236}">
              <a16:creationId xmlns="" xmlns:a16="http://schemas.microsoft.com/office/drawing/2014/main" id="{00000000-0008-0000-0600-000043030000}"/>
            </a:ext>
          </a:extLst>
        </xdr:cNvPr>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a:extLst>
            <a:ext uri="{FF2B5EF4-FFF2-40B4-BE49-F238E27FC236}">
              <a16:creationId xmlns="" xmlns:a16="http://schemas.microsoft.com/office/drawing/2014/main" id="{00000000-0008-0000-0600-000044030000}"/>
            </a:ext>
          </a:extLst>
        </xdr:cNvPr>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135065</xdr:rowOff>
    </xdr:from>
    <xdr:to>
      <xdr:col>116</xdr:col>
      <xdr:colOff>63500</xdr:colOff>
      <xdr:row>74</xdr:row>
      <xdr:rowOff>106159</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21323300" y="12650915"/>
          <a:ext cx="838200" cy="1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a:extLst>
            <a:ext uri="{FF2B5EF4-FFF2-40B4-BE49-F238E27FC236}">
              <a16:creationId xmlns="" xmlns:a16="http://schemas.microsoft.com/office/drawing/2014/main" id="{00000000-0008-0000-0600-000046030000}"/>
            </a:ext>
          </a:extLst>
        </xdr:cNvPr>
        <xdr:cNvSpPr txBox="1"/>
      </xdr:nvSpPr>
      <xdr:spPr>
        <a:xfrm>
          <a:off x="22212300" y="1297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a:extLst>
            <a:ext uri="{FF2B5EF4-FFF2-40B4-BE49-F238E27FC236}">
              <a16:creationId xmlns="" xmlns:a16="http://schemas.microsoft.com/office/drawing/2014/main" id="{00000000-0008-0000-0600-000047030000}"/>
            </a:ext>
          </a:extLst>
        </xdr:cNvPr>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131140</xdr:rowOff>
    </xdr:from>
    <xdr:to>
      <xdr:col>111</xdr:col>
      <xdr:colOff>177800</xdr:colOff>
      <xdr:row>73</xdr:row>
      <xdr:rowOff>135065</xdr:rowOff>
    </xdr:to>
    <xdr:cxnSp macro="">
      <xdr:nvCxnSpPr>
        <xdr:cNvPr id="840" name="直線コネクタ 839">
          <a:extLst>
            <a:ext uri="{FF2B5EF4-FFF2-40B4-BE49-F238E27FC236}">
              <a16:creationId xmlns="" xmlns:a16="http://schemas.microsoft.com/office/drawing/2014/main" id="{00000000-0008-0000-0600-000048030000}"/>
            </a:ext>
          </a:extLst>
        </xdr:cNvPr>
        <xdr:cNvCxnSpPr/>
      </xdr:nvCxnSpPr>
      <xdr:spPr>
        <a:xfrm>
          <a:off x="20434300" y="12646990"/>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a:extLst>
            <a:ext uri="{FF2B5EF4-FFF2-40B4-BE49-F238E27FC236}">
              <a16:creationId xmlns="" xmlns:a16="http://schemas.microsoft.com/office/drawing/2014/main" id="{00000000-0008-0000-0600-000049030000}"/>
            </a:ext>
          </a:extLst>
        </xdr:cNvPr>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39158</xdr:rowOff>
    </xdr:from>
    <xdr:ext cx="534377"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21056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131140</xdr:rowOff>
    </xdr:from>
    <xdr:to>
      <xdr:col>107</xdr:col>
      <xdr:colOff>50800</xdr:colOff>
      <xdr:row>74</xdr:row>
      <xdr:rowOff>94018</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flipV="1">
          <a:off x="19545300" y="12646990"/>
          <a:ext cx="889000" cy="1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a:extLst>
            <a:ext uri="{FF2B5EF4-FFF2-40B4-BE49-F238E27FC236}">
              <a16:creationId xmlns="" xmlns:a16="http://schemas.microsoft.com/office/drawing/2014/main" id="{00000000-0008-0000-0600-00004C030000}"/>
            </a:ext>
          </a:extLst>
        </xdr:cNvPr>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47477</xdr:rowOff>
    </xdr:from>
    <xdr:ext cx="534377" cy="259045"/>
    <xdr:sp macro="" textlink="">
      <xdr:nvSpPr>
        <xdr:cNvPr id="845" name="テキスト ボックス 844">
          <a:extLst>
            <a:ext uri="{FF2B5EF4-FFF2-40B4-BE49-F238E27FC236}">
              <a16:creationId xmlns="" xmlns:a16="http://schemas.microsoft.com/office/drawing/2014/main" id="{00000000-0008-0000-0600-00004D030000}"/>
            </a:ext>
          </a:extLst>
        </xdr:cNvPr>
        <xdr:cNvSpPr txBox="1"/>
      </xdr:nvSpPr>
      <xdr:spPr>
        <a:xfrm>
          <a:off x="20167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94018</xdr:rowOff>
    </xdr:from>
    <xdr:to>
      <xdr:col>102</xdr:col>
      <xdr:colOff>114300</xdr:colOff>
      <xdr:row>74</xdr:row>
      <xdr:rowOff>152667</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18656300" y="12781318"/>
          <a:ext cx="889000" cy="5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a:extLst>
            <a:ext uri="{FF2B5EF4-FFF2-40B4-BE49-F238E27FC236}">
              <a16:creationId xmlns="" xmlns:a16="http://schemas.microsoft.com/office/drawing/2014/main" id="{00000000-0008-0000-0600-00004F030000}"/>
            </a:ext>
          </a:extLst>
        </xdr:cNvPr>
        <xdr:cNvSpPr/>
      </xdr:nvSpPr>
      <xdr:spPr>
        <a:xfrm>
          <a:off x="19494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83380</xdr:rowOff>
    </xdr:from>
    <xdr:ext cx="534377" cy="259045"/>
    <xdr:sp macro="" textlink="">
      <xdr:nvSpPr>
        <xdr:cNvPr id="848" name="テキスト ボックス 847">
          <a:extLst>
            <a:ext uri="{FF2B5EF4-FFF2-40B4-BE49-F238E27FC236}">
              <a16:creationId xmlns="" xmlns:a16="http://schemas.microsoft.com/office/drawing/2014/main" id="{00000000-0008-0000-0600-000050030000}"/>
            </a:ext>
          </a:extLst>
        </xdr:cNvPr>
        <xdr:cNvSpPr txBox="1"/>
      </xdr:nvSpPr>
      <xdr:spPr>
        <a:xfrm>
          <a:off x="19278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a:extLst>
            <a:ext uri="{FF2B5EF4-FFF2-40B4-BE49-F238E27FC236}">
              <a16:creationId xmlns="" xmlns:a16="http://schemas.microsoft.com/office/drawing/2014/main" id="{00000000-0008-0000-0600-000051030000}"/>
            </a:ext>
          </a:extLst>
        </xdr:cNvPr>
        <xdr:cNvSpPr/>
      </xdr:nvSpPr>
      <xdr:spPr>
        <a:xfrm>
          <a:off x="18605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105681</xdr:rowOff>
    </xdr:from>
    <xdr:ext cx="534377" cy="259045"/>
    <xdr:sp macro="" textlink="">
      <xdr:nvSpPr>
        <xdr:cNvPr id="850" name="テキスト ボックス 849">
          <a:extLst>
            <a:ext uri="{FF2B5EF4-FFF2-40B4-BE49-F238E27FC236}">
              <a16:creationId xmlns="" xmlns:a16="http://schemas.microsoft.com/office/drawing/2014/main" id="{00000000-0008-0000-0600-000052030000}"/>
            </a:ext>
          </a:extLst>
        </xdr:cNvPr>
        <xdr:cNvSpPr txBox="1"/>
      </xdr:nvSpPr>
      <xdr:spPr>
        <a:xfrm>
          <a:off x="18389111" y="1313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a:extLst>
            <a:ext uri="{FF2B5EF4-FFF2-40B4-BE49-F238E27FC236}">
              <a16:creationId xmlns="" xmlns:a16="http://schemas.microsoft.com/office/drawing/2014/main" id="{00000000-0008-0000-0600-00005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a:extLst>
            <a:ext uri="{FF2B5EF4-FFF2-40B4-BE49-F238E27FC236}">
              <a16:creationId xmlns="" xmlns:a16="http://schemas.microsoft.com/office/drawing/2014/main" id="{00000000-0008-0000-0600-00005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a:extLst>
            <a:ext uri="{FF2B5EF4-FFF2-40B4-BE49-F238E27FC236}">
              <a16:creationId xmlns="" xmlns:a16="http://schemas.microsoft.com/office/drawing/2014/main" id="{00000000-0008-0000-0600-00005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a:extLst>
            <a:ext uri="{FF2B5EF4-FFF2-40B4-BE49-F238E27FC236}">
              <a16:creationId xmlns="" xmlns:a16="http://schemas.microsoft.com/office/drawing/2014/main" id="{00000000-0008-0000-0600-00005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a:extLst>
            <a:ext uri="{FF2B5EF4-FFF2-40B4-BE49-F238E27FC236}">
              <a16:creationId xmlns="" xmlns:a16="http://schemas.microsoft.com/office/drawing/2014/main" id="{00000000-0008-0000-0600-00005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55359</xdr:rowOff>
    </xdr:from>
    <xdr:to>
      <xdr:col>116</xdr:col>
      <xdr:colOff>114300</xdr:colOff>
      <xdr:row>74</xdr:row>
      <xdr:rowOff>156959</xdr:rowOff>
    </xdr:to>
    <xdr:sp macro="" textlink="">
      <xdr:nvSpPr>
        <xdr:cNvPr id="856" name="楕円 855">
          <a:extLst>
            <a:ext uri="{FF2B5EF4-FFF2-40B4-BE49-F238E27FC236}">
              <a16:creationId xmlns="" xmlns:a16="http://schemas.microsoft.com/office/drawing/2014/main" id="{00000000-0008-0000-0600-000058030000}"/>
            </a:ext>
          </a:extLst>
        </xdr:cNvPr>
        <xdr:cNvSpPr/>
      </xdr:nvSpPr>
      <xdr:spPr>
        <a:xfrm>
          <a:off x="22110700" y="1274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78236</xdr:rowOff>
    </xdr:from>
    <xdr:ext cx="534377" cy="259045"/>
    <xdr:sp macro="" textlink="">
      <xdr:nvSpPr>
        <xdr:cNvPr id="857" name="繰出金該当値テキスト">
          <a:extLst>
            <a:ext uri="{FF2B5EF4-FFF2-40B4-BE49-F238E27FC236}">
              <a16:creationId xmlns="" xmlns:a16="http://schemas.microsoft.com/office/drawing/2014/main" id="{00000000-0008-0000-0600-000059030000}"/>
            </a:ext>
          </a:extLst>
        </xdr:cNvPr>
        <xdr:cNvSpPr txBox="1"/>
      </xdr:nvSpPr>
      <xdr:spPr>
        <a:xfrm>
          <a:off x="22212300" y="1259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84265</xdr:rowOff>
    </xdr:from>
    <xdr:to>
      <xdr:col>112</xdr:col>
      <xdr:colOff>38100</xdr:colOff>
      <xdr:row>74</xdr:row>
      <xdr:rowOff>14415</xdr:rowOff>
    </xdr:to>
    <xdr:sp macro="" textlink="">
      <xdr:nvSpPr>
        <xdr:cNvPr id="858" name="楕円 857">
          <a:extLst>
            <a:ext uri="{FF2B5EF4-FFF2-40B4-BE49-F238E27FC236}">
              <a16:creationId xmlns="" xmlns:a16="http://schemas.microsoft.com/office/drawing/2014/main" id="{00000000-0008-0000-0600-00005A030000}"/>
            </a:ext>
          </a:extLst>
        </xdr:cNvPr>
        <xdr:cNvSpPr/>
      </xdr:nvSpPr>
      <xdr:spPr>
        <a:xfrm>
          <a:off x="21272500" y="126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30942</xdr:rowOff>
    </xdr:from>
    <xdr:ext cx="599010"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1023795" y="1237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80340</xdr:rowOff>
    </xdr:from>
    <xdr:to>
      <xdr:col>107</xdr:col>
      <xdr:colOff>101600</xdr:colOff>
      <xdr:row>74</xdr:row>
      <xdr:rowOff>10490</xdr:rowOff>
    </xdr:to>
    <xdr:sp macro="" textlink="">
      <xdr:nvSpPr>
        <xdr:cNvPr id="860" name="楕円 859">
          <a:extLst>
            <a:ext uri="{FF2B5EF4-FFF2-40B4-BE49-F238E27FC236}">
              <a16:creationId xmlns="" xmlns:a16="http://schemas.microsoft.com/office/drawing/2014/main" id="{00000000-0008-0000-0600-00005C030000}"/>
            </a:ext>
          </a:extLst>
        </xdr:cNvPr>
        <xdr:cNvSpPr/>
      </xdr:nvSpPr>
      <xdr:spPr>
        <a:xfrm>
          <a:off x="20383500" y="12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27017</xdr:rowOff>
    </xdr:from>
    <xdr:ext cx="599010"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20134795" y="123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43218</xdr:rowOff>
    </xdr:from>
    <xdr:to>
      <xdr:col>102</xdr:col>
      <xdr:colOff>165100</xdr:colOff>
      <xdr:row>74</xdr:row>
      <xdr:rowOff>144818</xdr:rowOff>
    </xdr:to>
    <xdr:sp macro="" textlink="">
      <xdr:nvSpPr>
        <xdr:cNvPr id="862" name="楕円 861">
          <a:extLst>
            <a:ext uri="{FF2B5EF4-FFF2-40B4-BE49-F238E27FC236}">
              <a16:creationId xmlns="" xmlns:a16="http://schemas.microsoft.com/office/drawing/2014/main" id="{00000000-0008-0000-0600-00005E030000}"/>
            </a:ext>
          </a:extLst>
        </xdr:cNvPr>
        <xdr:cNvSpPr/>
      </xdr:nvSpPr>
      <xdr:spPr>
        <a:xfrm>
          <a:off x="19494500" y="1273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161345</xdr:rowOff>
    </xdr:from>
    <xdr:ext cx="534377" cy="259045"/>
    <xdr:sp macro="" textlink="">
      <xdr:nvSpPr>
        <xdr:cNvPr id="863" name="テキスト ボックス 862">
          <a:extLst>
            <a:ext uri="{FF2B5EF4-FFF2-40B4-BE49-F238E27FC236}">
              <a16:creationId xmlns="" xmlns:a16="http://schemas.microsoft.com/office/drawing/2014/main" id="{00000000-0008-0000-0600-00005F030000}"/>
            </a:ext>
          </a:extLst>
        </xdr:cNvPr>
        <xdr:cNvSpPr txBox="1"/>
      </xdr:nvSpPr>
      <xdr:spPr>
        <a:xfrm>
          <a:off x="19278111" y="125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101867</xdr:rowOff>
    </xdr:from>
    <xdr:to>
      <xdr:col>98</xdr:col>
      <xdr:colOff>38100</xdr:colOff>
      <xdr:row>75</xdr:row>
      <xdr:rowOff>32017</xdr:rowOff>
    </xdr:to>
    <xdr:sp macro="" textlink="">
      <xdr:nvSpPr>
        <xdr:cNvPr id="864" name="楕円 863">
          <a:extLst>
            <a:ext uri="{FF2B5EF4-FFF2-40B4-BE49-F238E27FC236}">
              <a16:creationId xmlns="" xmlns:a16="http://schemas.microsoft.com/office/drawing/2014/main" id="{00000000-0008-0000-0600-000060030000}"/>
            </a:ext>
          </a:extLst>
        </xdr:cNvPr>
        <xdr:cNvSpPr/>
      </xdr:nvSpPr>
      <xdr:spPr>
        <a:xfrm>
          <a:off x="18605500" y="1278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48544</xdr:rowOff>
    </xdr:from>
    <xdr:ext cx="534377"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18389111" y="1256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a:extLst>
            <a:ext uri="{FF2B5EF4-FFF2-40B4-BE49-F238E27FC236}">
              <a16:creationId xmlns="" xmlns:a16="http://schemas.microsoft.com/office/drawing/2014/main" id="{00000000-0008-0000-0600-00006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a:extLst>
            <a:ext uri="{FF2B5EF4-FFF2-40B4-BE49-F238E27FC236}">
              <a16:creationId xmlns="" xmlns:a16="http://schemas.microsoft.com/office/drawing/2014/main" id="{00000000-0008-0000-0600-00006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a:extLst>
            <a:ext uri="{FF2B5EF4-FFF2-40B4-BE49-F238E27FC236}">
              <a16:creationId xmlns="" xmlns:a16="http://schemas.microsoft.com/office/drawing/2014/main" id="{00000000-0008-0000-0600-00006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a:extLst>
            <a:ext uri="{FF2B5EF4-FFF2-40B4-BE49-F238E27FC236}">
              <a16:creationId xmlns="" xmlns:a16="http://schemas.microsoft.com/office/drawing/2014/main" id="{00000000-0008-0000-0600-00006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a:extLst>
            <a:ext uri="{FF2B5EF4-FFF2-40B4-BE49-F238E27FC236}">
              <a16:creationId xmlns="" xmlns:a16="http://schemas.microsoft.com/office/drawing/2014/main" id="{00000000-0008-0000-0600-00006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a:extLst>
            <a:ext uri="{FF2B5EF4-FFF2-40B4-BE49-F238E27FC236}">
              <a16:creationId xmlns="" xmlns:a16="http://schemas.microsoft.com/office/drawing/2014/main" id="{00000000-0008-0000-0600-00006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a:extLst>
            <a:ext uri="{FF2B5EF4-FFF2-40B4-BE49-F238E27FC236}">
              <a16:creationId xmlns="" xmlns:a16="http://schemas.microsoft.com/office/drawing/2014/main" id="{00000000-0008-0000-0600-00006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a:extLst>
            <a:ext uri="{FF2B5EF4-FFF2-40B4-BE49-F238E27FC236}">
              <a16:creationId xmlns="" xmlns:a16="http://schemas.microsoft.com/office/drawing/2014/main" id="{00000000-0008-0000-0600-00006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a:extLst>
            <a:ext uri="{FF2B5EF4-FFF2-40B4-BE49-F238E27FC236}">
              <a16:creationId xmlns="" xmlns:a16="http://schemas.microsoft.com/office/drawing/2014/main" id="{00000000-0008-0000-0600-00006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a:extLst>
            <a:ext uri="{FF2B5EF4-FFF2-40B4-BE49-F238E27FC236}">
              <a16:creationId xmlns="" xmlns:a16="http://schemas.microsoft.com/office/drawing/2014/main" id="{00000000-0008-0000-0600-00006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a:extLst>
            <a:ext uri="{FF2B5EF4-FFF2-40B4-BE49-F238E27FC236}">
              <a16:creationId xmlns="" xmlns:a16="http://schemas.microsoft.com/office/drawing/2014/main" id="{00000000-0008-0000-0600-00006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a:extLst>
            <a:ext uri="{FF2B5EF4-FFF2-40B4-BE49-F238E27FC236}">
              <a16:creationId xmlns="" xmlns:a16="http://schemas.microsoft.com/office/drawing/2014/main" id="{00000000-0008-0000-0600-00006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a:extLst>
            <a:ext uri="{FF2B5EF4-FFF2-40B4-BE49-F238E27FC236}">
              <a16:creationId xmlns="" xmlns:a16="http://schemas.microsoft.com/office/drawing/2014/main" id="{00000000-0008-0000-0600-00007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a:extLst>
            <a:ext uri="{FF2B5EF4-FFF2-40B4-BE49-F238E27FC236}">
              <a16:creationId xmlns="" xmlns:a16="http://schemas.microsoft.com/office/drawing/2014/main" id="{00000000-0008-0000-0600-00007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a:extLst>
            <a:ext uri="{FF2B5EF4-FFF2-40B4-BE49-F238E27FC236}">
              <a16:creationId xmlns="" xmlns:a16="http://schemas.microsoft.com/office/drawing/2014/main" id="{00000000-0008-0000-0600-00007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a:extLst>
            <a:ext uri="{FF2B5EF4-FFF2-40B4-BE49-F238E27FC236}">
              <a16:creationId xmlns="" xmlns:a16="http://schemas.microsoft.com/office/drawing/2014/main" id="{00000000-0008-0000-0600-00007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a:extLst>
            <a:ext uri="{FF2B5EF4-FFF2-40B4-BE49-F238E27FC236}">
              <a16:creationId xmlns="" xmlns:a16="http://schemas.microsoft.com/office/drawing/2014/main" id="{00000000-0008-0000-0600-00007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a:extLst>
            <a:ext uri="{FF2B5EF4-FFF2-40B4-BE49-F238E27FC236}">
              <a16:creationId xmlns="" xmlns:a16="http://schemas.microsoft.com/office/drawing/2014/main" id="{00000000-0008-0000-0600-00007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a:extLst>
            <a:ext uri="{FF2B5EF4-FFF2-40B4-BE49-F238E27FC236}">
              <a16:creationId xmlns="" xmlns:a16="http://schemas.microsoft.com/office/drawing/2014/main" id="{00000000-0008-0000-0600-00007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a:extLst>
            <a:ext uri="{FF2B5EF4-FFF2-40B4-BE49-F238E27FC236}">
              <a16:creationId xmlns="" xmlns:a16="http://schemas.microsoft.com/office/drawing/2014/main" id="{00000000-0008-0000-0600-00007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a:extLst>
            <a:ext uri="{FF2B5EF4-FFF2-40B4-BE49-F238E27FC236}">
              <a16:creationId xmlns="" xmlns:a16="http://schemas.microsoft.com/office/drawing/2014/main" id="{00000000-0008-0000-0600-00007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a:extLst>
            <a:ext uri="{FF2B5EF4-FFF2-40B4-BE49-F238E27FC236}">
              <a16:creationId xmlns="" xmlns:a16="http://schemas.microsoft.com/office/drawing/2014/main" id="{00000000-0008-0000-0600-00007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a:extLst>
            <a:ext uri="{FF2B5EF4-FFF2-40B4-BE49-F238E27FC236}">
              <a16:creationId xmlns="" xmlns:a16="http://schemas.microsoft.com/office/drawing/2014/main" id="{00000000-0008-0000-0600-00007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a:extLst>
            <a:ext uri="{FF2B5EF4-FFF2-40B4-BE49-F238E27FC236}">
              <a16:creationId xmlns="" xmlns:a16="http://schemas.microsoft.com/office/drawing/2014/main" id="{00000000-0008-0000-0600-00008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a:extLst>
            <a:ext uri="{FF2B5EF4-FFF2-40B4-BE49-F238E27FC236}">
              <a16:creationId xmlns="" xmlns:a16="http://schemas.microsoft.com/office/drawing/2014/main" id="{00000000-0008-0000-0600-00008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a:extLst>
            <a:ext uri="{FF2B5EF4-FFF2-40B4-BE49-F238E27FC236}">
              <a16:creationId xmlns="" xmlns:a16="http://schemas.microsoft.com/office/drawing/2014/main" id="{00000000-0008-0000-0600-00008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a:extLst>
            <a:ext uri="{FF2B5EF4-FFF2-40B4-BE49-F238E27FC236}">
              <a16:creationId xmlns="" xmlns:a16="http://schemas.microsoft.com/office/drawing/2014/main" id="{00000000-0008-0000-0600-00008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a:extLst>
            <a:ext uri="{FF2B5EF4-FFF2-40B4-BE49-F238E27FC236}">
              <a16:creationId xmlns="" xmlns:a16="http://schemas.microsoft.com/office/drawing/2014/main" id="{00000000-0008-0000-0600-00008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a:extLst>
            <a:ext uri="{FF2B5EF4-FFF2-40B4-BE49-F238E27FC236}">
              <a16:creationId xmlns="" xmlns:a16="http://schemas.microsoft.com/office/drawing/2014/main" id="{00000000-0008-0000-0600-00008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a:extLst>
            <a:ext uri="{FF2B5EF4-FFF2-40B4-BE49-F238E27FC236}">
              <a16:creationId xmlns="" xmlns:a16="http://schemas.microsoft.com/office/drawing/2014/main" id="{00000000-0008-0000-0600-00008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a:extLst>
            <a:ext uri="{FF2B5EF4-FFF2-40B4-BE49-F238E27FC236}">
              <a16:creationId xmlns="" xmlns:a16="http://schemas.microsoft.com/office/drawing/2014/main" id="{00000000-0008-0000-0600-00008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a:extLst>
            <a:ext uri="{FF2B5EF4-FFF2-40B4-BE49-F238E27FC236}">
              <a16:creationId xmlns="" xmlns:a16="http://schemas.microsoft.com/office/drawing/2014/main" id="{00000000-0008-0000-0600-00008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a:extLst>
            <a:ext uri="{FF2B5EF4-FFF2-40B4-BE49-F238E27FC236}">
              <a16:creationId xmlns="" xmlns:a16="http://schemas.microsoft.com/office/drawing/2014/main" id="{00000000-0008-0000-0600-00008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a:extLst>
            <a:ext uri="{FF2B5EF4-FFF2-40B4-BE49-F238E27FC236}">
              <a16:creationId xmlns="" xmlns:a16="http://schemas.microsoft.com/office/drawing/2014/main" id="{00000000-0008-0000-0600-00008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a:extLst>
            <a:ext uri="{FF2B5EF4-FFF2-40B4-BE49-F238E27FC236}">
              <a16:creationId xmlns="" xmlns:a16="http://schemas.microsoft.com/office/drawing/2014/main" id="{00000000-0008-0000-0600-00008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a:extLst>
            <a:ext uri="{FF2B5EF4-FFF2-40B4-BE49-F238E27FC236}">
              <a16:creationId xmlns="" xmlns:a16="http://schemas.microsoft.com/office/drawing/2014/main" id="{00000000-0008-0000-0600-00008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a:extLst>
            <a:ext uri="{FF2B5EF4-FFF2-40B4-BE49-F238E27FC236}">
              <a16:creationId xmlns="" xmlns:a16="http://schemas.microsoft.com/office/drawing/2014/main" id="{00000000-0008-0000-0600-00008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a:extLst>
            <a:ext uri="{FF2B5EF4-FFF2-40B4-BE49-F238E27FC236}">
              <a16:creationId xmlns="" xmlns:a16="http://schemas.microsoft.com/office/drawing/2014/main" id="{00000000-0008-0000-0600-00008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a:extLst>
            <a:ext uri="{FF2B5EF4-FFF2-40B4-BE49-F238E27FC236}">
              <a16:creationId xmlns="" xmlns:a16="http://schemas.microsoft.com/office/drawing/2014/main" id="{00000000-0008-0000-0600-00009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a:extLst>
            <a:ext uri="{FF2B5EF4-FFF2-40B4-BE49-F238E27FC236}">
              <a16:creationId xmlns="" xmlns:a16="http://schemas.microsoft.com/office/drawing/2014/main" id="{00000000-0008-0000-0600-00009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a:extLst>
            <a:ext uri="{FF2B5EF4-FFF2-40B4-BE49-F238E27FC236}">
              <a16:creationId xmlns="" xmlns:a16="http://schemas.microsoft.com/office/drawing/2014/main" id="{00000000-0008-0000-0600-00009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a:extLst>
            <a:ext uri="{FF2B5EF4-FFF2-40B4-BE49-F238E27FC236}">
              <a16:creationId xmlns="" xmlns:a16="http://schemas.microsoft.com/office/drawing/2014/main" id="{00000000-0008-0000-0600-00009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性質別で特徴的なのが補助費等と維持補修費、普通建設事業費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うち更新整備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において類団平均を大きく上回っている点である。補助費等については、ふるさと納税額が大きいため返礼に要する経費が増大したものである。返礼率については国の指導に従い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割としている。また、維持補修費については、冬期間における除排雪経費が嵩んでいるため類似団体平均よりも</a:t>
          </a:r>
          <a:r>
            <a:rPr kumimoji="1" lang="en-US" altLang="ja-JP" sz="1300">
              <a:latin typeface="ＭＳ Ｐゴシック" panose="020B0600070205080204" pitchFamily="50" charset="-128"/>
              <a:ea typeface="ＭＳ Ｐゴシック" panose="020B0600070205080204" pitchFamily="50" charset="-128"/>
            </a:rPr>
            <a:t>29,660</a:t>
          </a:r>
          <a:r>
            <a:rPr kumimoji="1" lang="ja-JP" altLang="en-US" sz="1300">
              <a:latin typeface="ＭＳ Ｐゴシック" panose="020B0600070205080204" pitchFamily="50" charset="-128"/>
              <a:ea typeface="ＭＳ Ｐゴシック" panose="020B0600070205080204" pitchFamily="50" charset="-128"/>
            </a:rPr>
            <a:t>円のコスト高となっている。また、普通建設事業費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うち更新整備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については、公共施設の長寿命化に伴う事業や県道拡幅に伴う移転事業等が嵩んだため、類似団体平均よりも</a:t>
          </a:r>
          <a:r>
            <a:rPr kumimoji="1" lang="en-US" altLang="ja-JP" sz="1300">
              <a:latin typeface="ＭＳ Ｐゴシック" panose="020B0600070205080204" pitchFamily="50" charset="-128"/>
              <a:ea typeface="ＭＳ Ｐゴシック" panose="020B0600070205080204" pitchFamily="50" charset="-128"/>
            </a:rPr>
            <a:t>47,173</a:t>
          </a:r>
          <a:r>
            <a:rPr kumimoji="1" lang="ja-JP" altLang="en-US" sz="1300">
              <a:latin typeface="ＭＳ Ｐゴシック" panose="020B0600070205080204" pitchFamily="50" charset="-128"/>
              <a:ea typeface="ＭＳ Ｐゴシック" panose="020B0600070205080204" pitchFamily="50" charset="-128"/>
            </a:rPr>
            <a:t>円のコスト高となっている。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a:extLst>
            <a:ext uri="{FF2B5EF4-FFF2-40B4-BE49-F238E27FC236}">
              <a16:creationId xmlns="" xmlns:a16="http://schemas.microsoft.com/office/drawing/2014/main" id="{00000000-0008-0000-0700-00003B000000}"/>
            </a:ext>
          </a:extLst>
        </xdr:cNvPr>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a:extLst>
            <a:ext uri="{FF2B5EF4-FFF2-40B4-BE49-F238E27FC236}">
              <a16:creationId xmlns="" xmlns:a16="http://schemas.microsoft.com/office/drawing/2014/main" id="{00000000-0008-0000-0700-00003D000000}"/>
            </a:ext>
          </a:extLst>
        </xdr:cNvPr>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a:extLst>
            <a:ext uri="{FF2B5EF4-FFF2-40B4-BE49-F238E27FC236}">
              <a16:creationId xmlns="" xmlns:a16="http://schemas.microsoft.com/office/drawing/2014/main" id="{00000000-0008-0000-0700-00003E000000}"/>
            </a:ext>
          </a:extLst>
        </xdr:cNvPr>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143782</xdr:rowOff>
    </xdr:from>
    <xdr:to>
      <xdr:col>24</xdr:col>
      <xdr:colOff>63500</xdr:colOff>
      <xdr:row>31</xdr:row>
      <xdr:rowOff>32584</xdr:rowOff>
    </xdr:to>
    <xdr:cxnSp macro="">
      <xdr:nvCxnSpPr>
        <xdr:cNvPr id="63" name="直線コネクタ 62">
          <a:extLst>
            <a:ext uri="{FF2B5EF4-FFF2-40B4-BE49-F238E27FC236}">
              <a16:creationId xmlns="" xmlns:a16="http://schemas.microsoft.com/office/drawing/2014/main" id="{00000000-0008-0000-0700-00003F000000}"/>
            </a:ext>
          </a:extLst>
        </xdr:cNvPr>
        <xdr:cNvCxnSpPr/>
      </xdr:nvCxnSpPr>
      <xdr:spPr>
        <a:xfrm flipV="1">
          <a:off x="3797300" y="5287282"/>
          <a:ext cx="8382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a:extLst>
            <a:ext uri="{FF2B5EF4-FFF2-40B4-BE49-F238E27FC236}">
              <a16:creationId xmlns="" xmlns:a16="http://schemas.microsoft.com/office/drawing/2014/main" id="{00000000-0008-0000-0700-000040000000}"/>
            </a:ext>
          </a:extLst>
        </xdr:cNvPr>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73733</xdr:rowOff>
    </xdr:from>
    <xdr:to>
      <xdr:col>19</xdr:col>
      <xdr:colOff>177800</xdr:colOff>
      <xdr:row>31</xdr:row>
      <xdr:rowOff>32584</xdr:rowOff>
    </xdr:to>
    <xdr:cxnSp macro="">
      <xdr:nvCxnSpPr>
        <xdr:cNvPr id="66" name="直線コネクタ 65">
          <a:extLst>
            <a:ext uri="{FF2B5EF4-FFF2-40B4-BE49-F238E27FC236}">
              <a16:creationId xmlns="" xmlns:a16="http://schemas.microsoft.com/office/drawing/2014/main" id="{00000000-0008-0000-0700-000042000000}"/>
            </a:ext>
          </a:extLst>
        </xdr:cNvPr>
        <xdr:cNvCxnSpPr/>
      </xdr:nvCxnSpPr>
      <xdr:spPr>
        <a:xfrm>
          <a:off x="2908300" y="5217233"/>
          <a:ext cx="889000" cy="13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a:extLst>
            <a:ext uri="{FF2B5EF4-FFF2-40B4-BE49-F238E27FC236}">
              <a16:creationId xmlns="" xmlns:a16="http://schemas.microsoft.com/office/drawing/2014/main" id="{00000000-0008-0000-0700-000043000000}"/>
            </a:ext>
          </a:extLst>
        </xdr:cNvPr>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a:extLst>
            <a:ext uri="{FF2B5EF4-FFF2-40B4-BE49-F238E27FC236}">
              <a16:creationId xmlns="" xmlns:a16="http://schemas.microsoft.com/office/drawing/2014/main" id="{00000000-0008-0000-0700-000044000000}"/>
            </a:ext>
          </a:extLst>
        </xdr:cNvPr>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73733</xdr:rowOff>
    </xdr:from>
    <xdr:to>
      <xdr:col>15</xdr:col>
      <xdr:colOff>50800</xdr:colOff>
      <xdr:row>30</xdr:row>
      <xdr:rowOff>158478</xdr:rowOff>
    </xdr:to>
    <xdr:cxnSp macro="">
      <xdr:nvCxnSpPr>
        <xdr:cNvPr id="69" name="直線コネクタ 68">
          <a:extLst>
            <a:ext uri="{FF2B5EF4-FFF2-40B4-BE49-F238E27FC236}">
              <a16:creationId xmlns="" xmlns:a16="http://schemas.microsoft.com/office/drawing/2014/main" id="{00000000-0008-0000-0700-000045000000}"/>
            </a:ext>
          </a:extLst>
        </xdr:cNvPr>
        <xdr:cNvCxnSpPr/>
      </xdr:nvCxnSpPr>
      <xdr:spPr>
        <a:xfrm flipV="1">
          <a:off x="2019300" y="5217233"/>
          <a:ext cx="889000" cy="8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a:extLst>
            <a:ext uri="{FF2B5EF4-FFF2-40B4-BE49-F238E27FC236}">
              <a16:creationId xmlns="" xmlns:a16="http://schemas.microsoft.com/office/drawing/2014/main" id="{00000000-0008-0000-0700-000046000000}"/>
            </a:ext>
          </a:extLst>
        </xdr:cNvPr>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a:extLst>
            <a:ext uri="{FF2B5EF4-FFF2-40B4-BE49-F238E27FC236}">
              <a16:creationId xmlns="" xmlns:a16="http://schemas.microsoft.com/office/drawing/2014/main" id="{00000000-0008-0000-0700-000047000000}"/>
            </a:ext>
          </a:extLst>
        </xdr:cNvPr>
        <xdr:cNvSpPr txBox="1"/>
      </xdr:nvSpPr>
      <xdr:spPr>
        <a:xfrm>
          <a:off x="2673428" y="589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158478</xdr:rowOff>
    </xdr:from>
    <xdr:to>
      <xdr:col>10</xdr:col>
      <xdr:colOff>114300</xdr:colOff>
      <xdr:row>31</xdr:row>
      <xdr:rowOff>143456</xdr:rowOff>
    </xdr:to>
    <xdr:cxnSp macro="">
      <xdr:nvCxnSpPr>
        <xdr:cNvPr id="72" name="直線コネクタ 71">
          <a:extLst>
            <a:ext uri="{FF2B5EF4-FFF2-40B4-BE49-F238E27FC236}">
              <a16:creationId xmlns="" xmlns:a16="http://schemas.microsoft.com/office/drawing/2014/main" id="{00000000-0008-0000-0700-000048000000}"/>
            </a:ext>
          </a:extLst>
        </xdr:cNvPr>
        <xdr:cNvCxnSpPr/>
      </xdr:nvCxnSpPr>
      <xdr:spPr>
        <a:xfrm flipV="1">
          <a:off x="1130300" y="5301978"/>
          <a:ext cx="889000" cy="15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968500" y="583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1784428" y="593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a:extLst>
            <a:ext uri="{FF2B5EF4-FFF2-40B4-BE49-F238E27FC236}">
              <a16:creationId xmlns="" xmlns:a16="http://schemas.microsoft.com/office/drawing/2014/main" id="{00000000-0008-0000-0700-00004B000000}"/>
            </a:ext>
          </a:extLst>
        </xdr:cNvPr>
        <xdr:cNvSpPr/>
      </xdr:nvSpPr>
      <xdr:spPr>
        <a:xfrm>
          <a:off x="1079500" y="58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895428" y="597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92982</xdr:rowOff>
    </xdr:from>
    <xdr:to>
      <xdr:col>24</xdr:col>
      <xdr:colOff>114300</xdr:colOff>
      <xdr:row>31</xdr:row>
      <xdr:rowOff>23132</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4584700" y="523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115859</xdr:rowOff>
    </xdr:from>
    <xdr:ext cx="534377" cy="259045"/>
    <xdr:sp macro="" textlink="">
      <xdr:nvSpPr>
        <xdr:cNvPr id="83" name="議会費該当値テキスト">
          <a:extLst>
            <a:ext uri="{FF2B5EF4-FFF2-40B4-BE49-F238E27FC236}">
              <a16:creationId xmlns="" xmlns:a16="http://schemas.microsoft.com/office/drawing/2014/main" id="{00000000-0008-0000-0700-000053000000}"/>
            </a:ext>
          </a:extLst>
        </xdr:cNvPr>
        <xdr:cNvSpPr txBox="1"/>
      </xdr:nvSpPr>
      <xdr:spPr>
        <a:xfrm>
          <a:off x="4686300" y="508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153234</xdr:rowOff>
    </xdr:from>
    <xdr:to>
      <xdr:col>20</xdr:col>
      <xdr:colOff>38100</xdr:colOff>
      <xdr:row>31</xdr:row>
      <xdr:rowOff>83384</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3746500" y="529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29</xdr:row>
      <xdr:rowOff>99911</xdr:rowOff>
    </xdr:from>
    <xdr:ext cx="534377"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3530111" y="507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22933</xdr:rowOff>
    </xdr:from>
    <xdr:to>
      <xdr:col>15</xdr:col>
      <xdr:colOff>101600</xdr:colOff>
      <xdr:row>30</xdr:row>
      <xdr:rowOff>124533</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2857500" y="51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28</xdr:row>
      <xdr:rowOff>141060</xdr:rowOff>
    </xdr:from>
    <xdr:ext cx="534377"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2641111" y="494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107678</xdr:rowOff>
    </xdr:from>
    <xdr:to>
      <xdr:col>10</xdr:col>
      <xdr:colOff>165100</xdr:colOff>
      <xdr:row>31</xdr:row>
      <xdr:rowOff>37828</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968500" y="525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29</xdr:row>
      <xdr:rowOff>54355</xdr:rowOff>
    </xdr:from>
    <xdr:ext cx="534377"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1752111" y="50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92656</xdr:rowOff>
    </xdr:from>
    <xdr:to>
      <xdr:col>6</xdr:col>
      <xdr:colOff>38100</xdr:colOff>
      <xdr:row>32</xdr:row>
      <xdr:rowOff>22806</xdr:rowOff>
    </xdr:to>
    <xdr:sp macro="" textlink="">
      <xdr:nvSpPr>
        <xdr:cNvPr id="90" name="楕円 89">
          <a:extLst>
            <a:ext uri="{FF2B5EF4-FFF2-40B4-BE49-F238E27FC236}">
              <a16:creationId xmlns="" xmlns:a16="http://schemas.microsoft.com/office/drawing/2014/main" id="{00000000-0008-0000-0700-00005A000000}"/>
            </a:ext>
          </a:extLst>
        </xdr:cNvPr>
        <xdr:cNvSpPr/>
      </xdr:nvSpPr>
      <xdr:spPr>
        <a:xfrm>
          <a:off x="1079500" y="540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39333</xdr:rowOff>
    </xdr:from>
    <xdr:ext cx="534377" cy="259045"/>
    <xdr:sp macro="" textlink="">
      <xdr:nvSpPr>
        <xdr:cNvPr id="91" name="テキスト ボックス 90">
          <a:extLst>
            <a:ext uri="{FF2B5EF4-FFF2-40B4-BE49-F238E27FC236}">
              <a16:creationId xmlns="" xmlns:a16="http://schemas.microsoft.com/office/drawing/2014/main" id="{00000000-0008-0000-0700-00005B000000}"/>
            </a:ext>
          </a:extLst>
        </xdr:cNvPr>
        <xdr:cNvSpPr txBox="1"/>
      </xdr:nvSpPr>
      <xdr:spPr>
        <a:xfrm>
          <a:off x="863111" y="518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a:extLst>
            <a:ext uri="{FF2B5EF4-FFF2-40B4-BE49-F238E27FC236}">
              <a16:creationId xmlns="" xmlns:a16="http://schemas.microsoft.com/office/drawing/2014/main" id="{00000000-0008-0000-0700-000076000000}"/>
            </a:ext>
          </a:extLst>
        </xdr:cNvPr>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a:extLst>
            <a:ext uri="{FF2B5EF4-FFF2-40B4-BE49-F238E27FC236}">
              <a16:creationId xmlns="" xmlns:a16="http://schemas.microsoft.com/office/drawing/2014/main" id="{00000000-0008-0000-0700-000078000000}"/>
            </a:ext>
          </a:extLst>
        </xdr:cNvPr>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a:extLst>
            <a:ext uri="{FF2B5EF4-FFF2-40B4-BE49-F238E27FC236}">
              <a16:creationId xmlns="" xmlns:a16="http://schemas.microsoft.com/office/drawing/2014/main" id="{00000000-0008-0000-0700-000079000000}"/>
            </a:ext>
          </a:extLst>
        </xdr:cNvPr>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49549</xdr:rowOff>
    </xdr:from>
    <xdr:to>
      <xdr:col>24</xdr:col>
      <xdr:colOff>63500</xdr:colOff>
      <xdr:row>57</xdr:row>
      <xdr:rowOff>114856</xdr:rowOff>
    </xdr:to>
    <xdr:cxnSp macro="">
      <xdr:nvCxnSpPr>
        <xdr:cNvPr id="122" name="直線コネクタ 121">
          <a:extLst>
            <a:ext uri="{FF2B5EF4-FFF2-40B4-BE49-F238E27FC236}">
              <a16:creationId xmlns="" xmlns:a16="http://schemas.microsoft.com/office/drawing/2014/main" id="{00000000-0008-0000-0700-00007A000000}"/>
            </a:ext>
          </a:extLst>
        </xdr:cNvPr>
        <xdr:cNvCxnSpPr/>
      </xdr:nvCxnSpPr>
      <xdr:spPr>
        <a:xfrm flipV="1">
          <a:off x="3797300" y="9822199"/>
          <a:ext cx="838200" cy="6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a:extLst>
            <a:ext uri="{FF2B5EF4-FFF2-40B4-BE49-F238E27FC236}">
              <a16:creationId xmlns="" xmlns:a16="http://schemas.microsoft.com/office/drawing/2014/main" id="{00000000-0008-0000-0700-00007B000000}"/>
            </a:ext>
          </a:extLst>
        </xdr:cNvPr>
        <xdr:cNvSpPr txBox="1"/>
      </xdr:nvSpPr>
      <xdr:spPr>
        <a:xfrm>
          <a:off x="4686300" y="9996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a:extLst>
            <a:ext uri="{FF2B5EF4-FFF2-40B4-BE49-F238E27FC236}">
              <a16:creationId xmlns="" xmlns:a16="http://schemas.microsoft.com/office/drawing/2014/main" id="{00000000-0008-0000-0700-00007C000000}"/>
            </a:ext>
          </a:extLst>
        </xdr:cNvPr>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86276</xdr:rowOff>
    </xdr:from>
    <xdr:to>
      <xdr:col>19</xdr:col>
      <xdr:colOff>177800</xdr:colOff>
      <xdr:row>57</xdr:row>
      <xdr:rowOff>114856</xdr:rowOff>
    </xdr:to>
    <xdr:cxnSp macro="">
      <xdr:nvCxnSpPr>
        <xdr:cNvPr id="125" name="直線コネクタ 124">
          <a:extLst>
            <a:ext uri="{FF2B5EF4-FFF2-40B4-BE49-F238E27FC236}">
              <a16:creationId xmlns="" xmlns:a16="http://schemas.microsoft.com/office/drawing/2014/main" id="{00000000-0008-0000-0700-00007D000000}"/>
            </a:ext>
          </a:extLst>
        </xdr:cNvPr>
        <xdr:cNvCxnSpPr/>
      </xdr:nvCxnSpPr>
      <xdr:spPr>
        <a:xfrm>
          <a:off x="2908300" y="9858926"/>
          <a:ext cx="889000" cy="2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a:extLst>
            <a:ext uri="{FF2B5EF4-FFF2-40B4-BE49-F238E27FC236}">
              <a16:creationId xmlns="" xmlns:a16="http://schemas.microsoft.com/office/drawing/2014/main" id="{00000000-0008-0000-0700-00007E000000}"/>
            </a:ext>
          </a:extLst>
        </xdr:cNvPr>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166756</xdr:rowOff>
    </xdr:from>
    <xdr:ext cx="599010" cy="259045"/>
    <xdr:sp macro="" textlink="">
      <xdr:nvSpPr>
        <xdr:cNvPr id="127" name="テキスト ボックス 126">
          <a:extLst>
            <a:ext uri="{FF2B5EF4-FFF2-40B4-BE49-F238E27FC236}">
              <a16:creationId xmlns="" xmlns:a16="http://schemas.microsoft.com/office/drawing/2014/main" id="{00000000-0008-0000-0700-00007F000000}"/>
            </a:ext>
          </a:extLst>
        </xdr:cNvPr>
        <xdr:cNvSpPr txBox="1"/>
      </xdr:nvSpPr>
      <xdr:spPr>
        <a:xfrm>
          <a:off x="3497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86276</xdr:rowOff>
    </xdr:from>
    <xdr:to>
      <xdr:col>15</xdr:col>
      <xdr:colOff>50800</xdr:colOff>
      <xdr:row>58</xdr:row>
      <xdr:rowOff>67542</xdr:rowOff>
    </xdr:to>
    <xdr:cxnSp macro="">
      <xdr:nvCxnSpPr>
        <xdr:cNvPr id="128" name="直線コネクタ 127">
          <a:extLst>
            <a:ext uri="{FF2B5EF4-FFF2-40B4-BE49-F238E27FC236}">
              <a16:creationId xmlns="" xmlns:a16="http://schemas.microsoft.com/office/drawing/2014/main" id="{00000000-0008-0000-0700-000080000000}"/>
            </a:ext>
          </a:extLst>
        </xdr:cNvPr>
        <xdr:cNvCxnSpPr/>
      </xdr:nvCxnSpPr>
      <xdr:spPr>
        <a:xfrm flipV="1">
          <a:off x="2019300" y="9858926"/>
          <a:ext cx="889000" cy="15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a:extLst>
            <a:ext uri="{FF2B5EF4-FFF2-40B4-BE49-F238E27FC236}">
              <a16:creationId xmlns="" xmlns:a16="http://schemas.microsoft.com/office/drawing/2014/main" id="{00000000-0008-0000-0700-000081000000}"/>
            </a:ext>
          </a:extLst>
        </xdr:cNvPr>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1557</xdr:rowOff>
    </xdr:from>
    <xdr:ext cx="599010" cy="259045"/>
    <xdr:sp macro="" textlink="">
      <xdr:nvSpPr>
        <xdr:cNvPr id="130" name="テキスト ボックス 129">
          <a:extLst>
            <a:ext uri="{FF2B5EF4-FFF2-40B4-BE49-F238E27FC236}">
              <a16:creationId xmlns="" xmlns:a16="http://schemas.microsoft.com/office/drawing/2014/main" id="{00000000-0008-0000-0700-000082000000}"/>
            </a:ext>
          </a:extLst>
        </xdr:cNvPr>
        <xdr:cNvSpPr txBox="1"/>
      </xdr:nvSpPr>
      <xdr:spPr>
        <a:xfrm>
          <a:off x="2608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67542</xdr:rowOff>
    </xdr:from>
    <xdr:to>
      <xdr:col>10</xdr:col>
      <xdr:colOff>114300</xdr:colOff>
      <xdr:row>58</xdr:row>
      <xdr:rowOff>108763</xdr:rowOff>
    </xdr:to>
    <xdr:cxnSp macro="">
      <xdr:nvCxnSpPr>
        <xdr:cNvPr id="131" name="直線コネクタ 130">
          <a:extLst>
            <a:ext uri="{FF2B5EF4-FFF2-40B4-BE49-F238E27FC236}">
              <a16:creationId xmlns="" xmlns:a16="http://schemas.microsoft.com/office/drawing/2014/main" id="{00000000-0008-0000-0700-000083000000}"/>
            </a:ext>
          </a:extLst>
        </xdr:cNvPr>
        <xdr:cNvCxnSpPr/>
      </xdr:nvCxnSpPr>
      <xdr:spPr>
        <a:xfrm flipV="1">
          <a:off x="1130300" y="10011642"/>
          <a:ext cx="889000" cy="4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a:extLst>
            <a:ext uri="{FF2B5EF4-FFF2-40B4-BE49-F238E27FC236}">
              <a16:creationId xmlns="" xmlns:a16="http://schemas.microsoft.com/office/drawing/2014/main" id="{00000000-0008-0000-0700-000084000000}"/>
            </a:ext>
          </a:extLst>
        </xdr:cNvPr>
        <xdr:cNvSpPr/>
      </xdr:nvSpPr>
      <xdr:spPr>
        <a:xfrm>
          <a:off x="1968500" y="100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15430</xdr:rowOff>
    </xdr:from>
    <xdr:ext cx="59901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1719795" y="1013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a:extLst>
            <a:ext uri="{FF2B5EF4-FFF2-40B4-BE49-F238E27FC236}">
              <a16:creationId xmlns="" xmlns:a16="http://schemas.microsoft.com/office/drawing/2014/main" id="{00000000-0008-0000-0700-000086000000}"/>
            </a:ext>
          </a:extLst>
        </xdr:cNvPr>
        <xdr:cNvSpPr/>
      </xdr:nvSpPr>
      <xdr:spPr>
        <a:xfrm>
          <a:off x="1079500" y="1003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13279</xdr:rowOff>
    </xdr:from>
    <xdr:ext cx="59901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830795" y="1012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170199</xdr:rowOff>
    </xdr:from>
    <xdr:to>
      <xdr:col>24</xdr:col>
      <xdr:colOff>114300</xdr:colOff>
      <xdr:row>57</xdr:row>
      <xdr:rowOff>100349</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4584700" y="977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21626</xdr:rowOff>
    </xdr:from>
    <xdr:ext cx="599010" cy="259045"/>
    <xdr:sp macro="" textlink="">
      <xdr:nvSpPr>
        <xdr:cNvPr id="142" name="総務費該当値テキスト">
          <a:extLst>
            <a:ext uri="{FF2B5EF4-FFF2-40B4-BE49-F238E27FC236}">
              <a16:creationId xmlns="" xmlns:a16="http://schemas.microsoft.com/office/drawing/2014/main" id="{00000000-0008-0000-0700-00008E000000}"/>
            </a:ext>
          </a:extLst>
        </xdr:cNvPr>
        <xdr:cNvSpPr txBox="1"/>
      </xdr:nvSpPr>
      <xdr:spPr>
        <a:xfrm>
          <a:off x="4686300" y="962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64056</xdr:rowOff>
    </xdr:from>
    <xdr:to>
      <xdr:col>20</xdr:col>
      <xdr:colOff>38100</xdr:colOff>
      <xdr:row>57</xdr:row>
      <xdr:rowOff>165656</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3746500" y="98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10733</xdr:rowOff>
    </xdr:from>
    <xdr:ext cx="599010"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3497795" y="961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35476</xdr:rowOff>
    </xdr:from>
    <xdr:to>
      <xdr:col>15</xdr:col>
      <xdr:colOff>101600</xdr:colOff>
      <xdr:row>57</xdr:row>
      <xdr:rowOff>137076</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2857500" y="980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153603</xdr:rowOff>
    </xdr:from>
    <xdr:ext cx="599010"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2608795" y="958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16742</xdr:rowOff>
    </xdr:from>
    <xdr:to>
      <xdr:col>10</xdr:col>
      <xdr:colOff>165100</xdr:colOff>
      <xdr:row>58</xdr:row>
      <xdr:rowOff>118342</xdr:rowOff>
    </xdr:to>
    <xdr:sp macro="" textlink="">
      <xdr:nvSpPr>
        <xdr:cNvPr id="147" name="楕円 146">
          <a:extLst>
            <a:ext uri="{FF2B5EF4-FFF2-40B4-BE49-F238E27FC236}">
              <a16:creationId xmlns="" xmlns:a16="http://schemas.microsoft.com/office/drawing/2014/main" id="{00000000-0008-0000-0700-000093000000}"/>
            </a:ext>
          </a:extLst>
        </xdr:cNvPr>
        <xdr:cNvSpPr/>
      </xdr:nvSpPr>
      <xdr:spPr>
        <a:xfrm>
          <a:off x="1968500" y="996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134869</xdr:rowOff>
    </xdr:from>
    <xdr:ext cx="599010" cy="259045"/>
    <xdr:sp macro="" textlink="">
      <xdr:nvSpPr>
        <xdr:cNvPr id="148" name="テキスト ボックス 147">
          <a:extLst>
            <a:ext uri="{FF2B5EF4-FFF2-40B4-BE49-F238E27FC236}">
              <a16:creationId xmlns="" xmlns:a16="http://schemas.microsoft.com/office/drawing/2014/main" id="{00000000-0008-0000-0700-000094000000}"/>
            </a:ext>
          </a:extLst>
        </xdr:cNvPr>
        <xdr:cNvSpPr txBox="1"/>
      </xdr:nvSpPr>
      <xdr:spPr>
        <a:xfrm>
          <a:off x="1719795" y="973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57963</xdr:rowOff>
    </xdr:from>
    <xdr:to>
      <xdr:col>6</xdr:col>
      <xdr:colOff>38100</xdr:colOff>
      <xdr:row>58</xdr:row>
      <xdr:rowOff>159563</xdr:rowOff>
    </xdr:to>
    <xdr:sp macro="" textlink="">
      <xdr:nvSpPr>
        <xdr:cNvPr id="149" name="楕円 148">
          <a:extLst>
            <a:ext uri="{FF2B5EF4-FFF2-40B4-BE49-F238E27FC236}">
              <a16:creationId xmlns="" xmlns:a16="http://schemas.microsoft.com/office/drawing/2014/main" id="{00000000-0008-0000-0700-000095000000}"/>
            </a:ext>
          </a:extLst>
        </xdr:cNvPr>
        <xdr:cNvSpPr/>
      </xdr:nvSpPr>
      <xdr:spPr>
        <a:xfrm>
          <a:off x="1079500" y="1000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4640</xdr:rowOff>
    </xdr:from>
    <xdr:ext cx="599010" cy="259045"/>
    <xdr:sp macro="" textlink="">
      <xdr:nvSpPr>
        <xdr:cNvPr id="150" name="テキスト ボックス 149">
          <a:extLst>
            <a:ext uri="{FF2B5EF4-FFF2-40B4-BE49-F238E27FC236}">
              <a16:creationId xmlns="" xmlns:a16="http://schemas.microsoft.com/office/drawing/2014/main" id="{00000000-0008-0000-0700-000096000000}"/>
            </a:ext>
          </a:extLst>
        </xdr:cNvPr>
        <xdr:cNvSpPr txBox="1"/>
      </xdr:nvSpPr>
      <xdr:spPr>
        <a:xfrm>
          <a:off x="830795" y="977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a:extLst>
            <a:ext uri="{FF2B5EF4-FFF2-40B4-BE49-F238E27FC236}">
              <a16:creationId xmlns="" xmlns:a16="http://schemas.microsoft.com/office/drawing/2014/main" id="{00000000-0008-0000-0700-0000B0000000}"/>
            </a:ext>
          </a:extLst>
        </xdr:cNvPr>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a:extLst>
            <a:ext uri="{FF2B5EF4-FFF2-40B4-BE49-F238E27FC236}">
              <a16:creationId xmlns="" xmlns:a16="http://schemas.microsoft.com/office/drawing/2014/main" id="{00000000-0008-0000-0700-0000B1000000}"/>
            </a:ext>
          </a:extLst>
        </xdr:cNvPr>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a:extLst>
            <a:ext uri="{FF2B5EF4-FFF2-40B4-BE49-F238E27FC236}">
              <a16:creationId xmlns="" xmlns:a16="http://schemas.microsoft.com/office/drawing/2014/main" id="{00000000-0008-0000-0700-0000B2000000}"/>
            </a:ext>
          </a:extLst>
        </xdr:cNvPr>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a:extLst>
            <a:ext uri="{FF2B5EF4-FFF2-40B4-BE49-F238E27FC236}">
              <a16:creationId xmlns="" xmlns:a16="http://schemas.microsoft.com/office/drawing/2014/main" id="{00000000-0008-0000-0700-0000B3000000}"/>
            </a:ext>
          </a:extLst>
        </xdr:cNvPr>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159610</xdr:rowOff>
    </xdr:from>
    <xdr:to>
      <xdr:col>24</xdr:col>
      <xdr:colOff>63500</xdr:colOff>
      <xdr:row>77</xdr:row>
      <xdr:rowOff>42591</xdr:rowOff>
    </xdr:to>
    <xdr:cxnSp macro="">
      <xdr:nvCxnSpPr>
        <xdr:cNvPr id="180" name="直線コネクタ 179">
          <a:extLst>
            <a:ext uri="{FF2B5EF4-FFF2-40B4-BE49-F238E27FC236}">
              <a16:creationId xmlns="" xmlns:a16="http://schemas.microsoft.com/office/drawing/2014/main" id="{00000000-0008-0000-0700-0000B4000000}"/>
            </a:ext>
          </a:extLst>
        </xdr:cNvPr>
        <xdr:cNvCxnSpPr/>
      </xdr:nvCxnSpPr>
      <xdr:spPr>
        <a:xfrm flipV="1">
          <a:off x="3797300" y="13189810"/>
          <a:ext cx="838200" cy="5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100347</xdr:rowOff>
    </xdr:from>
    <xdr:ext cx="599010" cy="259045"/>
    <xdr:sp macro="" textlink="">
      <xdr:nvSpPr>
        <xdr:cNvPr id="181" name="民生費平均値テキスト">
          <a:extLst>
            <a:ext uri="{FF2B5EF4-FFF2-40B4-BE49-F238E27FC236}">
              <a16:creationId xmlns="" xmlns:a16="http://schemas.microsoft.com/office/drawing/2014/main" id="{00000000-0008-0000-0700-0000B5000000}"/>
            </a:ext>
          </a:extLst>
        </xdr:cNvPr>
        <xdr:cNvSpPr txBox="1"/>
      </xdr:nvSpPr>
      <xdr:spPr>
        <a:xfrm>
          <a:off x="4686300" y="12959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a:extLst>
            <a:ext uri="{FF2B5EF4-FFF2-40B4-BE49-F238E27FC236}">
              <a16:creationId xmlns="" xmlns:a16="http://schemas.microsoft.com/office/drawing/2014/main" id="{00000000-0008-0000-0700-0000B6000000}"/>
            </a:ext>
          </a:extLst>
        </xdr:cNvPr>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42591</xdr:rowOff>
    </xdr:from>
    <xdr:to>
      <xdr:col>19</xdr:col>
      <xdr:colOff>177800</xdr:colOff>
      <xdr:row>77</xdr:row>
      <xdr:rowOff>122425</xdr:rowOff>
    </xdr:to>
    <xdr:cxnSp macro="">
      <xdr:nvCxnSpPr>
        <xdr:cNvPr id="183" name="直線コネクタ 182">
          <a:extLst>
            <a:ext uri="{FF2B5EF4-FFF2-40B4-BE49-F238E27FC236}">
              <a16:creationId xmlns="" xmlns:a16="http://schemas.microsoft.com/office/drawing/2014/main" id="{00000000-0008-0000-0700-0000B7000000}"/>
            </a:ext>
          </a:extLst>
        </xdr:cNvPr>
        <xdr:cNvCxnSpPr/>
      </xdr:nvCxnSpPr>
      <xdr:spPr>
        <a:xfrm flipV="1">
          <a:off x="2908300" y="13244241"/>
          <a:ext cx="889000" cy="7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a:extLst>
            <a:ext uri="{FF2B5EF4-FFF2-40B4-BE49-F238E27FC236}">
              <a16:creationId xmlns="" xmlns:a16="http://schemas.microsoft.com/office/drawing/2014/main" id="{00000000-0008-0000-0700-0000B8000000}"/>
            </a:ext>
          </a:extLst>
        </xdr:cNvPr>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a:extLst>
            <a:ext uri="{FF2B5EF4-FFF2-40B4-BE49-F238E27FC236}">
              <a16:creationId xmlns="" xmlns:a16="http://schemas.microsoft.com/office/drawing/2014/main" id="{00000000-0008-0000-0700-0000B9000000}"/>
            </a:ext>
          </a:extLst>
        </xdr:cNvPr>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122425</xdr:rowOff>
    </xdr:from>
    <xdr:to>
      <xdr:col>15</xdr:col>
      <xdr:colOff>50800</xdr:colOff>
      <xdr:row>78</xdr:row>
      <xdr:rowOff>41128</xdr:rowOff>
    </xdr:to>
    <xdr:cxnSp macro="">
      <xdr:nvCxnSpPr>
        <xdr:cNvPr id="186" name="直線コネクタ 185">
          <a:extLst>
            <a:ext uri="{FF2B5EF4-FFF2-40B4-BE49-F238E27FC236}">
              <a16:creationId xmlns="" xmlns:a16="http://schemas.microsoft.com/office/drawing/2014/main" id="{00000000-0008-0000-0700-0000BA000000}"/>
            </a:ext>
          </a:extLst>
        </xdr:cNvPr>
        <xdr:cNvCxnSpPr/>
      </xdr:nvCxnSpPr>
      <xdr:spPr>
        <a:xfrm flipV="1">
          <a:off x="2019300" y="13324075"/>
          <a:ext cx="889000" cy="9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a:extLst>
            <a:ext uri="{FF2B5EF4-FFF2-40B4-BE49-F238E27FC236}">
              <a16:creationId xmlns="" xmlns:a16="http://schemas.microsoft.com/office/drawing/2014/main" id="{00000000-0008-0000-0700-0000BB000000}"/>
            </a:ext>
          </a:extLst>
        </xdr:cNvPr>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a:extLst>
            <a:ext uri="{FF2B5EF4-FFF2-40B4-BE49-F238E27FC236}">
              <a16:creationId xmlns="" xmlns:a16="http://schemas.microsoft.com/office/drawing/2014/main" id="{00000000-0008-0000-0700-0000BC000000}"/>
            </a:ext>
          </a:extLst>
        </xdr:cNvPr>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41128</xdr:rowOff>
    </xdr:from>
    <xdr:to>
      <xdr:col>10</xdr:col>
      <xdr:colOff>114300</xdr:colOff>
      <xdr:row>78</xdr:row>
      <xdr:rowOff>94216</xdr:rowOff>
    </xdr:to>
    <xdr:cxnSp macro="">
      <xdr:nvCxnSpPr>
        <xdr:cNvPr id="189" name="直線コネクタ 188">
          <a:extLst>
            <a:ext uri="{FF2B5EF4-FFF2-40B4-BE49-F238E27FC236}">
              <a16:creationId xmlns="" xmlns:a16="http://schemas.microsoft.com/office/drawing/2014/main" id="{00000000-0008-0000-0700-0000BD000000}"/>
            </a:ext>
          </a:extLst>
        </xdr:cNvPr>
        <xdr:cNvCxnSpPr/>
      </xdr:nvCxnSpPr>
      <xdr:spPr>
        <a:xfrm flipV="1">
          <a:off x="1130300" y="13414228"/>
          <a:ext cx="889000" cy="5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a:extLst>
            <a:ext uri="{FF2B5EF4-FFF2-40B4-BE49-F238E27FC236}">
              <a16:creationId xmlns="" xmlns:a16="http://schemas.microsoft.com/office/drawing/2014/main" id="{00000000-0008-0000-0700-0000BE000000}"/>
            </a:ext>
          </a:extLst>
        </xdr:cNvPr>
        <xdr:cNvSpPr/>
      </xdr:nvSpPr>
      <xdr:spPr>
        <a:xfrm>
          <a:off x="1968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1719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a:extLst>
            <a:ext uri="{FF2B5EF4-FFF2-40B4-BE49-F238E27FC236}">
              <a16:creationId xmlns="" xmlns:a16="http://schemas.microsoft.com/office/drawing/2014/main" id="{00000000-0008-0000-0700-0000C0000000}"/>
            </a:ext>
          </a:extLst>
        </xdr:cNvPr>
        <xdr:cNvSpPr/>
      </xdr:nvSpPr>
      <xdr:spPr>
        <a:xfrm>
          <a:off x="1079500" y="1317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830795" y="1295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108810</xdr:rowOff>
    </xdr:from>
    <xdr:to>
      <xdr:col>24</xdr:col>
      <xdr:colOff>114300</xdr:colOff>
      <xdr:row>77</xdr:row>
      <xdr:rowOff>38960</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4584700" y="131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87237</xdr:rowOff>
    </xdr:from>
    <xdr:ext cx="599010" cy="259045"/>
    <xdr:sp macro="" textlink="">
      <xdr:nvSpPr>
        <xdr:cNvPr id="200" name="民生費該当値テキスト">
          <a:extLst>
            <a:ext uri="{FF2B5EF4-FFF2-40B4-BE49-F238E27FC236}">
              <a16:creationId xmlns="" xmlns:a16="http://schemas.microsoft.com/office/drawing/2014/main" id="{00000000-0008-0000-0700-0000C8000000}"/>
            </a:ext>
          </a:extLst>
        </xdr:cNvPr>
        <xdr:cNvSpPr txBox="1"/>
      </xdr:nvSpPr>
      <xdr:spPr>
        <a:xfrm>
          <a:off x="4686300" y="1311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163241</xdr:rowOff>
    </xdr:from>
    <xdr:to>
      <xdr:col>20</xdr:col>
      <xdr:colOff>38100</xdr:colOff>
      <xdr:row>77</xdr:row>
      <xdr:rowOff>93391</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3746500" y="1319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84518</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3497795" y="1328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71625</xdr:rowOff>
    </xdr:from>
    <xdr:to>
      <xdr:col>15</xdr:col>
      <xdr:colOff>101600</xdr:colOff>
      <xdr:row>78</xdr:row>
      <xdr:rowOff>1775</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2857500" y="1327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164352</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2608795" y="1336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161778</xdr:rowOff>
    </xdr:from>
    <xdr:to>
      <xdr:col>10</xdr:col>
      <xdr:colOff>165100</xdr:colOff>
      <xdr:row>78</xdr:row>
      <xdr:rowOff>91928</xdr:rowOff>
    </xdr:to>
    <xdr:sp macro="" textlink="">
      <xdr:nvSpPr>
        <xdr:cNvPr id="205" name="楕円 204">
          <a:extLst>
            <a:ext uri="{FF2B5EF4-FFF2-40B4-BE49-F238E27FC236}">
              <a16:creationId xmlns="" xmlns:a16="http://schemas.microsoft.com/office/drawing/2014/main" id="{00000000-0008-0000-0700-0000CD000000}"/>
            </a:ext>
          </a:extLst>
        </xdr:cNvPr>
        <xdr:cNvSpPr/>
      </xdr:nvSpPr>
      <xdr:spPr>
        <a:xfrm>
          <a:off x="1968500" y="1336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83055</xdr:rowOff>
    </xdr:from>
    <xdr:ext cx="599010" cy="259045"/>
    <xdr:sp macro="" textlink="">
      <xdr:nvSpPr>
        <xdr:cNvPr id="206" name="テキスト ボックス 205">
          <a:extLst>
            <a:ext uri="{FF2B5EF4-FFF2-40B4-BE49-F238E27FC236}">
              <a16:creationId xmlns="" xmlns:a16="http://schemas.microsoft.com/office/drawing/2014/main" id="{00000000-0008-0000-0700-0000CE000000}"/>
            </a:ext>
          </a:extLst>
        </xdr:cNvPr>
        <xdr:cNvSpPr txBox="1"/>
      </xdr:nvSpPr>
      <xdr:spPr>
        <a:xfrm>
          <a:off x="1719795" y="1345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43416</xdr:rowOff>
    </xdr:from>
    <xdr:to>
      <xdr:col>6</xdr:col>
      <xdr:colOff>38100</xdr:colOff>
      <xdr:row>78</xdr:row>
      <xdr:rowOff>145016</xdr:rowOff>
    </xdr:to>
    <xdr:sp macro="" textlink="">
      <xdr:nvSpPr>
        <xdr:cNvPr id="207" name="楕円 206">
          <a:extLst>
            <a:ext uri="{FF2B5EF4-FFF2-40B4-BE49-F238E27FC236}">
              <a16:creationId xmlns="" xmlns:a16="http://schemas.microsoft.com/office/drawing/2014/main" id="{00000000-0008-0000-0700-0000CF000000}"/>
            </a:ext>
          </a:extLst>
        </xdr:cNvPr>
        <xdr:cNvSpPr/>
      </xdr:nvSpPr>
      <xdr:spPr>
        <a:xfrm>
          <a:off x="1079500" y="1341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136143</xdr:rowOff>
    </xdr:from>
    <xdr:ext cx="599010" cy="259045"/>
    <xdr:sp macro="" textlink="">
      <xdr:nvSpPr>
        <xdr:cNvPr id="208" name="テキスト ボックス 207">
          <a:extLst>
            <a:ext uri="{FF2B5EF4-FFF2-40B4-BE49-F238E27FC236}">
              <a16:creationId xmlns="" xmlns:a16="http://schemas.microsoft.com/office/drawing/2014/main" id="{00000000-0008-0000-0700-0000D0000000}"/>
            </a:ext>
          </a:extLst>
        </xdr:cNvPr>
        <xdr:cNvSpPr txBox="1"/>
      </xdr:nvSpPr>
      <xdr:spPr>
        <a:xfrm>
          <a:off x="830795" y="1350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a:extLst>
            <a:ext uri="{FF2B5EF4-FFF2-40B4-BE49-F238E27FC236}">
              <a16:creationId xmlns="" xmlns:a16="http://schemas.microsoft.com/office/drawing/2014/main" id="{00000000-0008-0000-0700-0000E7000000}"/>
            </a:ext>
          </a:extLst>
        </xdr:cNvPr>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a:extLst>
            <a:ext uri="{FF2B5EF4-FFF2-40B4-BE49-F238E27FC236}">
              <a16:creationId xmlns="" xmlns:a16="http://schemas.microsoft.com/office/drawing/2014/main" id="{00000000-0008-0000-0700-0000E9000000}"/>
            </a:ext>
          </a:extLst>
        </xdr:cNvPr>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a:extLst>
            <a:ext uri="{FF2B5EF4-FFF2-40B4-BE49-F238E27FC236}">
              <a16:creationId xmlns="" xmlns:a16="http://schemas.microsoft.com/office/drawing/2014/main" id="{00000000-0008-0000-0700-0000EA000000}"/>
            </a:ext>
          </a:extLst>
        </xdr:cNvPr>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36161</xdr:rowOff>
    </xdr:from>
    <xdr:to>
      <xdr:col>24</xdr:col>
      <xdr:colOff>63500</xdr:colOff>
      <xdr:row>98</xdr:row>
      <xdr:rowOff>36485</xdr:rowOff>
    </xdr:to>
    <xdr:cxnSp macro="">
      <xdr:nvCxnSpPr>
        <xdr:cNvPr id="235" name="直線コネクタ 234">
          <a:extLst>
            <a:ext uri="{FF2B5EF4-FFF2-40B4-BE49-F238E27FC236}">
              <a16:creationId xmlns="" xmlns:a16="http://schemas.microsoft.com/office/drawing/2014/main" id="{00000000-0008-0000-0700-0000EB000000}"/>
            </a:ext>
          </a:extLst>
        </xdr:cNvPr>
        <xdr:cNvCxnSpPr/>
      </xdr:nvCxnSpPr>
      <xdr:spPr>
        <a:xfrm flipV="1">
          <a:off x="3797300" y="16838261"/>
          <a:ext cx="8382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142829</xdr:rowOff>
    </xdr:from>
    <xdr:ext cx="534377" cy="259045"/>
    <xdr:sp macro="" textlink="">
      <xdr:nvSpPr>
        <xdr:cNvPr id="236" name="衛生費平均値テキスト">
          <a:extLst>
            <a:ext uri="{FF2B5EF4-FFF2-40B4-BE49-F238E27FC236}">
              <a16:creationId xmlns="" xmlns:a16="http://schemas.microsoft.com/office/drawing/2014/main" id="{00000000-0008-0000-0700-0000EC000000}"/>
            </a:ext>
          </a:extLst>
        </xdr:cNvPr>
        <xdr:cNvSpPr txBox="1"/>
      </xdr:nvSpPr>
      <xdr:spPr>
        <a:xfrm>
          <a:off x="4686300" y="1660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36336</xdr:rowOff>
    </xdr:from>
    <xdr:to>
      <xdr:col>19</xdr:col>
      <xdr:colOff>177800</xdr:colOff>
      <xdr:row>98</xdr:row>
      <xdr:rowOff>36485</xdr:rowOff>
    </xdr:to>
    <xdr:cxnSp macro="">
      <xdr:nvCxnSpPr>
        <xdr:cNvPr id="238" name="直線コネクタ 237">
          <a:extLst>
            <a:ext uri="{FF2B5EF4-FFF2-40B4-BE49-F238E27FC236}">
              <a16:creationId xmlns="" xmlns:a16="http://schemas.microsoft.com/office/drawing/2014/main" id="{00000000-0008-0000-0700-0000EE000000}"/>
            </a:ext>
          </a:extLst>
        </xdr:cNvPr>
        <xdr:cNvCxnSpPr/>
      </xdr:nvCxnSpPr>
      <xdr:spPr>
        <a:xfrm>
          <a:off x="2908300" y="16838436"/>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a:extLst>
            <a:ext uri="{FF2B5EF4-FFF2-40B4-BE49-F238E27FC236}">
              <a16:creationId xmlns="" xmlns:a16="http://schemas.microsoft.com/office/drawing/2014/main" id="{00000000-0008-0000-0700-0000EF000000}"/>
            </a:ext>
          </a:extLst>
        </xdr:cNvPr>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a:extLst>
            <a:ext uri="{FF2B5EF4-FFF2-40B4-BE49-F238E27FC236}">
              <a16:creationId xmlns="" xmlns:a16="http://schemas.microsoft.com/office/drawing/2014/main" id="{00000000-0008-0000-0700-0000F0000000}"/>
            </a:ext>
          </a:extLst>
        </xdr:cNvPr>
        <xdr:cNvSpPr txBox="1"/>
      </xdr:nvSpPr>
      <xdr:spPr>
        <a:xfrm>
          <a:off x="3530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36336</xdr:rowOff>
    </xdr:from>
    <xdr:to>
      <xdr:col>15</xdr:col>
      <xdr:colOff>50800</xdr:colOff>
      <xdr:row>98</xdr:row>
      <xdr:rowOff>53076</xdr:rowOff>
    </xdr:to>
    <xdr:cxnSp macro="">
      <xdr:nvCxnSpPr>
        <xdr:cNvPr id="241" name="直線コネクタ 240">
          <a:extLst>
            <a:ext uri="{FF2B5EF4-FFF2-40B4-BE49-F238E27FC236}">
              <a16:creationId xmlns="" xmlns:a16="http://schemas.microsoft.com/office/drawing/2014/main" id="{00000000-0008-0000-0700-0000F1000000}"/>
            </a:ext>
          </a:extLst>
        </xdr:cNvPr>
        <xdr:cNvCxnSpPr/>
      </xdr:nvCxnSpPr>
      <xdr:spPr>
        <a:xfrm flipV="1">
          <a:off x="2019300" y="16838436"/>
          <a:ext cx="889000" cy="1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a:extLst>
            <a:ext uri="{FF2B5EF4-FFF2-40B4-BE49-F238E27FC236}">
              <a16:creationId xmlns="" xmlns:a16="http://schemas.microsoft.com/office/drawing/2014/main" id="{00000000-0008-0000-0700-0000F2000000}"/>
            </a:ext>
          </a:extLst>
        </xdr:cNvPr>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74953</xdr:rowOff>
    </xdr:from>
    <xdr:ext cx="534377" cy="259045"/>
    <xdr:sp macro="" textlink="">
      <xdr:nvSpPr>
        <xdr:cNvPr id="243" name="テキスト ボックス 242">
          <a:extLst>
            <a:ext uri="{FF2B5EF4-FFF2-40B4-BE49-F238E27FC236}">
              <a16:creationId xmlns="" xmlns:a16="http://schemas.microsoft.com/office/drawing/2014/main" id="{00000000-0008-0000-0700-0000F3000000}"/>
            </a:ext>
          </a:extLst>
        </xdr:cNvPr>
        <xdr:cNvSpPr txBox="1"/>
      </xdr:nvSpPr>
      <xdr:spPr>
        <a:xfrm>
          <a:off x="2641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53076</xdr:rowOff>
    </xdr:from>
    <xdr:to>
      <xdr:col>10</xdr:col>
      <xdr:colOff>114300</xdr:colOff>
      <xdr:row>98</xdr:row>
      <xdr:rowOff>56221</xdr:rowOff>
    </xdr:to>
    <xdr:cxnSp macro="">
      <xdr:nvCxnSpPr>
        <xdr:cNvPr id="244" name="直線コネクタ 243">
          <a:extLst>
            <a:ext uri="{FF2B5EF4-FFF2-40B4-BE49-F238E27FC236}">
              <a16:creationId xmlns="" xmlns:a16="http://schemas.microsoft.com/office/drawing/2014/main" id="{00000000-0008-0000-0700-0000F4000000}"/>
            </a:ext>
          </a:extLst>
        </xdr:cNvPr>
        <xdr:cNvCxnSpPr/>
      </xdr:nvCxnSpPr>
      <xdr:spPr>
        <a:xfrm flipV="1">
          <a:off x="1130300" y="16855176"/>
          <a:ext cx="88900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968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75849</xdr:rowOff>
    </xdr:from>
    <xdr:ext cx="534377"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1752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a:extLst>
            <a:ext uri="{FF2B5EF4-FFF2-40B4-BE49-F238E27FC236}">
              <a16:creationId xmlns="" xmlns:a16="http://schemas.microsoft.com/office/drawing/2014/main" id="{00000000-0008-0000-0700-0000F7000000}"/>
            </a:ext>
          </a:extLst>
        </xdr:cNvPr>
        <xdr:cNvSpPr/>
      </xdr:nvSpPr>
      <xdr:spPr>
        <a:xfrm>
          <a:off x="1079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156811</xdr:rowOff>
    </xdr:from>
    <xdr:to>
      <xdr:col>24</xdr:col>
      <xdr:colOff>114300</xdr:colOff>
      <xdr:row>98</xdr:row>
      <xdr:rowOff>86961</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4584700" y="1678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98381</xdr:rowOff>
    </xdr:from>
    <xdr:ext cx="534377" cy="259045"/>
    <xdr:sp macro="" textlink="">
      <xdr:nvSpPr>
        <xdr:cNvPr id="255" name="衛生費該当値テキスト">
          <a:extLst>
            <a:ext uri="{FF2B5EF4-FFF2-40B4-BE49-F238E27FC236}">
              <a16:creationId xmlns="" xmlns:a16="http://schemas.microsoft.com/office/drawing/2014/main" id="{00000000-0008-0000-0700-0000FF000000}"/>
            </a:ext>
          </a:extLst>
        </xdr:cNvPr>
        <xdr:cNvSpPr txBox="1"/>
      </xdr:nvSpPr>
      <xdr:spPr>
        <a:xfrm>
          <a:off x="4686300" y="1672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157135</xdr:rowOff>
    </xdr:from>
    <xdr:to>
      <xdr:col>20</xdr:col>
      <xdr:colOff>38100</xdr:colOff>
      <xdr:row>98</xdr:row>
      <xdr:rowOff>87285</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3746500" y="1678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78412</xdr:rowOff>
    </xdr:from>
    <xdr:ext cx="534377"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3530111" y="1688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156986</xdr:rowOff>
    </xdr:from>
    <xdr:to>
      <xdr:col>15</xdr:col>
      <xdr:colOff>101600</xdr:colOff>
      <xdr:row>98</xdr:row>
      <xdr:rowOff>87136</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2857500" y="1678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78263</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2641111" y="1688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2276</xdr:rowOff>
    </xdr:from>
    <xdr:to>
      <xdr:col>10</xdr:col>
      <xdr:colOff>165100</xdr:colOff>
      <xdr:row>98</xdr:row>
      <xdr:rowOff>103876</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968500" y="1680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95003</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1752111" y="1689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5421</xdr:rowOff>
    </xdr:from>
    <xdr:to>
      <xdr:col>6</xdr:col>
      <xdr:colOff>38100</xdr:colOff>
      <xdr:row>98</xdr:row>
      <xdr:rowOff>107021</xdr:rowOff>
    </xdr:to>
    <xdr:sp macro="" textlink="">
      <xdr:nvSpPr>
        <xdr:cNvPr id="262" name="楕円 261">
          <a:extLst>
            <a:ext uri="{FF2B5EF4-FFF2-40B4-BE49-F238E27FC236}">
              <a16:creationId xmlns="" xmlns:a16="http://schemas.microsoft.com/office/drawing/2014/main" id="{00000000-0008-0000-0700-000006010000}"/>
            </a:ext>
          </a:extLst>
        </xdr:cNvPr>
        <xdr:cNvSpPr/>
      </xdr:nvSpPr>
      <xdr:spPr>
        <a:xfrm>
          <a:off x="1079500" y="1680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98148</xdr:rowOff>
    </xdr:from>
    <xdr:ext cx="534377" cy="259045"/>
    <xdr:sp macro="" textlink="">
      <xdr:nvSpPr>
        <xdr:cNvPr id="263" name="テキスト ボックス 262">
          <a:extLst>
            <a:ext uri="{FF2B5EF4-FFF2-40B4-BE49-F238E27FC236}">
              <a16:creationId xmlns="" xmlns:a16="http://schemas.microsoft.com/office/drawing/2014/main" id="{00000000-0008-0000-0700-000007010000}"/>
            </a:ext>
          </a:extLst>
        </xdr:cNvPr>
        <xdr:cNvSpPr txBox="1"/>
      </xdr:nvSpPr>
      <xdr:spPr>
        <a:xfrm>
          <a:off x="863111" y="169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103451</xdr:rowOff>
    </xdr:from>
    <xdr:to>
      <xdr:col>54</xdr:col>
      <xdr:colOff>189865</xdr:colOff>
      <xdr:row>39</xdr:row>
      <xdr:rowOff>98878</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flipV="1">
          <a:off x="10475595" y="5418401"/>
          <a:ext cx="1270" cy="1367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50128</xdr:rowOff>
    </xdr:from>
    <xdr:ext cx="469744" cy="259045"/>
    <xdr:sp macro="" textlink="">
      <xdr:nvSpPr>
        <xdr:cNvPr id="292" name="労働費最大値テキスト">
          <a:extLst>
            <a:ext uri="{FF2B5EF4-FFF2-40B4-BE49-F238E27FC236}">
              <a16:creationId xmlns="" xmlns:a16="http://schemas.microsoft.com/office/drawing/2014/main" id="{00000000-0008-0000-0700-000024010000}"/>
            </a:ext>
          </a:extLst>
        </xdr:cNvPr>
        <xdr:cNvSpPr txBox="1"/>
      </xdr:nvSpPr>
      <xdr:spPr>
        <a:xfrm>
          <a:off x="10528300" y="519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103451</xdr:rowOff>
    </xdr:from>
    <xdr:to>
      <xdr:col>55</xdr:col>
      <xdr:colOff>88900</xdr:colOff>
      <xdr:row>31</xdr:row>
      <xdr:rowOff>103451</xdr:rowOff>
    </xdr:to>
    <xdr:cxnSp macro="">
      <xdr:nvCxnSpPr>
        <xdr:cNvPr id="293" name="直線コネクタ 292">
          <a:extLst>
            <a:ext uri="{FF2B5EF4-FFF2-40B4-BE49-F238E27FC236}">
              <a16:creationId xmlns="" xmlns:a16="http://schemas.microsoft.com/office/drawing/2014/main" id="{00000000-0008-0000-0700-000025010000}"/>
            </a:ext>
          </a:extLst>
        </xdr:cNvPr>
        <xdr:cNvCxnSpPr/>
      </xdr:nvCxnSpPr>
      <xdr:spPr>
        <a:xfrm>
          <a:off x="10388600" y="541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125004</xdr:rowOff>
    </xdr:from>
    <xdr:to>
      <xdr:col>55</xdr:col>
      <xdr:colOff>0</xdr:colOff>
      <xdr:row>39</xdr:row>
      <xdr:rowOff>98878</xdr:rowOff>
    </xdr:to>
    <xdr:cxnSp macro="">
      <xdr:nvCxnSpPr>
        <xdr:cNvPr id="294" name="直線コネクタ 293">
          <a:extLst>
            <a:ext uri="{FF2B5EF4-FFF2-40B4-BE49-F238E27FC236}">
              <a16:creationId xmlns="" xmlns:a16="http://schemas.microsoft.com/office/drawing/2014/main" id="{00000000-0008-0000-0700-000026010000}"/>
            </a:ext>
          </a:extLst>
        </xdr:cNvPr>
        <xdr:cNvCxnSpPr/>
      </xdr:nvCxnSpPr>
      <xdr:spPr>
        <a:xfrm>
          <a:off x="9639300" y="6640104"/>
          <a:ext cx="8382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89570</xdr:rowOff>
    </xdr:from>
    <xdr:ext cx="378565" cy="259045"/>
    <xdr:sp macro="" textlink="">
      <xdr:nvSpPr>
        <xdr:cNvPr id="295" name="労働費平均値テキスト">
          <a:extLst>
            <a:ext uri="{FF2B5EF4-FFF2-40B4-BE49-F238E27FC236}">
              <a16:creationId xmlns="" xmlns:a16="http://schemas.microsoft.com/office/drawing/2014/main" id="{00000000-0008-0000-0700-000027010000}"/>
            </a:ext>
          </a:extLst>
        </xdr:cNvPr>
        <xdr:cNvSpPr txBox="1"/>
      </xdr:nvSpPr>
      <xdr:spPr>
        <a:xfrm>
          <a:off x="10528300" y="64332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66693</xdr:rowOff>
    </xdr:from>
    <xdr:to>
      <xdr:col>55</xdr:col>
      <xdr:colOff>50800</xdr:colOff>
      <xdr:row>38</xdr:row>
      <xdr:rowOff>168293</xdr:rowOff>
    </xdr:to>
    <xdr:sp macro="" textlink="">
      <xdr:nvSpPr>
        <xdr:cNvPr id="296" name="フローチャート: 判断 295">
          <a:extLst>
            <a:ext uri="{FF2B5EF4-FFF2-40B4-BE49-F238E27FC236}">
              <a16:creationId xmlns="" xmlns:a16="http://schemas.microsoft.com/office/drawing/2014/main" id="{00000000-0008-0000-0700-000028010000}"/>
            </a:ext>
          </a:extLst>
        </xdr:cNvPr>
        <xdr:cNvSpPr/>
      </xdr:nvSpPr>
      <xdr:spPr>
        <a:xfrm>
          <a:off x="10426700" y="6581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125004</xdr:rowOff>
    </xdr:from>
    <xdr:to>
      <xdr:col>50</xdr:col>
      <xdr:colOff>114300</xdr:colOff>
      <xdr:row>39</xdr:row>
      <xdr:rowOff>98878</xdr:rowOff>
    </xdr:to>
    <xdr:cxnSp macro="">
      <xdr:nvCxnSpPr>
        <xdr:cNvPr id="297" name="直線コネクタ 296">
          <a:extLst>
            <a:ext uri="{FF2B5EF4-FFF2-40B4-BE49-F238E27FC236}">
              <a16:creationId xmlns="" xmlns:a16="http://schemas.microsoft.com/office/drawing/2014/main" id="{00000000-0008-0000-0700-000029010000}"/>
            </a:ext>
          </a:extLst>
        </xdr:cNvPr>
        <xdr:cNvCxnSpPr/>
      </xdr:nvCxnSpPr>
      <xdr:spPr>
        <a:xfrm flipV="1">
          <a:off x="8750300" y="6640104"/>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91839</xdr:rowOff>
    </xdr:from>
    <xdr:to>
      <xdr:col>50</xdr:col>
      <xdr:colOff>165100</xdr:colOff>
      <xdr:row>38</xdr:row>
      <xdr:rowOff>21989</xdr:rowOff>
    </xdr:to>
    <xdr:sp macro="" textlink="">
      <xdr:nvSpPr>
        <xdr:cNvPr id="298" name="フローチャート: 判断 297">
          <a:extLst>
            <a:ext uri="{FF2B5EF4-FFF2-40B4-BE49-F238E27FC236}">
              <a16:creationId xmlns="" xmlns:a16="http://schemas.microsoft.com/office/drawing/2014/main" id="{00000000-0008-0000-0700-00002A010000}"/>
            </a:ext>
          </a:extLst>
        </xdr:cNvPr>
        <xdr:cNvSpPr/>
      </xdr:nvSpPr>
      <xdr:spPr>
        <a:xfrm>
          <a:off x="9588500" y="643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38516</xdr:rowOff>
    </xdr:from>
    <xdr:ext cx="378565" cy="259045"/>
    <xdr:sp macro="" textlink="">
      <xdr:nvSpPr>
        <xdr:cNvPr id="299" name="テキスト ボックス 298">
          <a:extLst>
            <a:ext uri="{FF2B5EF4-FFF2-40B4-BE49-F238E27FC236}">
              <a16:creationId xmlns="" xmlns:a16="http://schemas.microsoft.com/office/drawing/2014/main" id="{00000000-0008-0000-0700-00002B010000}"/>
            </a:ext>
          </a:extLst>
        </xdr:cNvPr>
        <xdr:cNvSpPr txBox="1"/>
      </xdr:nvSpPr>
      <xdr:spPr>
        <a:xfrm>
          <a:off x="9450017" y="6210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20828</xdr:rowOff>
    </xdr:from>
    <xdr:to>
      <xdr:col>45</xdr:col>
      <xdr:colOff>177800</xdr:colOff>
      <xdr:row>39</xdr:row>
      <xdr:rowOff>98878</xdr:rowOff>
    </xdr:to>
    <xdr:cxnSp macro="">
      <xdr:nvCxnSpPr>
        <xdr:cNvPr id="300" name="直線コネクタ 299">
          <a:extLst>
            <a:ext uri="{FF2B5EF4-FFF2-40B4-BE49-F238E27FC236}">
              <a16:creationId xmlns="" xmlns:a16="http://schemas.microsoft.com/office/drawing/2014/main" id="{00000000-0008-0000-0700-00002C010000}"/>
            </a:ext>
          </a:extLst>
        </xdr:cNvPr>
        <xdr:cNvCxnSpPr/>
      </xdr:nvCxnSpPr>
      <xdr:spPr>
        <a:xfrm>
          <a:off x="7861300" y="5335778"/>
          <a:ext cx="889000" cy="144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149969</xdr:rowOff>
    </xdr:from>
    <xdr:to>
      <xdr:col>46</xdr:col>
      <xdr:colOff>38100</xdr:colOff>
      <xdr:row>37</xdr:row>
      <xdr:rowOff>80119</xdr:rowOff>
    </xdr:to>
    <xdr:sp macro="" textlink="">
      <xdr:nvSpPr>
        <xdr:cNvPr id="301" name="フローチャート: 判断 300">
          <a:extLst>
            <a:ext uri="{FF2B5EF4-FFF2-40B4-BE49-F238E27FC236}">
              <a16:creationId xmlns="" xmlns:a16="http://schemas.microsoft.com/office/drawing/2014/main" id="{00000000-0008-0000-0700-00002D010000}"/>
            </a:ext>
          </a:extLst>
        </xdr:cNvPr>
        <xdr:cNvSpPr/>
      </xdr:nvSpPr>
      <xdr:spPr>
        <a:xfrm>
          <a:off x="8699500" y="632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96646</xdr:rowOff>
    </xdr:from>
    <xdr:ext cx="469744" cy="259045"/>
    <xdr:sp macro="" textlink="">
      <xdr:nvSpPr>
        <xdr:cNvPr id="302" name="テキスト ボックス 301">
          <a:extLst>
            <a:ext uri="{FF2B5EF4-FFF2-40B4-BE49-F238E27FC236}">
              <a16:creationId xmlns="" xmlns:a16="http://schemas.microsoft.com/office/drawing/2014/main" id="{00000000-0008-0000-0700-00002E010000}"/>
            </a:ext>
          </a:extLst>
        </xdr:cNvPr>
        <xdr:cNvSpPr txBox="1"/>
      </xdr:nvSpPr>
      <xdr:spPr>
        <a:xfrm>
          <a:off x="8515428" y="609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20828</xdr:rowOff>
    </xdr:from>
    <xdr:to>
      <xdr:col>41</xdr:col>
      <xdr:colOff>50800</xdr:colOff>
      <xdr:row>31</xdr:row>
      <xdr:rowOff>102798</xdr:rowOff>
    </xdr:to>
    <xdr:cxnSp macro="">
      <xdr:nvCxnSpPr>
        <xdr:cNvPr id="303" name="直線コネクタ 302">
          <a:extLst>
            <a:ext uri="{FF2B5EF4-FFF2-40B4-BE49-F238E27FC236}">
              <a16:creationId xmlns="" xmlns:a16="http://schemas.microsoft.com/office/drawing/2014/main" id="{00000000-0008-0000-0700-00002F010000}"/>
            </a:ext>
          </a:extLst>
        </xdr:cNvPr>
        <xdr:cNvCxnSpPr/>
      </xdr:nvCxnSpPr>
      <xdr:spPr>
        <a:xfrm flipV="1">
          <a:off x="6972300" y="5335778"/>
          <a:ext cx="889000" cy="8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2358</xdr:rowOff>
    </xdr:from>
    <xdr:to>
      <xdr:col>41</xdr:col>
      <xdr:colOff>101600</xdr:colOff>
      <xdr:row>36</xdr:row>
      <xdr:rowOff>103958</xdr:rowOff>
    </xdr:to>
    <xdr:sp macro="" textlink="">
      <xdr:nvSpPr>
        <xdr:cNvPr id="304" name="フローチャート: 判断 303">
          <a:extLst>
            <a:ext uri="{FF2B5EF4-FFF2-40B4-BE49-F238E27FC236}">
              <a16:creationId xmlns="" xmlns:a16="http://schemas.microsoft.com/office/drawing/2014/main" id="{00000000-0008-0000-0700-000030010000}"/>
            </a:ext>
          </a:extLst>
        </xdr:cNvPr>
        <xdr:cNvSpPr/>
      </xdr:nvSpPr>
      <xdr:spPr>
        <a:xfrm>
          <a:off x="7810500" y="617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95085</xdr:rowOff>
    </xdr:from>
    <xdr:ext cx="469744"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7626428" y="626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61795</xdr:rowOff>
    </xdr:from>
    <xdr:to>
      <xdr:col>36</xdr:col>
      <xdr:colOff>165100</xdr:colOff>
      <xdr:row>32</xdr:row>
      <xdr:rowOff>163395</xdr:rowOff>
    </xdr:to>
    <xdr:sp macro="" textlink="">
      <xdr:nvSpPr>
        <xdr:cNvPr id="306" name="フローチャート: 判断 305">
          <a:extLst>
            <a:ext uri="{FF2B5EF4-FFF2-40B4-BE49-F238E27FC236}">
              <a16:creationId xmlns="" xmlns:a16="http://schemas.microsoft.com/office/drawing/2014/main" id="{00000000-0008-0000-0700-000032010000}"/>
            </a:ext>
          </a:extLst>
        </xdr:cNvPr>
        <xdr:cNvSpPr/>
      </xdr:nvSpPr>
      <xdr:spPr>
        <a:xfrm>
          <a:off x="6921500" y="554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154522</xdr:rowOff>
    </xdr:from>
    <xdr:ext cx="469744"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6737428" y="56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4" name="労働費該当値テキスト">
          <a:extLst>
            <a:ext uri="{FF2B5EF4-FFF2-40B4-BE49-F238E27FC236}">
              <a16:creationId xmlns="" xmlns:a16="http://schemas.microsoft.com/office/drawing/2014/main" id="{00000000-0008-0000-0700-00003A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74204</xdr:rowOff>
    </xdr:from>
    <xdr:to>
      <xdr:col>50</xdr:col>
      <xdr:colOff>165100</xdr:colOff>
      <xdr:row>39</xdr:row>
      <xdr:rowOff>4354</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9588500" y="658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166931</xdr:rowOff>
    </xdr:from>
    <xdr:ext cx="378565"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9450017" y="6682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141478</xdr:rowOff>
    </xdr:from>
    <xdr:to>
      <xdr:col>41</xdr:col>
      <xdr:colOff>101600</xdr:colOff>
      <xdr:row>31</xdr:row>
      <xdr:rowOff>71628</xdr:rowOff>
    </xdr:to>
    <xdr:sp macro="" textlink="">
      <xdr:nvSpPr>
        <xdr:cNvPr id="319" name="楕円 318">
          <a:extLst>
            <a:ext uri="{FF2B5EF4-FFF2-40B4-BE49-F238E27FC236}">
              <a16:creationId xmlns="" xmlns:a16="http://schemas.microsoft.com/office/drawing/2014/main" id="{00000000-0008-0000-0700-00003F010000}"/>
            </a:ext>
          </a:extLst>
        </xdr:cNvPr>
        <xdr:cNvSpPr/>
      </xdr:nvSpPr>
      <xdr:spPr>
        <a:xfrm>
          <a:off x="7810500" y="528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88155</xdr:rowOff>
    </xdr:from>
    <xdr:ext cx="469744" cy="259045"/>
    <xdr:sp macro="" textlink="">
      <xdr:nvSpPr>
        <xdr:cNvPr id="320" name="テキスト ボックス 319">
          <a:extLst>
            <a:ext uri="{FF2B5EF4-FFF2-40B4-BE49-F238E27FC236}">
              <a16:creationId xmlns="" xmlns:a16="http://schemas.microsoft.com/office/drawing/2014/main" id="{00000000-0008-0000-0700-000040010000}"/>
            </a:ext>
          </a:extLst>
        </xdr:cNvPr>
        <xdr:cNvSpPr txBox="1"/>
      </xdr:nvSpPr>
      <xdr:spPr>
        <a:xfrm>
          <a:off x="7626428" y="506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51998</xdr:rowOff>
    </xdr:from>
    <xdr:to>
      <xdr:col>36</xdr:col>
      <xdr:colOff>165100</xdr:colOff>
      <xdr:row>31</xdr:row>
      <xdr:rowOff>153598</xdr:rowOff>
    </xdr:to>
    <xdr:sp macro="" textlink="">
      <xdr:nvSpPr>
        <xdr:cNvPr id="321" name="楕円 320">
          <a:extLst>
            <a:ext uri="{FF2B5EF4-FFF2-40B4-BE49-F238E27FC236}">
              <a16:creationId xmlns="" xmlns:a16="http://schemas.microsoft.com/office/drawing/2014/main" id="{00000000-0008-0000-0700-000041010000}"/>
            </a:ext>
          </a:extLst>
        </xdr:cNvPr>
        <xdr:cNvSpPr/>
      </xdr:nvSpPr>
      <xdr:spPr>
        <a:xfrm>
          <a:off x="6921500" y="536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170125</xdr:rowOff>
    </xdr:from>
    <xdr:ext cx="469744" cy="259045"/>
    <xdr:sp macro="" textlink="">
      <xdr:nvSpPr>
        <xdr:cNvPr id="322" name="テキスト ボックス 321">
          <a:extLst>
            <a:ext uri="{FF2B5EF4-FFF2-40B4-BE49-F238E27FC236}">
              <a16:creationId xmlns="" xmlns:a16="http://schemas.microsoft.com/office/drawing/2014/main" id="{00000000-0008-0000-0700-000042010000}"/>
            </a:ext>
          </a:extLst>
        </xdr:cNvPr>
        <xdr:cNvSpPr txBox="1"/>
      </xdr:nvSpPr>
      <xdr:spPr>
        <a:xfrm>
          <a:off x="6737428" y="514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0" name="テキスト ボックス 339">
          <a:extLst>
            <a:ext uri="{FF2B5EF4-FFF2-40B4-BE49-F238E27FC236}">
              <a16:creationId xmlns="" xmlns:a16="http://schemas.microsoft.com/office/drawing/2014/main" id="{00000000-0008-0000-0700-000054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4" name="テキスト ボックス 343">
          <a:extLst>
            <a:ext uri="{FF2B5EF4-FFF2-40B4-BE49-F238E27FC236}">
              <a16:creationId xmlns="" xmlns:a16="http://schemas.microsoft.com/office/drawing/2014/main" id="{00000000-0008-0000-0700-000058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 xmlns:a16="http://schemas.microsoft.com/office/drawing/2014/main" id="{00000000-0008-0000-07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8" name="直線コネクタ 347">
          <a:extLst>
            <a:ext uri="{FF2B5EF4-FFF2-40B4-BE49-F238E27FC236}">
              <a16:creationId xmlns="" xmlns:a16="http://schemas.microsoft.com/office/drawing/2014/main" id="{00000000-0008-0000-0700-00005C010000}"/>
            </a:ext>
          </a:extLst>
        </xdr:cNvPr>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9" name="農林水産業費最小値テキスト">
          <a:extLst>
            <a:ext uri="{FF2B5EF4-FFF2-40B4-BE49-F238E27FC236}">
              <a16:creationId xmlns="" xmlns:a16="http://schemas.microsoft.com/office/drawing/2014/main" id="{00000000-0008-0000-0700-00005D010000}"/>
            </a:ext>
          </a:extLst>
        </xdr:cNvPr>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50" name="直線コネクタ 349">
          <a:extLst>
            <a:ext uri="{FF2B5EF4-FFF2-40B4-BE49-F238E27FC236}">
              <a16:creationId xmlns="" xmlns:a16="http://schemas.microsoft.com/office/drawing/2014/main" id="{00000000-0008-0000-0700-00005E010000}"/>
            </a:ext>
          </a:extLst>
        </xdr:cNvPr>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51" name="農林水産業費最大値テキスト">
          <a:extLst>
            <a:ext uri="{FF2B5EF4-FFF2-40B4-BE49-F238E27FC236}">
              <a16:creationId xmlns="" xmlns:a16="http://schemas.microsoft.com/office/drawing/2014/main" id="{00000000-0008-0000-0700-00005F010000}"/>
            </a:ext>
          </a:extLst>
        </xdr:cNvPr>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2" name="直線コネクタ 351">
          <a:extLst>
            <a:ext uri="{FF2B5EF4-FFF2-40B4-BE49-F238E27FC236}">
              <a16:creationId xmlns="" xmlns:a16="http://schemas.microsoft.com/office/drawing/2014/main" id="{00000000-0008-0000-0700-000060010000}"/>
            </a:ext>
          </a:extLst>
        </xdr:cNvPr>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65588</xdr:rowOff>
    </xdr:from>
    <xdr:to>
      <xdr:col>55</xdr:col>
      <xdr:colOff>0</xdr:colOff>
      <xdr:row>58</xdr:row>
      <xdr:rowOff>134643</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a:off x="9639300" y="10009688"/>
          <a:ext cx="838200" cy="6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102677</xdr:rowOff>
    </xdr:from>
    <xdr:ext cx="534377" cy="259045"/>
    <xdr:sp macro="" textlink="">
      <xdr:nvSpPr>
        <xdr:cNvPr id="354" name="農林水産業費平均値テキスト">
          <a:extLst>
            <a:ext uri="{FF2B5EF4-FFF2-40B4-BE49-F238E27FC236}">
              <a16:creationId xmlns="" xmlns:a16="http://schemas.microsoft.com/office/drawing/2014/main" id="{00000000-0008-0000-0700-000062010000}"/>
            </a:ext>
          </a:extLst>
        </xdr:cNvPr>
        <xdr:cNvSpPr txBox="1"/>
      </xdr:nvSpPr>
      <xdr:spPr>
        <a:xfrm>
          <a:off x="10528300" y="10046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5" name="フローチャート: 判断 354">
          <a:extLst>
            <a:ext uri="{FF2B5EF4-FFF2-40B4-BE49-F238E27FC236}">
              <a16:creationId xmlns="" xmlns:a16="http://schemas.microsoft.com/office/drawing/2014/main" id="{00000000-0008-0000-0700-000063010000}"/>
            </a:ext>
          </a:extLst>
        </xdr:cNvPr>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33791</xdr:rowOff>
    </xdr:from>
    <xdr:to>
      <xdr:col>50</xdr:col>
      <xdr:colOff>114300</xdr:colOff>
      <xdr:row>58</xdr:row>
      <xdr:rowOff>65588</xdr:rowOff>
    </xdr:to>
    <xdr:cxnSp macro="">
      <xdr:nvCxnSpPr>
        <xdr:cNvPr id="356" name="直線コネクタ 355">
          <a:extLst>
            <a:ext uri="{FF2B5EF4-FFF2-40B4-BE49-F238E27FC236}">
              <a16:creationId xmlns="" xmlns:a16="http://schemas.microsoft.com/office/drawing/2014/main" id="{00000000-0008-0000-0700-000064010000}"/>
            </a:ext>
          </a:extLst>
        </xdr:cNvPr>
        <xdr:cNvCxnSpPr/>
      </xdr:nvCxnSpPr>
      <xdr:spPr>
        <a:xfrm>
          <a:off x="8750300" y="9977891"/>
          <a:ext cx="889000" cy="3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54468</xdr:rowOff>
    </xdr:from>
    <xdr:ext cx="534377"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9372111" y="1017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33791</xdr:rowOff>
    </xdr:from>
    <xdr:to>
      <xdr:col>45</xdr:col>
      <xdr:colOff>177800</xdr:colOff>
      <xdr:row>58</xdr:row>
      <xdr:rowOff>144564</xdr:rowOff>
    </xdr:to>
    <xdr:cxnSp macro="">
      <xdr:nvCxnSpPr>
        <xdr:cNvPr id="359" name="直線コネクタ 358">
          <a:extLst>
            <a:ext uri="{FF2B5EF4-FFF2-40B4-BE49-F238E27FC236}">
              <a16:creationId xmlns="" xmlns:a16="http://schemas.microsoft.com/office/drawing/2014/main" id="{00000000-0008-0000-0700-000067010000}"/>
            </a:ext>
          </a:extLst>
        </xdr:cNvPr>
        <xdr:cNvCxnSpPr/>
      </xdr:nvCxnSpPr>
      <xdr:spPr>
        <a:xfrm flipV="1">
          <a:off x="7861300" y="9977891"/>
          <a:ext cx="889000" cy="11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60" name="フローチャート: 判断 359">
          <a:extLst>
            <a:ext uri="{FF2B5EF4-FFF2-40B4-BE49-F238E27FC236}">
              <a16:creationId xmlns="" xmlns:a16="http://schemas.microsoft.com/office/drawing/2014/main" id="{00000000-0008-0000-0700-000068010000}"/>
            </a:ext>
          </a:extLst>
        </xdr:cNvPr>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62030</xdr:rowOff>
    </xdr:from>
    <xdr:ext cx="534377"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8483111" y="1017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144564</xdr:rowOff>
    </xdr:from>
    <xdr:to>
      <xdr:col>41</xdr:col>
      <xdr:colOff>50800</xdr:colOff>
      <xdr:row>58</xdr:row>
      <xdr:rowOff>158447</xdr:rowOff>
    </xdr:to>
    <xdr:cxnSp macro="">
      <xdr:nvCxnSpPr>
        <xdr:cNvPr id="362" name="直線コネクタ 361">
          <a:extLst>
            <a:ext uri="{FF2B5EF4-FFF2-40B4-BE49-F238E27FC236}">
              <a16:creationId xmlns="" xmlns:a16="http://schemas.microsoft.com/office/drawing/2014/main" id="{00000000-0008-0000-0700-00006A010000}"/>
            </a:ext>
          </a:extLst>
        </xdr:cNvPr>
        <xdr:cNvCxnSpPr/>
      </xdr:nvCxnSpPr>
      <xdr:spPr>
        <a:xfrm flipV="1">
          <a:off x="6972300" y="10088664"/>
          <a:ext cx="889000" cy="1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3" name="フローチャート: 判断 362">
          <a:extLst>
            <a:ext uri="{FF2B5EF4-FFF2-40B4-BE49-F238E27FC236}">
              <a16:creationId xmlns="" xmlns:a16="http://schemas.microsoft.com/office/drawing/2014/main" id="{00000000-0008-0000-0700-00006B010000}"/>
            </a:ext>
          </a:extLst>
        </xdr:cNvPr>
        <xdr:cNvSpPr/>
      </xdr:nvSpPr>
      <xdr:spPr>
        <a:xfrm>
          <a:off x="7810500" y="1008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58306</xdr:rowOff>
    </xdr:from>
    <xdr:ext cx="534377"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7594111" y="1017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5" name="フローチャート: 判断 364">
          <a:extLst>
            <a:ext uri="{FF2B5EF4-FFF2-40B4-BE49-F238E27FC236}">
              <a16:creationId xmlns="" xmlns:a16="http://schemas.microsoft.com/office/drawing/2014/main" id="{00000000-0008-0000-0700-00006D010000}"/>
            </a:ext>
          </a:extLst>
        </xdr:cNvPr>
        <xdr:cNvSpPr/>
      </xdr:nvSpPr>
      <xdr:spPr>
        <a:xfrm>
          <a:off x="6921500" y="1008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57589</xdr:rowOff>
    </xdr:from>
    <xdr:ext cx="534377" cy="259045"/>
    <xdr:sp macro="" textlink="">
      <xdr:nvSpPr>
        <xdr:cNvPr id="366" name="テキスト ボックス 365">
          <a:extLst>
            <a:ext uri="{FF2B5EF4-FFF2-40B4-BE49-F238E27FC236}">
              <a16:creationId xmlns="" xmlns:a16="http://schemas.microsoft.com/office/drawing/2014/main" id="{00000000-0008-0000-0700-00006E010000}"/>
            </a:ext>
          </a:extLst>
        </xdr:cNvPr>
        <xdr:cNvSpPr txBox="1"/>
      </xdr:nvSpPr>
      <xdr:spPr>
        <a:xfrm>
          <a:off x="6705111" y="1017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83843</xdr:rowOff>
    </xdr:from>
    <xdr:to>
      <xdr:col>55</xdr:col>
      <xdr:colOff>50800</xdr:colOff>
      <xdr:row>59</xdr:row>
      <xdr:rowOff>13993</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10426700" y="1002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106720</xdr:rowOff>
    </xdr:from>
    <xdr:ext cx="534377" cy="259045"/>
    <xdr:sp macro="" textlink="">
      <xdr:nvSpPr>
        <xdr:cNvPr id="373" name="農林水産業費該当値テキスト">
          <a:extLst>
            <a:ext uri="{FF2B5EF4-FFF2-40B4-BE49-F238E27FC236}">
              <a16:creationId xmlns="" xmlns:a16="http://schemas.microsoft.com/office/drawing/2014/main" id="{00000000-0008-0000-0700-000075010000}"/>
            </a:ext>
          </a:extLst>
        </xdr:cNvPr>
        <xdr:cNvSpPr txBox="1"/>
      </xdr:nvSpPr>
      <xdr:spPr>
        <a:xfrm>
          <a:off x="10528300" y="987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14788</xdr:rowOff>
    </xdr:from>
    <xdr:to>
      <xdr:col>50</xdr:col>
      <xdr:colOff>165100</xdr:colOff>
      <xdr:row>58</xdr:row>
      <xdr:rowOff>116388</xdr:rowOff>
    </xdr:to>
    <xdr:sp macro="" textlink="">
      <xdr:nvSpPr>
        <xdr:cNvPr id="374" name="楕円 373">
          <a:extLst>
            <a:ext uri="{FF2B5EF4-FFF2-40B4-BE49-F238E27FC236}">
              <a16:creationId xmlns="" xmlns:a16="http://schemas.microsoft.com/office/drawing/2014/main" id="{00000000-0008-0000-0700-000076010000}"/>
            </a:ext>
          </a:extLst>
        </xdr:cNvPr>
        <xdr:cNvSpPr/>
      </xdr:nvSpPr>
      <xdr:spPr>
        <a:xfrm>
          <a:off x="9588500" y="99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132915</xdr:rowOff>
    </xdr:from>
    <xdr:ext cx="599010"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9339795" y="973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154441</xdr:rowOff>
    </xdr:from>
    <xdr:to>
      <xdr:col>46</xdr:col>
      <xdr:colOff>38100</xdr:colOff>
      <xdr:row>58</xdr:row>
      <xdr:rowOff>84591</xdr:rowOff>
    </xdr:to>
    <xdr:sp macro="" textlink="">
      <xdr:nvSpPr>
        <xdr:cNvPr id="376" name="楕円 375">
          <a:extLst>
            <a:ext uri="{FF2B5EF4-FFF2-40B4-BE49-F238E27FC236}">
              <a16:creationId xmlns="" xmlns:a16="http://schemas.microsoft.com/office/drawing/2014/main" id="{00000000-0008-0000-0700-000078010000}"/>
            </a:ext>
          </a:extLst>
        </xdr:cNvPr>
        <xdr:cNvSpPr/>
      </xdr:nvSpPr>
      <xdr:spPr>
        <a:xfrm>
          <a:off x="8699500" y="99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101118</xdr:rowOff>
    </xdr:from>
    <xdr:ext cx="599010" cy="259045"/>
    <xdr:sp macro="" textlink="">
      <xdr:nvSpPr>
        <xdr:cNvPr id="377" name="テキスト ボックス 376">
          <a:extLst>
            <a:ext uri="{FF2B5EF4-FFF2-40B4-BE49-F238E27FC236}">
              <a16:creationId xmlns="" xmlns:a16="http://schemas.microsoft.com/office/drawing/2014/main" id="{00000000-0008-0000-0700-000079010000}"/>
            </a:ext>
          </a:extLst>
        </xdr:cNvPr>
        <xdr:cNvSpPr txBox="1"/>
      </xdr:nvSpPr>
      <xdr:spPr>
        <a:xfrm>
          <a:off x="8450795" y="970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93764</xdr:rowOff>
    </xdr:from>
    <xdr:to>
      <xdr:col>41</xdr:col>
      <xdr:colOff>101600</xdr:colOff>
      <xdr:row>59</xdr:row>
      <xdr:rowOff>23914</xdr:rowOff>
    </xdr:to>
    <xdr:sp macro="" textlink="">
      <xdr:nvSpPr>
        <xdr:cNvPr id="378" name="楕円 377">
          <a:extLst>
            <a:ext uri="{FF2B5EF4-FFF2-40B4-BE49-F238E27FC236}">
              <a16:creationId xmlns="" xmlns:a16="http://schemas.microsoft.com/office/drawing/2014/main" id="{00000000-0008-0000-0700-00007A010000}"/>
            </a:ext>
          </a:extLst>
        </xdr:cNvPr>
        <xdr:cNvSpPr/>
      </xdr:nvSpPr>
      <xdr:spPr>
        <a:xfrm>
          <a:off x="7810500" y="1003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40441</xdr:rowOff>
    </xdr:from>
    <xdr:ext cx="534377" cy="259045"/>
    <xdr:sp macro="" textlink="">
      <xdr:nvSpPr>
        <xdr:cNvPr id="379" name="テキスト ボックス 378">
          <a:extLst>
            <a:ext uri="{FF2B5EF4-FFF2-40B4-BE49-F238E27FC236}">
              <a16:creationId xmlns="" xmlns:a16="http://schemas.microsoft.com/office/drawing/2014/main" id="{00000000-0008-0000-0700-00007B010000}"/>
            </a:ext>
          </a:extLst>
        </xdr:cNvPr>
        <xdr:cNvSpPr txBox="1"/>
      </xdr:nvSpPr>
      <xdr:spPr>
        <a:xfrm>
          <a:off x="7594111" y="981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107647</xdr:rowOff>
    </xdr:from>
    <xdr:to>
      <xdr:col>36</xdr:col>
      <xdr:colOff>165100</xdr:colOff>
      <xdr:row>59</xdr:row>
      <xdr:rowOff>37797</xdr:rowOff>
    </xdr:to>
    <xdr:sp macro="" textlink="">
      <xdr:nvSpPr>
        <xdr:cNvPr id="380" name="楕円 379">
          <a:extLst>
            <a:ext uri="{FF2B5EF4-FFF2-40B4-BE49-F238E27FC236}">
              <a16:creationId xmlns="" xmlns:a16="http://schemas.microsoft.com/office/drawing/2014/main" id="{00000000-0008-0000-0700-00007C010000}"/>
            </a:ext>
          </a:extLst>
        </xdr:cNvPr>
        <xdr:cNvSpPr/>
      </xdr:nvSpPr>
      <xdr:spPr>
        <a:xfrm>
          <a:off x="6921500" y="1005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54324</xdr:rowOff>
    </xdr:from>
    <xdr:ext cx="534377" cy="259045"/>
    <xdr:sp macro="" textlink="">
      <xdr:nvSpPr>
        <xdr:cNvPr id="381" name="テキスト ボックス 380">
          <a:extLst>
            <a:ext uri="{FF2B5EF4-FFF2-40B4-BE49-F238E27FC236}">
              <a16:creationId xmlns="" xmlns:a16="http://schemas.microsoft.com/office/drawing/2014/main" id="{00000000-0008-0000-0700-00007D010000}"/>
            </a:ext>
          </a:extLst>
        </xdr:cNvPr>
        <xdr:cNvSpPr txBox="1"/>
      </xdr:nvSpPr>
      <xdr:spPr>
        <a:xfrm>
          <a:off x="6705111" y="982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 xmlns:a16="http://schemas.microsoft.com/office/drawing/2014/main" id="{00000000-0008-0000-07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 xmlns:a16="http://schemas.microsoft.com/office/drawing/2014/main" id="{00000000-0008-0000-07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 xmlns:a16="http://schemas.microsoft.com/office/drawing/2014/main" id="{00000000-0008-0000-07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 xmlns:a16="http://schemas.microsoft.com/office/drawing/2014/main" id="{00000000-0008-0000-07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 xmlns:a16="http://schemas.microsoft.com/office/drawing/2014/main" id="{00000000-0008-0000-07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5" name="直線コネクタ 404">
          <a:extLst>
            <a:ext uri="{FF2B5EF4-FFF2-40B4-BE49-F238E27FC236}">
              <a16:creationId xmlns="" xmlns:a16="http://schemas.microsoft.com/office/drawing/2014/main" id="{00000000-0008-0000-0700-000095010000}"/>
            </a:ext>
          </a:extLst>
        </xdr:cNvPr>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6" name="商工費最小値テキスト">
          <a:extLst>
            <a:ext uri="{FF2B5EF4-FFF2-40B4-BE49-F238E27FC236}">
              <a16:creationId xmlns="" xmlns:a16="http://schemas.microsoft.com/office/drawing/2014/main" id="{00000000-0008-0000-0700-000096010000}"/>
            </a:ext>
          </a:extLst>
        </xdr:cNvPr>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7" name="直線コネクタ 406">
          <a:extLst>
            <a:ext uri="{FF2B5EF4-FFF2-40B4-BE49-F238E27FC236}">
              <a16:creationId xmlns="" xmlns:a16="http://schemas.microsoft.com/office/drawing/2014/main" id="{00000000-0008-0000-0700-000097010000}"/>
            </a:ext>
          </a:extLst>
        </xdr:cNvPr>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8" name="商工費最大値テキスト">
          <a:extLst>
            <a:ext uri="{FF2B5EF4-FFF2-40B4-BE49-F238E27FC236}">
              <a16:creationId xmlns="" xmlns:a16="http://schemas.microsoft.com/office/drawing/2014/main" id="{00000000-0008-0000-0700-000098010000}"/>
            </a:ext>
          </a:extLst>
        </xdr:cNvPr>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9" name="直線コネクタ 408">
          <a:extLst>
            <a:ext uri="{FF2B5EF4-FFF2-40B4-BE49-F238E27FC236}">
              <a16:creationId xmlns="" xmlns:a16="http://schemas.microsoft.com/office/drawing/2014/main" id="{00000000-0008-0000-0700-000099010000}"/>
            </a:ext>
          </a:extLst>
        </xdr:cNvPr>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160293</xdr:rowOff>
    </xdr:from>
    <xdr:to>
      <xdr:col>55</xdr:col>
      <xdr:colOff>0</xdr:colOff>
      <xdr:row>76</xdr:row>
      <xdr:rowOff>170732</xdr:rowOff>
    </xdr:to>
    <xdr:cxnSp macro="">
      <xdr:nvCxnSpPr>
        <xdr:cNvPr id="410" name="直線コネクタ 409">
          <a:extLst>
            <a:ext uri="{FF2B5EF4-FFF2-40B4-BE49-F238E27FC236}">
              <a16:creationId xmlns="" xmlns:a16="http://schemas.microsoft.com/office/drawing/2014/main" id="{00000000-0008-0000-0700-00009A010000}"/>
            </a:ext>
          </a:extLst>
        </xdr:cNvPr>
        <xdr:cNvCxnSpPr/>
      </xdr:nvCxnSpPr>
      <xdr:spPr>
        <a:xfrm flipV="1">
          <a:off x="9639300" y="12847593"/>
          <a:ext cx="838200" cy="3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80663</xdr:rowOff>
    </xdr:from>
    <xdr:ext cx="534377" cy="259045"/>
    <xdr:sp macro="" textlink="">
      <xdr:nvSpPr>
        <xdr:cNvPr id="411" name="商工費平均値テキスト">
          <a:extLst>
            <a:ext uri="{FF2B5EF4-FFF2-40B4-BE49-F238E27FC236}">
              <a16:creationId xmlns="" xmlns:a16="http://schemas.microsoft.com/office/drawing/2014/main" id="{00000000-0008-0000-0700-00009B010000}"/>
            </a:ext>
          </a:extLst>
        </xdr:cNvPr>
        <xdr:cNvSpPr txBox="1"/>
      </xdr:nvSpPr>
      <xdr:spPr>
        <a:xfrm>
          <a:off x="10528300" y="13110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2" name="フローチャート: 判断 411">
          <a:extLst>
            <a:ext uri="{FF2B5EF4-FFF2-40B4-BE49-F238E27FC236}">
              <a16:creationId xmlns="" xmlns:a16="http://schemas.microsoft.com/office/drawing/2014/main" id="{00000000-0008-0000-0700-00009C010000}"/>
            </a:ext>
          </a:extLst>
        </xdr:cNvPr>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109105</xdr:rowOff>
    </xdr:from>
    <xdr:to>
      <xdr:col>50</xdr:col>
      <xdr:colOff>114300</xdr:colOff>
      <xdr:row>76</xdr:row>
      <xdr:rowOff>170732</xdr:rowOff>
    </xdr:to>
    <xdr:cxnSp macro="">
      <xdr:nvCxnSpPr>
        <xdr:cNvPr id="413" name="直線コネクタ 412">
          <a:extLst>
            <a:ext uri="{FF2B5EF4-FFF2-40B4-BE49-F238E27FC236}">
              <a16:creationId xmlns="" xmlns:a16="http://schemas.microsoft.com/office/drawing/2014/main" id="{00000000-0008-0000-0700-00009D010000}"/>
            </a:ext>
          </a:extLst>
        </xdr:cNvPr>
        <xdr:cNvCxnSpPr/>
      </xdr:nvCxnSpPr>
      <xdr:spPr>
        <a:xfrm>
          <a:off x="8750300" y="13139305"/>
          <a:ext cx="889000" cy="6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4" name="フローチャート: 判断 413">
          <a:extLst>
            <a:ext uri="{FF2B5EF4-FFF2-40B4-BE49-F238E27FC236}">
              <a16:creationId xmlns="" xmlns:a16="http://schemas.microsoft.com/office/drawing/2014/main" id="{00000000-0008-0000-0700-00009E010000}"/>
            </a:ext>
          </a:extLst>
        </xdr:cNvPr>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86016</xdr:rowOff>
    </xdr:from>
    <xdr:ext cx="534377"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9372111" y="1328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109105</xdr:rowOff>
    </xdr:from>
    <xdr:to>
      <xdr:col>45</xdr:col>
      <xdr:colOff>177800</xdr:colOff>
      <xdr:row>77</xdr:row>
      <xdr:rowOff>68187</xdr:rowOff>
    </xdr:to>
    <xdr:cxnSp macro="">
      <xdr:nvCxnSpPr>
        <xdr:cNvPr id="416" name="直線コネクタ 415">
          <a:extLst>
            <a:ext uri="{FF2B5EF4-FFF2-40B4-BE49-F238E27FC236}">
              <a16:creationId xmlns="" xmlns:a16="http://schemas.microsoft.com/office/drawing/2014/main" id="{00000000-0008-0000-0700-0000A0010000}"/>
            </a:ext>
          </a:extLst>
        </xdr:cNvPr>
        <xdr:cNvCxnSpPr/>
      </xdr:nvCxnSpPr>
      <xdr:spPr>
        <a:xfrm flipV="1">
          <a:off x="7861300" y="13139305"/>
          <a:ext cx="889000" cy="13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7" name="フローチャート: 判断 416">
          <a:extLst>
            <a:ext uri="{FF2B5EF4-FFF2-40B4-BE49-F238E27FC236}">
              <a16:creationId xmlns="" xmlns:a16="http://schemas.microsoft.com/office/drawing/2014/main" id="{00000000-0008-0000-0700-0000A1010000}"/>
            </a:ext>
          </a:extLst>
        </xdr:cNvPr>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57669</xdr:rowOff>
    </xdr:from>
    <xdr:ext cx="534377"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8483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126309</xdr:rowOff>
    </xdr:from>
    <xdr:to>
      <xdr:col>41</xdr:col>
      <xdr:colOff>50800</xdr:colOff>
      <xdr:row>77</xdr:row>
      <xdr:rowOff>68187</xdr:rowOff>
    </xdr:to>
    <xdr:cxnSp macro="">
      <xdr:nvCxnSpPr>
        <xdr:cNvPr id="419" name="直線コネクタ 418">
          <a:extLst>
            <a:ext uri="{FF2B5EF4-FFF2-40B4-BE49-F238E27FC236}">
              <a16:creationId xmlns="" xmlns:a16="http://schemas.microsoft.com/office/drawing/2014/main" id="{00000000-0008-0000-0700-0000A3010000}"/>
            </a:ext>
          </a:extLst>
        </xdr:cNvPr>
        <xdr:cNvCxnSpPr/>
      </xdr:nvCxnSpPr>
      <xdr:spPr>
        <a:xfrm>
          <a:off x="6972300" y="13156509"/>
          <a:ext cx="889000" cy="1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20" name="フローチャート: 判断 419">
          <a:extLst>
            <a:ext uri="{FF2B5EF4-FFF2-40B4-BE49-F238E27FC236}">
              <a16:creationId xmlns="" xmlns:a16="http://schemas.microsoft.com/office/drawing/2014/main" id="{00000000-0008-0000-0700-0000A4010000}"/>
            </a:ext>
          </a:extLst>
        </xdr:cNvPr>
        <xdr:cNvSpPr/>
      </xdr:nvSpPr>
      <xdr:spPr>
        <a:xfrm>
          <a:off x="7810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112138</xdr:rowOff>
    </xdr:from>
    <xdr:ext cx="534377"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7594111" y="129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2" name="フローチャート: 判断 421">
          <a:extLst>
            <a:ext uri="{FF2B5EF4-FFF2-40B4-BE49-F238E27FC236}">
              <a16:creationId xmlns="" xmlns:a16="http://schemas.microsoft.com/office/drawing/2014/main" id="{00000000-0008-0000-0700-0000A6010000}"/>
            </a:ext>
          </a:extLst>
        </xdr:cNvPr>
        <xdr:cNvSpPr/>
      </xdr:nvSpPr>
      <xdr:spPr>
        <a:xfrm>
          <a:off x="6921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86320</xdr:rowOff>
    </xdr:from>
    <xdr:ext cx="534377" cy="259045"/>
    <xdr:sp macro="" textlink="">
      <xdr:nvSpPr>
        <xdr:cNvPr id="423" name="テキスト ボックス 422">
          <a:extLst>
            <a:ext uri="{FF2B5EF4-FFF2-40B4-BE49-F238E27FC236}">
              <a16:creationId xmlns="" xmlns:a16="http://schemas.microsoft.com/office/drawing/2014/main" id="{00000000-0008-0000-0700-0000A7010000}"/>
            </a:ext>
          </a:extLst>
        </xdr:cNvPr>
        <xdr:cNvSpPr txBox="1"/>
      </xdr:nvSpPr>
      <xdr:spPr>
        <a:xfrm>
          <a:off x="6705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109493</xdr:rowOff>
    </xdr:from>
    <xdr:to>
      <xdr:col>55</xdr:col>
      <xdr:colOff>50800</xdr:colOff>
      <xdr:row>75</xdr:row>
      <xdr:rowOff>39643</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10426700" y="1279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132370</xdr:rowOff>
    </xdr:from>
    <xdr:ext cx="534377" cy="259045"/>
    <xdr:sp macro="" textlink="">
      <xdr:nvSpPr>
        <xdr:cNvPr id="430" name="商工費該当値テキスト">
          <a:extLst>
            <a:ext uri="{FF2B5EF4-FFF2-40B4-BE49-F238E27FC236}">
              <a16:creationId xmlns="" xmlns:a16="http://schemas.microsoft.com/office/drawing/2014/main" id="{00000000-0008-0000-0700-0000AE010000}"/>
            </a:ext>
          </a:extLst>
        </xdr:cNvPr>
        <xdr:cNvSpPr txBox="1"/>
      </xdr:nvSpPr>
      <xdr:spPr>
        <a:xfrm>
          <a:off x="10528300" y="1264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119932</xdr:rowOff>
    </xdr:from>
    <xdr:to>
      <xdr:col>50</xdr:col>
      <xdr:colOff>165100</xdr:colOff>
      <xdr:row>77</xdr:row>
      <xdr:rowOff>50082</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9588500" y="1315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66609</xdr:rowOff>
    </xdr:from>
    <xdr:ext cx="534377" cy="259045"/>
    <xdr:sp macro="" textlink="">
      <xdr:nvSpPr>
        <xdr:cNvPr id="432" name="テキスト ボックス 431">
          <a:extLst>
            <a:ext uri="{FF2B5EF4-FFF2-40B4-BE49-F238E27FC236}">
              <a16:creationId xmlns="" xmlns:a16="http://schemas.microsoft.com/office/drawing/2014/main" id="{00000000-0008-0000-0700-0000B0010000}"/>
            </a:ext>
          </a:extLst>
        </xdr:cNvPr>
        <xdr:cNvSpPr txBox="1"/>
      </xdr:nvSpPr>
      <xdr:spPr>
        <a:xfrm>
          <a:off x="9372111" y="1292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58305</xdr:rowOff>
    </xdr:from>
    <xdr:to>
      <xdr:col>46</xdr:col>
      <xdr:colOff>38100</xdr:colOff>
      <xdr:row>76</xdr:row>
      <xdr:rowOff>159905</xdr:rowOff>
    </xdr:to>
    <xdr:sp macro="" textlink="">
      <xdr:nvSpPr>
        <xdr:cNvPr id="433" name="楕円 432">
          <a:extLst>
            <a:ext uri="{FF2B5EF4-FFF2-40B4-BE49-F238E27FC236}">
              <a16:creationId xmlns="" xmlns:a16="http://schemas.microsoft.com/office/drawing/2014/main" id="{00000000-0008-0000-0700-0000B1010000}"/>
            </a:ext>
          </a:extLst>
        </xdr:cNvPr>
        <xdr:cNvSpPr/>
      </xdr:nvSpPr>
      <xdr:spPr>
        <a:xfrm>
          <a:off x="8699500" y="130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4983</xdr:rowOff>
    </xdr:from>
    <xdr:ext cx="534377" cy="259045"/>
    <xdr:sp macro="" textlink="">
      <xdr:nvSpPr>
        <xdr:cNvPr id="434" name="テキスト ボックス 433">
          <a:extLst>
            <a:ext uri="{FF2B5EF4-FFF2-40B4-BE49-F238E27FC236}">
              <a16:creationId xmlns="" xmlns:a16="http://schemas.microsoft.com/office/drawing/2014/main" id="{00000000-0008-0000-0700-0000B2010000}"/>
            </a:ext>
          </a:extLst>
        </xdr:cNvPr>
        <xdr:cNvSpPr txBox="1"/>
      </xdr:nvSpPr>
      <xdr:spPr>
        <a:xfrm>
          <a:off x="8483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17387</xdr:rowOff>
    </xdr:from>
    <xdr:to>
      <xdr:col>41</xdr:col>
      <xdr:colOff>101600</xdr:colOff>
      <xdr:row>77</xdr:row>
      <xdr:rowOff>118987</xdr:rowOff>
    </xdr:to>
    <xdr:sp macro="" textlink="">
      <xdr:nvSpPr>
        <xdr:cNvPr id="435" name="楕円 434">
          <a:extLst>
            <a:ext uri="{FF2B5EF4-FFF2-40B4-BE49-F238E27FC236}">
              <a16:creationId xmlns="" xmlns:a16="http://schemas.microsoft.com/office/drawing/2014/main" id="{00000000-0008-0000-0700-0000B3010000}"/>
            </a:ext>
          </a:extLst>
        </xdr:cNvPr>
        <xdr:cNvSpPr/>
      </xdr:nvSpPr>
      <xdr:spPr>
        <a:xfrm>
          <a:off x="7810500" y="132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110114</xdr:rowOff>
    </xdr:from>
    <xdr:ext cx="534377" cy="259045"/>
    <xdr:sp macro="" textlink="">
      <xdr:nvSpPr>
        <xdr:cNvPr id="436" name="テキスト ボックス 435">
          <a:extLst>
            <a:ext uri="{FF2B5EF4-FFF2-40B4-BE49-F238E27FC236}">
              <a16:creationId xmlns="" xmlns:a16="http://schemas.microsoft.com/office/drawing/2014/main" id="{00000000-0008-0000-0700-0000B4010000}"/>
            </a:ext>
          </a:extLst>
        </xdr:cNvPr>
        <xdr:cNvSpPr txBox="1"/>
      </xdr:nvSpPr>
      <xdr:spPr>
        <a:xfrm>
          <a:off x="7594111" y="1331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75509</xdr:rowOff>
    </xdr:from>
    <xdr:to>
      <xdr:col>36</xdr:col>
      <xdr:colOff>165100</xdr:colOff>
      <xdr:row>77</xdr:row>
      <xdr:rowOff>5659</xdr:rowOff>
    </xdr:to>
    <xdr:sp macro="" textlink="">
      <xdr:nvSpPr>
        <xdr:cNvPr id="437" name="楕円 436">
          <a:extLst>
            <a:ext uri="{FF2B5EF4-FFF2-40B4-BE49-F238E27FC236}">
              <a16:creationId xmlns="" xmlns:a16="http://schemas.microsoft.com/office/drawing/2014/main" id="{00000000-0008-0000-0700-0000B5010000}"/>
            </a:ext>
          </a:extLst>
        </xdr:cNvPr>
        <xdr:cNvSpPr/>
      </xdr:nvSpPr>
      <xdr:spPr>
        <a:xfrm>
          <a:off x="6921500" y="1310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22185</xdr:rowOff>
    </xdr:from>
    <xdr:ext cx="534377" cy="259045"/>
    <xdr:sp macro="" textlink="">
      <xdr:nvSpPr>
        <xdr:cNvPr id="438" name="テキスト ボックス 437">
          <a:extLst>
            <a:ext uri="{FF2B5EF4-FFF2-40B4-BE49-F238E27FC236}">
              <a16:creationId xmlns="" xmlns:a16="http://schemas.microsoft.com/office/drawing/2014/main" id="{00000000-0008-0000-0700-0000B6010000}"/>
            </a:ext>
          </a:extLst>
        </xdr:cNvPr>
        <xdr:cNvSpPr txBox="1"/>
      </xdr:nvSpPr>
      <xdr:spPr>
        <a:xfrm>
          <a:off x="6705111" y="1288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 xmlns:a16="http://schemas.microsoft.com/office/drawing/2014/main" id="{00000000-0008-0000-07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2" name="テキスト ボックス 451">
          <a:extLst>
            <a:ext uri="{FF2B5EF4-FFF2-40B4-BE49-F238E27FC236}">
              <a16:creationId xmlns="" xmlns:a16="http://schemas.microsoft.com/office/drawing/2014/main" id="{00000000-0008-0000-0700-0000C4010000}"/>
            </a:ext>
          </a:extLst>
        </xdr:cNvPr>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4" name="テキスト ボックス 453">
          <a:extLst>
            <a:ext uri="{FF2B5EF4-FFF2-40B4-BE49-F238E27FC236}">
              <a16:creationId xmlns="" xmlns:a16="http://schemas.microsoft.com/office/drawing/2014/main" id="{00000000-0008-0000-0700-0000C6010000}"/>
            </a:ext>
          </a:extLst>
        </xdr:cNvPr>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6" name="テキスト ボックス 455">
          <a:extLst>
            <a:ext uri="{FF2B5EF4-FFF2-40B4-BE49-F238E27FC236}">
              <a16:creationId xmlns="" xmlns:a16="http://schemas.microsoft.com/office/drawing/2014/main" id="{00000000-0008-0000-0700-0000C8010000}"/>
            </a:ext>
          </a:extLst>
        </xdr:cNvPr>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8" name="テキスト ボックス 457">
          <a:extLst>
            <a:ext uri="{FF2B5EF4-FFF2-40B4-BE49-F238E27FC236}">
              <a16:creationId xmlns="" xmlns:a16="http://schemas.microsoft.com/office/drawing/2014/main" id="{00000000-0008-0000-0700-0000CA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60" name="テキスト ボックス 459">
          <a:extLst>
            <a:ext uri="{FF2B5EF4-FFF2-40B4-BE49-F238E27FC236}">
              <a16:creationId xmlns="" xmlns:a16="http://schemas.microsoft.com/office/drawing/2014/main" id="{00000000-0008-0000-0700-0000CC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2" name="テキスト ボックス 461">
          <a:extLst>
            <a:ext uri="{FF2B5EF4-FFF2-40B4-BE49-F238E27FC236}">
              <a16:creationId xmlns="" xmlns:a16="http://schemas.microsoft.com/office/drawing/2014/main" id="{00000000-0008-0000-0700-0000CE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4" name="直線コネクタ 463">
          <a:extLst>
            <a:ext uri="{FF2B5EF4-FFF2-40B4-BE49-F238E27FC236}">
              <a16:creationId xmlns="" xmlns:a16="http://schemas.microsoft.com/office/drawing/2014/main" id="{00000000-0008-0000-0700-0000D0010000}"/>
            </a:ext>
          </a:extLst>
        </xdr:cNvPr>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5" name="土木費最小値テキスト">
          <a:extLst>
            <a:ext uri="{FF2B5EF4-FFF2-40B4-BE49-F238E27FC236}">
              <a16:creationId xmlns="" xmlns:a16="http://schemas.microsoft.com/office/drawing/2014/main" id="{00000000-0008-0000-0700-0000D1010000}"/>
            </a:ext>
          </a:extLst>
        </xdr:cNvPr>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6" name="直線コネクタ 465">
          <a:extLst>
            <a:ext uri="{FF2B5EF4-FFF2-40B4-BE49-F238E27FC236}">
              <a16:creationId xmlns="" xmlns:a16="http://schemas.microsoft.com/office/drawing/2014/main" id="{00000000-0008-0000-0700-0000D2010000}"/>
            </a:ext>
          </a:extLst>
        </xdr:cNvPr>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7" name="土木費最大値テキスト">
          <a:extLst>
            <a:ext uri="{FF2B5EF4-FFF2-40B4-BE49-F238E27FC236}">
              <a16:creationId xmlns="" xmlns:a16="http://schemas.microsoft.com/office/drawing/2014/main" id="{00000000-0008-0000-0700-0000D3010000}"/>
            </a:ext>
          </a:extLst>
        </xdr:cNvPr>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8" name="直線コネクタ 467">
          <a:extLst>
            <a:ext uri="{FF2B5EF4-FFF2-40B4-BE49-F238E27FC236}">
              <a16:creationId xmlns="" xmlns:a16="http://schemas.microsoft.com/office/drawing/2014/main" id="{00000000-0008-0000-0700-0000D4010000}"/>
            </a:ext>
          </a:extLst>
        </xdr:cNvPr>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62672</xdr:rowOff>
    </xdr:from>
    <xdr:to>
      <xdr:col>55</xdr:col>
      <xdr:colOff>0</xdr:colOff>
      <xdr:row>99</xdr:row>
      <xdr:rowOff>67270</xdr:rowOff>
    </xdr:to>
    <xdr:cxnSp macro="">
      <xdr:nvCxnSpPr>
        <xdr:cNvPr id="469" name="直線コネクタ 468">
          <a:extLst>
            <a:ext uri="{FF2B5EF4-FFF2-40B4-BE49-F238E27FC236}">
              <a16:creationId xmlns="" xmlns:a16="http://schemas.microsoft.com/office/drawing/2014/main" id="{00000000-0008-0000-0700-0000D5010000}"/>
            </a:ext>
          </a:extLst>
        </xdr:cNvPr>
        <xdr:cNvCxnSpPr/>
      </xdr:nvCxnSpPr>
      <xdr:spPr>
        <a:xfrm flipV="1">
          <a:off x="9639300" y="17036222"/>
          <a:ext cx="838200" cy="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70" name="土木費平均値テキスト">
          <a:extLst>
            <a:ext uri="{FF2B5EF4-FFF2-40B4-BE49-F238E27FC236}">
              <a16:creationId xmlns="" xmlns:a16="http://schemas.microsoft.com/office/drawing/2014/main" id="{00000000-0008-0000-0700-0000D6010000}"/>
            </a:ext>
          </a:extLst>
        </xdr:cNvPr>
        <xdr:cNvSpPr txBox="1"/>
      </xdr:nvSpPr>
      <xdr:spPr>
        <a:xfrm>
          <a:off x="10528300" y="169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71" name="フローチャート: 判断 470">
          <a:extLst>
            <a:ext uri="{FF2B5EF4-FFF2-40B4-BE49-F238E27FC236}">
              <a16:creationId xmlns="" xmlns:a16="http://schemas.microsoft.com/office/drawing/2014/main" id="{00000000-0008-0000-0700-0000D7010000}"/>
            </a:ext>
          </a:extLst>
        </xdr:cNvPr>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65847</xdr:rowOff>
    </xdr:from>
    <xdr:to>
      <xdr:col>50</xdr:col>
      <xdr:colOff>114300</xdr:colOff>
      <xdr:row>99</xdr:row>
      <xdr:rowOff>67270</xdr:rowOff>
    </xdr:to>
    <xdr:cxnSp macro="">
      <xdr:nvCxnSpPr>
        <xdr:cNvPr id="472" name="直線コネクタ 471">
          <a:extLst>
            <a:ext uri="{FF2B5EF4-FFF2-40B4-BE49-F238E27FC236}">
              <a16:creationId xmlns="" xmlns:a16="http://schemas.microsoft.com/office/drawing/2014/main" id="{00000000-0008-0000-0700-0000D8010000}"/>
            </a:ext>
          </a:extLst>
        </xdr:cNvPr>
        <xdr:cNvCxnSpPr/>
      </xdr:nvCxnSpPr>
      <xdr:spPr>
        <a:xfrm>
          <a:off x="8750300" y="17039397"/>
          <a:ext cx="8890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3" name="フローチャート: 判断 472">
          <a:extLst>
            <a:ext uri="{FF2B5EF4-FFF2-40B4-BE49-F238E27FC236}">
              <a16:creationId xmlns="" xmlns:a16="http://schemas.microsoft.com/office/drawing/2014/main" id="{00000000-0008-0000-0700-0000D9010000}"/>
            </a:ext>
          </a:extLst>
        </xdr:cNvPr>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112022</xdr:rowOff>
    </xdr:from>
    <xdr:ext cx="534377" cy="259045"/>
    <xdr:sp macro="" textlink="">
      <xdr:nvSpPr>
        <xdr:cNvPr id="474" name="テキスト ボックス 473">
          <a:extLst>
            <a:ext uri="{FF2B5EF4-FFF2-40B4-BE49-F238E27FC236}">
              <a16:creationId xmlns="" xmlns:a16="http://schemas.microsoft.com/office/drawing/2014/main" id="{00000000-0008-0000-0700-0000DA010000}"/>
            </a:ext>
          </a:extLst>
        </xdr:cNvPr>
        <xdr:cNvSpPr txBox="1"/>
      </xdr:nvSpPr>
      <xdr:spPr>
        <a:xfrm>
          <a:off x="9372111" y="1708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59468</xdr:rowOff>
    </xdr:from>
    <xdr:to>
      <xdr:col>45</xdr:col>
      <xdr:colOff>177800</xdr:colOff>
      <xdr:row>99</xdr:row>
      <xdr:rowOff>65847</xdr:rowOff>
    </xdr:to>
    <xdr:cxnSp macro="">
      <xdr:nvCxnSpPr>
        <xdr:cNvPr id="475" name="直線コネクタ 474">
          <a:extLst>
            <a:ext uri="{FF2B5EF4-FFF2-40B4-BE49-F238E27FC236}">
              <a16:creationId xmlns="" xmlns:a16="http://schemas.microsoft.com/office/drawing/2014/main" id="{00000000-0008-0000-0700-0000DB010000}"/>
            </a:ext>
          </a:extLst>
        </xdr:cNvPr>
        <xdr:cNvCxnSpPr/>
      </xdr:nvCxnSpPr>
      <xdr:spPr>
        <a:xfrm>
          <a:off x="7861300" y="17033018"/>
          <a:ext cx="889000" cy="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6" name="フローチャート: 判断 475">
          <a:extLst>
            <a:ext uri="{FF2B5EF4-FFF2-40B4-BE49-F238E27FC236}">
              <a16:creationId xmlns="" xmlns:a16="http://schemas.microsoft.com/office/drawing/2014/main" id="{00000000-0008-0000-0700-0000DC010000}"/>
            </a:ext>
          </a:extLst>
        </xdr:cNvPr>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111476</xdr:rowOff>
    </xdr:from>
    <xdr:ext cx="534377"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8483111" y="170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59468</xdr:rowOff>
    </xdr:from>
    <xdr:to>
      <xdr:col>41</xdr:col>
      <xdr:colOff>50800</xdr:colOff>
      <xdr:row>99</xdr:row>
      <xdr:rowOff>71234</xdr:rowOff>
    </xdr:to>
    <xdr:cxnSp macro="">
      <xdr:nvCxnSpPr>
        <xdr:cNvPr id="478" name="直線コネクタ 477">
          <a:extLst>
            <a:ext uri="{FF2B5EF4-FFF2-40B4-BE49-F238E27FC236}">
              <a16:creationId xmlns="" xmlns:a16="http://schemas.microsoft.com/office/drawing/2014/main" id="{00000000-0008-0000-0700-0000DE010000}"/>
            </a:ext>
          </a:extLst>
        </xdr:cNvPr>
        <xdr:cNvCxnSpPr/>
      </xdr:nvCxnSpPr>
      <xdr:spPr>
        <a:xfrm flipV="1">
          <a:off x="6972300" y="17033018"/>
          <a:ext cx="889000" cy="1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9" name="フローチャート: 判断 478">
          <a:extLst>
            <a:ext uri="{FF2B5EF4-FFF2-40B4-BE49-F238E27FC236}">
              <a16:creationId xmlns="" xmlns:a16="http://schemas.microsoft.com/office/drawing/2014/main" id="{00000000-0008-0000-0700-0000DF010000}"/>
            </a:ext>
          </a:extLst>
        </xdr:cNvPr>
        <xdr:cNvSpPr/>
      </xdr:nvSpPr>
      <xdr:spPr>
        <a:xfrm>
          <a:off x="7810500" y="1699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114568</xdr:rowOff>
    </xdr:from>
    <xdr:ext cx="534377"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7594111" y="1708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81" name="フローチャート: 判断 480">
          <a:extLst>
            <a:ext uri="{FF2B5EF4-FFF2-40B4-BE49-F238E27FC236}">
              <a16:creationId xmlns="" xmlns:a16="http://schemas.microsoft.com/office/drawing/2014/main" id="{00000000-0008-0000-0700-0000E1010000}"/>
            </a:ext>
          </a:extLst>
        </xdr:cNvPr>
        <xdr:cNvSpPr/>
      </xdr:nvSpPr>
      <xdr:spPr>
        <a:xfrm>
          <a:off x="6921500" y="1699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2" name="テキスト ボックス 481">
          <a:extLst>
            <a:ext uri="{FF2B5EF4-FFF2-40B4-BE49-F238E27FC236}">
              <a16:creationId xmlns="" xmlns:a16="http://schemas.microsoft.com/office/drawing/2014/main" id="{00000000-0008-0000-0700-0000E2010000}"/>
            </a:ext>
          </a:extLst>
        </xdr:cNvPr>
        <xdr:cNvSpPr txBox="1"/>
      </xdr:nvSpPr>
      <xdr:spPr>
        <a:xfrm>
          <a:off x="6705111" y="170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11872</xdr:rowOff>
    </xdr:from>
    <xdr:to>
      <xdr:col>55</xdr:col>
      <xdr:colOff>50800</xdr:colOff>
      <xdr:row>99</xdr:row>
      <xdr:rowOff>113472</xdr:rowOff>
    </xdr:to>
    <xdr:sp macro="" textlink="">
      <xdr:nvSpPr>
        <xdr:cNvPr id="488" name="楕円 487">
          <a:extLst>
            <a:ext uri="{FF2B5EF4-FFF2-40B4-BE49-F238E27FC236}">
              <a16:creationId xmlns="" xmlns:a16="http://schemas.microsoft.com/office/drawing/2014/main" id="{00000000-0008-0000-0700-0000E8010000}"/>
            </a:ext>
          </a:extLst>
        </xdr:cNvPr>
        <xdr:cNvSpPr/>
      </xdr:nvSpPr>
      <xdr:spPr>
        <a:xfrm>
          <a:off x="10426700" y="1698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142699</xdr:rowOff>
    </xdr:from>
    <xdr:ext cx="599010" cy="259045"/>
    <xdr:sp macro="" textlink="">
      <xdr:nvSpPr>
        <xdr:cNvPr id="489" name="土木費該当値テキスト">
          <a:extLst>
            <a:ext uri="{FF2B5EF4-FFF2-40B4-BE49-F238E27FC236}">
              <a16:creationId xmlns="" xmlns:a16="http://schemas.microsoft.com/office/drawing/2014/main" id="{00000000-0008-0000-0700-0000E9010000}"/>
            </a:ext>
          </a:extLst>
        </xdr:cNvPr>
        <xdr:cNvSpPr txBox="1"/>
      </xdr:nvSpPr>
      <xdr:spPr>
        <a:xfrm>
          <a:off x="10528300" y="16773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16470</xdr:rowOff>
    </xdr:from>
    <xdr:to>
      <xdr:col>50</xdr:col>
      <xdr:colOff>165100</xdr:colOff>
      <xdr:row>99</xdr:row>
      <xdr:rowOff>118070</xdr:rowOff>
    </xdr:to>
    <xdr:sp macro="" textlink="">
      <xdr:nvSpPr>
        <xdr:cNvPr id="490" name="楕円 489">
          <a:extLst>
            <a:ext uri="{FF2B5EF4-FFF2-40B4-BE49-F238E27FC236}">
              <a16:creationId xmlns="" xmlns:a16="http://schemas.microsoft.com/office/drawing/2014/main" id="{00000000-0008-0000-0700-0000EA010000}"/>
            </a:ext>
          </a:extLst>
        </xdr:cNvPr>
        <xdr:cNvSpPr/>
      </xdr:nvSpPr>
      <xdr:spPr>
        <a:xfrm>
          <a:off x="9588500" y="1699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134597</xdr:rowOff>
    </xdr:from>
    <xdr:ext cx="534377" cy="259045"/>
    <xdr:sp macro="" textlink="">
      <xdr:nvSpPr>
        <xdr:cNvPr id="491" name="テキスト ボックス 490">
          <a:extLst>
            <a:ext uri="{FF2B5EF4-FFF2-40B4-BE49-F238E27FC236}">
              <a16:creationId xmlns="" xmlns:a16="http://schemas.microsoft.com/office/drawing/2014/main" id="{00000000-0008-0000-0700-0000EB010000}"/>
            </a:ext>
          </a:extLst>
        </xdr:cNvPr>
        <xdr:cNvSpPr txBox="1"/>
      </xdr:nvSpPr>
      <xdr:spPr>
        <a:xfrm>
          <a:off x="9372111" y="167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15047</xdr:rowOff>
    </xdr:from>
    <xdr:to>
      <xdr:col>46</xdr:col>
      <xdr:colOff>38100</xdr:colOff>
      <xdr:row>99</xdr:row>
      <xdr:rowOff>116647</xdr:rowOff>
    </xdr:to>
    <xdr:sp macro="" textlink="">
      <xdr:nvSpPr>
        <xdr:cNvPr id="492" name="楕円 491">
          <a:extLst>
            <a:ext uri="{FF2B5EF4-FFF2-40B4-BE49-F238E27FC236}">
              <a16:creationId xmlns="" xmlns:a16="http://schemas.microsoft.com/office/drawing/2014/main" id="{00000000-0008-0000-0700-0000EC010000}"/>
            </a:ext>
          </a:extLst>
        </xdr:cNvPr>
        <xdr:cNvSpPr/>
      </xdr:nvSpPr>
      <xdr:spPr>
        <a:xfrm>
          <a:off x="8699500" y="1698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133174</xdr:rowOff>
    </xdr:from>
    <xdr:ext cx="599010" cy="259045"/>
    <xdr:sp macro="" textlink="">
      <xdr:nvSpPr>
        <xdr:cNvPr id="493" name="テキスト ボックス 492">
          <a:extLst>
            <a:ext uri="{FF2B5EF4-FFF2-40B4-BE49-F238E27FC236}">
              <a16:creationId xmlns="" xmlns:a16="http://schemas.microsoft.com/office/drawing/2014/main" id="{00000000-0008-0000-0700-0000ED010000}"/>
            </a:ext>
          </a:extLst>
        </xdr:cNvPr>
        <xdr:cNvSpPr txBox="1"/>
      </xdr:nvSpPr>
      <xdr:spPr>
        <a:xfrm>
          <a:off x="8450795" y="16763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8668</xdr:rowOff>
    </xdr:from>
    <xdr:to>
      <xdr:col>41</xdr:col>
      <xdr:colOff>101600</xdr:colOff>
      <xdr:row>99</xdr:row>
      <xdr:rowOff>110268</xdr:rowOff>
    </xdr:to>
    <xdr:sp macro="" textlink="">
      <xdr:nvSpPr>
        <xdr:cNvPr id="494" name="楕円 493">
          <a:extLst>
            <a:ext uri="{FF2B5EF4-FFF2-40B4-BE49-F238E27FC236}">
              <a16:creationId xmlns="" xmlns:a16="http://schemas.microsoft.com/office/drawing/2014/main" id="{00000000-0008-0000-0700-0000EE010000}"/>
            </a:ext>
          </a:extLst>
        </xdr:cNvPr>
        <xdr:cNvSpPr/>
      </xdr:nvSpPr>
      <xdr:spPr>
        <a:xfrm>
          <a:off x="7810500" y="1698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126795</xdr:rowOff>
    </xdr:from>
    <xdr:ext cx="599010" cy="259045"/>
    <xdr:sp macro="" textlink="">
      <xdr:nvSpPr>
        <xdr:cNvPr id="495" name="テキスト ボックス 494">
          <a:extLst>
            <a:ext uri="{FF2B5EF4-FFF2-40B4-BE49-F238E27FC236}">
              <a16:creationId xmlns="" xmlns:a16="http://schemas.microsoft.com/office/drawing/2014/main" id="{00000000-0008-0000-0700-0000EF010000}"/>
            </a:ext>
          </a:extLst>
        </xdr:cNvPr>
        <xdr:cNvSpPr txBox="1"/>
      </xdr:nvSpPr>
      <xdr:spPr>
        <a:xfrm>
          <a:off x="7561795" y="16757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20434</xdr:rowOff>
    </xdr:from>
    <xdr:to>
      <xdr:col>36</xdr:col>
      <xdr:colOff>165100</xdr:colOff>
      <xdr:row>99</xdr:row>
      <xdr:rowOff>122034</xdr:rowOff>
    </xdr:to>
    <xdr:sp macro="" textlink="">
      <xdr:nvSpPr>
        <xdr:cNvPr id="496" name="楕円 495">
          <a:extLst>
            <a:ext uri="{FF2B5EF4-FFF2-40B4-BE49-F238E27FC236}">
              <a16:creationId xmlns="" xmlns:a16="http://schemas.microsoft.com/office/drawing/2014/main" id="{00000000-0008-0000-0700-0000F0010000}"/>
            </a:ext>
          </a:extLst>
        </xdr:cNvPr>
        <xdr:cNvSpPr/>
      </xdr:nvSpPr>
      <xdr:spPr>
        <a:xfrm>
          <a:off x="6921500" y="169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138561</xdr:rowOff>
    </xdr:from>
    <xdr:ext cx="534377" cy="259045"/>
    <xdr:sp macro="" textlink="">
      <xdr:nvSpPr>
        <xdr:cNvPr id="497" name="テキスト ボックス 496">
          <a:extLst>
            <a:ext uri="{FF2B5EF4-FFF2-40B4-BE49-F238E27FC236}">
              <a16:creationId xmlns="" xmlns:a16="http://schemas.microsoft.com/office/drawing/2014/main" id="{00000000-0008-0000-0700-0000F1010000}"/>
            </a:ext>
          </a:extLst>
        </xdr:cNvPr>
        <xdr:cNvSpPr txBox="1"/>
      </xdr:nvSpPr>
      <xdr:spPr>
        <a:xfrm>
          <a:off x="6705111" y="167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 xmlns:a16="http://schemas.microsoft.com/office/drawing/2014/main" id="{00000000-0008-0000-07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 xmlns:a16="http://schemas.microsoft.com/office/drawing/2014/main" id="{00000000-0008-0000-07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 xmlns:a16="http://schemas.microsoft.com/office/drawing/2014/main" id="{00000000-0008-0000-07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 xmlns:a16="http://schemas.microsoft.com/office/drawing/2014/main" id="{00000000-0008-0000-07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 xmlns:a16="http://schemas.microsoft.com/office/drawing/2014/main" id="{00000000-0008-0000-07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 xmlns:a16="http://schemas.microsoft.com/office/drawing/2014/main" id="{00000000-0008-0000-07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 xmlns:a16="http://schemas.microsoft.com/office/drawing/2014/main" id="{00000000-0008-0000-07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4" name="消防費最小値テキスト">
          <a:extLst>
            <a:ext uri="{FF2B5EF4-FFF2-40B4-BE49-F238E27FC236}">
              <a16:creationId xmlns="" xmlns:a16="http://schemas.microsoft.com/office/drawing/2014/main" id="{00000000-0008-0000-0700-00000C020000}"/>
            </a:ext>
          </a:extLst>
        </xdr:cNvPr>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5" name="直線コネクタ 524">
          <a:extLst>
            <a:ext uri="{FF2B5EF4-FFF2-40B4-BE49-F238E27FC236}">
              <a16:creationId xmlns="" xmlns:a16="http://schemas.microsoft.com/office/drawing/2014/main" id="{00000000-0008-0000-0700-00000D020000}"/>
            </a:ext>
          </a:extLst>
        </xdr:cNvPr>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6" name="消防費最大値テキスト">
          <a:extLst>
            <a:ext uri="{FF2B5EF4-FFF2-40B4-BE49-F238E27FC236}">
              <a16:creationId xmlns="" xmlns:a16="http://schemas.microsoft.com/office/drawing/2014/main" id="{00000000-0008-0000-0700-00000E020000}"/>
            </a:ext>
          </a:extLst>
        </xdr:cNvPr>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7" name="直線コネクタ 526">
          <a:extLst>
            <a:ext uri="{FF2B5EF4-FFF2-40B4-BE49-F238E27FC236}">
              <a16:creationId xmlns="" xmlns:a16="http://schemas.microsoft.com/office/drawing/2014/main" id="{00000000-0008-0000-0700-00000F020000}"/>
            </a:ext>
          </a:extLst>
        </xdr:cNvPr>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100294</xdr:rowOff>
    </xdr:from>
    <xdr:to>
      <xdr:col>85</xdr:col>
      <xdr:colOff>127000</xdr:colOff>
      <xdr:row>37</xdr:row>
      <xdr:rowOff>124373</xdr:rowOff>
    </xdr:to>
    <xdr:cxnSp macro="">
      <xdr:nvCxnSpPr>
        <xdr:cNvPr id="528" name="直線コネクタ 527">
          <a:extLst>
            <a:ext uri="{FF2B5EF4-FFF2-40B4-BE49-F238E27FC236}">
              <a16:creationId xmlns="" xmlns:a16="http://schemas.microsoft.com/office/drawing/2014/main" id="{00000000-0008-0000-0700-000010020000}"/>
            </a:ext>
          </a:extLst>
        </xdr:cNvPr>
        <xdr:cNvCxnSpPr/>
      </xdr:nvCxnSpPr>
      <xdr:spPr>
        <a:xfrm>
          <a:off x="15481300" y="6443944"/>
          <a:ext cx="838200" cy="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9" name="消防費平均値テキスト">
          <a:extLst>
            <a:ext uri="{FF2B5EF4-FFF2-40B4-BE49-F238E27FC236}">
              <a16:creationId xmlns="" xmlns:a16="http://schemas.microsoft.com/office/drawing/2014/main" id="{00000000-0008-0000-0700-000011020000}"/>
            </a:ext>
          </a:extLst>
        </xdr:cNvPr>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30" name="フローチャート: 判断 529">
          <a:extLst>
            <a:ext uri="{FF2B5EF4-FFF2-40B4-BE49-F238E27FC236}">
              <a16:creationId xmlns="" xmlns:a16="http://schemas.microsoft.com/office/drawing/2014/main" id="{00000000-0008-0000-0700-000012020000}"/>
            </a:ext>
          </a:extLst>
        </xdr:cNvPr>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100294</xdr:rowOff>
    </xdr:from>
    <xdr:to>
      <xdr:col>81</xdr:col>
      <xdr:colOff>50800</xdr:colOff>
      <xdr:row>37</xdr:row>
      <xdr:rowOff>169897</xdr:rowOff>
    </xdr:to>
    <xdr:cxnSp macro="">
      <xdr:nvCxnSpPr>
        <xdr:cNvPr id="531" name="直線コネクタ 530">
          <a:extLst>
            <a:ext uri="{FF2B5EF4-FFF2-40B4-BE49-F238E27FC236}">
              <a16:creationId xmlns="" xmlns:a16="http://schemas.microsoft.com/office/drawing/2014/main" id="{00000000-0008-0000-0700-000013020000}"/>
            </a:ext>
          </a:extLst>
        </xdr:cNvPr>
        <xdr:cNvCxnSpPr/>
      </xdr:nvCxnSpPr>
      <xdr:spPr>
        <a:xfrm flipV="1">
          <a:off x="14592300" y="6443944"/>
          <a:ext cx="889000" cy="6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2" name="フローチャート: 判断 531">
          <a:extLst>
            <a:ext uri="{FF2B5EF4-FFF2-40B4-BE49-F238E27FC236}">
              <a16:creationId xmlns="" xmlns:a16="http://schemas.microsoft.com/office/drawing/2014/main" id="{00000000-0008-0000-0700-000014020000}"/>
            </a:ext>
          </a:extLst>
        </xdr:cNvPr>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113072</xdr:rowOff>
    </xdr:from>
    <xdr:ext cx="534377"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5214111" y="611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169897</xdr:rowOff>
    </xdr:from>
    <xdr:to>
      <xdr:col>76</xdr:col>
      <xdr:colOff>114300</xdr:colOff>
      <xdr:row>38</xdr:row>
      <xdr:rowOff>2877</xdr:rowOff>
    </xdr:to>
    <xdr:cxnSp macro="">
      <xdr:nvCxnSpPr>
        <xdr:cNvPr id="534" name="直線コネクタ 533">
          <a:extLst>
            <a:ext uri="{FF2B5EF4-FFF2-40B4-BE49-F238E27FC236}">
              <a16:creationId xmlns="" xmlns:a16="http://schemas.microsoft.com/office/drawing/2014/main" id="{00000000-0008-0000-0700-000016020000}"/>
            </a:ext>
          </a:extLst>
        </xdr:cNvPr>
        <xdr:cNvCxnSpPr/>
      </xdr:nvCxnSpPr>
      <xdr:spPr>
        <a:xfrm flipV="1">
          <a:off x="13703300" y="6513547"/>
          <a:ext cx="889000" cy="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5" name="フローチャート: 判断 534">
          <a:extLst>
            <a:ext uri="{FF2B5EF4-FFF2-40B4-BE49-F238E27FC236}">
              <a16:creationId xmlns="" xmlns:a16="http://schemas.microsoft.com/office/drawing/2014/main" id="{00000000-0008-0000-0700-000017020000}"/>
            </a:ext>
          </a:extLst>
        </xdr:cNvPr>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167468</xdr:rowOff>
    </xdr:from>
    <xdr:ext cx="534377"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4325111" y="61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169712</xdr:rowOff>
    </xdr:from>
    <xdr:to>
      <xdr:col>71</xdr:col>
      <xdr:colOff>177800</xdr:colOff>
      <xdr:row>38</xdr:row>
      <xdr:rowOff>2877</xdr:rowOff>
    </xdr:to>
    <xdr:cxnSp macro="">
      <xdr:nvCxnSpPr>
        <xdr:cNvPr id="537" name="直線コネクタ 536">
          <a:extLst>
            <a:ext uri="{FF2B5EF4-FFF2-40B4-BE49-F238E27FC236}">
              <a16:creationId xmlns="" xmlns:a16="http://schemas.microsoft.com/office/drawing/2014/main" id="{00000000-0008-0000-0700-000019020000}"/>
            </a:ext>
          </a:extLst>
        </xdr:cNvPr>
        <xdr:cNvCxnSpPr/>
      </xdr:nvCxnSpPr>
      <xdr:spPr>
        <a:xfrm>
          <a:off x="12814300" y="6513362"/>
          <a:ext cx="889000" cy="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8" name="フローチャート: 判断 537">
          <a:extLst>
            <a:ext uri="{FF2B5EF4-FFF2-40B4-BE49-F238E27FC236}">
              <a16:creationId xmlns="" xmlns:a16="http://schemas.microsoft.com/office/drawing/2014/main" id="{00000000-0008-0000-0700-00001A020000}"/>
            </a:ext>
          </a:extLst>
        </xdr:cNvPr>
        <xdr:cNvSpPr/>
      </xdr:nvSpPr>
      <xdr:spPr>
        <a:xfrm>
          <a:off x="13652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3436111" y="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40" name="フローチャート: 判断 539">
          <a:extLst>
            <a:ext uri="{FF2B5EF4-FFF2-40B4-BE49-F238E27FC236}">
              <a16:creationId xmlns="" xmlns:a16="http://schemas.microsoft.com/office/drawing/2014/main" id="{00000000-0008-0000-0700-00001C020000}"/>
            </a:ext>
          </a:extLst>
        </xdr:cNvPr>
        <xdr:cNvSpPr/>
      </xdr:nvSpPr>
      <xdr:spPr>
        <a:xfrm>
          <a:off x="12763500" y="639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41" name="テキスト ボックス 540">
          <a:extLst>
            <a:ext uri="{FF2B5EF4-FFF2-40B4-BE49-F238E27FC236}">
              <a16:creationId xmlns="" xmlns:a16="http://schemas.microsoft.com/office/drawing/2014/main" id="{00000000-0008-0000-0700-00001D020000}"/>
            </a:ext>
          </a:extLst>
        </xdr:cNvPr>
        <xdr:cNvSpPr txBox="1"/>
      </xdr:nvSpPr>
      <xdr:spPr>
        <a:xfrm>
          <a:off x="12547111" y="61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73573</xdr:rowOff>
    </xdr:from>
    <xdr:to>
      <xdr:col>85</xdr:col>
      <xdr:colOff>177800</xdr:colOff>
      <xdr:row>38</xdr:row>
      <xdr:rowOff>3723</xdr:rowOff>
    </xdr:to>
    <xdr:sp macro="" textlink="">
      <xdr:nvSpPr>
        <xdr:cNvPr id="547" name="楕円 546">
          <a:extLst>
            <a:ext uri="{FF2B5EF4-FFF2-40B4-BE49-F238E27FC236}">
              <a16:creationId xmlns="" xmlns:a16="http://schemas.microsoft.com/office/drawing/2014/main" id="{00000000-0008-0000-0700-000023020000}"/>
            </a:ext>
          </a:extLst>
        </xdr:cNvPr>
        <xdr:cNvSpPr/>
      </xdr:nvSpPr>
      <xdr:spPr>
        <a:xfrm>
          <a:off x="16268700" y="641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52000</xdr:rowOff>
    </xdr:from>
    <xdr:ext cx="534377" cy="259045"/>
    <xdr:sp macro="" textlink="">
      <xdr:nvSpPr>
        <xdr:cNvPr id="548" name="消防費該当値テキスト">
          <a:extLst>
            <a:ext uri="{FF2B5EF4-FFF2-40B4-BE49-F238E27FC236}">
              <a16:creationId xmlns="" xmlns:a16="http://schemas.microsoft.com/office/drawing/2014/main" id="{00000000-0008-0000-0700-000024020000}"/>
            </a:ext>
          </a:extLst>
        </xdr:cNvPr>
        <xdr:cNvSpPr txBox="1"/>
      </xdr:nvSpPr>
      <xdr:spPr>
        <a:xfrm>
          <a:off x="16370300" y="639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49494</xdr:rowOff>
    </xdr:from>
    <xdr:to>
      <xdr:col>81</xdr:col>
      <xdr:colOff>101600</xdr:colOff>
      <xdr:row>37</xdr:row>
      <xdr:rowOff>151094</xdr:rowOff>
    </xdr:to>
    <xdr:sp macro="" textlink="">
      <xdr:nvSpPr>
        <xdr:cNvPr id="549" name="楕円 548">
          <a:extLst>
            <a:ext uri="{FF2B5EF4-FFF2-40B4-BE49-F238E27FC236}">
              <a16:creationId xmlns="" xmlns:a16="http://schemas.microsoft.com/office/drawing/2014/main" id="{00000000-0008-0000-0700-000025020000}"/>
            </a:ext>
          </a:extLst>
        </xdr:cNvPr>
        <xdr:cNvSpPr/>
      </xdr:nvSpPr>
      <xdr:spPr>
        <a:xfrm>
          <a:off x="15430500" y="639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142221</xdr:rowOff>
    </xdr:from>
    <xdr:ext cx="534377" cy="259045"/>
    <xdr:sp macro="" textlink="">
      <xdr:nvSpPr>
        <xdr:cNvPr id="550" name="テキスト ボックス 549">
          <a:extLst>
            <a:ext uri="{FF2B5EF4-FFF2-40B4-BE49-F238E27FC236}">
              <a16:creationId xmlns="" xmlns:a16="http://schemas.microsoft.com/office/drawing/2014/main" id="{00000000-0008-0000-0700-000026020000}"/>
            </a:ext>
          </a:extLst>
        </xdr:cNvPr>
        <xdr:cNvSpPr txBox="1"/>
      </xdr:nvSpPr>
      <xdr:spPr>
        <a:xfrm>
          <a:off x="15214111" y="648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119097</xdr:rowOff>
    </xdr:from>
    <xdr:to>
      <xdr:col>76</xdr:col>
      <xdr:colOff>165100</xdr:colOff>
      <xdr:row>38</xdr:row>
      <xdr:rowOff>49247</xdr:rowOff>
    </xdr:to>
    <xdr:sp macro="" textlink="">
      <xdr:nvSpPr>
        <xdr:cNvPr id="551" name="楕円 550">
          <a:extLst>
            <a:ext uri="{FF2B5EF4-FFF2-40B4-BE49-F238E27FC236}">
              <a16:creationId xmlns="" xmlns:a16="http://schemas.microsoft.com/office/drawing/2014/main" id="{00000000-0008-0000-0700-000027020000}"/>
            </a:ext>
          </a:extLst>
        </xdr:cNvPr>
        <xdr:cNvSpPr/>
      </xdr:nvSpPr>
      <xdr:spPr>
        <a:xfrm>
          <a:off x="14541500" y="646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40374</xdr:rowOff>
    </xdr:from>
    <xdr:ext cx="534377" cy="259045"/>
    <xdr:sp macro="" textlink="">
      <xdr:nvSpPr>
        <xdr:cNvPr id="552" name="テキスト ボックス 551">
          <a:extLst>
            <a:ext uri="{FF2B5EF4-FFF2-40B4-BE49-F238E27FC236}">
              <a16:creationId xmlns="" xmlns:a16="http://schemas.microsoft.com/office/drawing/2014/main" id="{00000000-0008-0000-0700-000028020000}"/>
            </a:ext>
          </a:extLst>
        </xdr:cNvPr>
        <xdr:cNvSpPr txBox="1"/>
      </xdr:nvSpPr>
      <xdr:spPr>
        <a:xfrm>
          <a:off x="14325111" y="655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123527</xdr:rowOff>
    </xdr:from>
    <xdr:to>
      <xdr:col>72</xdr:col>
      <xdr:colOff>38100</xdr:colOff>
      <xdr:row>38</xdr:row>
      <xdr:rowOff>53677</xdr:rowOff>
    </xdr:to>
    <xdr:sp macro="" textlink="">
      <xdr:nvSpPr>
        <xdr:cNvPr id="553" name="楕円 552">
          <a:extLst>
            <a:ext uri="{FF2B5EF4-FFF2-40B4-BE49-F238E27FC236}">
              <a16:creationId xmlns="" xmlns:a16="http://schemas.microsoft.com/office/drawing/2014/main" id="{00000000-0008-0000-0700-000029020000}"/>
            </a:ext>
          </a:extLst>
        </xdr:cNvPr>
        <xdr:cNvSpPr/>
      </xdr:nvSpPr>
      <xdr:spPr>
        <a:xfrm>
          <a:off x="13652500" y="646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44804</xdr:rowOff>
    </xdr:from>
    <xdr:ext cx="534377" cy="259045"/>
    <xdr:sp macro="" textlink="">
      <xdr:nvSpPr>
        <xdr:cNvPr id="554" name="テキスト ボックス 553">
          <a:extLst>
            <a:ext uri="{FF2B5EF4-FFF2-40B4-BE49-F238E27FC236}">
              <a16:creationId xmlns="" xmlns:a16="http://schemas.microsoft.com/office/drawing/2014/main" id="{00000000-0008-0000-0700-00002A020000}"/>
            </a:ext>
          </a:extLst>
        </xdr:cNvPr>
        <xdr:cNvSpPr txBox="1"/>
      </xdr:nvSpPr>
      <xdr:spPr>
        <a:xfrm>
          <a:off x="13436111" y="655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118912</xdr:rowOff>
    </xdr:from>
    <xdr:to>
      <xdr:col>67</xdr:col>
      <xdr:colOff>101600</xdr:colOff>
      <xdr:row>38</xdr:row>
      <xdr:rowOff>49062</xdr:rowOff>
    </xdr:to>
    <xdr:sp macro="" textlink="">
      <xdr:nvSpPr>
        <xdr:cNvPr id="555" name="楕円 554">
          <a:extLst>
            <a:ext uri="{FF2B5EF4-FFF2-40B4-BE49-F238E27FC236}">
              <a16:creationId xmlns="" xmlns:a16="http://schemas.microsoft.com/office/drawing/2014/main" id="{00000000-0008-0000-0700-00002B020000}"/>
            </a:ext>
          </a:extLst>
        </xdr:cNvPr>
        <xdr:cNvSpPr/>
      </xdr:nvSpPr>
      <xdr:spPr>
        <a:xfrm>
          <a:off x="12763500" y="64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40189</xdr:rowOff>
    </xdr:from>
    <xdr:ext cx="534377" cy="259045"/>
    <xdr:sp macro="" textlink="">
      <xdr:nvSpPr>
        <xdr:cNvPr id="556" name="テキスト ボックス 555">
          <a:extLst>
            <a:ext uri="{FF2B5EF4-FFF2-40B4-BE49-F238E27FC236}">
              <a16:creationId xmlns="" xmlns:a16="http://schemas.microsoft.com/office/drawing/2014/main" id="{00000000-0008-0000-0700-00002C020000}"/>
            </a:ext>
          </a:extLst>
        </xdr:cNvPr>
        <xdr:cNvSpPr txBox="1"/>
      </xdr:nvSpPr>
      <xdr:spPr>
        <a:xfrm>
          <a:off x="12547111" y="655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8" name="テキスト ボックス 567">
          <a:extLst>
            <a:ext uri="{FF2B5EF4-FFF2-40B4-BE49-F238E27FC236}">
              <a16:creationId xmlns="" xmlns:a16="http://schemas.microsoft.com/office/drawing/2014/main" id="{00000000-0008-0000-0700-00003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70" name="テキスト ボックス 569">
          <a:extLst>
            <a:ext uri="{FF2B5EF4-FFF2-40B4-BE49-F238E27FC236}">
              <a16:creationId xmlns="" xmlns:a16="http://schemas.microsoft.com/office/drawing/2014/main" id="{00000000-0008-0000-0700-00003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2" name="テキスト ボックス 571">
          <a:extLst>
            <a:ext uri="{FF2B5EF4-FFF2-40B4-BE49-F238E27FC236}">
              <a16:creationId xmlns="" xmlns:a16="http://schemas.microsoft.com/office/drawing/2014/main" id="{00000000-0008-0000-0700-00003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9" name="教育費最小値テキスト">
          <a:extLst>
            <a:ext uri="{FF2B5EF4-FFF2-40B4-BE49-F238E27FC236}">
              <a16:creationId xmlns="" xmlns:a16="http://schemas.microsoft.com/office/drawing/2014/main" id="{00000000-0008-0000-0700-000043020000}"/>
            </a:ext>
          </a:extLst>
        </xdr:cNvPr>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80" name="直線コネクタ 579">
          <a:extLst>
            <a:ext uri="{FF2B5EF4-FFF2-40B4-BE49-F238E27FC236}">
              <a16:creationId xmlns="" xmlns:a16="http://schemas.microsoft.com/office/drawing/2014/main" id="{00000000-0008-0000-0700-000044020000}"/>
            </a:ext>
          </a:extLst>
        </xdr:cNvPr>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81" name="教育費最大値テキスト">
          <a:extLst>
            <a:ext uri="{FF2B5EF4-FFF2-40B4-BE49-F238E27FC236}">
              <a16:creationId xmlns="" xmlns:a16="http://schemas.microsoft.com/office/drawing/2014/main" id="{00000000-0008-0000-0700-000045020000}"/>
            </a:ext>
          </a:extLst>
        </xdr:cNvPr>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2" name="直線コネクタ 581">
          <a:extLst>
            <a:ext uri="{FF2B5EF4-FFF2-40B4-BE49-F238E27FC236}">
              <a16:creationId xmlns="" xmlns:a16="http://schemas.microsoft.com/office/drawing/2014/main" id="{00000000-0008-0000-0700-000046020000}"/>
            </a:ext>
          </a:extLst>
        </xdr:cNvPr>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163099</xdr:rowOff>
    </xdr:from>
    <xdr:to>
      <xdr:col>85</xdr:col>
      <xdr:colOff>127000</xdr:colOff>
      <xdr:row>57</xdr:row>
      <xdr:rowOff>48219</xdr:rowOff>
    </xdr:to>
    <xdr:cxnSp macro="">
      <xdr:nvCxnSpPr>
        <xdr:cNvPr id="583" name="直線コネクタ 582">
          <a:extLst>
            <a:ext uri="{FF2B5EF4-FFF2-40B4-BE49-F238E27FC236}">
              <a16:creationId xmlns="" xmlns:a16="http://schemas.microsoft.com/office/drawing/2014/main" id="{00000000-0008-0000-0700-000047020000}"/>
            </a:ext>
          </a:extLst>
        </xdr:cNvPr>
        <xdr:cNvCxnSpPr/>
      </xdr:nvCxnSpPr>
      <xdr:spPr>
        <a:xfrm flipV="1">
          <a:off x="15481300" y="9764299"/>
          <a:ext cx="838200" cy="5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123134</xdr:rowOff>
    </xdr:from>
    <xdr:ext cx="534377" cy="259045"/>
    <xdr:sp macro="" textlink="">
      <xdr:nvSpPr>
        <xdr:cNvPr id="584" name="教育費平均値テキスト">
          <a:extLst>
            <a:ext uri="{FF2B5EF4-FFF2-40B4-BE49-F238E27FC236}">
              <a16:creationId xmlns="" xmlns:a16="http://schemas.microsoft.com/office/drawing/2014/main" id="{00000000-0008-0000-0700-000048020000}"/>
            </a:ext>
          </a:extLst>
        </xdr:cNvPr>
        <xdr:cNvSpPr txBox="1"/>
      </xdr:nvSpPr>
      <xdr:spPr>
        <a:xfrm>
          <a:off x="16370300" y="9552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5" name="フローチャート: 判断 584">
          <a:extLst>
            <a:ext uri="{FF2B5EF4-FFF2-40B4-BE49-F238E27FC236}">
              <a16:creationId xmlns="" xmlns:a16="http://schemas.microsoft.com/office/drawing/2014/main" id="{00000000-0008-0000-0700-000049020000}"/>
            </a:ext>
          </a:extLst>
        </xdr:cNvPr>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34037</xdr:rowOff>
    </xdr:from>
    <xdr:to>
      <xdr:col>81</xdr:col>
      <xdr:colOff>50800</xdr:colOff>
      <xdr:row>57</xdr:row>
      <xdr:rowOff>48219</xdr:rowOff>
    </xdr:to>
    <xdr:cxnSp macro="">
      <xdr:nvCxnSpPr>
        <xdr:cNvPr id="586" name="直線コネクタ 585">
          <a:extLst>
            <a:ext uri="{FF2B5EF4-FFF2-40B4-BE49-F238E27FC236}">
              <a16:creationId xmlns="" xmlns:a16="http://schemas.microsoft.com/office/drawing/2014/main" id="{00000000-0008-0000-0700-00004A020000}"/>
            </a:ext>
          </a:extLst>
        </xdr:cNvPr>
        <xdr:cNvCxnSpPr/>
      </xdr:nvCxnSpPr>
      <xdr:spPr>
        <a:xfrm>
          <a:off x="14592300" y="9806687"/>
          <a:ext cx="889000" cy="1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7" name="フローチャート: 判断 586">
          <a:extLst>
            <a:ext uri="{FF2B5EF4-FFF2-40B4-BE49-F238E27FC236}">
              <a16:creationId xmlns="" xmlns:a16="http://schemas.microsoft.com/office/drawing/2014/main" id="{00000000-0008-0000-0700-00004B020000}"/>
            </a:ext>
          </a:extLst>
        </xdr:cNvPr>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20531</xdr:rowOff>
    </xdr:from>
    <xdr:ext cx="534377"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5214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34037</xdr:rowOff>
    </xdr:from>
    <xdr:to>
      <xdr:col>76</xdr:col>
      <xdr:colOff>114300</xdr:colOff>
      <xdr:row>57</xdr:row>
      <xdr:rowOff>58369</xdr:rowOff>
    </xdr:to>
    <xdr:cxnSp macro="">
      <xdr:nvCxnSpPr>
        <xdr:cNvPr id="589" name="直線コネクタ 588">
          <a:extLst>
            <a:ext uri="{FF2B5EF4-FFF2-40B4-BE49-F238E27FC236}">
              <a16:creationId xmlns="" xmlns:a16="http://schemas.microsoft.com/office/drawing/2014/main" id="{00000000-0008-0000-0700-00004D020000}"/>
            </a:ext>
          </a:extLst>
        </xdr:cNvPr>
        <xdr:cNvCxnSpPr/>
      </xdr:nvCxnSpPr>
      <xdr:spPr>
        <a:xfrm flipV="1">
          <a:off x="13703300" y="9806687"/>
          <a:ext cx="889000" cy="2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90" name="フローチャート: 判断 589">
          <a:extLst>
            <a:ext uri="{FF2B5EF4-FFF2-40B4-BE49-F238E27FC236}">
              <a16:creationId xmlns="" xmlns:a16="http://schemas.microsoft.com/office/drawing/2014/main" id="{00000000-0008-0000-0700-00004E020000}"/>
            </a:ext>
          </a:extLst>
        </xdr:cNvPr>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44725</xdr:rowOff>
    </xdr:from>
    <xdr:ext cx="534377" cy="259045"/>
    <xdr:sp macro="" textlink="">
      <xdr:nvSpPr>
        <xdr:cNvPr id="591" name="テキスト ボックス 590">
          <a:extLst>
            <a:ext uri="{FF2B5EF4-FFF2-40B4-BE49-F238E27FC236}">
              <a16:creationId xmlns="" xmlns:a16="http://schemas.microsoft.com/office/drawing/2014/main" id="{00000000-0008-0000-0700-00004F020000}"/>
            </a:ext>
          </a:extLst>
        </xdr:cNvPr>
        <xdr:cNvSpPr txBox="1"/>
      </xdr:nvSpPr>
      <xdr:spPr>
        <a:xfrm>
          <a:off x="14325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58369</xdr:rowOff>
    </xdr:from>
    <xdr:to>
      <xdr:col>71</xdr:col>
      <xdr:colOff>177800</xdr:colOff>
      <xdr:row>57</xdr:row>
      <xdr:rowOff>63695</xdr:rowOff>
    </xdr:to>
    <xdr:cxnSp macro="">
      <xdr:nvCxnSpPr>
        <xdr:cNvPr id="592" name="直線コネクタ 591">
          <a:extLst>
            <a:ext uri="{FF2B5EF4-FFF2-40B4-BE49-F238E27FC236}">
              <a16:creationId xmlns="" xmlns:a16="http://schemas.microsoft.com/office/drawing/2014/main" id="{00000000-0008-0000-0700-000050020000}"/>
            </a:ext>
          </a:extLst>
        </xdr:cNvPr>
        <xdr:cNvCxnSpPr/>
      </xdr:nvCxnSpPr>
      <xdr:spPr>
        <a:xfrm flipV="1">
          <a:off x="12814300" y="9831019"/>
          <a:ext cx="8890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3" name="フローチャート: 判断 592">
          <a:extLst>
            <a:ext uri="{FF2B5EF4-FFF2-40B4-BE49-F238E27FC236}">
              <a16:creationId xmlns="" xmlns:a16="http://schemas.microsoft.com/office/drawing/2014/main" id="{00000000-0008-0000-0700-000051020000}"/>
            </a:ext>
          </a:extLst>
        </xdr:cNvPr>
        <xdr:cNvSpPr/>
      </xdr:nvSpPr>
      <xdr:spPr>
        <a:xfrm>
          <a:off x="13652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3436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5" name="フローチャート: 判断 594">
          <a:extLst>
            <a:ext uri="{FF2B5EF4-FFF2-40B4-BE49-F238E27FC236}">
              <a16:creationId xmlns="" xmlns:a16="http://schemas.microsoft.com/office/drawing/2014/main" id="{00000000-0008-0000-0700-000053020000}"/>
            </a:ext>
          </a:extLst>
        </xdr:cNvPr>
        <xdr:cNvSpPr/>
      </xdr:nvSpPr>
      <xdr:spPr>
        <a:xfrm>
          <a:off x="12763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26648</xdr:rowOff>
    </xdr:from>
    <xdr:ext cx="534377" cy="259045"/>
    <xdr:sp macro="" textlink="">
      <xdr:nvSpPr>
        <xdr:cNvPr id="596" name="テキスト ボックス 595">
          <a:extLst>
            <a:ext uri="{FF2B5EF4-FFF2-40B4-BE49-F238E27FC236}">
              <a16:creationId xmlns="" xmlns:a16="http://schemas.microsoft.com/office/drawing/2014/main" id="{00000000-0008-0000-0700-000054020000}"/>
            </a:ext>
          </a:extLst>
        </xdr:cNvPr>
        <xdr:cNvSpPr txBox="1"/>
      </xdr:nvSpPr>
      <xdr:spPr>
        <a:xfrm>
          <a:off x="12547111" y="945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112299</xdr:rowOff>
    </xdr:from>
    <xdr:to>
      <xdr:col>85</xdr:col>
      <xdr:colOff>177800</xdr:colOff>
      <xdr:row>57</xdr:row>
      <xdr:rowOff>42449</xdr:rowOff>
    </xdr:to>
    <xdr:sp macro="" textlink="">
      <xdr:nvSpPr>
        <xdr:cNvPr id="602" name="楕円 601">
          <a:extLst>
            <a:ext uri="{FF2B5EF4-FFF2-40B4-BE49-F238E27FC236}">
              <a16:creationId xmlns="" xmlns:a16="http://schemas.microsoft.com/office/drawing/2014/main" id="{00000000-0008-0000-0700-00005A020000}"/>
            </a:ext>
          </a:extLst>
        </xdr:cNvPr>
        <xdr:cNvSpPr/>
      </xdr:nvSpPr>
      <xdr:spPr>
        <a:xfrm>
          <a:off x="16268700" y="971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90726</xdr:rowOff>
    </xdr:from>
    <xdr:ext cx="534377" cy="259045"/>
    <xdr:sp macro="" textlink="">
      <xdr:nvSpPr>
        <xdr:cNvPr id="603" name="教育費該当値テキスト">
          <a:extLst>
            <a:ext uri="{FF2B5EF4-FFF2-40B4-BE49-F238E27FC236}">
              <a16:creationId xmlns="" xmlns:a16="http://schemas.microsoft.com/office/drawing/2014/main" id="{00000000-0008-0000-0700-00005B020000}"/>
            </a:ext>
          </a:extLst>
        </xdr:cNvPr>
        <xdr:cNvSpPr txBox="1"/>
      </xdr:nvSpPr>
      <xdr:spPr>
        <a:xfrm>
          <a:off x="16370300" y="969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168869</xdr:rowOff>
    </xdr:from>
    <xdr:to>
      <xdr:col>81</xdr:col>
      <xdr:colOff>101600</xdr:colOff>
      <xdr:row>57</xdr:row>
      <xdr:rowOff>99019</xdr:rowOff>
    </xdr:to>
    <xdr:sp macro="" textlink="">
      <xdr:nvSpPr>
        <xdr:cNvPr id="604" name="楕円 603">
          <a:extLst>
            <a:ext uri="{FF2B5EF4-FFF2-40B4-BE49-F238E27FC236}">
              <a16:creationId xmlns="" xmlns:a16="http://schemas.microsoft.com/office/drawing/2014/main" id="{00000000-0008-0000-0700-00005C020000}"/>
            </a:ext>
          </a:extLst>
        </xdr:cNvPr>
        <xdr:cNvSpPr/>
      </xdr:nvSpPr>
      <xdr:spPr>
        <a:xfrm>
          <a:off x="15430500" y="977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90146</xdr:rowOff>
    </xdr:from>
    <xdr:ext cx="534377" cy="259045"/>
    <xdr:sp macro="" textlink="">
      <xdr:nvSpPr>
        <xdr:cNvPr id="605" name="テキスト ボックス 604">
          <a:extLst>
            <a:ext uri="{FF2B5EF4-FFF2-40B4-BE49-F238E27FC236}">
              <a16:creationId xmlns="" xmlns:a16="http://schemas.microsoft.com/office/drawing/2014/main" id="{00000000-0008-0000-0700-00005D020000}"/>
            </a:ext>
          </a:extLst>
        </xdr:cNvPr>
        <xdr:cNvSpPr txBox="1"/>
      </xdr:nvSpPr>
      <xdr:spPr>
        <a:xfrm>
          <a:off x="15214111" y="986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154687</xdr:rowOff>
    </xdr:from>
    <xdr:to>
      <xdr:col>76</xdr:col>
      <xdr:colOff>165100</xdr:colOff>
      <xdr:row>57</xdr:row>
      <xdr:rowOff>84837</xdr:rowOff>
    </xdr:to>
    <xdr:sp macro="" textlink="">
      <xdr:nvSpPr>
        <xdr:cNvPr id="606" name="楕円 605">
          <a:extLst>
            <a:ext uri="{FF2B5EF4-FFF2-40B4-BE49-F238E27FC236}">
              <a16:creationId xmlns="" xmlns:a16="http://schemas.microsoft.com/office/drawing/2014/main" id="{00000000-0008-0000-0700-00005E020000}"/>
            </a:ext>
          </a:extLst>
        </xdr:cNvPr>
        <xdr:cNvSpPr/>
      </xdr:nvSpPr>
      <xdr:spPr>
        <a:xfrm>
          <a:off x="14541500" y="97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75964</xdr:rowOff>
    </xdr:from>
    <xdr:ext cx="534377" cy="259045"/>
    <xdr:sp macro="" textlink="">
      <xdr:nvSpPr>
        <xdr:cNvPr id="607" name="テキスト ボックス 606">
          <a:extLst>
            <a:ext uri="{FF2B5EF4-FFF2-40B4-BE49-F238E27FC236}">
              <a16:creationId xmlns="" xmlns:a16="http://schemas.microsoft.com/office/drawing/2014/main" id="{00000000-0008-0000-0700-00005F020000}"/>
            </a:ext>
          </a:extLst>
        </xdr:cNvPr>
        <xdr:cNvSpPr txBox="1"/>
      </xdr:nvSpPr>
      <xdr:spPr>
        <a:xfrm>
          <a:off x="14325111" y="984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7569</xdr:rowOff>
    </xdr:from>
    <xdr:to>
      <xdr:col>72</xdr:col>
      <xdr:colOff>38100</xdr:colOff>
      <xdr:row>57</xdr:row>
      <xdr:rowOff>109169</xdr:rowOff>
    </xdr:to>
    <xdr:sp macro="" textlink="">
      <xdr:nvSpPr>
        <xdr:cNvPr id="608" name="楕円 607">
          <a:extLst>
            <a:ext uri="{FF2B5EF4-FFF2-40B4-BE49-F238E27FC236}">
              <a16:creationId xmlns="" xmlns:a16="http://schemas.microsoft.com/office/drawing/2014/main" id="{00000000-0008-0000-0700-000060020000}"/>
            </a:ext>
          </a:extLst>
        </xdr:cNvPr>
        <xdr:cNvSpPr/>
      </xdr:nvSpPr>
      <xdr:spPr>
        <a:xfrm>
          <a:off x="13652500" y="97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100296</xdr:rowOff>
    </xdr:from>
    <xdr:ext cx="534377" cy="259045"/>
    <xdr:sp macro="" textlink="">
      <xdr:nvSpPr>
        <xdr:cNvPr id="609" name="テキスト ボックス 608">
          <a:extLst>
            <a:ext uri="{FF2B5EF4-FFF2-40B4-BE49-F238E27FC236}">
              <a16:creationId xmlns="" xmlns:a16="http://schemas.microsoft.com/office/drawing/2014/main" id="{00000000-0008-0000-0700-000061020000}"/>
            </a:ext>
          </a:extLst>
        </xdr:cNvPr>
        <xdr:cNvSpPr txBox="1"/>
      </xdr:nvSpPr>
      <xdr:spPr>
        <a:xfrm>
          <a:off x="13436111" y="98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12895</xdr:rowOff>
    </xdr:from>
    <xdr:to>
      <xdr:col>67</xdr:col>
      <xdr:colOff>101600</xdr:colOff>
      <xdr:row>57</xdr:row>
      <xdr:rowOff>114495</xdr:rowOff>
    </xdr:to>
    <xdr:sp macro="" textlink="">
      <xdr:nvSpPr>
        <xdr:cNvPr id="610" name="楕円 609">
          <a:extLst>
            <a:ext uri="{FF2B5EF4-FFF2-40B4-BE49-F238E27FC236}">
              <a16:creationId xmlns="" xmlns:a16="http://schemas.microsoft.com/office/drawing/2014/main" id="{00000000-0008-0000-0700-000062020000}"/>
            </a:ext>
          </a:extLst>
        </xdr:cNvPr>
        <xdr:cNvSpPr/>
      </xdr:nvSpPr>
      <xdr:spPr>
        <a:xfrm>
          <a:off x="12763500" y="978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105622</xdr:rowOff>
    </xdr:from>
    <xdr:ext cx="534377" cy="259045"/>
    <xdr:sp macro="" textlink="">
      <xdr:nvSpPr>
        <xdr:cNvPr id="611" name="テキスト ボックス 610">
          <a:extLst>
            <a:ext uri="{FF2B5EF4-FFF2-40B4-BE49-F238E27FC236}">
              <a16:creationId xmlns="" xmlns:a16="http://schemas.microsoft.com/office/drawing/2014/main" id="{00000000-0008-0000-0700-000063020000}"/>
            </a:ext>
          </a:extLst>
        </xdr:cNvPr>
        <xdr:cNvSpPr txBox="1"/>
      </xdr:nvSpPr>
      <xdr:spPr>
        <a:xfrm>
          <a:off x="12547111" y="987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5" name="テキスト ボックス 624">
          <a:extLst>
            <a:ext uri="{FF2B5EF4-FFF2-40B4-BE49-F238E27FC236}">
              <a16:creationId xmlns="" xmlns:a16="http://schemas.microsoft.com/office/drawing/2014/main" id="{00000000-0008-0000-0700-00007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a:extLst>
            <a:ext uri="{FF2B5EF4-FFF2-40B4-BE49-F238E27FC236}">
              <a16:creationId xmlns="" xmlns:a16="http://schemas.microsoft.com/office/drawing/2014/main" id="{00000000-0008-0000-0700-00007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a:extLst>
            <a:ext uri="{FF2B5EF4-FFF2-40B4-BE49-F238E27FC236}">
              <a16:creationId xmlns="" xmlns:a16="http://schemas.microsoft.com/office/drawing/2014/main" id="{00000000-0008-0000-0700-00007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3" name="テキスト ボックス 632">
          <a:extLst>
            <a:ext uri="{FF2B5EF4-FFF2-40B4-BE49-F238E27FC236}">
              <a16:creationId xmlns="" xmlns:a16="http://schemas.microsoft.com/office/drawing/2014/main" id="{00000000-0008-0000-0700-000079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5" name="直線コネクタ 634">
          <a:extLst>
            <a:ext uri="{FF2B5EF4-FFF2-40B4-BE49-F238E27FC236}">
              <a16:creationId xmlns="" xmlns:a16="http://schemas.microsoft.com/office/drawing/2014/main" id="{00000000-0008-0000-0700-00007B020000}"/>
            </a:ext>
          </a:extLst>
        </xdr:cNvPr>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6" name="災害復旧費最小値テキスト">
          <a:extLst>
            <a:ext uri="{FF2B5EF4-FFF2-40B4-BE49-F238E27FC236}">
              <a16:creationId xmlns="" xmlns:a16="http://schemas.microsoft.com/office/drawing/2014/main" id="{00000000-0008-0000-0700-00007C020000}"/>
            </a:ext>
          </a:extLst>
        </xdr:cNvPr>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8" name="災害復旧費最大値テキスト">
          <a:extLst>
            <a:ext uri="{FF2B5EF4-FFF2-40B4-BE49-F238E27FC236}">
              <a16:creationId xmlns="" xmlns:a16="http://schemas.microsoft.com/office/drawing/2014/main" id="{00000000-0008-0000-0700-00007E020000}"/>
            </a:ext>
          </a:extLst>
        </xdr:cNvPr>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9" name="直線コネクタ 638">
          <a:extLst>
            <a:ext uri="{FF2B5EF4-FFF2-40B4-BE49-F238E27FC236}">
              <a16:creationId xmlns="" xmlns:a16="http://schemas.microsoft.com/office/drawing/2014/main" id="{00000000-0008-0000-0700-00007F020000}"/>
            </a:ext>
          </a:extLst>
        </xdr:cNvPr>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166808</xdr:rowOff>
    </xdr:from>
    <xdr:to>
      <xdr:col>85</xdr:col>
      <xdr:colOff>127000</xdr:colOff>
      <xdr:row>79</xdr:row>
      <xdr:rowOff>15918</xdr:rowOff>
    </xdr:to>
    <xdr:cxnSp macro="">
      <xdr:nvCxnSpPr>
        <xdr:cNvPr id="640" name="直線コネクタ 639">
          <a:extLst>
            <a:ext uri="{FF2B5EF4-FFF2-40B4-BE49-F238E27FC236}">
              <a16:creationId xmlns="" xmlns:a16="http://schemas.microsoft.com/office/drawing/2014/main" id="{00000000-0008-0000-0700-000080020000}"/>
            </a:ext>
          </a:extLst>
        </xdr:cNvPr>
        <xdr:cNvCxnSpPr/>
      </xdr:nvCxnSpPr>
      <xdr:spPr>
        <a:xfrm flipV="1">
          <a:off x="15481300" y="13539908"/>
          <a:ext cx="838200" cy="2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124978</xdr:rowOff>
    </xdr:from>
    <xdr:ext cx="469744" cy="259045"/>
    <xdr:sp macro="" textlink="">
      <xdr:nvSpPr>
        <xdr:cNvPr id="641" name="災害復旧費平均値テキスト">
          <a:extLst>
            <a:ext uri="{FF2B5EF4-FFF2-40B4-BE49-F238E27FC236}">
              <a16:creationId xmlns="" xmlns:a16="http://schemas.microsoft.com/office/drawing/2014/main" id="{00000000-0008-0000-0700-000081020000}"/>
            </a:ext>
          </a:extLst>
        </xdr:cNvPr>
        <xdr:cNvSpPr txBox="1"/>
      </xdr:nvSpPr>
      <xdr:spPr>
        <a:xfrm>
          <a:off x="16370300" y="13498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2" name="フローチャート: 判断 641">
          <a:extLst>
            <a:ext uri="{FF2B5EF4-FFF2-40B4-BE49-F238E27FC236}">
              <a16:creationId xmlns="" xmlns:a16="http://schemas.microsoft.com/office/drawing/2014/main" id="{00000000-0008-0000-0700-000082020000}"/>
            </a:ext>
          </a:extLst>
        </xdr:cNvPr>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15918</xdr:rowOff>
    </xdr:from>
    <xdr:to>
      <xdr:col>81</xdr:col>
      <xdr:colOff>50800</xdr:colOff>
      <xdr:row>79</xdr:row>
      <xdr:rowOff>36206</xdr:rowOff>
    </xdr:to>
    <xdr:cxnSp macro="">
      <xdr:nvCxnSpPr>
        <xdr:cNvPr id="643" name="直線コネクタ 642">
          <a:extLst>
            <a:ext uri="{FF2B5EF4-FFF2-40B4-BE49-F238E27FC236}">
              <a16:creationId xmlns="" xmlns:a16="http://schemas.microsoft.com/office/drawing/2014/main" id="{00000000-0008-0000-0700-000083020000}"/>
            </a:ext>
          </a:extLst>
        </xdr:cNvPr>
        <xdr:cNvCxnSpPr/>
      </xdr:nvCxnSpPr>
      <xdr:spPr>
        <a:xfrm flipV="1">
          <a:off x="14592300" y="13560468"/>
          <a:ext cx="889000" cy="2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4" name="フローチャート: 判断 643">
          <a:extLst>
            <a:ext uri="{FF2B5EF4-FFF2-40B4-BE49-F238E27FC236}">
              <a16:creationId xmlns="" xmlns:a16="http://schemas.microsoft.com/office/drawing/2014/main" id="{00000000-0008-0000-0700-000084020000}"/>
            </a:ext>
          </a:extLst>
        </xdr:cNvPr>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68834</xdr:rowOff>
    </xdr:from>
    <xdr:ext cx="469744"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5246428" y="1361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27195</xdr:rowOff>
    </xdr:from>
    <xdr:to>
      <xdr:col>76</xdr:col>
      <xdr:colOff>114300</xdr:colOff>
      <xdr:row>79</xdr:row>
      <xdr:rowOff>36206</xdr:rowOff>
    </xdr:to>
    <xdr:cxnSp macro="">
      <xdr:nvCxnSpPr>
        <xdr:cNvPr id="646" name="直線コネクタ 645">
          <a:extLst>
            <a:ext uri="{FF2B5EF4-FFF2-40B4-BE49-F238E27FC236}">
              <a16:creationId xmlns="" xmlns:a16="http://schemas.microsoft.com/office/drawing/2014/main" id="{00000000-0008-0000-0700-000086020000}"/>
            </a:ext>
          </a:extLst>
        </xdr:cNvPr>
        <xdr:cNvCxnSpPr/>
      </xdr:nvCxnSpPr>
      <xdr:spPr>
        <a:xfrm>
          <a:off x="13703300" y="13571745"/>
          <a:ext cx="8890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7" name="フローチャート: 判断 646">
          <a:extLst>
            <a:ext uri="{FF2B5EF4-FFF2-40B4-BE49-F238E27FC236}">
              <a16:creationId xmlns="" xmlns:a16="http://schemas.microsoft.com/office/drawing/2014/main" id="{00000000-0008-0000-0700-000087020000}"/>
            </a:ext>
          </a:extLst>
        </xdr:cNvPr>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99565</xdr:rowOff>
    </xdr:from>
    <xdr:ext cx="469744" cy="259045"/>
    <xdr:sp macro="" textlink="">
      <xdr:nvSpPr>
        <xdr:cNvPr id="648" name="テキスト ボックス 647">
          <a:extLst>
            <a:ext uri="{FF2B5EF4-FFF2-40B4-BE49-F238E27FC236}">
              <a16:creationId xmlns="" xmlns:a16="http://schemas.microsoft.com/office/drawing/2014/main" id="{00000000-0008-0000-0700-000088020000}"/>
            </a:ext>
          </a:extLst>
        </xdr:cNvPr>
        <xdr:cNvSpPr txBox="1"/>
      </xdr:nvSpPr>
      <xdr:spPr>
        <a:xfrm>
          <a:off x="14357428" y="1330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124741</xdr:rowOff>
    </xdr:from>
    <xdr:to>
      <xdr:col>71</xdr:col>
      <xdr:colOff>177800</xdr:colOff>
      <xdr:row>79</xdr:row>
      <xdr:rowOff>27195</xdr:rowOff>
    </xdr:to>
    <xdr:cxnSp macro="">
      <xdr:nvCxnSpPr>
        <xdr:cNvPr id="649" name="直線コネクタ 648">
          <a:extLst>
            <a:ext uri="{FF2B5EF4-FFF2-40B4-BE49-F238E27FC236}">
              <a16:creationId xmlns="" xmlns:a16="http://schemas.microsoft.com/office/drawing/2014/main" id="{00000000-0008-0000-0700-000089020000}"/>
            </a:ext>
          </a:extLst>
        </xdr:cNvPr>
        <xdr:cNvCxnSpPr/>
      </xdr:nvCxnSpPr>
      <xdr:spPr>
        <a:xfrm>
          <a:off x="12814300" y="13497841"/>
          <a:ext cx="889000" cy="7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50" name="フローチャート: 判断 649">
          <a:extLst>
            <a:ext uri="{FF2B5EF4-FFF2-40B4-BE49-F238E27FC236}">
              <a16:creationId xmlns="" xmlns:a16="http://schemas.microsoft.com/office/drawing/2014/main" id="{00000000-0008-0000-0700-00008A020000}"/>
            </a:ext>
          </a:extLst>
        </xdr:cNvPr>
        <xdr:cNvSpPr/>
      </xdr:nvSpPr>
      <xdr:spPr>
        <a:xfrm>
          <a:off x="13652500" y="1352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75195</xdr:rowOff>
    </xdr:from>
    <xdr:ext cx="469744"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3468428" y="1361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2" name="フローチャート: 判断 651">
          <a:extLst>
            <a:ext uri="{FF2B5EF4-FFF2-40B4-BE49-F238E27FC236}">
              <a16:creationId xmlns="" xmlns:a16="http://schemas.microsoft.com/office/drawing/2014/main" id="{00000000-0008-0000-0700-00008C020000}"/>
            </a:ext>
          </a:extLst>
        </xdr:cNvPr>
        <xdr:cNvSpPr/>
      </xdr:nvSpPr>
      <xdr:spPr>
        <a:xfrm>
          <a:off x="12763500" y="135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69277</xdr:rowOff>
    </xdr:from>
    <xdr:ext cx="469744"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2579428" y="1361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116008</xdr:rowOff>
    </xdr:from>
    <xdr:to>
      <xdr:col>85</xdr:col>
      <xdr:colOff>177800</xdr:colOff>
      <xdr:row>79</xdr:row>
      <xdr:rowOff>46158</xdr:rowOff>
    </xdr:to>
    <xdr:sp macro="" textlink="">
      <xdr:nvSpPr>
        <xdr:cNvPr id="659" name="楕円 658">
          <a:extLst>
            <a:ext uri="{FF2B5EF4-FFF2-40B4-BE49-F238E27FC236}">
              <a16:creationId xmlns="" xmlns:a16="http://schemas.microsoft.com/office/drawing/2014/main" id="{00000000-0008-0000-0700-000093020000}"/>
            </a:ext>
          </a:extLst>
        </xdr:cNvPr>
        <xdr:cNvSpPr/>
      </xdr:nvSpPr>
      <xdr:spPr>
        <a:xfrm>
          <a:off x="16268700" y="1348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75385</xdr:rowOff>
    </xdr:from>
    <xdr:ext cx="534377" cy="259045"/>
    <xdr:sp macro="" textlink="">
      <xdr:nvSpPr>
        <xdr:cNvPr id="660" name="災害復旧費該当値テキスト">
          <a:extLst>
            <a:ext uri="{FF2B5EF4-FFF2-40B4-BE49-F238E27FC236}">
              <a16:creationId xmlns="" xmlns:a16="http://schemas.microsoft.com/office/drawing/2014/main" id="{00000000-0008-0000-0700-000094020000}"/>
            </a:ext>
          </a:extLst>
        </xdr:cNvPr>
        <xdr:cNvSpPr txBox="1"/>
      </xdr:nvSpPr>
      <xdr:spPr>
        <a:xfrm>
          <a:off x="16370300" y="1327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136568</xdr:rowOff>
    </xdr:from>
    <xdr:to>
      <xdr:col>81</xdr:col>
      <xdr:colOff>101600</xdr:colOff>
      <xdr:row>79</xdr:row>
      <xdr:rowOff>66718</xdr:rowOff>
    </xdr:to>
    <xdr:sp macro="" textlink="">
      <xdr:nvSpPr>
        <xdr:cNvPr id="661" name="楕円 660">
          <a:extLst>
            <a:ext uri="{FF2B5EF4-FFF2-40B4-BE49-F238E27FC236}">
              <a16:creationId xmlns="" xmlns:a16="http://schemas.microsoft.com/office/drawing/2014/main" id="{00000000-0008-0000-0700-000095020000}"/>
            </a:ext>
          </a:extLst>
        </xdr:cNvPr>
        <xdr:cNvSpPr/>
      </xdr:nvSpPr>
      <xdr:spPr>
        <a:xfrm>
          <a:off x="15430500" y="1350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83245</xdr:rowOff>
    </xdr:from>
    <xdr:ext cx="534377" cy="259045"/>
    <xdr:sp macro="" textlink="">
      <xdr:nvSpPr>
        <xdr:cNvPr id="662" name="テキスト ボックス 661">
          <a:extLst>
            <a:ext uri="{FF2B5EF4-FFF2-40B4-BE49-F238E27FC236}">
              <a16:creationId xmlns="" xmlns:a16="http://schemas.microsoft.com/office/drawing/2014/main" id="{00000000-0008-0000-0700-000096020000}"/>
            </a:ext>
          </a:extLst>
        </xdr:cNvPr>
        <xdr:cNvSpPr txBox="1"/>
      </xdr:nvSpPr>
      <xdr:spPr>
        <a:xfrm>
          <a:off x="15214111" y="1328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156856</xdr:rowOff>
    </xdr:from>
    <xdr:to>
      <xdr:col>76</xdr:col>
      <xdr:colOff>165100</xdr:colOff>
      <xdr:row>79</xdr:row>
      <xdr:rowOff>87006</xdr:rowOff>
    </xdr:to>
    <xdr:sp macro="" textlink="">
      <xdr:nvSpPr>
        <xdr:cNvPr id="663" name="楕円 662">
          <a:extLst>
            <a:ext uri="{FF2B5EF4-FFF2-40B4-BE49-F238E27FC236}">
              <a16:creationId xmlns="" xmlns:a16="http://schemas.microsoft.com/office/drawing/2014/main" id="{00000000-0008-0000-0700-000097020000}"/>
            </a:ext>
          </a:extLst>
        </xdr:cNvPr>
        <xdr:cNvSpPr/>
      </xdr:nvSpPr>
      <xdr:spPr>
        <a:xfrm>
          <a:off x="14541500" y="1352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78133</xdr:rowOff>
    </xdr:from>
    <xdr:ext cx="469744" cy="259045"/>
    <xdr:sp macro="" textlink="">
      <xdr:nvSpPr>
        <xdr:cNvPr id="664" name="テキスト ボックス 663">
          <a:extLst>
            <a:ext uri="{FF2B5EF4-FFF2-40B4-BE49-F238E27FC236}">
              <a16:creationId xmlns="" xmlns:a16="http://schemas.microsoft.com/office/drawing/2014/main" id="{00000000-0008-0000-0700-000098020000}"/>
            </a:ext>
          </a:extLst>
        </xdr:cNvPr>
        <xdr:cNvSpPr txBox="1"/>
      </xdr:nvSpPr>
      <xdr:spPr>
        <a:xfrm>
          <a:off x="14357428" y="1362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147845</xdr:rowOff>
    </xdr:from>
    <xdr:to>
      <xdr:col>72</xdr:col>
      <xdr:colOff>38100</xdr:colOff>
      <xdr:row>79</xdr:row>
      <xdr:rowOff>77995</xdr:rowOff>
    </xdr:to>
    <xdr:sp macro="" textlink="">
      <xdr:nvSpPr>
        <xdr:cNvPr id="665" name="楕円 664">
          <a:extLst>
            <a:ext uri="{FF2B5EF4-FFF2-40B4-BE49-F238E27FC236}">
              <a16:creationId xmlns="" xmlns:a16="http://schemas.microsoft.com/office/drawing/2014/main" id="{00000000-0008-0000-0700-000099020000}"/>
            </a:ext>
          </a:extLst>
        </xdr:cNvPr>
        <xdr:cNvSpPr/>
      </xdr:nvSpPr>
      <xdr:spPr>
        <a:xfrm>
          <a:off x="13652500" y="135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94522</xdr:rowOff>
    </xdr:from>
    <xdr:ext cx="469744" cy="259045"/>
    <xdr:sp macro="" textlink="">
      <xdr:nvSpPr>
        <xdr:cNvPr id="666" name="テキスト ボックス 665">
          <a:extLst>
            <a:ext uri="{FF2B5EF4-FFF2-40B4-BE49-F238E27FC236}">
              <a16:creationId xmlns="" xmlns:a16="http://schemas.microsoft.com/office/drawing/2014/main" id="{00000000-0008-0000-0700-00009A020000}"/>
            </a:ext>
          </a:extLst>
        </xdr:cNvPr>
        <xdr:cNvSpPr txBox="1"/>
      </xdr:nvSpPr>
      <xdr:spPr>
        <a:xfrm>
          <a:off x="13468428" y="132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73941</xdr:rowOff>
    </xdr:from>
    <xdr:to>
      <xdr:col>67</xdr:col>
      <xdr:colOff>101600</xdr:colOff>
      <xdr:row>79</xdr:row>
      <xdr:rowOff>4091</xdr:rowOff>
    </xdr:to>
    <xdr:sp macro="" textlink="">
      <xdr:nvSpPr>
        <xdr:cNvPr id="667" name="楕円 666">
          <a:extLst>
            <a:ext uri="{FF2B5EF4-FFF2-40B4-BE49-F238E27FC236}">
              <a16:creationId xmlns="" xmlns:a16="http://schemas.microsoft.com/office/drawing/2014/main" id="{00000000-0008-0000-0700-00009B020000}"/>
            </a:ext>
          </a:extLst>
        </xdr:cNvPr>
        <xdr:cNvSpPr/>
      </xdr:nvSpPr>
      <xdr:spPr>
        <a:xfrm>
          <a:off x="12763500" y="1344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20618</xdr:rowOff>
    </xdr:from>
    <xdr:ext cx="534377" cy="259045"/>
    <xdr:sp macro="" textlink="">
      <xdr:nvSpPr>
        <xdr:cNvPr id="668" name="テキスト ボックス 667">
          <a:extLst>
            <a:ext uri="{FF2B5EF4-FFF2-40B4-BE49-F238E27FC236}">
              <a16:creationId xmlns="" xmlns:a16="http://schemas.microsoft.com/office/drawing/2014/main" id="{00000000-0008-0000-0700-00009C020000}"/>
            </a:ext>
          </a:extLst>
        </xdr:cNvPr>
        <xdr:cNvSpPr txBox="1"/>
      </xdr:nvSpPr>
      <xdr:spPr>
        <a:xfrm>
          <a:off x="12547111" y="1322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2" name="テキスト ボックス 681">
          <a:extLst>
            <a:ext uri="{FF2B5EF4-FFF2-40B4-BE49-F238E27FC236}">
              <a16:creationId xmlns="" xmlns:a16="http://schemas.microsoft.com/office/drawing/2014/main" id="{00000000-0008-0000-0700-0000A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90" name="直線コネクタ 689">
          <a:extLst>
            <a:ext uri="{FF2B5EF4-FFF2-40B4-BE49-F238E27FC236}">
              <a16:creationId xmlns="" xmlns:a16="http://schemas.microsoft.com/office/drawing/2014/main" id="{00000000-0008-0000-0700-0000B2020000}"/>
            </a:ext>
          </a:extLst>
        </xdr:cNvPr>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91" name="公債費最小値テキスト">
          <a:extLst>
            <a:ext uri="{FF2B5EF4-FFF2-40B4-BE49-F238E27FC236}">
              <a16:creationId xmlns="" xmlns:a16="http://schemas.microsoft.com/office/drawing/2014/main" id="{00000000-0008-0000-0700-0000B3020000}"/>
            </a:ext>
          </a:extLst>
        </xdr:cNvPr>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2" name="直線コネクタ 691">
          <a:extLst>
            <a:ext uri="{FF2B5EF4-FFF2-40B4-BE49-F238E27FC236}">
              <a16:creationId xmlns="" xmlns:a16="http://schemas.microsoft.com/office/drawing/2014/main" id="{00000000-0008-0000-0700-0000B4020000}"/>
            </a:ext>
          </a:extLst>
        </xdr:cNvPr>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3" name="公債費最大値テキスト">
          <a:extLst>
            <a:ext uri="{FF2B5EF4-FFF2-40B4-BE49-F238E27FC236}">
              <a16:creationId xmlns="" xmlns:a16="http://schemas.microsoft.com/office/drawing/2014/main" id="{00000000-0008-0000-0700-0000B5020000}"/>
            </a:ext>
          </a:extLst>
        </xdr:cNvPr>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4" name="直線コネクタ 693">
          <a:extLst>
            <a:ext uri="{FF2B5EF4-FFF2-40B4-BE49-F238E27FC236}">
              <a16:creationId xmlns="" xmlns:a16="http://schemas.microsoft.com/office/drawing/2014/main" id="{00000000-0008-0000-0700-0000B6020000}"/>
            </a:ext>
          </a:extLst>
        </xdr:cNvPr>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46020</xdr:rowOff>
    </xdr:from>
    <xdr:to>
      <xdr:col>85</xdr:col>
      <xdr:colOff>127000</xdr:colOff>
      <xdr:row>96</xdr:row>
      <xdr:rowOff>84539</xdr:rowOff>
    </xdr:to>
    <xdr:cxnSp macro="">
      <xdr:nvCxnSpPr>
        <xdr:cNvPr id="695" name="直線コネクタ 694">
          <a:extLst>
            <a:ext uri="{FF2B5EF4-FFF2-40B4-BE49-F238E27FC236}">
              <a16:creationId xmlns="" xmlns:a16="http://schemas.microsoft.com/office/drawing/2014/main" id="{00000000-0008-0000-0700-0000B7020000}"/>
            </a:ext>
          </a:extLst>
        </xdr:cNvPr>
        <xdr:cNvCxnSpPr/>
      </xdr:nvCxnSpPr>
      <xdr:spPr>
        <a:xfrm>
          <a:off x="15481300" y="16505220"/>
          <a:ext cx="8382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89881</xdr:rowOff>
    </xdr:from>
    <xdr:ext cx="534377" cy="259045"/>
    <xdr:sp macro="" textlink="">
      <xdr:nvSpPr>
        <xdr:cNvPr id="696" name="公債費平均値テキスト">
          <a:extLst>
            <a:ext uri="{FF2B5EF4-FFF2-40B4-BE49-F238E27FC236}">
              <a16:creationId xmlns="" xmlns:a16="http://schemas.microsoft.com/office/drawing/2014/main" id="{00000000-0008-0000-0700-0000B8020000}"/>
            </a:ext>
          </a:extLst>
        </xdr:cNvPr>
        <xdr:cNvSpPr txBox="1"/>
      </xdr:nvSpPr>
      <xdr:spPr>
        <a:xfrm>
          <a:off x="16370300" y="16549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7" name="フローチャート: 判断 696">
          <a:extLst>
            <a:ext uri="{FF2B5EF4-FFF2-40B4-BE49-F238E27FC236}">
              <a16:creationId xmlns="" xmlns:a16="http://schemas.microsoft.com/office/drawing/2014/main" id="{00000000-0008-0000-0700-0000B9020000}"/>
            </a:ext>
          </a:extLst>
        </xdr:cNvPr>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46020</xdr:rowOff>
    </xdr:from>
    <xdr:to>
      <xdr:col>81</xdr:col>
      <xdr:colOff>50800</xdr:colOff>
      <xdr:row>96</xdr:row>
      <xdr:rowOff>71056</xdr:rowOff>
    </xdr:to>
    <xdr:cxnSp macro="">
      <xdr:nvCxnSpPr>
        <xdr:cNvPr id="698" name="直線コネクタ 697">
          <a:extLst>
            <a:ext uri="{FF2B5EF4-FFF2-40B4-BE49-F238E27FC236}">
              <a16:creationId xmlns="" xmlns:a16="http://schemas.microsoft.com/office/drawing/2014/main" id="{00000000-0008-0000-0700-0000BA020000}"/>
            </a:ext>
          </a:extLst>
        </xdr:cNvPr>
        <xdr:cNvCxnSpPr/>
      </xdr:nvCxnSpPr>
      <xdr:spPr>
        <a:xfrm flipV="1">
          <a:off x="14592300" y="16505220"/>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9" name="フローチャート: 判断 698">
          <a:extLst>
            <a:ext uri="{FF2B5EF4-FFF2-40B4-BE49-F238E27FC236}">
              <a16:creationId xmlns="" xmlns:a16="http://schemas.microsoft.com/office/drawing/2014/main" id="{00000000-0008-0000-0700-0000BB020000}"/>
            </a:ext>
          </a:extLst>
        </xdr:cNvPr>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37481</xdr:rowOff>
    </xdr:from>
    <xdr:ext cx="534377"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5214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71056</xdr:rowOff>
    </xdr:from>
    <xdr:to>
      <xdr:col>76</xdr:col>
      <xdr:colOff>114300</xdr:colOff>
      <xdr:row>96</xdr:row>
      <xdr:rowOff>93833</xdr:rowOff>
    </xdr:to>
    <xdr:cxnSp macro="">
      <xdr:nvCxnSpPr>
        <xdr:cNvPr id="701" name="直線コネクタ 700">
          <a:extLst>
            <a:ext uri="{FF2B5EF4-FFF2-40B4-BE49-F238E27FC236}">
              <a16:creationId xmlns="" xmlns:a16="http://schemas.microsoft.com/office/drawing/2014/main" id="{00000000-0008-0000-0700-0000BD020000}"/>
            </a:ext>
          </a:extLst>
        </xdr:cNvPr>
        <xdr:cNvCxnSpPr/>
      </xdr:nvCxnSpPr>
      <xdr:spPr>
        <a:xfrm flipV="1">
          <a:off x="13703300" y="16530256"/>
          <a:ext cx="889000" cy="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2" name="フローチャート: 判断 701">
          <a:extLst>
            <a:ext uri="{FF2B5EF4-FFF2-40B4-BE49-F238E27FC236}">
              <a16:creationId xmlns="" xmlns:a16="http://schemas.microsoft.com/office/drawing/2014/main" id="{00000000-0008-0000-0700-0000BE020000}"/>
            </a:ext>
          </a:extLst>
        </xdr:cNvPr>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40064</xdr:rowOff>
    </xdr:from>
    <xdr:ext cx="534377" cy="259045"/>
    <xdr:sp macro="" textlink="">
      <xdr:nvSpPr>
        <xdr:cNvPr id="703" name="テキスト ボックス 702">
          <a:extLst>
            <a:ext uri="{FF2B5EF4-FFF2-40B4-BE49-F238E27FC236}">
              <a16:creationId xmlns="" xmlns:a16="http://schemas.microsoft.com/office/drawing/2014/main" id="{00000000-0008-0000-0700-0000BF020000}"/>
            </a:ext>
          </a:extLst>
        </xdr:cNvPr>
        <xdr:cNvSpPr txBox="1"/>
      </xdr:nvSpPr>
      <xdr:spPr>
        <a:xfrm>
          <a:off x="14325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93833</xdr:rowOff>
    </xdr:from>
    <xdr:to>
      <xdr:col>71</xdr:col>
      <xdr:colOff>177800</xdr:colOff>
      <xdr:row>96</xdr:row>
      <xdr:rowOff>99237</xdr:rowOff>
    </xdr:to>
    <xdr:cxnSp macro="">
      <xdr:nvCxnSpPr>
        <xdr:cNvPr id="704" name="直線コネクタ 703">
          <a:extLst>
            <a:ext uri="{FF2B5EF4-FFF2-40B4-BE49-F238E27FC236}">
              <a16:creationId xmlns="" xmlns:a16="http://schemas.microsoft.com/office/drawing/2014/main" id="{00000000-0008-0000-0700-0000C0020000}"/>
            </a:ext>
          </a:extLst>
        </xdr:cNvPr>
        <xdr:cNvCxnSpPr/>
      </xdr:nvCxnSpPr>
      <xdr:spPr>
        <a:xfrm flipV="1">
          <a:off x="12814300" y="16553033"/>
          <a:ext cx="889000" cy="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5" name="フローチャート: 判断 704">
          <a:extLst>
            <a:ext uri="{FF2B5EF4-FFF2-40B4-BE49-F238E27FC236}">
              <a16:creationId xmlns="" xmlns:a16="http://schemas.microsoft.com/office/drawing/2014/main" id="{00000000-0008-0000-0700-0000C1020000}"/>
            </a:ext>
          </a:extLst>
        </xdr:cNvPr>
        <xdr:cNvSpPr/>
      </xdr:nvSpPr>
      <xdr:spPr>
        <a:xfrm>
          <a:off x="13652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22705</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3436111" y="1665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7" name="フローチャート: 判断 706">
          <a:extLst>
            <a:ext uri="{FF2B5EF4-FFF2-40B4-BE49-F238E27FC236}">
              <a16:creationId xmlns="" xmlns:a16="http://schemas.microsoft.com/office/drawing/2014/main" id="{00000000-0008-0000-0700-0000C3020000}"/>
            </a:ext>
          </a:extLst>
        </xdr:cNvPr>
        <xdr:cNvSpPr/>
      </xdr:nvSpPr>
      <xdr:spPr>
        <a:xfrm>
          <a:off x="12763500" y="165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14012</xdr:rowOff>
    </xdr:from>
    <xdr:ext cx="534377"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2547111" y="1664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33739</xdr:rowOff>
    </xdr:from>
    <xdr:to>
      <xdr:col>85</xdr:col>
      <xdr:colOff>177800</xdr:colOff>
      <xdr:row>96</xdr:row>
      <xdr:rowOff>135339</xdr:rowOff>
    </xdr:to>
    <xdr:sp macro="" textlink="">
      <xdr:nvSpPr>
        <xdr:cNvPr id="714" name="楕円 713">
          <a:extLst>
            <a:ext uri="{FF2B5EF4-FFF2-40B4-BE49-F238E27FC236}">
              <a16:creationId xmlns="" xmlns:a16="http://schemas.microsoft.com/office/drawing/2014/main" id="{00000000-0008-0000-0700-0000CA020000}"/>
            </a:ext>
          </a:extLst>
        </xdr:cNvPr>
        <xdr:cNvSpPr/>
      </xdr:nvSpPr>
      <xdr:spPr>
        <a:xfrm>
          <a:off x="16268700" y="164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56616</xdr:rowOff>
    </xdr:from>
    <xdr:ext cx="534377" cy="259045"/>
    <xdr:sp macro="" textlink="">
      <xdr:nvSpPr>
        <xdr:cNvPr id="715" name="公債費該当値テキスト">
          <a:extLst>
            <a:ext uri="{FF2B5EF4-FFF2-40B4-BE49-F238E27FC236}">
              <a16:creationId xmlns="" xmlns:a16="http://schemas.microsoft.com/office/drawing/2014/main" id="{00000000-0008-0000-0700-0000CB020000}"/>
            </a:ext>
          </a:extLst>
        </xdr:cNvPr>
        <xdr:cNvSpPr txBox="1"/>
      </xdr:nvSpPr>
      <xdr:spPr>
        <a:xfrm>
          <a:off x="16370300" y="1634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166670</xdr:rowOff>
    </xdr:from>
    <xdr:to>
      <xdr:col>81</xdr:col>
      <xdr:colOff>101600</xdr:colOff>
      <xdr:row>96</xdr:row>
      <xdr:rowOff>96820</xdr:rowOff>
    </xdr:to>
    <xdr:sp macro="" textlink="">
      <xdr:nvSpPr>
        <xdr:cNvPr id="716" name="楕円 715">
          <a:extLst>
            <a:ext uri="{FF2B5EF4-FFF2-40B4-BE49-F238E27FC236}">
              <a16:creationId xmlns="" xmlns:a16="http://schemas.microsoft.com/office/drawing/2014/main" id="{00000000-0008-0000-0700-0000CC020000}"/>
            </a:ext>
          </a:extLst>
        </xdr:cNvPr>
        <xdr:cNvSpPr/>
      </xdr:nvSpPr>
      <xdr:spPr>
        <a:xfrm>
          <a:off x="15430500" y="164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113347</xdr:rowOff>
    </xdr:from>
    <xdr:ext cx="534377" cy="259045"/>
    <xdr:sp macro="" textlink="">
      <xdr:nvSpPr>
        <xdr:cNvPr id="717" name="テキスト ボックス 716">
          <a:extLst>
            <a:ext uri="{FF2B5EF4-FFF2-40B4-BE49-F238E27FC236}">
              <a16:creationId xmlns="" xmlns:a16="http://schemas.microsoft.com/office/drawing/2014/main" id="{00000000-0008-0000-0700-0000CD020000}"/>
            </a:ext>
          </a:extLst>
        </xdr:cNvPr>
        <xdr:cNvSpPr txBox="1"/>
      </xdr:nvSpPr>
      <xdr:spPr>
        <a:xfrm>
          <a:off x="15214111" y="1622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20256</xdr:rowOff>
    </xdr:from>
    <xdr:to>
      <xdr:col>76</xdr:col>
      <xdr:colOff>165100</xdr:colOff>
      <xdr:row>96</xdr:row>
      <xdr:rowOff>121856</xdr:rowOff>
    </xdr:to>
    <xdr:sp macro="" textlink="">
      <xdr:nvSpPr>
        <xdr:cNvPr id="718" name="楕円 717">
          <a:extLst>
            <a:ext uri="{FF2B5EF4-FFF2-40B4-BE49-F238E27FC236}">
              <a16:creationId xmlns="" xmlns:a16="http://schemas.microsoft.com/office/drawing/2014/main" id="{00000000-0008-0000-0700-0000CE020000}"/>
            </a:ext>
          </a:extLst>
        </xdr:cNvPr>
        <xdr:cNvSpPr/>
      </xdr:nvSpPr>
      <xdr:spPr>
        <a:xfrm>
          <a:off x="14541500" y="164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138383</xdr:rowOff>
    </xdr:from>
    <xdr:ext cx="534377" cy="259045"/>
    <xdr:sp macro="" textlink="">
      <xdr:nvSpPr>
        <xdr:cNvPr id="719" name="テキスト ボックス 718">
          <a:extLst>
            <a:ext uri="{FF2B5EF4-FFF2-40B4-BE49-F238E27FC236}">
              <a16:creationId xmlns="" xmlns:a16="http://schemas.microsoft.com/office/drawing/2014/main" id="{00000000-0008-0000-0700-0000CF020000}"/>
            </a:ext>
          </a:extLst>
        </xdr:cNvPr>
        <xdr:cNvSpPr txBox="1"/>
      </xdr:nvSpPr>
      <xdr:spPr>
        <a:xfrm>
          <a:off x="14325111" y="1625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43033</xdr:rowOff>
    </xdr:from>
    <xdr:to>
      <xdr:col>72</xdr:col>
      <xdr:colOff>38100</xdr:colOff>
      <xdr:row>96</xdr:row>
      <xdr:rowOff>144633</xdr:rowOff>
    </xdr:to>
    <xdr:sp macro="" textlink="">
      <xdr:nvSpPr>
        <xdr:cNvPr id="720" name="楕円 719">
          <a:extLst>
            <a:ext uri="{FF2B5EF4-FFF2-40B4-BE49-F238E27FC236}">
              <a16:creationId xmlns="" xmlns:a16="http://schemas.microsoft.com/office/drawing/2014/main" id="{00000000-0008-0000-0700-0000D0020000}"/>
            </a:ext>
          </a:extLst>
        </xdr:cNvPr>
        <xdr:cNvSpPr/>
      </xdr:nvSpPr>
      <xdr:spPr>
        <a:xfrm>
          <a:off x="13652500" y="1650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161160</xdr:rowOff>
    </xdr:from>
    <xdr:ext cx="534377" cy="259045"/>
    <xdr:sp macro="" textlink="">
      <xdr:nvSpPr>
        <xdr:cNvPr id="721" name="テキスト ボックス 720">
          <a:extLst>
            <a:ext uri="{FF2B5EF4-FFF2-40B4-BE49-F238E27FC236}">
              <a16:creationId xmlns="" xmlns:a16="http://schemas.microsoft.com/office/drawing/2014/main" id="{00000000-0008-0000-0700-0000D1020000}"/>
            </a:ext>
          </a:extLst>
        </xdr:cNvPr>
        <xdr:cNvSpPr txBox="1"/>
      </xdr:nvSpPr>
      <xdr:spPr>
        <a:xfrm>
          <a:off x="13436111" y="1627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48437</xdr:rowOff>
    </xdr:from>
    <xdr:to>
      <xdr:col>67</xdr:col>
      <xdr:colOff>101600</xdr:colOff>
      <xdr:row>96</xdr:row>
      <xdr:rowOff>150037</xdr:rowOff>
    </xdr:to>
    <xdr:sp macro="" textlink="">
      <xdr:nvSpPr>
        <xdr:cNvPr id="722" name="楕円 721">
          <a:extLst>
            <a:ext uri="{FF2B5EF4-FFF2-40B4-BE49-F238E27FC236}">
              <a16:creationId xmlns="" xmlns:a16="http://schemas.microsoft.com/office/drawing/2014/main" id="{00000000-0008-0000-0700-0000D2020000}"/>
            </a:ext>
          </a:extLst>
        </xdr:cNvPr>
        <xdr:cNvSpPr/>
      </xdr:nvSpPr>
      <xdr:spPr>
        <a:xfrm>
          <a:off x="12763500" y="165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166564</xdr:rowOff>
    </xdr:from>
    <xdr:ext cx="534377" cy="259045"/>
    <xdr:sp macro="" textlink="">
      <xdr:nvSpPr>
        <xdr:cNvPr id="723" name="テキスト ボックス 722">
          <a:extLst>
            <a:ext uri="{FF2B5EF4-FFF2-40B4-BE49-F238E27FC236}">
              <a16:creationId xmlns="" xmlns:a16="http://schemas.microsoft.com/office/drawing/2014/main" id="{00000000-0008-0000-0700-0000D3020000}"/>
            </a:ext>
          </a:extLst>
        </xdr:cNvPr>
        <xdr:cNvSpPr txBox="1"/>
      </xdr:nvSpPr>
      <xdr:spPr>
        <a:xfrm>
          <a:off x="12547111" y="1628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7" name="直線コネクタ 746">
          <a:extLst>
            <a:ext uri="{FF2B5EF4-FFF2-40B4-BE49-F238E27FC236}">
              <a16:creationId xmlns="" xmlns:a16="http://schemas.microsoft.com/office/drawing/2014/main" id="{00000000-0008-0000-0700-0000EB020000}"/>
            </a:ext>
          </a:extLst>
        </xdr:cNvPr>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50" name="諸支出金最大値テキスト">
          <a:extLst>
            <a:ext uri="{FF2B5EF4-FFF2-40B4-BE49-F238E27FC236}">
              <a16:creationId xmlns="" xmlns:a16="http://schemas.microsoft.com/office/drawing/2014/main" id="{00000000-0008-0000-0700-0000EE020000}"/>
            </a:ext>
          </a:extLst>
        </xdr:cNvPr>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51" name="直線コネクタ 750">
          <a:extLst>
            <a:ext uri="{FF2B5EF4-FFF2-40B4-BE49-F238E27FC236}">
              <a16:creationId xmlns="" xmlns:a16="http://schemas.microsoft.com/office/drawing/2014/main" id="{00000000-0008-0000-0700-0000EF020000}"/>
            </a:ext>
          </a:extLst>
        </xdr:cNvPr>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3" name="諸支出金平均値テキスト">
          <a:extLst>
            <a:ext uri="{FF2B5EF4-FFF2-40B4-BE49-F238E27FC236}">
              <a16:creationId xmlns="" xmlns:a16="http://schemas.microsoft.com/office/drawing/2014/main" id="{00000000-0008-0000-0700-0000F1020000}"/>
            </a:ext>
          </a:extLst>
        </xdr:cNvPr>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4" name="フローチャート: 判断 753">
          <a:extLst>
            <a:ext uri="{FF2B5EF4-FFF2-40B4-BE49-F238E27FC236}">
              <a16:creationId xmlns="" xmlns:a16="http://schemas.microsoft.com/office/drawing/2014/main" id="{00000000-0008-0000-0700-0000F2020000}"/>
            </a:ext>
          </a:extLst>
        </xdr:cNvPr>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6" name="フローチャート: 判断 755">
          <a:extLst>
            <a:ext uri="{FF2B5EF4-FFF2-40B4-BE49-F238E27FC236}">
              <a16:creationId xmlns="" xmlns:a16="http://schemas.microsoft.com/office/drawing/2014/main" id="{00000000-0008-0000-0700-0000F4020000}"/>
            </a:ext>
          </a:extLst>
        </xdr:cNvPr>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7" name="テキスト ボックス 756">
          <a:extLst>
            <a:ext uri="{FF2B5EF4-FFF2-40B4-BE49-F238E27FC236}">
              <a16:creationId xmlns="" xmlns:a16="http://schemas.microsoft.com/office/drawing/2014/main" id="{00000000-0008-0000-0700-0000F5020000}"/>
            </a:ext>
          </a:extLst>
        </xdr:cNvPr>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9" name="フローチャート: 判断 758">
          <a:extLst>
            <a:ext uri="{FF2B5EF4-FFF2-40B4-BE49-F238E27FC236}">
              <a16:creationId xmlns="" xmlns:a16="http://schemas.microsoft.com/office/drawing/2014/main" id="{00000000-0008-0000-0700-0000F7020000}"/>
            </a:ext>
          </a:extLst>
        </xdr:cNvPr>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60" name="テキスト ボックス 759">
          <a:extLst>
            <a:ext uri="{FF2B5EF4-FFF2-40B4-BE49-F238E27FC236}">
              <a16:creationId xmlns="" xmlns:a16="http://schemas.microsoft.com/office/drawing/2014/main" id="{00000000-0008-0000-0700-0000F8020000}"/>
            </a:ext>
          </a:extLst>
        </xdr:cNvPr>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2" name="フローチャート: 判断 761">
          <a:extLst>
            <a:ext uri="{FF2B5EF4-FFF2-40B4-BE49-F238E27FC236}">
              <a16:creationId xmlns="" xmlns:a16="http://schemas.microsoft.com/office/drawing/2014/main" id="{00000000-0008-0000-0700-0000FA020000}"/>
            </a:ext>
          </a:extLst>
        </xdr:cNvPr>
        <xdr:cNvSpPr/>
      </xdr:nvSpPr>
      <xdr:spPr>
        <a:xfrm>
          <a:off x="19494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19356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4" name="フローチャート: 判断 763">
          <a:extLst>
            <a:ext uri="{FF2B5EF4-FFF2-40B4-BE49-F238E27FC236}">
              <a16:creationId xmlns="" xmlns:a16="http://schemas.microsoft.com/office/drawing/2014/main" id="{00000000-0008-0000-0700-0000FC020000}"/>
            </a:ext>
          </a:extLst>
        </xdr:cNvPr>
        <xdr:cNvSpPr/>
      </xdr:nvSpPr>
      <xdr:spPr>
        <a:xfrm>
          <a:off x="18605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5" name="テキスト ボックス 764">
          <a:extLst>
            <a:ext uri="{FF2B5EF4-FFF2-40B4-BE49-F238E27FC236}">
              <a16:creationId xmlns="" xmlns:a16="http://schemas.microsoft.com/office/drawing/2014/main" id="{00000000-0008-0000-0700-0000FD020000}"/>
            </a:ext>
          </a:extLst>
        </xdr:cNvPr>
        <xdr:cNvSpPr txBox="1"/>
      </xdr:nvSpPr>
      <xdr:spPr>
        <a:xfrm>
          <a:off x="18467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2" name="諸支出金該当値テキスト">
          <a:extLst>
            <a:ext uri="{FF2B5EF4-FFF2-40B4-BE49-F238E27FC236}">
              <a16:creationId xmlns="" xmlns:a16="http://schemas.microsoft.com/office/drawing/2014/main" id="{00000000-0008-0000-0700-000004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強化したふるさと納税に関する経費が増大となり、商工費については、若あゆ温泉大規模改修事業に要する経費が増大しコスト高となっている。また、公債費については統合保育所整備事業債や道路整備事業債等の建設事業債の影響により、類似団体平均よりも</a:t>
          </a:r>
          <a:r>
            <a:rPr kumimoji="1" lang="en-US" altLang="ja-JP" sz="1300">
              <a:latin typeface="ＭＳ Ｐゴシック" panose="020B0600070205080204" pitchFamily="50" charset="-128"/>
              <a:ea typeface="ＭＳ Ｐゴシック" panose="020B0600070205080204" pitchFamily="50" charset="-128"/>
            </a:rPr>
            <a:t>16,998</a:t>
          </a:r>
          <a:r>
            <a:rPr kumimoji="1" lang="ja-JP" altLang="en-US" sz="1300">
              <a:latin typeface="ＭＳ Ｐゴシック" panose="020B0600070205080204" pitchFamily="50" charset="-128"/>
              <a:ea typeface="ＭＳ Ｐゴシック" panose="020B0600070205080204" pitchFamily="50" charset="-128"/>
            </a:rPr>
            <a:t>円のコスト高となっている。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a:t>
          </a:r>
          <a:r>
            <a:rPr kumimoji="1" lang="ja-JP" altLang="en-US" sz="1400">
              <a:solidFill>
                <a:schemeClr val="tx1"/>
              </a:solidFill>
              <a:latin typeface="ＭＳ ゴシック" pitchFamily="49" charset="-128"/>
              <a:ea typeface="ＭＳ ゴシック" pitchFamily="49" charset="-128"/>
            </a:rPr>
            <a:t>調整基金は取り崩した分を全額積戻す形で対応している他、平成</a:t>
          </a:r>
          <a:r>
            <a:rPr kumimoji="1" lang="en-US" altLang="ja-JP" sz="1400">
              <a:solidFill>
                <a:schemeClr val="tx1"/>
              </a:solidFill>
              <a:latin typeface="ＭＳ ゴシック" pitchFamily="49" charset="-128"/>
              <a:ea typeface="ＭＳ ゴシック" pitchFamily="49" charset="-128"/>
            </a:rPr>
            <a:t>29</a:t>
          </a:r>
          <a:r>
            <a:rPr kumimoji="1" lang="ja-JP" altLang="en-US" sz="1400">
              <a:solidFill>
                <a:schemeClr val="tx1"/>
              </a:solidFill>
              <a:latin typeface="ＭＳ ゴシック" pitchFamily="49" charset="-128"/>
              <a:ea typeface="ＭＳ ゴシック" pitchFamily="49" charset="-128"/>
            </a:rPr>
            <a:t>年度は今後予定されている大規模普通建設事業に備え特定目的基金への積み増しを中心に行なった。実質収支額については</a:t>
          </a:r>
          <a:r>
            <a:rPr kumimoji="1" lang="en-US" altLang="ja-JP" sz="1400">
              <a:solidFill>
                <a:schemeClr val="tx1"/>
              </a:solidFill>
              <a:latin typeface="ＭＳ ゴシック" pitchFamily="49" charset="-128"/>
              <a:ea typeface="ＭＳ ゴシック" pitchFamily="49" charset="-128"/>
            </a:rPr>
            <a:t>3</a:t>
          </a:r>
          <a:r>
            <a:rPr kumimoji="1" lang="ja-JP" altLang="en-US" sz="1400">
              <a:solidFill>
                <a:schemeClr val="tx1"/>
              </a:solidFill>
              <a:latin typeface="ＭＳ ゴシック" pitchFamily="49" charset="-128"/>
              <a:ea typeface="ＭＳ ゴシック" pitchFamily="49" charset="-128"/>
            </a:rPr>
            <a:t>～</a:t>
          </a:r>
          <a:r>
            <a:rPr kumimoji="1" lang="en-US" altLang="ja-JP" sz="1400">
              <a:solidFill>
                <a:schemeClr val="tx1"/>
              </a:solidFill>
              <a:latin typeface="ＭＳ ゴシック" pitchFamily="49" charset="-128"/>
              <a:ea typeface="ＭＳ ゴシック" pitchFamily="49" charset="-128"/>
            </a:rPr>
            <a:t>5%</a:t>
          </a:r>
          <a:r>
            <a:rPr kumimoji="1" lang="ja-JP" altLang="en-US" sz="1400">
              <a:solidFill>
                <a:schemeClr val="tx1"/>
              </a:solidFill>
              <a:latin typeface="ＭＳ ゴシック" pitchFamily="49" charset="-128"/>
              <a:ea typeface="ＭＳ ゴシック" pitchFamily="49" charset="-128"/>
            </a:rPr>
            <a:t>程度が望ましいとされているが、当町の</a:t>
          </a:r>
          <a:r>
            <a:rPr kumimoji="1" lang="en-US" altLang="ja-JP" sz="1400">
              <a:solidFill>
                <a:schemeClr val="tx1"/>
              </a:solidFill>
              <a:latin typeface="ＭＳ ゴシック" pitchFamily="49" charset="-128"/>
              <a:ea typeface="ＭＳ ゴシック" pitchFamily="49" charset="-128"/>
            </a:rPr>
            <a:t>5</a:t>
          </a:r>
          <a:r>
            <a:rPr kumimoji="1" lang="ja-JP" altLang="en-US" sz="1400">
              <a:solidFill>
                <a:schemeClr val="tx1"/>
              </a:solidFill>
              <a:latin typeface="ＭＳ ゴシック" pitchFamily="49" charset="-128"/>
              <a:ea typeface="ＭＳ ゴシック" pitchFamily="49" charset="-128"/>
            </a:rPr>
            <a:t>ヵ年平均値で約</a:t>
          </a:r>
          <a:r>
            <a:rPr kumimoji="1" lang="en-US" altLang="ja-JP" sz="1400">
              <a:solidFill>
                <a:schemeClr val="tx1"/>
              </a:solidFill>
              <a:latin typeface="ＭＳ ゴシック" pitchFamily="49" charset="-128"/>
              <a:ea typeface="ＭＳ ゴシック" pitchFamily="49" charset="-128"/>
            </a:rPr>
            <a:t>8.9%</a:t>
          </a:r>
          <a:r>
            <a:rPr kumimoji="1" lang="ja-JP" altLang="en-US" sz="1400">
              <a:solidFill>
                <a:schemeClr val="tx1"/>
              </a:solidFill>
              <a:latin typeface="ＭＳ ゴシック" pitchFamily="49" charset="-128"/>
              <a:ea typeface="ＭＳ ゴシック" pitchFamily="49" charset="-128"/>
            </a:rPr>
            <a:t>となっている</a:t>
          </a:r>
          <a:r>
            <a:rPr kumimoji="1" lang="ja-JP" altLang="en-US" sz="1400">
              <a:latin typeface="ＭＳ ゴシック" pitchFamily="49" charset="-128"/>
              <a:ea typeface="ＭＳ ゴシック" pitchFamily="49" charset="-128"/>
            </a:rPr>
            <a:t>。歳入確保と歳出削減に努め、適正な財政運営に努める。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一般会計及び全ての特別会計において、赤字は生じていない。　今後とも、各会計で適正な財政運営、企業経営を行っていく。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本町では、簡易水道事業及び下水道事業を比較的短期間に集中投資を行なったことにより、いずれの公営企業会計とも起債償還額のピークが平成</a:t>
          </a:r>
          <a:r>
            <a:rPr kumimoji="1" lang="en-US" altLang="ja-JP" sz="1400">
              <a:latin typeface="ＭＳ ゴシック" pitchFamily="49" charset="-128"/>
              <a:ea typeface="ＭＳ ゴシック" pitchFamily="49" charset="-128"/>
            </a:rPr>
            <a:t>35</a:t>
          </a:r>
          <a:r>
            <a:rPr kumimoji="1" lang="ja-JP" altLang="en-US" sz="1400">
              <a:latin typeface="ＭＳ ゴシック" pitchFamily="49" charset="-128"/>
              <a:ea typeface="ＭＳ ゴシック" pitchFamily="49" charset="-128"/>
            </a:rPr>
            <a:t>年度頃に来るため、公営企業債の元利償還金に対する繰出金は高水準と</a:t>
          </a:r>
          <a:r>
            <a:rPr kumimoji="1" lang="ja-JP" altLang="en-US" sz="1400">
              <a:solidFill>
                <a:schemeClr val="tx1"/>
              </a:solidFill>
              <a:latin typeface="ＭＳ ゴシック" pitchFamily="49" charset="-128"/>
              <a:ea typeface="ＭＳ ゴシック" pitchFamily="49" charset="-128"/>
            </a:rPr>
            <a:t>なっている。</a:t>
          </a:r>
        </a:p>
        <a:p>
          <a:r>
            <a:rPr kumimoji="1" lang="ja-JP" altLang="en-US" sz="1400">
              <a:solidFill>
                <a:schemeClr val="tx1"/>
              </a:solidFill>
              <a:latin typeface="ＭＳ ゴシック" pitchFamily="49" charset="-128"/>
              <a:ea typeface="ＭＳ ゴシック" pitchFamily="49" charset="-128"/>
            </a:rPr>
            <a:t>　また、一般会計においては平成</a:t>
          </a:r>
          <a:r>
            <a:rPr kumimoji="1" lang="en-US" altLang="ja-JP" sz="1400">
              <a:solidFill>
                <a:schemeClr val="tx1"/>
              </a:solidFill>
              <a:latin typeface="ＭＳ ゴシック" pitchFamily="49" charset="-128"/>
              <a:ea typeface="ＭＳ ゴシック" pitchFamily="49" charset="-128"/>
            </a:rPr>
            <a:t>8</a:t>
          </a:r>
          <a:r>
            <a:rPr kumimoji="1" lang="ja-JP" altLang="en-US" sz="1400">
              <a:solidFill>
                <a:schemeClr val="tx1"/>
              </a:solidFill>
              <a:latin typeface="ＭＳ ゴシック" pitchFamily="49" charset="-128"/>
              <a:ea typeface="ＭＳ ゴシック" pitchFamily="49" charset="-128"/>
            </a:rPr>
            <a:t>年度に学校整備事業債や平成</a:t>
          </a:r>
          <a:r>
            <a:rPr kumimoji="1" lang="en-US" altLang="ja-JP" sz="1400">
              <a:solidFill>
                <a:schemeClr val="tx1"/>
              </a:solidFill>
              <a:latin typeface="ＭＳ ゴシック" pitchFamily="49" charset="-128"/>
              <a:ea typeface="ＭＳ ゴシック" pitchFamily="49" charset="-128"/>
            </a:rPr>
            <a:t>16</a:t>
          </a:r>
          <a:r>
            <a:rPr kumimoji="1" lang="ja-JP" altLang="en-US" sz="1400">
              <a:solidFill>
                <a:schemeClr val="tx1"/>
              </a:solidFill>
              <a:latin typeface="ＭＳ ゴシック" pitchFamily="49" charset="-128"/>
              <a:ea typeface="ＭＳ ゴシック" pitchFamily="49" charset="-128"/>
            </a:rPr>
            <a:t>年度に若あゆ温泉改修事業等の償還終了に伴い、</a:t>
          </a:r>
          <a:r>
            <a:rPr kumimoji="1" lang="ja-JP" altLang="en-US" sz="1400">
              <a:latin typeface="ＭＳ ゴシック" pitchFamily="49" charset="-128"/>
              <a:ea typeface="ＭＳ ゴシック" pitchFamily="49" charset="-128"/>
            </a:rPr>
            <a:t>元利償還額が減少となった。</a:t>
          </a:r>
        </a:p>
        <a:p>
          <a:r>
            <a:rPr kumimoji="1" lang="ja-JP" altLang="en-US" sz="1400">
              <a:latin typeface="ＭＳ ゴシック" pitchFamily="49" charset="-128"/>
              <a:ea typeface="ＭＳ ゴシック" pitchFamily="49" charset="-128"/>
            </a:rPr>
            <a:t>　今後は施設の長寿命化対策事業が増加するが、計画的に実施することで起債発行額を抑制していく。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企業債残高は着実に減少してきたが、</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水道事業における浄水場整備に係る借入が増大したほか、農業集落排水事業及び公共下水道事業においても、長寿命化事業を控えており、国庫補助金の活用や計画的な事業執行により、企業債残高の急激な上昇を抑え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また、将来負担比率の分子は</a:t>
          </a:r>
          <a:r>
            <a:rPr kumimoji="1" lang="en-US" altLang="ja-JP" sz="1400">
              <a:latin typeface="ＭＳ ゴシック" pitchFamily="49" charset="-128"/>
              <a:ea typeface="ＭＳ ゴシック" pitchFamily="49" charset="-128"/>
            </a:rPr>
            <a:t>485</a:t>
          </a:r>
          <a:r>
            <a:rPr kumimoji="1" lang="ja-JP" altLang="en-US" sz="1400">
              <a:latin typeface="ＭＳ ゴシック" pitchFamily="49" charset="-128"/>
              <a:ea typeface="ＭＳ ゴシック" pitchFamily="49" charset="-128"/>
            </a:rPr>
            <a:t>百万円減少したが、ふるさと納税を中心とした特定目的基金の増加による要因が大きいが、今後は地方債残高の着実な減少に向けた財政運営を行っていく。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当町の役場本庁舎が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S43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を超過するなど、各公共施設において老朽化が進んでいる状況となっている。今後における公共施設等の長寿命化対策が当町の喫緊の課題であり、過疎対策事業債等の交付税措置率の高いメニューを最大限に活用していく方針ではあるものの、同メニュー等の対象外事業については、基金を取り崩しての対応を余儀なくされる場合も多い。将来における対応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は同基金に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百万円を増額した。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また、ふるさと納税についてはその一部を基金に積み立て、寄附者の意向を反映した事業に活用している。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百万円増額という形になった。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財政調整基金は将来の財政運営を考慮して、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百万円を公共施設等整備基金へ積み替えを行ったため、減となっている。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財政調整基金の活用については、当初予算編成時の調整一般財源として活用するほか、災害等の緊急対応の際の財源として活用するため、目標額を定めて運用していく方針である。過去の災害の際には約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百万円を取り崩している例もあることも鑑みて目標額を標準財政規模の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百万円と設定したところである。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また、ふるさと納税については、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は寄附額が高額だったこともあり増加傾向にあったが、今後の動向は未知数のため、寄附者の意向を最大限に発揮できる事業に限るなど、取り崩す際の基準をより明確にしていく。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らに、公共施設等整備基金は長寿命化対応事業に係る投資的事業のうち非適債等の部分について活用していく方針で、今後、増大が見込まれるため、基金残高をできるだけ多く確保していきたい考え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は庁舎等の公共施設等の整備及び長寿命化に使用する目的である。元気･舟形ふるさとづくり応援基金はふるさと納税を財源とし、寄附者の意向に沿う形で「子育て」や「産業振興」等に使用する目的である。スポーツ振興基金はスポーツ振興に使用する目的である。教育寄附を財源に積み立てた伊藤茂未来を拓く基金は中学校図書室にある「未来を拓く文庫」に蔵書する目的で使用する。教育寄附を財源に積み立てたふなっこ育成振興基金は小学校や保育園の図書購入に使用する目的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公共施設等整備基金は庁舎等の公共施設等の長寿命化に使用したほか、将来における長寿命化に備え増額を行ったため増額となっている元気･舟形ふるさとづくり応援基金は寄附者の意向に沿う形で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処に取り崩しを行っているほか、返礼等を除いた額を積み立てており、近年寄附額が多いことから増額となっている。スポーツ振興基金は取り崩す事業が近年ないため、また、将来に向け積立を行う大規模な事業も計画にないため、同額で推移している。伊藤茂未来を拓く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に創設した基金のため増減なしである。ふなっこ育成振興基金は小学校や保育園の図書購入に取り崩す額が、近年の寄附額よりも多いため減少となっている。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は将来における長寿命化に備え増額していきたい方針である。元気･舟形ふるさとづくり応援基金は寄附額がこれまでより下がる見込みのため、取り崩す際の基準を厳格化し運用していきたい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ふなっこ育成振興基金は教育寄附がない限り取り崩しのみとなる方針であり、残高がなくなったとしても一般財源で補填する方針は持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財政調整基金は当初予算編成時の調整一般財源として取り崩し、他の一般財源額が確定次第、原則として全額を積戻す形で運用してきた。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は積戻す際に前年度の余剰金の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以上を確保しながらも、将来の財政運営を考慮して、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百万円を公共施設等整備基金へ積み替えを行ったため、減となっている。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各年度末残高の目標を標準財政規模の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と定め、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百万円程度となるよう調整を図る。活用については、当初予算編成時の調整一般財源として活用するほか、災害等の緊急対応の際の財源として活用していく。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豪雨災害の際には約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百万円を取り崩していることも鑑みて目標額を設定したところである。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年度に実施された補償金免除繰上償還の財源として積み立てを行った基金であり、同制度の終了に伴い、近年は利子分のみの増加となっている。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補償金が免除される形での繰上償還は積極的に活用していく方針のため、同水準を維持していく。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49791847-12B2-474C-A197-ED4A2D726A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7F12EBA1-FE43-49C3-8E59-34DB0F72F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67865C13-EAB2-417B-8121-728AE33869D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B130DC7B-0D7A-4FC8-B3EC-5AEE0CC58CE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8891CB12-194C-4577-A8F3-57B242D3AFE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9773B861-4B96-4F0C-ACD0-B33069CF855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A2C0CD20-D64C-4554-979F-3DD0948E24A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05BBA360-707E-4958-92BF-29DC4766D35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E1E5D4CD-4738-42D0-B98E-771A44E4A8D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D9FF88EE-86A4-4CA9-95CE-C52AF8F3140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3D30298A-C8AC-444A-B496-DC8D88AC161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5CCD27EA-C21E-42B0-A4D6-C7B8628F44A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39207773-9A1E-4BDC-A7B7-C1107C7524F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63D2AD20-F1CC-4C6A-A869-11AD880515F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552F4294-733B-4483-BC57-DA6A30ED0F3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5BB025FF-62FF-4EB9-8729-DE778629AF0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C6B023A6-ADB7-4CB0-8185-E389B35C0E1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99CE0204-C6A5-4045-BAFD-CA2FE3651E9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10A19FAF-1232-438C-B1A5-7B92064673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10F369E9-1A39-46EF-8211-1F7E55CF6E7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F95D8E50-1590-4624-9FD1-99B70BF75FE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B9301EB7-4EAB-46BA-AE2C-39FCB54F750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963AA68A-BD3D-4F93-A1DA-AC632370C1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4698E490-B2B3-4EE4-BC60-9E099ADBCF8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0254A989-1AD5-44BC-B6ED-96C1197D7EC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B99B20F6-E495-45A1-8419-07EFBAEB34D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DEB4AC56-7D77-4001-93F9-0D7071A0DEA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0702124D-F91D-4020-90B5-D049B4EC79A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D43B04B3-DDC8-4E9F-BE00-4EDA6C2F5CB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11326993-410B-491E-8931-5BD431C8EC31}"/>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 xmlns:a16="http://schemas.microsoft.com/office/drawing/2014/main" id="{0D160143-238E-4E89-9FF7-82AB8BCB5D56}"/>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7F721FB6-275A-456F-8435-2B8A2E3954D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 xmlns:a16="http://schemas.microsoft.com/office/drawing/2014/main" id="{FD6D8048-F70D-4854-AF55-398C0BB30284}"/>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46526987-A754-49A3-ACBC-4418F9419E5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3CC0542A-9D4B-4CDF-A588-513D1FE821C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 xmlns:a16="http://schemas.microsoft.com/office/drawing/2014/main" id="{4C50E826-D1D9-4A1D-975D-2EC370A5AA1E}"/>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1F9630D5-3600-483C-A192-3934CEDD302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0AF69631-8C4A-4105-936A-5CC86B269F9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8C4831EC-2530-4E43-BE4B-B60903DBFE4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06902DAA-CE48-4F51-A857-DD580F87806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A7DDA164-A580-41A1-A9C7-5D90ADD1030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8A05F6BB-5315-450C-9132-C14969468AC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1BD0A944-F686-470C-AF0F-44A4C0DA2A6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5EA156FC-F786-4533-A6FC-F127FF7A59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61BCF7EB-5EB1-4700-A6A2-11C4E3AE7B1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C895D744-7918-4A80-A296-0C50E43B445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庁舎や中学校の施設については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代にかけて建設されており有形固定資産減価償却率は高水準となっているが、道路や保育園については同率が低く抑えられていることが影響し、</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年度決算では</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類似団体内平均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値</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13.6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ポイント低くなっている。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H29</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算定については、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R2.3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頃の算定完了を目標に作業を進めている状況である。</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 xmlns:a16="http://schemas.microsoft.com/office/drawing/2014/main" id="{1C6D0565-FFE3-47C2-8048-28424EF6CBF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 xmlns:a16="http://schemas.microsoft.com/office/drawing/2014/main" id="{7CDC42CB-E28E-40B9-BB93-774F37463AD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 xmlns:a16="http://schemas.microsoft.com/office/drawing/2014/main" id="{D52863AE-18D6-460F-8282-DE5EDC1E4A37}"/>
            </a:ext>
          </a:extLst>
        </xdr:cNvPr>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 xmlns:a16="http://schemas.microsoft.com/office/drawing/2014/main" id="{8DA9C4B5-8EF0-4166-BDDC-FDBA99EEE95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 xmlns:a16="http://schemas.microsoft.com/office/drawing/2014/main" id="{F54A88D1-2670-406F-8DCF-92622EE7A62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 xmlns:a16="http://schemas.microsoft.com/office/drawing/2014/main" id="{94295C5D-5C69-4A81-B57C-06214E0C8FA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 xmlns:a16="http://schemas.microsoft.com/office/drawing/2014/main" id="{A1E94A01-F8D0-4BF8-A433-EAD0F94859B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 xmlns:a16="http://schemas.microsoft.com/office/drawing/2014/main" id="{5C15F28B-721A-43A0-A0F2-DA426013837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 xmlns:a16="http://schemas.microsoft.com/office/drawing/2014/main" id="{F0746607-8D26-4A05-AC9D-9BF64F8A36A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 xmlns:a16="http://schemas.microsoft.com/office/drawing/2014/main" id="{DC6BB618-0485-4F3D-9E51-AA4001782DB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 xmlns:a16="http://schemas.microsoft.com/office/drawing/2014/main" id="{36008FD9-9EFB-4155-91DF-D8E9C6EB728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 xmlns:a16="http://schemas.microsoft.com/office/drawing/2014/main" id="{39B93716-7CC9-45E6-B5A0-EB487A59FED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 xmlns:a16="http://schemas.microsoft.com/office/drawing/2014/main" id="{76F125C4-D5C5-4B69-8112-B14068AFF8F7}"/>
            </a:ext>
          </a:extLst>
        </xdr:cNvPr>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 xmlns:a16="http://schemas.microsoft.com/office/drawing/2014/main" id="{D6182B42-1F6E-46CA-AA55-A8A2A01721A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 xmlns:a16="http://schemas.microsoft.com/office/drawing/2014/main" id="{CEA303DB-EC50-49BC-B731-A14E2ED66DC5}"/>
            </a:ext>
          </a:extLst>
        </xdr:cNvPr>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 xmlns:a16="http://schemas.microsoft.com/office/drawing/2014/main" id="{99861221-CF2F-475B-A1B7-575E1510FAD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a:extLst>
            <a:ext uri="{FF2B5EF4-FFF2-40B4-BE49-F238E27FC236}">
              <a16:creationId xmlns="" xmlns:a16="http://schemas.microsoft.com/office/drawing/2014/main" id="{5D36B489-9FC0-4793-9D95-2E89245FD660}"/>
            </a:ext>
          </a:extLst>
        </xdr:cNvPr>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a:extLst>
            <a:ext uri="{FF2B5EF4-FFF2-40B4-BE49-F238E27FC236}">
              <a16:creationId xmlns="" xmlns:a16="http://schemas.microsoft.com/office/drawing/2014/main" id="{C4C97595-E377-4F11-B135-BB0F48D1852C}"/>
            </a:ext>
          </a:extLst>
        </xdr:cNvPr>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a:extLst>
            <a:ext uri="{FF2B5EF4-FFF2-40B4-BE49-F238E27FC236}">
              <a16:creationId xmlns="" xmlns:a16="http://schemas.microsoft.com/office/drawing/2014/main" id="{FFB41C16-168E-4A25-93F0-67987E2C2F44}"/>
            </a:ext>
          </a:extLst>
        </xdr:cNvPr>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a:extLst>
            <a:ext uri="{FF2B5EF4-FFF2-40B4-BE49-F238E27FC236}">
              <a16:creationId xmlns="" xmlns:a16="http://schemas.microsoft.com/office/drawing/2014/main" id="{F0C9AD06-9818-45CE-A5AA-AB51660BAB16}"/>
            </a:ext>
          </a:extLst>
        </xdr:cNvPr>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a:extLst>
            <a:ext uri="{FF2B5EF4-FFF2-40B4-BE49-F238E27FC236}">
              <a16:creationId xmlns="" xmlns:a16="http://schemas.microsoft.com/office/drawing/2014/main" id="{DB75576D-103B-4C25-AF7E-C1B2AAA687F5}"/>
            </a:ext>
          </a:extLst>
        </xdr:cNvPr>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a:extLst>
            <a:ext uri="{FF2B5EF4-FFF2-40B4-BE49-F238E27FC236}">
              <a16:creationId xmlns="" xmlns:a16="http://schemas.microsoft.com/office/drawing/2014/main" id="{783042EA-73F9-4EE3-93CC-BE662E6D963E}"/>
            </a:ext>
          </a:extLst>
        </xdr:cNvPr>
        <xdr:cNvSpPr txBox="1"/>
      </xdr:nvSpPr>
      <xdr:spPr>
        <a:xfrm>
          <a:off x="4813300" y="5954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a:extLst>
            <a:ext uri="{FF2B5EF4-FFF2-40B4-BE49-F238E27FC236}">
              <a16:creationId xmlns="" xmlns:a16="http://schemas.microsoft.com/office/drawing/2014/main" id="{59320419-5165-431E-B6D3-B3B547CA6875}"/>
            </a:ext>
          </a:extLst>
        </xdr:cNvPr>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a:extLst>
            <a:ext uri="{FF2B5EF4-FFF2-40B4-BE49-F238E27FC236}">
              <a16:creationId xmlns="" xmlns:a16="http://schemas.microsoft.com/office/drawing/2014/main" id="{C7BA27DB-E483-4896-BF87-066C83A044B9}"/>
            </a:ext>
          </a:extLst>
        </xdr:cNvPr>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a:extLst>
            <a:ext uri="{FF2B5EF4-FFF2-40B4-BE49-F238E27FC236}">
              <a16:creationId xmlns="" xmlns:a16="http://schemas.microsoft.com/office/drawing/2014/main" id="{ECD69E5F-13D7-4C6A-9712-49CB5228557E}"/>
            </a:ext>
          </a:extLst>
        </xdr:cNvPr>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 xmlns:a16="http://schemas.microsoft.com/office/drawing/2014/main" id="{787001E1-A723-4F80-8341-9E55BBFB0AC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 xmlns:a16="http://schemas.microsoft.com/office/drawing/2014/main" id="{FC403EF2-0E4B-4121-A7A5-DA0897103DB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 xmlns:a16="http://schemas.microsoft.com/office/drawing/2014/main" id="{57860A5D-7D63-4440-8817-81F31A7A653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 xmlns:a16="http://schemas.microsoft.com/office/drawing/2014/main" id="{0A858B4F-7463-4E02-8B1A-60843354EC3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 xmlns:a16="http://schemas.microsoft.com/office/drawing/2014/main" id="{E7547C56-EC8C-409E-AC58-788AB32BD1D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62018</xdr:rowOff>
    </xdr:from>
    <xdr:to>
      <xdr:col>19</xdr:col>
      <xdr:colOff>187325</xdr:colOff>
      <xdr:row>32</xdr:row>
      <xdr:rowOff>163618</xdr:rowOff>
    </xdr:to>
    <xdr:sp macro="" textlink="">
      <xdr:nvSpPr>
        <xdr:cNvPr id="78" name="楕円 77">
          <a:extLst>
            <a:ext uri="{FF2B5EF4-FFF2-40B4-BE49-F238E27FC236}">
              <a16:creationId xmlns="" xmlns:a16="http://schemas.microsoft.com/office/drawing/2014/main" id="{16799CB1-D7C2-419B-B8B6-3BF563F95069}"/>
            </a:ext>
          </a:extLst>
        </xdr:cNvPr>
        <xdr:cNvSpPr/>
      </xdr:nvSpPr>
      <xdr:spPr>
        <a:xfrm>
          <a:off x="4000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58420</xdr:rowOff>
    </xdr:from>
    <xdr:to>
      <xdr:col>15</xdr:col>
      <xdr:colOff>187325</xdr:colOff>
      <xdr:row>32</xdr:row>
      <xdr:rowOff>160020</xdr:rowOff>
    </xdr:to>
    <xdr:sp macro="" textlink="">
      <xdr:nvSpPr>
        <xdr:cNvPr id="79" name="楕円 78">
          <a:extLst>
            <a:ext uri="{FF2B5EF4-FFF2-40B4-BE49-F238E27FC236}">
              <a16:creationId xmlns="" xmlns:a16="http://schemas.microsoft.com/office/drawing/2014/main" id="{DF648200-AE8E-4F98-A342-1B68188991AD}"/>
            </a:ext>
          </a:extLst>
        </xdr:cNvPr>
        <xdr:cNvSpPr/>
      </xdr:nvSpPr>
      <xdr:spPr>
        <a:xfrm>
          <a:off x="3238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109220</xdr:rowOff>
    </xdr:from>
    <xdr:to>
      <xdr:col>19</xdr:col>
      <xdr:colOff>136525</xdr:colOff>
      <xdr:row>32</xdr:row>
      <xdr:rowOff>112818</xdr:rowOff>
    </xdr:to>
    <xdr:cxnSp macro="">
      <xdr:nvCxnSpPr>
        <xdr:cNvPr id="80" name="直線コネクタ 79">
          <a:extLst>
            <a:ext uri="{FF2B5EF4-FFF2-40B4-BE49-F238E27FC236}">
              <a16:creationId xmlns="" xmlns:a16="http://schemas.microsoft.com/office/drawing/2014/main" id="{8A97F570-A908-4F19-9011-B1A15D3AA149}"/>
            </a:ext>
          </a:extLst>
        </xdr:cNvPr>
        <xdr:cNvCxnSpPr/>
      </xdr:nvCxnSpPr>
      <xdr:spPr>
        <a:xfrm>
          <a:off x="3289300" y="636714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38540</xdr:rowOff>
    </xdr:from>
    <xdr:ext cx="405111" cy="259045"/>
    <xdr:sp macro="" textlink="">
      <xdr:nvSpPr>
        <xdr:cNvPr id="81" name="n_1aveValue有形固定資産減価償却率">
          <a:extLst>
            <a:ext uri="{FF2B5EF4-FFF2-40B4-BE49-F238E27FC236}">
              <a16:creationId xmlns="" xmlns:a16="http://schemas.microsoft.com/office/drawing/2014/main" id="{837EA609-7142-4CDB-B5A9-99CA6CC98AA4}"/>
            </a:ext>
          </a:extLst>
        </xdr:cNvPr>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2" name="n_2aveValue有形固定資産減価償却率">
          <a:extLst>
            <a:ext uri="{FF2B5EF4-FFF2-40B4-BE49-F238E27FC236}">
              <a16:creationId xmlns="" xmlns:a16="http://schemas.microsoft.com/office/drawing/2014/main" id="{43C5883B-AE7F-4EB9-B0BF-CAA1E963C74F}"/>
            </a:ext>
          </a:extLst>
        </xdr:cNvPr>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154745</xdr:rowOff>
    </xdr:from>
    <xdr:ext cx="405111" cy="259045"/>
    <xdr:sp macro="" textlink="">
      <xdr:nvSpPr>
        <xdr:cNvPr id="83" name="n_1mainValue有形固定資産減価償却率">
          <a:extLst>
            <a:ext uri="{FF2B5EF4-FFF2-40B4-BE49-F238E27FC236}">
              <a16:creationId xmlns="" xmlns:a16="http://schemas.microsoft.com/office/drawing/2014/main" id="{380BDB9F-40CF-4862-AC4E-C017C1785F8F}"/>
            </a:ext>
          </a:extLst>
        </xdr:cNvPr>
        <xdr:cNvSpPr txBox="1"/>
      </xdr:nvSpPr>
      <xdr:spPr>
        <a:xfrm>
          <a:off x="38360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151147</xdr:rowOff>
    </xdr:from>
    <xdr:ext cx="405111" cy="259045"/>
    <xdr:sp macro="" textlink="">
      <xdr:nvSpPr>
        <xdr:cNvPr id="84" name="n_2mainValue有形固定資産減価償却率">
          <a:extLst>
            <a:ext uri="{FF2B5EF4-FFF2-40B4-BE49-F238E27FC236}">
              <a16:creationId xmlns="" xmlns:a16="http://schemas.microsoft.com/office/drawing/2014/main" id="{1DB1BC49-E7E6-4500-A028-8556F905A8E1}"/>
            </a:ext>
          </a:extLst>
        </xdr:cNvPr>
        <xdr:cNvSpPr txBox="1"/>
      </xdr:nvSpPr>
      <xdr:spPr>
        <a:xfrm>
          <a:off x="3086744"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a:extLst>
            <a:ext uri="{FF2B5EF4-FFF2-40B4-BE49-F238E27FC236}">
              <a16:creationId xmlns="" xmlns:a16="http://schemas.microsoft.com/office/drawing/2014/main" id="{3D50ED48-71FF-4CE1-B91A-B87A8477C73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a:extLst>
            <a:ext uri="{FF2B5EF4-FFF2-40B4-BE49-F238E27FC236}">
              <a16:creationId xmlns="" xmlns:a16="http://schemas.microsoft.com/office/drawing/2014/main" id="{63458D99-150C-432F-B874-4017F9142F1C}"/>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a:extLst>
            <a:ext uri="{FF2B5EF4-FFF2-40B4-BE49-F238E27FC236}">
              <a16:creationId xmlns="" xmlns:a16="http://schemas.microsoft.com/office/drawing/2014/main" id="{241BDC4D-D15D-4A05-8463-9DDD40006996}"/>
            </a:ext>
          </a:extLst>
        </xdr:cNvPr>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a:extLst>
            <a:ext uri="{FF2B5EF4-FFF2-40B4-BE49-F238E27FC236}">
              <a16:creationId xmlns="" xmlns:a16="http://schemas.microsoft.com/office/drawing/2014/main" id="{F9A5618E-67C5-4A1B-B39B-943BFEC3409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a:extLst>
            <a:ext uri="{FF2B5EF4-FFF2-40B4-BE49-F238E27FC236}">
              <a16:creationId xmlns="" xmlns:a16="http://schemas.microsoft.com/office/drawing/2014/main" id="{C81A4560-7EEC-4ECD-904E-6D1F180ECF2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a:extLst>
            <a:ext uri="{FF2B5EF4-FFF2-40B4-BE49-F238E27FC236}">
              <a16:creationId xmlns="" xmlns:a16="http://schemas.microsoft.com/office/drawing/2014/main" id="{4D7CFC70-C9A3-47D1-A2B1-BD6CD4B1EDB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a:extLst>
            <a:ext uri="{FF2B5EF4-FFF2-40B4-BE49-F238E27FC236}">
              <a16:creationId xmlns="" xmlns:a16="http://schemas.microsoft.com/office/drawing/2014/main" id="{0D8E35F3-32DB-4FEB-A1BE-26CE7439FBE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a:extLst>
            <a:ext uri="{FF2B5EF4-FFF2-40B4-BE49-F238E27FC236}">
              <a16:creationId xmlns="" xmlns:a16="http://schemas.microsoft.com/office/drawing/2014/main" id="{00299B33-EAB3-449B-97A3-1B96CDFF23A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a:extLst>
            <a:ext uri="{FF2B5EF4-FFF2-40B4-BE49-F238E27FC236}">
              <a16:creationId xmlns="" xmlns:a16="http://schemas.microsoft.com/office/drawing/2014/main" id="{A32F7BA0-853F-4C18-8309-E264980D0B0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a:extLst>
            <a:ext uri="{FF2B5EF4-FFF2-40B4-BE49-F238E27FC236}">
              <a16:creationId xmlns="" xmlns:a16="http://schemas.microsoft.com/office/drawing/2014/main" id="{35C2C26A-5232-4B95-A0DB-4F3C67E29F7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a:extLst>
            <a:ext uri="{FF2B5EF4-FFF2-40B4-BE49-F238E27FC236}">
              <a16:creationId xmlns="" xmlns:a16="http://schemas.microsoft.com/office/drawing/2014/main" id="{965517A8-15F6-4F66-99C1-6B0B541CF39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a:extLst>
            <a:ext uri="{FF2B5EF4-FFF2-40B4-BE49-F238E27FC236}">
              <a16:creationId xmlns="" xmlns:a16="http://schemas.microsoft.com/office/drawing/2014/main" id="{72AC9417-0CED-4569-86EA-9A148EBF9B2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a:extLst>
            <a:ext uri="{FF2B5EF4-FFF2-40B4-BE49-F238E27FC236}">
              <a16:creationId xmlns="" xmlns:a16="http://schemas.microsoft.com/office/drawing/2014/main" id="{ABF6EA39-9EB0-42DD-9C9B-4681564E944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臨財債や水道事業債、下水道事業債等多くの地方債残高を抱えていることから将来負担額は</a:t>
          </a:r>
          <a:r>
            <a:rPr lang="ja-JP" altLang="en-US" sz="11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類似団体と比べて多い状況である。しかしながら、資金収支計算書における</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業務活動収支の黒字額が大きいため、債務償還可能年数は類団と比べて</a:t>
          </a:r>
          <a:r>
            <a:rPr lang="en-US" altLang="ja-JP"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0.1</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年長くなっている現状である。</a:t>
          </a:r>
        </a:p>
      </xdr:txBody>
    </xdr:sp>
    <xdr:clientData/>
  </xdr:twoCellAnchor>
  <xdr:oneCellAnchor>
    <xdr:from>
      <xdr:col>57</xdr:col>
      <xdr:colOff>111125</xdr:colOff>
      <xdr:row>23</xdr:row>
      <xdr:rowOff>47625</xdr:rowOff>
    </xdr:from>
    <xdr:ext cx="349839" cy="225703"/>
    <xdr:sp macro="" textlink="">
      <xdr:nvSpPr>
        <xdr:cNvPr id="98" name="テキスト ボックス 97">
          <a:extLst>
            <a:ext uri="{FF2B5EF4-FFF2-40B4-BE49-F238E27FC236}">
              <a16:creationId xmlns="" xmlns:a16="http://schemas.microsoft.com/office/drawing/2014/main" id="{58756156-BB51-42A8-80C7-D6FB2A3AF05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a:extLst>
            <a:ext uri="{FF2B5EF4-FFF2-40B4-BE49-F238E27FC236}">
              <a16:creationId xmlns="" xmlns:a16="http://schemas.microsoft.com/office/drawing/2014/main" id="{E9CC1DC0-7207-4A53-8ED5-6A634BE2F69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a:extLst>
            <a:ext uri="{FF2B5EF4-FFF2-40B4-BE49-F238E27FC236}">
              <a16:creationId xmlns="" xmlns:a16="http://schemas.microsoft.com/office/drawing/2014/main" id="{C2081CB2-663A-4821-A577-A12694BE186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a:extLst>
            <a:ext uri="{FF2B5EF4-FFF2-40B4-BE49-F238E27FC236}">
              <a16:creationId xmlns="" xmlns:a16="http://schemas.microsoft.com/office/drawing/2014/main" id="{F2CFD412-6782-428E-8B20-198F10E28C06}"/>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a:extLst>
            <a:ext uri="{FF2B5EF4-FFF2-40B4-BE49-F238E27FC236}">
              <a16:creationId xmlns="" xmlns:a16="http://schemas.microsoft.com/office/drawing/2014/main" id="{F0C1538C-BCF6-44C5-90B1-80D6FBF3B2F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a:extLst>
            <a:ext uri="{FF2B5EF4-FFF2-40B4-BE49-F238E27FC236}">
              <a16:creationId xmlns="" xmlns:a16="http://schemas.microsoft.com/office/drawing/2014/main" id="{499B74A5-3E0F-4DA2-BABF-042E52277E6A}"/>
            </a:ext>
          </a:extLst>
        </xdr:cNvPr>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a:extLst>
            <a:ext uri="{FF2B5EF4-FFF2-40B4-BE49-F238E27FC236}">
              <a16:creationId xmlns="" xmlns:a16="http://schemas.microsoft.com/office/drawing/2014/main" id="{0AA39182-8905-4D9C-BB71-12405B2AAF9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a:extLst>
            <a:ext uri="{FF2B5EF4-FFF2-40B4-BE49-F238E27FC236}">
              <a16:creationId xmlns="" xmlns:a16="http://schemas.microsoft.com/office/drawing/2014/main" id="{0F9C1567-2792-4709-B335-D70C184DA2BC}"/>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a:extLst>
            <a:ext uri="{FF2B5EF4-FFF2-40B4-BE49-F238E27FC236}">
              <a16:creationId xmlns="" xmlns:a16="http://schemas.microsoft.com/office/drawing/2014/main" id="{BABDEEED-75F0-4E84-ABE7-F1DF6928F41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a:extLst>
            <a:ext uri="{FF2B5EF4-FFF2-40B4-BE49-F238E27FC236}">
              <a16:creationId xmlns="" xmlns:a16="http://schemas.microsoft.com/office/drawing/2014/main" id="{7D7E53B7-BDFB-40D7-884A-388503455D72}"/>
            </a:ext>
          </a:extLst>
        </xdr:cNvPr>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a:extLst>
            <a:ext uri="{FF2B5EF4-FFF2-40B4-BE49-F238E27FC236}">
              <a16:creationId xmlns="" xmlns:a16="http://schemas.microsoft.com/office/drawing/2014/main" id="{9CDB251E-9F15-4C04-8877-59ED8A28F99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a:extLst>
            <a:ext uri="{FF2B5EF4-FFF2-40B4-BE49-F238E27FC236}">
              <a16:creationId xmlns="" xmlns:a16="http://schemas.microsoft.com/office/drawing/2014/main" id="{AA13AA21-8A9C-455B-B8C4-5B820E60638C}"/>
            </a:ext>
          </a:extLst>
        </xdr:cNvPr>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a:extLst>
            <a:ext uri="{FF2B5EF4-FFF2-40B4-BE49-F238E27FC236}">
              <a16:creationId xmlns="" xmlns:a16="http://schemas.microsoft.com/office/drawing/2014/main" id="{45F62A01-027B-4AFC-9022-3184E1C9159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a:extLst>
            <a:ext uri="{FF2B5EF4-FFF2-40B4-BE49-F238E27FC236}">
              <a16:creationId xmlns="" xmlns:a16="http://schemas.microsoft.com/office/drawing/2014/main" id="{7427AE09-2028-4F23-84C4-FD5A6383C57D}"/>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a:extLst>
            <a:ext uri="{FF2B5EF4-FFF2-40B4-BE49-F238E27FC236}">
              <a16:creationId xmlns="" xmlns:a16="http://schemas.microsoft.com/office/drawing/2014/main" id="{FA5A460F-3EDA-4972-B207-E64857F3C7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3" name="直線コネクタ 112">
          <a:extLst>
            <a:ext uri="{FF2B5EF4-FFF2-40B4-BE49-F238E27FC236}">
              <a16:creationId xmlns="" xmlns:a16="http://schemas.microsoft.com/office/drawing/2014/main" id="{BDBD2C2F-495D-443B-8AFC-A7A4354A92F7}"/>
            </a:ext>
          </a:extLst>
        </xdr:cNvPr>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a:extLst>
            <a:ext uri="{FF2B5EF4-FFF2-40B4-BE49-F238E27FC236}">
              <a16:creationId xmlns="" xmlns:a16="http://schemas.microsoft.com/office/drawing/2014/main" id="{0F5ED8F9-49B1-4135-831B-106157E1B771}"/>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a:extLst>
            <a:ext uri="{FF2B5EF4-FFF2-40B4-BE49-F238E27FC236}">
              <a16:creationId xmlns="" xmlns:a16="http://schemas.microsoft.com/office/drawing/2014/main" id="{ACC258F4-978E-4FBF-95CB-D39DA6A244E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6" name="債務償還可能年数最大値テキスト">
          <a:extLst>
            <a:ext uri="{FF2B5EF4-FFF2-40B4-BE49-F238E27FC236}">
              <a16:creationId xmlns="" xmlns:a16="http://schemas.microsoft.com/office/drawing/2014/main" id="{9D60709D-9121-4573-AB48-FF75BAF716A6}"/>
            </a:ext>
          </a:extLst>
        </xdr:cNvPr>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17" name="直線コネクタ 116">
          <a:extLst>
            <a:ext uri="{FF2B5EF4-FFF2-40B4-BE49-F238E27FC236}">
              <a16:creationId xmlns="" xmlns:a16="http://schemas.microsoft.com/office/drawing/2014/main" id="{DE292ABD-A851-4C6E-AA69-7A14E14569BE}"/>
            </a:ext>
          </a:extLst>
        </xdr:cNvPr>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18" name="債務償還可能年数平均値テキスト">
          <a:extLst>
            <a:ext uri="{FF2B5EF4-FFF2-40B4-BE49-F238E27FC236}">
              <a16:creationId xmlns="" xmlns:a16="http://schemas.microsoft.com/office/drawing/2014/main" id="{618C0EA8-0B2F-460F-8D36-CE487E41B95B}"/>
            </a:ext>
          </a:extLst>
        </xdr:cNvPr>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19" name="フローチャート: 判断 118">
          <a:extLst>
            <a:ext uri="{FF2B5EF4-FFF2-40B4-BE49-F238E27FC236}">
              <a16:creationId xmlns="" xmlns:a16="http://schemas.microsoft.com/office/drawing/2014/main" id="{FB8D27F6-4858-4929-9DB2-A467D96DF02C}"/>
            </a:ext>
          </a:extLst>
        </xdr:cNvPr>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a:extLst>
            <a:ext uri="{FF2B5EF4-FFF2-40B4-BE49-F238E27FC236}">
              <a16:creationId xmlns="" xmlns:a16="http://schemas.microsoft.com/office/drawing/2014/main" id="{8D2ABA14-D381-496E-B757-D3AE7EF8DD1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a:extLst>
            <a:ext uri="{FF2B5EF4-FFF2-40B4-BE49-F238E27FC236}">
              <a16:creationId xmlns="" xmlns:a16="http://schemas.microsoft.com/office/drawing/2014/main" id="{E5BCE736-90DE-4879-B588-9F872489A11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a:extLst>
            <a:ext uri="{FF2B5EF4-FFF2-40B4-BE49-F238E27FC236}">
              <a16:creationId xmlns="" xmlns:a16="http://schemas.microsoft.com/office/drawing/2014/main" id="{DB50FA8C-D7AC-4844-A3D0-CDB5C1D96C2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a:extLst>
            <a:ext uri="{FF2B5EF4-FFF2-40B4-BE49-F238E27FC236}">
              <a16:creationId xmlns="" xmlns:a16="http://schemas.microsoft.com/office/drawing/2014/main" id="{F1A9465D-2461-4C6A-A1B2-1369B1D6586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a:extLst>
            <a:ext uri="{FF2B5EF4-FFF2-40B4-BE49-F238E27FC236}">
              <a16:creationId xmlns="" xmlns:a16="http://schemas.microsoft.com/office/drawing/2014/main" id="{04A0F222-6483-4E28-8076-02962980451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27164</xdr:rowOff>
    </xdr:from>
    <xdr:to>
      <xdr:col>76</xdr:col>
      <xdr:colOff>73025</xdr:colOff>
      <xdr:row>31</xdr:row>
      <xdr:rowOff>128764</xdr:rowOff>
    </xdr:to>
    <xdr:sp macro="" textlink="">
      <xdr:nvSpPr>
        <xdr:cNvPr id="125" name="楕円 124">
          <a:extLst>
            <a:ext uri="{FF2B5EF4-FFF2-40B4-BE49-F238E27FC236}">
              <a16:creationId xmlns="" xmlns:a16="http://schemas.microsoft.com/office/drawing/2014/main" id="{C9AFB707-1F45-4714-A30F-061C7A06E058}"/>
            </a:ext>
          </a:extLst>
        </xdr:cNvPr>
        <xdr:cNvSpPr/>
      </xdr:nvSpPr>
      <xdr:spPr>
        <a:xfrm>
          <a:off x="14744700" y="611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50041</xdr:rowOff>
    </xdr:from>
    <xdr:ext cx="340478" cy="259045"/>
    <xdr:sp macro="" textlink="">
      <xdr:nvSpPr>
        <xdr:cNvPr id="126" name="債務償還可能年数該当値テキスト">
          <a:extLst>
            <a:ext uri="{FF2B5EF4-FFF2-40B4-BE49-F238E27FC236}">
              <a16:creationId xmlns="" xmlns:a16="http://schemas.microsoft.com/office/drawing/2014/main" id="{3343AF90-C126-48C2-BB39-B668CB954574}"/>
            </a:ext>
          </a:extLst>
        </xdr:cNvPr>
        <xdr:cNvSpPr txBox="1"/>
      </xdr:nvSpPr>
      <xdr:spPr>
        <a:xfrm>
          <a:off x="14846300" y="59650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a:extLst>
            <a:ext uri="{FF2B5EF4-FFF2-40B4-BE49-F238E27FC236}">
              <a16:creationId xmlns="" xmlns:a16="http://schemas.microsoft.com/office/drawing/2014/main" id="{03BC7EF5-5BFC-4F60-852A-C01289A2E48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a:extLst>
            <a:ext uri="{FF2B5EF4-FFF2-40B4-BE49-F238E27FC236}">
              <a16:creationId xmlns="" xmlns:a16="http://schemas.microsoft.com/office/drawing/2014/main" id="{7D35BC81-60C4-43C1-B8F0-CD75EFA111F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a:extLst>
            <a:ext uri="{FF2B5EF4-FFF2-40B4-BE49-F238E27FC236}">
              <a16:creationId xmlns="" xmlns:a16="http://schemas.microsoft.com/office/drawing/2014/main" id="{F9E712FA-98C3-4609-870F-BD17C5E71FC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a:extLst>
            <a:ext uri="{FF2B5EF4-FFF2-40B4-BE49-F238E27FC236}">
              <a16:creationId xmlns="" xmlns:a16="http://schemas.microsoft.com/office/drawing/2014/main" id="{B91D5E2D-8720-44FF-9C8B-0EEB13A0DB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a:extLst>
            <a:ext uri="{FF2B5EF4-FFF2-40B4-BE49-F238E27FC236}">
              <a16:creationId xmlns="" xmlns:a16="http://schemas.microsoft.com/office/drawing/2014/main" id="{1548D5F8-14A4-457F-9B32-BDCD336C47E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a:extLst>
            <a:ext uri="{FF2B5EF4-FFF2-40B4-BE49-F238E27FC236}">
              <a16:creationId xmlns="" xmlns:a16="http://schemas.microsoft.com/office/drawing/2014/main" id="{AA1B7638-A5E1-40AC-A32C-FB43984311F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AE422052-BF78-46A9-809B-E4149BB7726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CA295949-B877-4495-8B7F-8CB5DDAF35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67772952-4994-418C-A311-D2FBDAF225B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3A26FCE0-25C2-4C99-A3CF-84B2DE52FD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E0E2DE03-FF6B-40DD-B546-4C350B4F95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3644D374-3D1E-4B73-8E40-125A22C5A53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FA0B0D26-7E43-4F98-94AA-392804F506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E9134F0-B514-47A2-80F4-6C1DF17E866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62977CC9-BC95-4428-92B6-EC94D1418F3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DB443474-C2EA-42F9-9B46-86E60D045F6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4D3D07D1-B74D-4A26-8D01-6082E3F6A6E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C935AA50-6042-4DB3-B961-1423E64284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4CF73F18-8019-4162-895B-605A9FF878A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64D40596-3FC7-465C-9FAA-5A435CF89F1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DC82AC87-C0D8-43CE-A45F-D87D2066615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1EF3F4AB-ECA5-4853-9B95-B4BE4135E29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C1F5C650-C56F-4598-A0FA-4F265D11326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3D3E5B62-75A4-42E8-90E8-87958E6BB4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3CA4804D-738C-4AC1-A261-90B3341521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B635B5FE-7CF1-44BB-92C2-CF43A06ECE5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783013C8-1711-4872-B61C-F0C329C634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358CBF1F-92FD-495B-9A34-EAE901D8F2C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62E48919-4F81-4BF0-925D-63978DC2D9C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EB6D6CF8-64D7-4B6E-85A0-05C9240CDAB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17FB89D4-B313-40A4-89B4-31DF7277CDC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F327299D-F7BF-4850-B688-921234BC3CC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BAB551F-CBC9-45E8-B994-8FA9725EAB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8B092B03-FFDB-4ECB-97D8-4E394365476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 xmlns:a16="http://schemas.microsoft.com/office/drawing/2014/main" id="{457BEE39-A491-4914-82B9-B087C41E04D9}"/>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B459D21A-9CC8-4580-87C0-CAE260155A3F}"/>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B80A4962-9564-43A2-87D2-15B8F4AA8DF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3A4BCB19-500D-4522-AFB6-1FB10E168F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A8E9AB9C-0CF0-471E-9D26-28D2AC8BCA8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6AC6A069-6222-438F-8453-0A8BF26E80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17CA7B9B-7272-4188-87EC-7A0170D4B87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B3EC26AA-590A-4725-B6DF-926CA8AE62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F75EA8D2-0316-4939-BC5A-78B46707BE9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7BACACA5-CF51-4325-ADCF-C62FF604963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93DBDBB6-5C80-45F0-B4DA-405DE7D87AF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FFB48052-5F07-4CE6-A0B4-B78F2208BBF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 xmlns:a16="http://schemas.microsoft.com/office/drawing/2014/main" id="{D396A956-6F75-4CD3-B3C7-F07DEC1A06E9}"/>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 xmlns:a16="http://schemas.microsoft.com/office/drawing/2014/main" id="{EB21642E-4EBA-4E7E-B3D4-A26AEB3EB5B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 xmlns:a16="http://schemas.microsoft.com/office/drawing/2014/main" id="{27C17AB4-CC82-42C2-AF1D-607286EF26EB}"/>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 xmlns:a16="http://schemas.microsoft.com/office/drawing/2014/main" id="{145B8CD2-5C1E-4FDA-B1AD-600F247E05B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 xmlns:a16="http://schemas.microsoft.com/office/drawing/2014/main" id="{161896D0-D586-41E7-BD19-22D10BBCAC6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 xmlns:a16="http://schemas.microsoft.com/office/drawing/2014/main" id="{4CEBF069-75B5-44DD-87D7-E57524BD3C3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 xmlns:a16="http://schemas.microsoft.com/office/drawing/2014/main" id="{585E9F23-4C74-4E6D-9BAF-2883C3E4BCA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 xmlns:a16="http://schemas.microsoft.com/office/drawing/2014/main" id="{BF45D7B8-09F7-4010-88E7-170012F6C88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 xmlns:a16="http://schemas.microsoft.com/office/drawing/2014/main" id="{42E39780-75AD-4BA7-906A-512B797D770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 xmlns:a16="http://schemas.microsoft.com/office/drawing/2014/main" id="{E2FAD651-9335-47C0-9A5B-368E5E00115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 xmlns:a16="http://schemas.microsoft.com/office/drawing/2014/main" id="{661DE245-1461-4A4C-9601-874E5B2DA1E3}"/>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 xmlns:a16="http://schemas.microsoft.com/office/drawing/2014/main" id="{DDFB8F3A-6ADF-4396-A744-1955E029AF2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 xmlns:a16="http://schemas.microsoft.com/office/drawing/2014/main" id="{14940BA3-9B99-4228-8914-C1E6BABE2609}"/>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 xmlns:a16="http://schemas.microsoft.com/office/drawing/2014/main" id="{20FE237F-0AEB-48CD-BE5B-75D5671E4FF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a:extLst>
            <a:ext uri="{FF2B5EF4-FFF2-40B4-BE49-F238E27FC236}">
              <a16:creationId xmlns="" xmlns:a16="http://schemas.microsoft.com/office/drawing/2014/main" id="{7AF3F7E3-0704-4C43-9A15-48999B210001}"/>
            </a:ext>
          </a:extLst>
        </xdr:cNvPr>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a:extLst>
            <a:ext uri="{FF2B5EF4-FFF2-40B4-BE49-F238E27FC236}">
              <a16:creationId xmlns="" xmlns:a16="http://schemas.microsoft.com/office/drawing/2014/main" id="{82ACFB4B-DF91-4D23-811A-E67AE4004CBF}"/>
            </a:ext>
          </a:extLst>
        </xdr:cNvPr>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a:extLst>
            <a:ext uri="{FF2B5EF4-FFF2-40B4-BE49-F238E27FC236}">
              <a16:creationId xmlns="" xmlns:a16="http://schemas.microsoft.com/office/drawing/2014/main" id="{5EDAE72F-D7D7-40FD-9CCC-B2733CCAA631}"/>
            </a:ext>
          </a:extLst>
        </xdr:cNvPr>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a:extLst>
            <a:ext uri="{FF2B5EF4-FFF2-40B4-BE49-F238E27FC236}">
              <a16:creationId xmlns="" xmlns:a16="http://schemas.microsoft.com/office/drawing/2014/main" id="{F199F52E-F589-445D-846F-80DB44648AB1}"/>
            </a:ext>
          </a:extLst>
        </xdr:cNvPr>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a:extLst>
            <a:ext uri="{FF2B5EF4-FFF2-40B4-BE49-F238E27FC236}">
              <a16:creationId xmlns="" xmlns:a16="http://schemas.microsoft.com/office/drawing/2014/main" id="{46781D3A-1191-4A5A-B8FB-9C4D6613313D}"/>
            </a:ext>
          </a:extLst>
        </xdr:cNvPr>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102887</xdr:rowOff>
    </xdr:from>
    <xdr:ext cx="405111" cy="259045"/>
    <xdr:sp macro="" textlink="">
      <xdr:nvSpPr>
        <xdr:cNvPr id="61" name="【道路】&#10;有形固定資産減価償却率平均値テキスト">
          <a:extLst>
            <a:ext uri="{FF2B5EF4-FFF2-40B4-BE49-F238E27FC236}">
              <a16:creationId xmlns="" xmlns:a16="http://schemas.microsoft.com/office/drawing/2014/main" id="{AC09E375-18C9-4B97-9CCD-A4B9AFB92C73}"/>
            </a:ext>
          </a:extLst>
        </xdr:cNvPr>
        <xdr:cNvSpPr txBox="1"/>
      </xdr:nvSpPr>
      <xdr:spPr>
        <a:xfrm>
          <a:off x="467360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a:extLst>
            <a:ext uri="{FF2B5EF4-FFF2-40B4-BE49-F238E27FC236}">
              <a16:creationId xmlns="" xmlns:a16="http://schemas.microsoft.com/office/drawing/2014/main" id="{91901D54-3D97-4FF7-A495-365401AB160E}"/>
            </a:ext>
          </a:extLst>
        </xdr:cNvPr>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a:extLst>
            <a:ext uri="{FF2B5EF4-FFF2-40B4-BE49-F238E27FC236}">
              <a16:creationId xmlns="" xmlns:a16="http://schemas.microsoft.com/office/drawing/2014/main" id="{F594FF84-8F3A-488D-9B61-0462B946854A}"/>
            </a:ext>
          </a:extLst>
        </xdr:cNvPr>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a:extLst>
            <a:ext uri="{FF2B5EF4-FFF2-40B4-BE49-F238E27FC236}">
              <a16:creationId xmlns="" xmlns:a16="http://schemas.microsoft.com/office/drawing/2014/main" id="{62706C2A-CCA5-46C4-834D-AC9BA35F63CF}"/>
            </a:ext>
          </a:extLst>
        </xdr:cNvPr>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 xmlns:a16="http://schemas.microsoft.com/office/drawing/2014/main" id="{E8FB6DE3-AE85-4159-AC66-3F103D9FD1E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A278F823-B545-4B86-8CA3-5384145DE95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5B55B438-B92B-4ED9-934B-C31CBEE336C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8C3E5156-E673-43FC-95FA-526850DCE70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399103D1-51AE-444B-A689-51596C2A73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48260</xdr:rowOff>
    </xdr:from>
    <xdr:to>
      <xdr:col>20</xdr:col>
      <xdr:colOff>38100</xdr:colOff>
      <xdr:row>41</xdr:row>
      <xdr:rowOff>149860</xdr:rowOff>
    </xdr:to>
    <xdr:sp macro="" textlink="">
      <xdr:nvSpPr>
        <xdr:cNvPr id="70" name="楕円 69">
          <a:extLst>
            <a:ext uri="{FF2B5EF4-FFF2-40B4-BE49-F238E27FC236}">
              <a16:creationId xmlns="" xmlns:a16="http://schemas.microsoft.com/office/drawing/2014/main" id="{0C23B8E9-6E1A-4155-BC1B-0FC5C398C65E}"/>
            </a:ext>
          </a:extLst>
        </xdr:cNvPr>
        <xdr:cNvSpPr/>
      </xdr:nvSpPr>
      <xdr:spPr>
        <a:xfrm>
          <a:off x="3746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41</xdr:row>
      <xdr:rowOff>86360</xdr:rowOff>
    </xdr:from>
    <xdr:to>
      <xdr:col>15</xdr:col>
      <xdr:colOff>101600</xdr:colOff>
      <xdr:row>42</xdr:row>
      <xdr:rowOff>16510</xdr:rowOff>
    </xdr:to>
    <xdr:sp macro="" textlink="">
      <xdr:nvSpPr>
        <xdr:cNvPr id="71" name="楕円 70">
          <a:extLst>
            <a:ext uri="{FF2B5EF4-FFF2-40B4-BE49-F238E27FC236}">
              <a16:creationId xmlns="" xmlns:a16="http://schemas.microsoft.com/office/drawing/2014/main" id="{6C4BEDBF-EACB-461E-89E4-981308C3A174}"/>
            </a:ext>
          </a:extLst>
        </xdr:cNvPr>
        <xdr:cNvSpPr/>
      </xdr:nvSpPr>
      <xdr:spPr>
        <a:xfrm>
          <a:off x="2857500" y="7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99060</xdr:rowOff>
    </xdr:from>
    <xdr:to>
      <xdr:col>19</xdr:col>
      <xdr:colOff>177800</xdr:colOff>
      <xdr:row>41</xdr:row>
      <xdr:rowOff>137160</xdr:rowOff>
    </xdr:to>
    <xdr:cxnSp macro="">
      <xdr:nvCxnSpPr>
        <xdr:cNvPr id="72" name="直線コネクタ 71">
          <a:extLst>
            <a:ext uri="{FF2B5EF4-FFF2-40B4-BE49-F238E27FC236}">
              <a16:creationId xmlns="" xmlns:a16="http://schemas.microsoft.com/office/drawing/2014/main" id="{D2D890B9-651F-4597-AF75-10A21504559B}"/>
            </a:ext>
          </a:extLst>
        </xdr:cNvPr>
        <xdr:cNvCxnSpPr/>
      </xdr:nvCxnSpPr>
      <xdr:spPr>
        <a:xfrm flipV="1">
          <a:off x="2908300" y="71285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3" name="n_1aveValue【道路】&#10;有形固定資産減価償却率">
          <a:extLst>
            <a:ext uri="{FF2B5EF4-FFF2-40B4-BE49-F238E27FC236}">
              <a16:creationId xmlns="" xmlns:a16="http://schemas.microsoft.com/office/drawing/2014/main" id="{4B5C3385-C93F-45AC-977A-12737575C5E7}"/>
            </a:ext>
          </a:extLst>
        </xdr:cNvPr>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4" name="n_2aveValue【道路】&#10;有形固定資産減価償却率">
          <a:extLst>
            <a:ext uri="{FF2B5EF4-FFF2-40B4-BE49-F238E27FC236}">
              <a16:creationId xmlns="" xmlns:a16="http://schemas.microsoft.com/office/drawing/2014/main" id="{D1EDBF9B-6757-4F15-B2C8-02C2EB35B903}"/>
            </a:ext>
          </a:extLst>
        </xdr:cNvPr>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140987</xdr:rowOff>
    </xdr:from>
    <xdr:ext cx="405111" cy="259045"/>
    <xdr:sp macro="" textlink="">
      <xdr:nvSpPr>
        <xdr:cNvPr id="75" name="n_1mainValue【道路】&#10;有形固定資産減価償却率">
          <a:extLst>
            <a:ext uri="{FF2B5EF4-FFF2-40B4-BE49-F238E27FC236}">
              <a16:creationId xmlns="" xmlns:a16="http://schemas.microsoft.com/office/drawing/2014/main" id="{8C800125-7B6A-49C4-A87C-A5185247CE17}"/>
            </a:ext>
          </a:extLst>
        </xdr:cNvPr>
        <xdr:cNvSpPr txBox="1"/>
      </xdr:nvSpPr>
      <xdr:spPr>
        <a:xfrm>
          <a:off x="35820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7637</xdr:rowOff>
    </xdr:from>
    <xdr:ext cx="405111" cy="259045"/>
    <xdr:sp macro="" textlink="">
      <xdr:nvSpPr>
        <xdr:cNvPr id="76" name="n_2mainValue【道路】&#10;有形固定資産減価償却率">
          <a:extLst>
            <a:ext uri="{FF2B5EF4-FFF2-40B4-BE49-F238E27FC236}">
              <a16:creationId xmlns="" xmlns:a16="http://schemas.microsoft.com/office/drawing/2014/main" id="{460F8511-0D44-467C-86AA-2CBCCBB76E9F}"/>
            </a:ext>
          </a:extLst>
        </xdr:cNvPr>
        <xdr:cNvSpPr txBox="1"/>
      </xdr:nvSpPr>
      <xdr:spPr>
        <a:xfrm>
          <a:off x="2705744" y="720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a:extLst>
            <a:ext uri="{FF2B5EF4-FFF2-40B4-BE49-F238E27FC236}">
              <a16:creationId xmlns="" xmlns:a16="http://schemas.microsoft.com/office/drawing/2014/main" id="{760D2EB5-8F5D-4F7A-AD3A-02DEE3C97E3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a:extLst>
            <a:ext uri="{FF2B5EF4-FFF2-40B4-BE49-F238E27FC236}">
              <a16:creationId xmlns="" xmlns:a16="http://schemas.microsoft.com/office/drawing/2014/main" id="{202FE750-7374-4ED9-B92D-BAA69FB4F68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a:extLst>
            <a:ext uri="{FF2B5EF4-FFF2-40B4-BE49-F238E27FC236}">
              <a16:creationId xmlns="" xmlns:a16="http://schemas.microsoft.com/office/drawing/2014/main" id="{4F9E2D4F-14E2-47BF-B0ED-C547352B91A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a:extLst>
            <a:ext uri="{FF2B5EF4-FFF2-40B4-BE49-F238E27FC236}">
              <a16:creationId xmlns="" xmlns:a16="http://schemas.microsoft.com/office/drawing/2014/main" id="{D838A01A-0283-4C1D-9537-9B589B9D104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a:extLst>
            <a:ext uri="{FF2B5EF4-FFF2-40B4-BE49-F238E27FC236}">
              <a16:creationId xmlns="" xmlns:a16="http://schemas.microsoft.com/office/drawing/2014/main" id="{1AD1295C-1F54-4517-BFB5-4B4D45517F9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a:extLst>
            <a:ext uri="{FF2B5EF4-FFF2-40B4-BE49-F238E27FC236}">
              <a16:creationId xmlns="" xmlns:a16="http://schemas.microsoft.com/office/drawing/2014/main" id="{C5A04F23-6EA8-464A-9B1E-D038906CF3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a:extLst>
            <a:ext uri="{FF2B5EF4-FFF2-40B4-BE49-F238E27FC236}">
              <a16:creationId xmlns="" xmlns:a16="http://schemas.microsoft.com/office/drawing/2014/main" id="{095E50F2-51F5-4F9C-BAB7-E1DEE13BCB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a:extLst>
            <a:ext uri="{FF2B5EF4-FFF2-40B4-BE49-F238E27FC236}">
              <a16:creationId xmlns="" xmlns:a16="http://schemas.microsoft.com/office/drawing/2014/main" id="{7F9E88F1-399A-43CE-A685-DCF8D7D445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a:extLst>
            <a:ext uri="{FF2B5EF4-FFF2-40B4-BE49-F238E27FC236}">
              <a16:creationId xmlns="" xmlns:a16="http://schemas.microsoft.com/office/drawing/2014/main" id="{22D20778-CDC1-42D8-A476-8DB9EB7D22A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a:extLst>
            <a:ext uri="{FF2B5EF4-FFF2-40B4-BE49-F238E27FC236}">
              <a16:creationId xmlns="" xmlns:a16="http://schemas.microsoft.com/office/drawing/2014/main" id="{D63FCB8C-8F61-4AA4-93E6-A6A08BD55E0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a:extLst>
            <a:ext uri="{FF2B5EF4-FFF2-40B4-BE49-F238E27FC236}">
              <a16:creationId xmlns="" xmlns:a16="http://schemas.microsoft.com/office/drawing/2014/main" id="{1A68D345-1641-434D-B04F-07F30AEDDA2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a:extLst>
            <a:ext uri="{FF2B5EF4-FFF2-40B4-BE49-F238E27FC236}">
              <a16:creationId xmlns="" xmlns:a16="http://schemas.microsoft.com/office/drawing/2014/main" id="{630CA1D8-C619-4C5D-A8B2-4A635DBC0D13}"/>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a:extLst>
            <a:ext uri="{FF2B5EF4-FFF2-40B4-BE49-F238E27FC236}">
              <a16:creationId xmlns="" xmlns:a16="http://schemas.microsoft.com/office/drawing/2014/main" id="{E1BAB3F9-79CC-4B3E-ACF0-C4410AEDAD7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a:extLst>
            <a:ext uri="{FF2B5EF4-FFF2-40B4-BE49-F238E27FC236}">
              <a16:creationId xmlns="" xmlns:a16="http://schemas.microsoft.com/office/drawing/2014/main" id="{1DDE578D-ED99-4214-BFAA-1360FD19E0BC}"/>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a:extLst>
            <a:ext uri="{FF2B5EF4-FFF2-40B4-BE49-F238E27FC236}">
              <a16:creationId xmlns="" xmlns:a16="http://schemas.microsoft.com/office/drawing/2014/main" id="{47A477BC-2E53-4B45-9278-81B70934080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a:extLst>
            <a:ext uri="{FF2B5EF4-FFF2-40B4-BE49-F238E27FC236}">
              <a16:creationId xmlns="" xmlns:a16="http://schemas.microsoft.com/office/drawing/2014/main" id="{FD9EB565-120B-41C6-94AC-F815A00CF3BE}"/>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a:extLst>
            <a:ext uri="{FF2B5EF4-FFF2-40B4-BE49-F238E27FC236}">
              <a16:creationId xmlns="" xmlns:a16="http://schemas.microsoft.com/office/drawing/2014/main" id="{7B1A19DC-AFBD-4B1B-90ED-B748E804236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a:extLst>
            <a:ext uri="{FF2B5EF4-FFF2-40B4-BE49-F238E27FC236}">
              <a16:creationId xmlns="" xmlns:a16="http://schemas.microsoft.com/office/drawing/2014/main" id="{1664AD0E-BB62-4EB5-B9E8-265D4206BE7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a:extLst>
            <a:ext uri="{FF2B5EF4-FFF2-40B4-BE49-F238E27FC236}">
              <a16:creationId xmlns="" xmlns:a16="http://schemas.microsoft.com/office/drawing/2014/main" id="{6905BCD4-9461-49A2-8AA5-5DE03F47CF0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a:extLst>
            <a:ext uri="{FF2B5EF4-FFF2-40B4-BE49-F238E27FC236}">
              <a16:creationId xmlns="" xmlns:a16="http://schemas.microsoft.com/office/drawing/2014/main" id="{DE377021-B031-4B5D-A243-01A1A16C5C4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a:extLst>
            <a:ext uri="{FF2B5EF4-FFF2-40B4-BE49-F238E27FC236}">
              <a16:creationId xmlns="" xmlns:a16="http://schemas.microsoft.com/office/drawing/2014/main" id="{13AB975F-14D4-49B4-8D02-F167C970DA6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98" name="直線コネクタ 97">
          <a:extLst>
            <a:ext uri="{FF2B5EF4-FFF2-40B4-BE49-F238E27FC236}">
              <a16:creationId xmlns="" xmlns:a16="http://schemas.microsoft.com/office/drawing/2014/main" id="{F2F5EE89-5897-44AD-8176-D447C40F31F8}"/>
            </a:ext>
          </a:extLst>
        </xdr:cNvPr>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99" name="【道路】&#10;一人当たり延長最小値テキスト">
          <a:extLst>
            <a:ext uri="{FF2B5EF4-FFF2-40B4-BE49-F238E27FC236}">
              <a16:creationId xmlns="" xmlns:a16="http://schemas.microsoft.com/office/drawing/2014/main" id="{87447B46-7463-4D1A-817E-0435DC2C6E52}"/>
            </a:ext>
          </a:extLst>
        </xdr:cNvPr>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0" name="直線コネクタ 99">
          <a:extLst>
            <a:ext uri="{FF2B5EF4-FFF2-40B4-BE49-F238E27FC236}">
              <a16:creationId xmlns="" xmlns:a16="http://schemas.microsoft.com/office/drawing/2014/main" id="{4E4E9B90-B187-4258-B07D-EB9764EFB0BC}"/>
            </a:ext>
          </a:extLst>
        </xdr:cNvPr>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1" name="【道路】&#10;一人当たり延長最大値テキスト">
          <a:extLst>
            <a:ext uri="{FF2B5EF4-FFF2-40B4-BE49-F238E27FC236}">
              <a16:creationId xmlns="" xmlns:a16="http://schemas.microsoft.com/office/drawing/2014/main" id="{1D14BCEE-2E82-4331-8E54-1D25491DF9CD}"/>
            </a:ext>
          </a:extLst>
        </xdr:cNvPr>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2" name="直線コネクタ 101">
          <a:extLst>
            <a:ext uri="{FF2B5EF4-FFF2-40B4-BE49-F238E27FC236}">
              <a16:creationId xmlns="" xmlns:a16="http://schemas.microsoft.com/office/drawing/2014/main" id="{F0855123-C1E5-4399-B36C-03655D212BB5}"/>
            </a:ext>
          </a:extLst>
        </xdr:cNvPr>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142815</xdr:rowOff>
    </xdr:from>
    <xdr:ext cx="534377" cy="259045"/>
    <xdr:sp macro="" textlink="">
      <xdr:nvSpPr>
        <xdr:cNvPr id="103" name="【道路】&#10;一人当たり延長平均値テキスト">
          <a:extLst>
            <a:ext uri="{FF2B5EF4-FFF2-40B4-BE49-F238E27FC236}">
              <a16:creationId xmlns="" xmlns:a16="http://schemas.microsoft.com/office/drawing/2014/main" id="{FEE953D6-28C3-41C0-857B-DAF03D09E3CD}"/>
            </a:ext>
          </a:extLst>
        </xdr:cNvPr>
        <xdr:cNvSpPr txBox="1"/>
      </xdr:nvSpPr>
      <xdr:spPr>
        <a:xfrm>
          <a:off x="10515600" y="6486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4" name="フローチャート: 判断 103">
          <a:extLst>
            <a:ext uri="{FF2B5EF4-FFF2-40B4-BE49-F238E27FC236}">
              <a16:creationId xmlns="" xmlns:a16="http://schemas.microsoft.com/office/drawing/2014/main" id="{9C9574DE-7D59-4555-964B-B4FBA39969FC}"/>
            </a:ext>
          </a:extLst>
        </xdr:cNvPr>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5" name="フローチャート: 判断 104">
          <a:extLst>
            <a:ext uri="{FF2B5EF4-FFF2-40B4-BE49-F238E27FC236}">
              <a16:creationId xmlns="" xmlns:a16="http://schemas.microsoft.com/office/drawing/2014/main" id="{549718CA-D319-43B0-9AFA-A9CB4F3B37D8}"/>
            </a:ext>
          </a:extLst>
        </xdr:cNvPr>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6" name="フローチャート: 判断 105">
          <a:extLst>
            <a:ext uri="{FF2B5EF4-FFF2-40B4-BE49-F238E27FC236}">
              <a16:creationId xmlns="" xmlns:a16="http://schemas.microsoft.com/office/drawing/2014/main" id="{A015458B-2AD0-4D6D-9CB3-1D44BFDB4A51}"/>
            </a:ext>
          </a:extLst>
        </xdr:cNvPr>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a:extLst>
            <a:ext uri="{FF2B5EF4-FFF2-40B4-BE49-F238E27FC236}">
              <a16:creationId xmlns="" xmlns:a16="http://schemas.microsoft.com/office/drawing/2014/main" id="{39CC139A-000C-4FD6-87E0-E5CF8E031F7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a:extLst>
            <a:ext uri="{FF2B5EF4-FFF2-40B4-BE49-F238E27FC236}">
              <a16:creationId xmlns="" xmlns:a16="http://schemas.microsoft.com/office/drawing/2014/main" id="{6CD18474-F816-4A6A-99B1-429F89D06F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a:extLst>
            <a:ext uri="{FF2B5EF4-FFF2-40B4-BE49-F238E27FC236}">
              <a16:creationId xmlns="" xmlns:a16="http://schemas.microsoft.com/office/drawing/2014/main" id="{6E612060-8A56-4A7C-9E87-4C02A83DC61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a:extLst>
            <a:ext uri="{FF2B5EF4-FFF2-40B4-BE49-F238E27FC236}">
              <a16:creationId xmlns="" xmlns:a16="http://schemas.microsoft.com/office/drawing/2014/main" id="{18502644-6DEA-4A69-BBBE-75379DFC22F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a:extLst>
            <a:ext uri="{FF2B5EF4-FFF2-40B4-BE49-F238E27FC236}">
              <a16:creationId xmlns="" xmlns:a16="http://schemas.microsoft.com/office/drawing/2014/main" id="{4430BE1E-0D7E-4AA3-97D1-CD70116952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81224</xdr:rowOff>
    </xdr:from>
    <xdr:to>
      <xdr:col>50</xdr:col>
      <xdr:colOff>165100</xdr:colOff>
      <xdr:row>39</xdr:row>
      <xdr:rowOff>11374</xdr:rowOff>
    </xdr:to>
    <xdr:sp macro="" textlink="">
      <xdr:nvSpPr>
        <xdr:cNvPr id="112" name="楕円 111">
          <a:extLst>
            <a:ext uri="{FF2B5EF4-FFF2-40B4-BE49-F238E27FC236}">
              <a16:creationId xmlns="" xmlns:a16="http://schemas.microsoft.com/office/drawing/2014/main" id="{0E5603C7-F128-41EF-84F2-7EF4D4C8B523}"/>
            </a:ext>
          </a:extLst>
        </xdr:cNvPr>
        <xdr:cNvSpPr/>
      </xdr:nvSpPr>
      <xdr:spPr>
        <a:xfrm>
          <a:off x="9588500" y="659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92357</xdr:rowOff>
    </xdr:from>
    <xdr:to>
      <xdr:col>46</xdr:col>
      <xdr:colOff>38100</xdr:colOff>
      <xdr:row>39</xdr:row>
      <xdr:rowOff>22507</xdr:rowOff>
    </xdr:to>
    <xdr:sp macro="" textlink="">
      <xdr:nvSpPr>
        <xdr:cNvPr id="113" name="楕円 112">
          <a:extLst>
            <a:ext uri="{FF2B5EF4-FFF2-40B4-BE49-F238E27FC236}">
              <a16:creationId xmlns="" xmlns:a16="http://schemas.microsoft.com/office/drawing/2014/main" id="{AA3F9E63-C350-4D2E-94BA-23BBCA03BE35}"/>
            </a:ext>
          </a:extLst>
        </xdr:cNvPr>
        <xdr:cNvSpPr/>
      </xdr:nvSpPr>
      <xdr:spPr>
        <a:xfrm>
          <a:off x="8699500" y="66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132024</xdr:rowOff>
    </xdr:from>
    <xdr:to>
      <xdr:col>50</xdr:col>
      <xdr:colOff>114300</xdr:colOff>
      <xdr:row>38</xdr:row>
      <xdr:rowOff>143157</xdr:rowOff>
    </xdr:to>
    <xdr:cxnSp macro="">
      <xdr:nvCxnSpPr>
        <xdr:cNvPr id="114" name="直線コネクタ 113">
          <a:extLst>
            <a:ext uri="{FF2B5EF4-FFF2-40B4-BE49-F238E27FC236}">
              <a16:creationId xmlns="" xmlns:a16="http://schemas.microsoft.com/office/drawing/2014/main" id="{883822EB-D7C3-4E5F-9572-ED14E406EAE7}"/>
            </a:ext>
          </a:extLst>
        </xdr:cNvPr>
        <xdr:cNvCxnSpPr/>
      </xdr:nvCxnSpPr>
      <xdr:spPr>
        <a:xfrm flipV="1">
          <a:off x="8750300" y="6647124"/>
          <a:ext cx="889000" cy="1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161015</xdr:rowOff>
    </xdr:from>
    <xdr:ext cx="534377" cy="259045"/>
    <xdr:sp macro="" textlink="">
      <xdr:nvSpPr>
        <xdr:cNvPr id="115" name="n_1aveValue【道路】&#10;一人当たり延長">
          <a:extLst>
            <a:ext uri="{FF2B5EF4-FFF2-40B4-BE49-F238E27FC236}">
              <a16:creationId xmlns="" xmlns:a16="http://schemas.microsoft.com/office/drawing/2014/main" id="{75F52483-D5B7-41D6-98F2-B2E8762272FD}"/>
            </a:ext>
          </a:extLst>
        </xdr:cNvPr>
        <xdr:cNvSpPr txBox="1"/>
      </xdr:nvSpPr>
      <xdr:spPr>
        <a:xfrm>
          <a:off x="9359411" y="61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32930</xdr:rowOff>
    </xdr:from>
    <xdr:ext cx="534377" cy="259045"/>
    <xdr:sp macro="" textlink="">
      <xdr:nvSpPr>
        <xdr:cNvPr id="116" name="n_2aveValue【道路】&#10;一人当たり延長">
          <a:extLst>
            <a:ext uri="{FF2B5EF4-FFF2-40B4-BE49-F238E27FC236}">
              <a16:creationId xmlns="" xmlns:a16="http://schemas.microsoft.com/office/drawing/2014/main" id="{F6198EED-7674-41E9-9015-29DCCAC2D12F}"/>
            </a:ext>
          </a:extLst>
        </xdr:cNvPr>
        <xdr:cNvSpPr txBox="1"/>
      </xdr:nvSpPr>
      <xdr:spPr>
        <a:xfrm>
          <a:off x="8483111" y="62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2501</xdr:rowOff>
    </xdr:from>
    <xdr:ext cx="534377" cy="259045"/>
    <xdr:sp macro="" textlink="">
      <xdr:nvSpPr>
        <xdr:cNvPr id="117" name="n_1mainValue【道路】&#10;一人当たり延長">
          <a:extLst>
            <a:ext uri="{FF2B5EF4-FFF2-40B4-BE49-F238E27FC236}">
              <a16:creationId xmlns="" xmlns:a16="http://schemas.microsoft.com/office/drawing/2014/main" id="{169C6699-1511-41FD-9AD7-8B05DEE39EC1}"/>
            </a:ext>
          </a:extLst>
        </xdr:cNvPr>
        <xdr:cNvSpPr txBox="1"/>
      </xdr:nvSpPr>
      <xdr:spPr>
        <a:xfrm>
          <a:off x="9359411" y="668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13634</xdr:rowOff>
    </xdr:from>
    <xdr:ext cx="534377" cy="259045"/>
    <xdr:sp macro="" textlink="">
      <xdr:nvSpPr>
        <xdr:cNvPr id="118" name="n_2mainValue【道路】&#10;一人当たり延長">
          <a:extLst>
            <a:ext uri="{FF2B5EF4-FFF2-40B4-BE49-F238E27FC236}">
              <a16:creationId xmlns="" xmlns:a16="http://schemas.microsoft.com/office/drawing/2014/main" id="{2BE4A89C-00AF-4FEF-BD2C-23142FB201F6}"/>
            </a:ext>
          </a:extLst>
        </xdr:cNvPr>
        <xdr:cNvSpPr txBox="1"/>
      </xdr:nvSpPr>
      <xdr:spPr>
        <a:xfrm>
          <a:off x="8483111" y="670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a:extLst>
            <a:ext uri="{FF2B5EF4-FFF2-40B4-BE49-F238E27FC236}">
              <a16:creationId xmlns="" xmlns:a16="http://schemas.microsoft.com/office/drawing/2014/main" id="{EEB159FD-FCF5-4F0C-8F3F-CBBF332D789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a:extLst>
            <a:ext uri="{FF2B5EF4-FFF2-40B4-BE49-F238E27FC236}">
              <a16:creationId xmlns="" xmlns:a16="http://schemas.microsoft.com/office/drawing/2014/main" id="{9F9DB8E4-BC5D-4F70-A1CB-5DD5DD43000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a:extLst>
            <a:ext uri="{FF2B5EF4-FFF2-40B4-BE49-F238E27FC236}">
              <a16:creationId xmlns="" xmlns:a16="http://schemas.microsoft.com/office/drawing/2014/main" id="{F0403B7F-881E-4E96-B502-A7E416ECD54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a:extLst>
            <a:ext uri="{FF2B5EF4-FFF2-40B4-BE49-F238E27FC236}">
              <a16:creationId xmlns="" xmlns:a16="http://schemas.microsoft.com/office/drawing/2014/main" id="{752CF542-CF8F-4694-8F29-688A13351D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a:extLst>
            <a:ext uri="{FF2B5EF4-FFF2-40B4-BE49-F238E27FC236}">
              <a16:creationId xmlns="" xmlns:a16="http://schemas.microsoft.com/office/drawing/2014/main" id="{D9EBBBAD-D1DB-4F3A-90D7-3461334030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a:extLst>
            <a:ext uri="{FF2B5EF4-FFF2-40B4-BE49-F238E27FC236}">
              <a16:creationId xmlns="" xmlns:a16="http://schemas.microsoft.com/office/drawing/2014/main" id="{56C3D5C0-F0C1-4787-8AA4-247E3788459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a:extLst>
            <a:ext uri="{FF2B5EF4-FFF2-40B4-BE49-F238E27FC236}">
              <a16:creationId xmlns="" xmlns:a16="http://schemas.microsoft.com/office/drawing/2014/main" id="{E016428D-CDEA-456E-810B-7B64CE5711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a:extLst>
            <a:ext uri="{FF2B5EF4-FFF2-40B4-BE49-F238E27FC236}">
              <a16:creationId xmlns="" xmlns:a16="http://schemas.microsoft.com/office/drawing/2014/main" id="{36E8FF35-1F44-4ECA-9A5A-180E6E2BECB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a:extLst>
            <a:ext uri="{FF2B5EF4-FFF2-40B4-BE49-F238E27FC236}">
              <a16:creationId xmlns="" xmlns:a16="http://schemas.microsoft.com/office/drawing/2014/main" id="{409C0A6D-71AD-4F26-8EC2-FEC9CAFB772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a:extLst>
            <a:ext uri="{FF2B5EF4-FFF2-40B4-BE49-F238E27FC236}">
              <a16:creationId xmlns="" xmlns:a16="http://schemas.microsoft.com/office/drawing/2014/main" id="{B370275C-99EB-47B2-A27A-434391D8A36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9" name="テキスト ボックス 128">
          <a:extLst>
            <a:ext uri="{FF2B5EF4-FFF2-40B4-BE49-F238E27FC236}">
              <a16:creationId xmlns="" xmlns:a16="http://schemas.microsoft.com/office/drawing/2014/main" id="{6C1A3E18-9C24-4D58-A498-C42862F4AEA8}"/>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0" name="直線コネクタ 129">
          <a:extLst>
            <a:ext uri="{FF2B5EF4-FFF2-40B4-BE49-F238E27FC236}">
              <a16:creationId xmlns="" xmlns:a16="http://schemas.microsoft.com/office/drawing/2014/main" id="{22B81F92-217D-49FD-9F61-AFC11C69FC3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1" name="テキスト ボックス 130">
          <a:extLst>
            <a:ext uri="{FF2B5EF4-FFF2-40B4-BE49-F238E27FC236}">
              <a16:creationId xmlns="" xmlns:a16="http://schemas.microsoft.com/office/drawing/2014/main" id="{0B92E9A7-6B4D-4CA8-8ECF-AB1AFB3E1294}"/>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2" name="直線コネクタ 131">
          <a:extLst>
            <a:ext uri="{FF2B5EF4-FFF2-40B4-BE49-F238E27FC236}">
              <a16:creationId xmlns="" xmlns:a16="http://schemas.microsoft.com/office/drawing/2014/main" id="{BA56B235-F3E6-4628-91CB-3592E844230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3" name="テキスト ボックス 132">
          <a:extLst>
            <a:ext uri="{FF2B5EF4-FFF2-40B4-BE49-F238E27FC236}">
              <a16:creationId xmlns="" xmlns:a16="http://schemas.microsoft.com/office/drawing/2014/main" id="{AEE9F712-C88D-49DF-B621-3B31915FA5C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4" name="直線コネクタ 133">
          <a:extLst>
            <a:ext uri="{FF2B5EF4-FFF2-40B4-BE49-F238E27FC236}">
              <a16:creationId xmlns="" xmlns:a16="http://schemas.microsoft.com/office/drawing/2014/main" id="{E34B86F7-5C10-49D4-8892-3A0B5602744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5" name="テキスト ボックス 134">
          <a:extLst>
            <a:ext uri="{FF2B5EF4-FFF2-40B4-BE49-F238E27FC236}">
              <a16:creationId xmlns="" xmlns:a16="http://schemas.microsoft.com/office/drawing/2014/main" id="{792EF890-1478-4EF3-A734-2D921A16E1D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6" name="直線コネクタ 135">
          <a:extLst>
            <a:ext uri="{FF2B5EF4-FFF2-40B4-BE49-F238E27FC236}">
              <a16:creationId xmlns="" xmlns:a16="http://schemas.microsoft.com/office/drawing/2014/main" id="{4B364B9D-EB87-4EA8-8128-1EF42B5574D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7" name="テキスト ボックス 136">
          <a:extLst>
            <a:ext uri="{FF2B5EF4-FFF2-40B4-BE49-F238E27FC236}">
              <a16:creationId xmlns="" xmlns:a16="http://schemas.microsoft.com/office/drawing/2014/main" id="{73B455C3-DA79-429F-BCDD-727411B69EA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8" name="直線コネクタ 137">
          <a:extLst>
            <a:ext uri="{FF2B5EF4-FFF2-40B4-BE49-F238E27FC236}">
              <a16:creationId xmlns="" xmlns:a16="http://schemas.microsoft.com/office/drawing/2014/main" id="{CD683A07-2CEF-4AA7-B5EB-C87172E4652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9" name="テキスト ボックス 138">
          <a:extLst>
            <a:ext uri="{FF2B5EF4-FFF2-40B4-BE49-F238E27FC236}">
              <a16:creationId xmlns="" xmlns:a16="http://schemas.microsoft.com/office/drawing/2014/main" id="{140BA408-2ED0-46BF-87C1-E4C8803F5AE7}"/>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a:extLst>
            <a:ext uri="{FF2B5EF4-FFF2-40B4-BE49-F238E27FC236}">
              <a16:creationId xmlns="" xmlns:a16="http://schemas.microsoft.com/office/drawing/2014/main" id="{32FD09F7-B40A-441F-855B-5419C01AB1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a:extLst>
            <a:ext uri="{FF2B5EF4-FFF2-40B4-BE49-F238E27FC236}">
              <a16:creationId xmlns="" xmlns:a16="http://schemas.microsoft.com/office/drawing/2014/main" id="{010F4A7D-44A1-42A0-971A-15167E49CF8D}"/>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a:extLst>
            <a:ext uri="{FF2B5EF4-FFF2-40B4-BE49-F238E27FC236}">
              <a16:creationId xmlns="" xmlns:a16="http://schemas.microsoft.com/office/drawing/2014/main" id="{0CBEDC82-52FB-4800-A997-915ED8F3C87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3" name="直線コネクタ 142">
          <a:extLst>
            <a:ext uri="{FF2B5EF4-FFF2-40B4-BE49-F238E27FC236}">
              <a16:creationId xmlns="" xmlns:a16="http://schemas.microsoft.com/office/drawing/2014/main" id="{3ADF4439-F816-4EAB-80A8-82A24C979B2E}"/>
            </a:ext>
          </a:extLst>
        </xdr:cNvPr>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44" name="【橋りょう・トンネル】&#10;有形固定資産減価償却率最小値テキスト">
          <a:extLst>
            <a:ext uri="{FF2B5EF4-FFF2-40B4-BE49-F238E27FC236}">
              <a16:creationId xmlns="" xmlns:a16="http://schemas.microsoft.com/office/drawing/2014/main" id="{F8C894A8-2B49-4640-99F4-22B4157A5F8E}"/>
            </a:ext>
          </a:extLst>
        </xdr:cNvPr>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45" name="直線コネクタ 144">
          <a:extLst>
            <a:ext uri="{FF2B5EF4-FFF2-40B4-BE49-F238E27FC236}">
              <a16:creationId xmlns="" xmlns:a16="http://schemas.microsoft.com/office/drawing/2014/main" id="{CCB5B7EB-A22F-4511-B9D0-05F93017F632}"/>
            </a:ext>
          </a:extLst>
        </xdr:cNvPr>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46" name="【橋りょう・トンネル】&#10;有形固定資産減価償却率最大値テキスト">
          <a:extLst>
            <a:ext uri="{FF2B5EF4-FFF2-40B4-BE49-F238E27FC236}">
              <a16:creationId xmlns="" xmlns:a16="http://schemas.microsoft.com/office/drawing/2014/main" id="{8062DA7A-B02F-4998-BAD5-3D31E13897E3}"/>
            </a:ext>
          </a:extLst>
        </xdr:cNvPr>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47" name="直線コネクタ 146">
          <a:extLst>
            <a:ext uri="{FF2B5EF4-FFF2-40B4-BE49-F238E27FC236}">
              <a16:creationId xmlns="" xmlns:a16="http://schemas.microsoft.com/office/drawing/2014/main" id="{3DAC0659-3426-4599-96FD-7DB624BB4C1A}"/>
            </a:ext>
          </a:extLst>
        </xdr:cNvPr>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127652</xdr:rowOff>
    </xdr:from>
    <xdr:ext cx="405111" cy="259045"/>
    <xdr:sp macro="" textlink="">
      <xdr:nvSpPr>
        <xdr:cNvPr id="148" name="【橋りょう・トンネル】&#10;有形固定資産減価償却率平均値テキスト">
          <a:extLst>
            <a:ext uri="{FF2B5EF4-FFF2-40B4-BE49-F238E27FC236}">
              <a16:creationId xmlns="" xmlns:a16="http://schemas.microsoft.com/office/drawing/2014/main" id="{6696F693-EA5B-43A7-8133-AB079EC508E8}"/>
            </a:ext>
          </a:extLst>
        </xdr:cNvPr>
        <xdr:cNvSpPr txBox="1"/>
      </xdr:nvSpPr>
      <xdr:spPr>
        <a:xfrm>
          <a:off x="4673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49" name="フローチャート: 判断 148">
          <a:extLst>
            <a:ext uri="{FF2B5EF4-FFF2-40B4-BE49-F238E27FC236}">
              <a16:creationId xmlns="" xmlns:a16="http://schemas.microsoft.com/office/drawing/2014/main" id="{7EB43F13-752D-456D-BDC1-946CC0C4BF4B}"/>
            </a:ext>
          </a:extLst>
        </xdr:cNvPr>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0" name="フローチャート: 判断 149">
          <a:extLst>
            <a:ext uri="{FF2B5EF4-FFF2-40B4-BE49-F238E27FC236}">
              <a16:creationId xmlns="" xmlns:a16="http://schemas.microsoft.com/office/drawing/2014/main" id="{392638EF-B7E6-4295-AA25-E8D803402220}"/>
            </a:ext>
          </a:extLst>
        </xdr:cNvPr>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1" name="フローチャート: 判断 150">
          <a:extLst>
            <a:ext uri="{FF2B5EF4-FFF2-40B4-BE49-F238E27FC236}">
              <a16:creationId xmlns="" xmlns:a16="http://schemas.microsoft.com/office/drawing/2014/main" id="{990440C2-6780-40F6-9BFE-61819BEF9841}"/>
            </a:ext>
          </a:extLst>
        </xdr:cNvPr>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a:extLst>
            <a:ext uri="{FF2B5EF4-FFF2-40B4-BE49-F238E27FC236}">
              <a16:creationId xmlns="" xmlns:a16="http://schemas.microsoft.com/office/drawing/2014/main" id="{1E27FF5D-57F0-4901-98B3-05AD285D6B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a:extLst>
            <a:ext uri="{FF2B5EF4-FFF2-40B4-BE49-F238E27FC236}">
              <a16:creationId xmlns="" xmlns:a16="http://schemas.microsoft.com/office/drawing/2014/main" id="{6949E48F-E974-41EB-B536-40B1B2836F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a:extLst>
            <a:ext uri="{FF2B5EF4-FFF2-40B4-BE49-F238E27FC236}">
              <a16:creationId xmlns="" xmlns:a16="http://schemas.microsoft.com/office/drawing/2014/main" id="{2E61ABFA-E811-41FE-BB9B-621264BA155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a:extLst>
            <a:ext uri="{FF2B5EF4-FFF2-40B4-BE49-F238E27FC236}">
              <a16:creationId xmlns="" xmlns:a16="http://schemas.microsoft.com/office/drawing/2014/main" id="{ED103966-0E8E-465C-A276-00C02A4FEC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a:extLst>
            <a:ext uri="{FF2B5EF4-FFF2-40B4-BE49-F238E27FC236}">
              <a16:creationId xmlns="" xmlns:a16="http://schemas.microsoft.com/office/drawing/2014/main" id="{7249304F-2F7B-42C2-BA1D-7E64F65A5D3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19685</xdr:rowOff>
    </xdr:from>
    <xdr:to>
      <xdr:col>20</xdr:col>
      <xdr:colOff>38100</xdr:colOff>
      <xdr:row>61</xdr:row>
      <xdr:rowOff>121285</xdr:rowOff>
    </xdr:to>
    <xdr:sp macro="" textlink="">
      <xdr:nvSpPr>
        <xdr:cNvPr id="157" name="楕円 156">
          <a:extLst>
            <a:ext uri="{FF2B5EF4-FFF2-40B4-BE49-F238E27FC236}">
              <a16:creationId xmlns="" xmlns:a16="http://schemas.microsoft.com/office/drawing/2014/main" id="{A690E15E-9326-4F8A-9016-7CAA3194A462}"/>
            </a:ext>
          </a:extLst>
        </xdr:cNvPr>
        <xdr:cNvSpPr/>
      </xdr:nvSpPr>
      <xdr:spPr>
        <a:xfrm>
          <a:off x="3746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52070</xdr:rowOff>
    </xdr:from>
    <xdr:to>
      <xdr:col>15</xdr:col>
      <xdr:colOff>101600</xdr:colOff>
      <xdr:row>61</xdr:row>
      <xdr:rowOff>153670</xdr:rowOff>
    </xdr:to>
    <xdr:sp macro="" textlink="">
      <xdr:nvSpPr>
        <xdr:cNvPr id="158" name="楕円 157">
          <a:extLst>
            <a:ext uri="{FF2B5EF4-FFF2-40B4-BE49-F238E27FC236}">
              <a16:creationId xmlns="" xmlns:a16="http://schemas.microsoft.com/office/drawing/2014/main" id="{FE9FFF89-103A-4DB4-9E93-FE0BF5CF551B}"/>
            </a:ext>
          </a:extLst>
        </xdr:cNvPr>
        <xdr:cNvSpPr/>
      </xdr:nvSpPr>
      <xdr:spPr>
        <a:xfrm>
          <a:off x="2857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61</xdr:row>
      <xdr:rowOff>102870</xdr:rowOff>
    </xdr:to>
    <xdr:cxnSp macro="">
      <xdr:nvCxnSpPr>
        <xdr:cNvPr id="159" name="直線コネクタ 158">
          <a:extLst>
            <a:ext uri="{FF2B5EF4-FFF2-40B4-BE49-F238E27FC236}">
              <a16:creationId xmlns="" xmlns:a16="http://schemas.microsoft.com/office/drawing/2014/main" id="{D9EB45F2-D985-422E-A6B7-0019D3ECBB9D}"/>
            </a:ext>
          </a:extLst>
        </xdr:cNvPr>
        <xdr:cNvCxnSpPr/>
      </xdr:nvCxnSpPr>
      <xdr:spPr>
        <a:xfrm flipV="1">
          <a:off x="2908300" y="105289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60" name="n_1aveValue【橋りょう・トンネル】&#10;有形固定資産減価償却率">
          <a:extLst>
            <a:ext uri="{FF2B5EF4-FFF2-40B4-BE49-F238E27FC236}">
              <a16:creationId xmlns="" xmlns:a16="http://schemas.microsoft.com/office/drawing/2014/main" id="{E5955B7B-E011-44F3-A821-CF77321CE318}"/>
            </a:ext>
          </a:extLst>
        </xdr:cNvPr>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61" name="n_2aveValue【橋りょう・トンネル】&#10;有形固定資産減価償却率">
          <a:extLst>
            <a:ext uri="{FF2B5EF4-FFF2-40B4-BE49-F238E27FC236}">
              <a16:creationId xmlns="" xmlns:a16="http://schemas.microsoft.com/office/drawing/2014/main" id="{4BCC27E1-6355-4EFA-875A-2A5219839FA8}"/>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112412</xdr:rowOff>
    </xdr:from>
    <xdr:ext cx="405111" cy="259045"/>
    <xdr:sp macro="" textlink="">
      <xdr:nvSpPr>
        <xdr:cNvPr id="162" name="n_1mainValue【橋りょう・トンネル】&#10;有形固定資産減価償却率">
          <a:extLst>
            <a:ext uri="{FF2B5EF4-FFF2-40B4-BE49-F238E27FC236}">
              <a16:creationId xmlns="" xmlns:a16="http://schemas.microsoft.com/office/drawing/2014/main" id="{2FBD2318-AF38-4475-BB0D-B244E6B0E57E}"/>
            </a:ext>
          </a:extLst>
        </xdr:cNvPr>
        <xdr:cNvSpPr txBox="1"/>
      </xdr:nvSpPr>
      <xdr:spPr>
        <a:xfrm>
          <a:off x="35820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macro="" textlink="">
      <xdr:nvSpPr>
        <xdr:cNvPr id="163" name="n_2mainValue【橋りょう・トンネル】&#10;有形固定資産減価償却率">
          <a:extLst>
            <a:ext uri="{FF2B5EF4-FFF2-40B4-BE49-F238E27FC236}">
              <a16:creationId xmlns="" xmlns:a16="http://schemas.microsoft.com/office/drawing/2014/main" id="{2EE0EEED-7ECE-4317-BA53-B89C1CB072C3}"/>
            </a:ext>
          </a:extLst>
        </xdr:cNvPr>
        <xdr:cNvSpPr txBox="1"/>
      </xdr:nvSpPr>
      <xdr:spPr>
        <a:xfrm>
          <a:off x="2705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a:extLst>
            <a:ext uri="{FF2B5EF4-FFF2-40B4-BE49-F238E27FC236}">
              <a16:creationId xmlns="" xmlns:a16="http://schemas.microsoft.com/office/drawing/2014/main" id="{C68BFDBD-47C5-4C38-9253-EAFD1FE8623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a:extLst>
            <a:ext uri="{FF2B5EF4-FFF2-40B4-BE49-F238E27FC236}">
              <a16:creationId xmlns="" xmlns:a16="http://schemas.microsoft.com/office/drawing/2014/main" id="{E3AFD32F-2B31-47E3-9B43-870D1C3380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a:extLst>
            <a:ext uri="{FF2B5EF4-FFF2-40B4-BE49-F238E27FC236}">
              <a16:creationId xmlns="" xmlns:a16="http://schemas.microsoft.com/office/drawing/2014/main" id="{5F7EE0E4-00DC-41EB-AB66-37B4C7F8D5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a:extLst>
            <a:ext uri="{FF2B5EF4-FFF2-40B4-BE49-F238E27FC236}">
              <a16:creationId xmlns="" xmlns:a16="http://schemas.microsoft.com/office/drawing/2014/main" id="{A84B840D-BE5C-4DA4-BEB1-391C973141E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a:extLst>
            <a:ext uri="{FF2B5EF4-FFF2-40B4-BE49-F238E27FC236}">
              <a16:creationId xmlns="" xmlns:a16="http://schemas.microsoft.com/office/drawing/2014/main" id="{27C97375-6FE2-458D-9981-6217C7C757E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a:extLst>
            <a:ext uri="{FF2B5EF4-FFF2-40B4-BE49-F238E27FC236}">
              <a16:creationId xmlns="" xmlns:a16="http://schemas.microsoft.com/office/drawing/2014/main" id="{1EC435C5-45E2-4C29-AF8B-37488CFABEE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a:extLst>
            <a:ext uri="{FF2B5EF4-FFF2-40B4-BE49-F238E27FC236}">
              <a16:creationId xmlns="" xmlns:a16="http://schemas.microsoft.com/office/drawing/2014/main" id="{D6855B88-7E6A-4D5E-8EE9-CDBC256D662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a:extLst>
            <a:ext uri="{FF2B5EF4-FFF2-40B4-BE49-F238E27FC236}">
              <a16:creationId xmlns="" xmlns:a16="http://schemas.microsoft.com/office/drawing/2014/main" id="{26565DDF-02AD-4DF3-B113-94B52055AF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a:extLst>
            <a:ext uri="{FF2B5EF4-FFF2-40B4-BE49-F238E27FC236}">
              <a16:creationId xmlns="" xmlns:a16="http://schemas.microsoft.com/office/drawing/2014/main" id="{901B07AE-DA64-445F-8F96-E19F41FE7D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a:extLst>
            <a:ext uri="{FF2B5EF4-FFF2-40B4-BE49-F238E27FC236}">
              <a16:creationId xmlns="" xmlns:a16="http://schemas.microsoft.com/office/drawing/2014/main" id="{8A74792C-6191-4521-9ED0-73729CEBB9D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4" name="直線コネクタ 173">
          <a:extLst>
            <a:ext uri="{FF2B5EF4-FFF2-40B4-BE49-F238E27FC236}">
              <a16:creationId xmlns="" xmlns:a16="http://schemas.microsoft.com/office/drawing/2014/main" id="{E168478C-7C70-40EB-9AD4-99A1E94E7A0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5" name="テキスト ボックス 174">
          <a:extLst>
            <a:ext uri="{FF2B5EF4-FFF2-40B4-BE49-F238E27FC236}">
              <a16:creationId xmlns="" xmlns:a16="http://schemas.microsoft.com/office/drawing/2014/main" id="{C2ABF01F-26D8-4564-85B9-69BDEC03701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6" name="直線コネクタ 175">
          <a:extLst>
            <a:ext uri="{FF2B5EF4-FFF2-40B4-BE49-F238E27FC236}">
              <a16:creationId xmlns="" xmlns:a16="http://schemas.microsoft.com/office/drawing/2014/main" id="{563C8F7D-6882-445E-8269-4E42A83C17E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77" name="テキスト ボックス 176">
          <a:extLst>
            <a:ext uri="{FF2B5EF4-FFF2-40B4-BE49-F238E27FC236}">
              <a16:creationId xmlns="" xmlns:a16="http://schemas.microsoft.com/office/drawing/2014/main" id="{D5BA963B-DF12-491B-8DE8-C76824BA724B}"/>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8" name="直線コネクタ 177">
          <a:extLst>
            <a:ext uri="{FF2B5EF4-FFF2-40B4-BE49-F238E27FC236}">
              <a16:creationId xmlns="" xmlns:a16="http://schemas.microsoft.com/office/drawing/2014/main" id="{ECE43C35-050A-42B3-A8A9-215F8688F35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9" name="テキスト ボックス 178">
          <a:extLst>
            <a:ext uri="{FF2B5EF4-FFF2-40B4-BE49-F238E27FC236}">
              <a16:creationId xmlns="" xmlns:a16="http://schemas.microsoft.com/office/drawing/2014/main" id="{124733DF-C55A-4856-95D1-1644E456C0A4}"/>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0" name="直線コネクタ 179">
          <a:extLst>
            <a:ext uri="{FF2B5EF4-FFF2-40B4-BE49-F238E27FC236}">
              <a16:creationId xmlns="" xmlns:a16="http://schemas.microsoft.com/office/drawing/2014/main" id="{07552EC8-B41B-417C-9025-B13F7FEB7F4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81" name="テキスト ボックス 180">
          <a:extLst>
            <a:ext uri="{FF2B5EF4-FFF2-40B4-BE49-F238E27FC236}">
              <a16:creationId xmlns="" xmlns:a16="http://schemas.microsoft.com/office/drawing/2014/main" id="{956A2630-E014-48DF-B5F9-9D874CB6E4F6}"/>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a:extLst>
            <a:ext uri="{FF2B5EF4-FFF2-40B4-BE49-F238E27FC236}">
              <a16:creationId xmlns="" xmlns:a16="http://schemas.microsoft.com/office/drawing/2014/main" id="{08F46081-684B-4CB5-8EAA-5C3BAC091A3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3" name="テキスト ボックス 182">
          <a:extLst>
            <a:ext uri="{FF2B5EF4-FFF2-40B4-BE49-F238E27FC236}">
              <a16:creationId xmlns="" xmlns:a16="http://schemas.microsoft.com/office/drawing/2014/main" id="{28F98C4A-820D-48B4-9B76-2B4548E16D3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橋りょう・トンネル】&#10;一人当たり有形固定資産（償却資産）額グラフ枠">
          <a:extLst>
            <a:ext uri="{FF2B5EF4-FFF2-40B4-BE49-F238E27FC236}">
              <a16:creationId xmlns="" xmlns:a16="http://schemas.microsoft.com/office/drawing/2014/main" id="{E6975AC9-C696-40DD-9066-0C6022197BC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85" name="直線コネクタ 184">
          <a:extLst>
            <a:ext uri="{FF2B5EF4-FFF2-40B4-BE49-F238E27FC236}">
              <a16:creationId xmlns="" xmlns:a16="http://schemas.microsoft.com/office/drawing/2014/main" id="{919718A2-6085-4C67-9762-85FD46FC56D1}"/>
            </a:ext>
          </a:extLst>
        </xdr:cNvPr>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86" name="【橋りょう・トンネル】&#10;一人当たり有形固定資産（償却資産）額最小値テキスト">
          <a:extLst>
            <a:ext uri="{FF2B5EF4-FFF2-40B4-BE49-F238E27FC236}">
              <a16:creationId xmlns="" xmlns:a16="http://schemas.microsoft.com/office/drawing/2014/main" id="{E68FC126-AB76-4E32-B047-F4B0E6B63619}"/>
            </a:ext>
          </a:extLst>
        </xdr:cNvPr>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87" name="直線コネクタ 186">
          <a:extLst>
            <a:ext uri="{FF2B5EF4-FFF2-40B4-BE49-F238E27FC236}">
              <a16:creationId xmlns="" xmlns:a16="http://schemas.microsoft.com/office/drawing/2014/main" id="{7FEDEDF4-0140-434F-94B5-C07B47C16B74}"/>
            </a:ext>
          </a:extLst>
        </xdr:cNvPr>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88" name="【橋りょう・トンネル】&#10;一人当たり有形固定資産（償却資産）額最大値テキスト">
          <a:extLst>
            <a:ext uri="{FF2B5EF4-FFF2-40B4-BE49-F238E27FC236}">
              <a16:creationId xmlns="" xmlns:a16="http://schemas.microsoft.com/office/drawing/2014/main" id="{26A6ABB8-310F-44D8-A429-55534B8E61F9}"/>
            </a:ext>
          </a:extLst>
        </xdr:cNvPr>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89" name="直線コネクタ 188">
          <a:extLst>
            <a:ext uri="{FF2B5EF4-FFF2-40B4-BE49-F238E27FC236}">
              <a16:creationId xmlns="" xmlns:a16="http://schemas.microsoft.com/office/drawing/2014/main" id="{56E45C71-9AF7-4C4F-B45D-1E2719027491}"/>
            </a:ext>
          </a:extLst>
        </xdr:cNvPr>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0" name="【橋りょう・トンネル】&#10;一人当たり有形固定資産（償却資産）額平均値テキスト">
          <a:extLst>
            <a:ext uri="{FF2B5EF4-FFF2-40B4-BE49-F238E27FC236}">
              <a16:creationId xmlns="" xmlns:a16="http://schemas.microsoft.com/office/drawing/2014/main" id="{F9296ED9-5967-4B8C-BD79-580E05517FDD}"/>
            </a:ext>
          </a:extLst>
        </xdr:cNvPr>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191" name="フローチャート: 判断 190">
          <a:extLst>
            <a:ext uri="{FF2B5EF4-FFF2-40B4-BE49-F238E27FC236}">
              <a16:creationId xmlns="" xmlns:a16="http://schemas.microsoft.com/office/drawing/2014/main" id="{526BA668-A542-4689-975F-DC6B6CDE19D3}"/>
            </a:ext>
          </a:extLst>
        </xdr:cNvPr>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192" name="フローチャート: 判断 191">
          <a:extLst>
            <a:ext uri="{FF2B5EF4-FFF2-40B4-BE49-F238E27FC236}">
              <a16:creationId xmlns="" xmlns:a16="http://schemas.microsoft.com/office/drawing/2014/main" id="{D151A6AC-D164-42CD-A973-9D34438393CA}"/>
            </a:ext>
          </a:extLst>
        </xdr:cNvPr>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193" name="フローチャート: 判断 192">
          <a:extLst>
            <a:ext uri="{FF2B5EF4-FFF2-40B4-BE49-F238E27FC236}">
              <a16:creationId xmlns="" xmlns:a16="http://schemas.microsoft.com/office/drawing/2014/main" id="{0BDCE081-BF7E-4CF7-9BC4-74AA954D1799}"/>
            </a:ext>
          </a:extLst>
        </xdr:cNvPr>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a:extLst>
            <a:ext uri="{FF2B5EF4-FFF2-40B4-BE49-F238E27FC236}">
              <a16:creationId xmlns="" xmlns:a16="http://schemas.microsoft.com/office/drawing/2014/main" id="{5EC5AC48-0F72-40E3-8AF2-C36A2E316DE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a:extLst>
            <a:ext uri="{FF2B5EF4-FFF2-40B4-BE49-F238E27FC236}">
              <a16:creationId xmlns="" xmlns:a16="http://schemas.microsoft.com/office/drawing/2014/main" id="{2D5CBED4-7833-4C4F-A1A2-CE839C7B16E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a:extLst>
            <a:ext uri="{FF2B5EF4-FFF2-40B4-BE49-F238E27FC236}">
              <a16:creationId xmlns="" xmlns:a16="http://schemas.microsoft.com/office/drawing/2014/main" id="{A6057C78-19CF-4741-B941-27D88E90FED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a:extLst>
            <a:ext uri="{FF2B5EF4-FFF2-40B4-BE49-F238E27FC236}">
              <a16:creationId xmlns="" xmlns:a16="http://schemas.microsoft.com/office/drawing/2014/main" id="{3B3D0FCE-A6A9-4186-9F72-FE7CFE56860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a:extLst>
            <a:ext uri="{FF2B5EF4-FFF2-40B4-BE49-F238E27FC236}">
              <a16:creationId xmlns="" xmlns:a16="http://schemas.microsoft.com/office/drawing/2014/main" id="{49609F54-57DE-440B-B887-8379C82C27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113454</xdr:rowOff>
    </xdr:from>
    <xdr:to>
      <xdr:col>50</xdr:col>
      <xdr:colOff>165100</xdr:colOff>
      <xdr:row>63</xdr:row>
      <xdr:rowOff>43604</xdr:rowOff>
    </xdr:to>
    <xdr:sp macro="" textlink="">
      <xdr:nvSpPr>
        <xdr:cNvPr id="199" name="楕円 198">
          <a:extLst>
            <a:ext uri="{FF2B5EF4-FFF2-40B4-BE49-F238E27FC236}">
              <a16:creationId xmlns="" xmlns:a16="http://schemas.microsoft.com/office/drawing/2014/main" id="{133A579A-E165-4DFB-BBF2-9A859047EC31}"/>
            </a:ext>
          </a:extLst>
        </xdr:cNvPr>
        <xdr:cNvSpPr/>
      </xdr:nvSpPr>
      <xdr:spPr>
        <a:xfrm>
          <a:off x="9588500" y="1074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117315</xdr:rowOff>
    </xdr:from>
    <xdr:to>
      <xdr:col>46</xdr:col>
      <xdr:colOff>38100</xdr:colOff>
      <xdr:row>63</xdr:row>
      <xdr:rowOff>47465</xdr:rowOff>
    </xdr:to>
    <xdr:sp macro="" textlink="">
      <xdr:nvSpPr>
        <xdr:cNvPr id="200" name="楕円 199">
          <a:extLst>
            <a:ext uri="{FF2B5EF4-FFF2-40B4-BE49-F238E27FC236}">
              <a16:creationId xmlns="" xmlns:a16="http://schemas.microsoft.com/office/drawing/2014/main" id="{E7418D43-03AF-428F-839A-4CAC836F82CA}"/>
            </a:ext>
          </a:extLst>
        </xdr:cNvPr>
        <xdr:cNvSpPr/>
      </xdr:nvSpPr>
      <xdr:spPr>
        <a:xfrm>
          <a:off x="8699500" y="107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164254</xdr:rowOff>
    </xdr:from>
    <xdr:to>
      <xdr:col>50</xdr:col>
      <xdr:colOff>114300</xdr:colOff>
      <xdr:row>62</xdr:row>
      <xdr:rowOff>168115</xdr:rowOff>
    </xdr:to>
    <xdr:cxnSp macro="">
      <xdr:nvCxnSpPr>
        <xdr:cNvPr id="201" name="直線コネクタ 200">
          <a:extLst>
            <a:ext uri="{FF2B5EF4-FFF2-40B4-BE49-F238E27FC236}">
              <a16:creationId xmlns="" xmlns:a16="http://schemas.microsoft.com/office/drawing/2014/main" id="{DB508FF9-5970-489D-925C-550E32C0CAE2}"/>
            </a:ext>
          </a:extLst>
        </xdr:cNvPr>
        <xdr:cNvCxnSpPr/>
      </xdr:nvCxnSpPr>
      <xdr:spPr>
        <a:xfrm flipV="1">
          <a:off x="8750300" y="10794154"/>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146600</xdr:rowOff>
    </xdr:from>
    <xdr:ext cx="599010" cy="259045"/>
    <xdr:sp macro="" textlink="">
      <xdr:nvSpPr>
        <xdr:cNvPr id="202" name="n_1aveValue【橋りょう・トンネル】&#10;一人当たり有形固定資産（償却資産）額">
          <a:extLst>
            <a:ext uri="{FF2B5EF4-FFF2-40B4-BE49-F238E27FC236}">
              <a16:creationId xmlns="" xmlns:a16="http://schemas.microsoft.com/office/drawing/2014/main" id="{C8FA64FB-95CD-4398-8896-C0B4161A4049}"/>
            </a:ext>
          </a:extLst>
        </xdr:cNvPr>
        <xdr:cNvSpPr txBox="1"/>
      </xdr:nvSpPr>
      <xdr:spPr>
        <a:xfrm>
          <a:off x="93270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471</xdr:rowOff>
    </xdr:from>
    <xdr:ext cx="599010" cy="259045"/>
    <xdr:sp macro="" textlink="">
      <xdr:nvSpPr>
        <xdr:cNvPr id="203" name="n_2aveValue【橋りょう・トンネル】&#10;一人当たり有形固定資産（償却資産）額">
          <a:extLst>
            <a:ext uri="{FF2B5EF4-FFF2-40B4-BE49-F238E27FC236}">
              <a16:creationId xmlns="" xmlns:a16="http://schemas.microsoft.com/office/drawing/2014/main" id="{EF625F7E-FC98-4339-AD26-42BA73051C6C}"/>
            </a:ext>
          </a:extLst>
        </xdr:cNvPr>
        <xdr:cNvSpPr txBox="1"/>
      </xdr:nvSpPr>
      <xdr:spPr>
        <a:xfrm>
          <a:off x="8450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34731</xdr:rowOff>
    </xdr:from>
    <xdr:ext cx="599010" cy="259045"/>
    <xdr:sp macro="" textlink="">
      <xdr:nvSpPr>
        <xdr:cNvPr id="204" name="n_1mainValue【橋りょう・トンネル】&#10;一人当たり有形固定資産（償却資産）額">
          <a:extLst>
            <a:ext uri="{FF2B5EF4-FFF2-40B4-BE49-F238E27FC236}">
              <a16:creationId xmlns="" xmlns:a16="http://schemas.microsoft.com/office/drawing/2014/main" id="{4C124904-6514-45CC-9AEC-AA3C99A22BC9}"/>
            </a:ext>
          </a:extLst>
        </xdr:cNvPr>
        <xdr:cNvSpPr txBox="1"/>
      </xdr:nvSpPr>
      <xdr:spPr>
        <a:xfrm>
          <a:off x="9327095" y="1083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38592</xdr:rowOff>
    </xdr:from>
    <xdr:ext cx="599010" cy="259045"/>
    <xdr:sp macro="" textlink="">
      <xdr:nvSpPr>
        <xdr:cNvPr id="205" name="n_2mainValue【橋りょう・トンネル】&#10;一人当たり有形固定資産（償却資産）額">
          <a:extLst>
            <a:ext uri="{FF2B5EF4-FFF2-40B4-BE49-F238E27FC236}">
              <a16:creationId xmlns="" xmlns:a16="http://schemas.microsoft.com/office/drawing/2014/main" id="{70AF1FCF-8AA1-4F8E-9276-F547F47BE8FC}"/>
            </a:ext>
          </a:extLst>
        </xdr:cNvPr>
        <xdr:cNvSpPr txBox="1"/>
      </xdr:nvSpPr>
      <xdr:spPr>
        <a:xfrm>
          <a:off x="8450795" y="108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a:extLst>
            <a:ext uri="{FF2B5EF4-FFF2-40B4-BE49-F238E27FC236}">
              <a16:creationId xmlns="" xmlns:a16="http://schemas.microsoft.com/office/drawing/2014/main" id="{2A134DD7-D411-442D-AD3E-F9F588FD09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a:extLst>
            <a:ext uri="{FF2B5EF4-FFF2-40B4-BE49-F238E27FC236}">
              <a16:creationId xmlns="" xmlns:a16="http://schemas.microsoft.com/office/drawing/2014/main" id="{FDE8212B-D098-4B1C-99F0-1A527BDBA8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a:extLst>
            <a:ext uri="{FF2B5EF4-FFF2-40B4-BE49-F238E27FC236}">
              <a16:creationId xmlns="" xmlns:a16="http://schemas.microsoft.com/office/drawing/2014/main" id="{546D83AC-86AC-45C3-9813-BB4DFB78791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a:extLst>
            <a:ext uri="{FF2B5EF4-FFF2-40B4-BE49-F238E27FC236}">
              <a16:creationId xmlns="" xmlns:a16="http://schemas.microsoft.com/office/drawing/2014/main" id="{B9478897-92A2-4000-A57C-AD5AB44B34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a:extLst>
            <a:ext uri="{FF2B5EF4-FFF2-40B4-BE49-F238E27FC236}">
              <a16:creationId xmlns="" xmlns:a16="http://schemas.microsoft.com/office/drawing/2014/main" id="{80BBD598-F298-4C59-9E67-C36D701DAC6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a:extLst>
            <a:ext uri="{FF2B5EF4-FFF2-40B4-BE49-F238E27FC236}">
              <a16:creationId xmlns="" xmlns:a16="http://schemas.microsoft.com/office/drawing/2014/main" id="{7910C0D2-9A60-454A-83CA-4194F314B02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a:extLst>
            <a:ext uri="{FF2B5EF4-FFF2-40B4-BE49-F238E27FC236}">
              <a16:creationId xmlns="" xmlns:a16="http://schemas.microsoft.com/office/drawing/2014/main" id="{55F664C6-2B6B-41E7-8897-D85534FE377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a:extLst>
            <a:ext uri="{FF2B5EF4-FFF2-40B4-BE49-F238E27FC236}">
              <a16:creationId xmlns="" xmlns:a16="http://schemas.microsoft.com/office/drawing/2014/main" id="{2335BAF5-3855-47A5-A66D-9E16AC330BB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4" name="テキスト ボックス 213">
          <a:extLst>
            <a:ext uri="{FF2B5EF4-FFF2-40B4-BE49-F238E27FC236}">
              <a16:creationId xmlns="" xmlns:a16="http://schemas.microsoft.com/office/drawing/2014/main" id="{71276303-37A6-4400-8A7D-0EBFFAE80DF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5" name="直線コネクタ 214">
          <a:extLst>
            <a:ext uri="{FF2B5EF4-FFF2-40B4-BE49-F238E27FC236}">
              <a16:creationId xmlns="" xmlns:a16="http://schemas.microsoft.com/office/drawing/2014/main" id="{EE4ECD24-A23C-4DAC-BFFC-18E955F5B2B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6" name="直線コネクタ 215">
          <a:extLst>
            <a:ext uri="{FF2B5EF4-FFF2-40B4-BE49-F238E27FC236}">
              <a16:creationId xmlns="" xmlns:a16="http://schemas.microsoft.com/office/drawing/2014/main" id="{B45698C3-EAFF-42A1-9DB8-ED001654B8F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17" name="テキスト ボックス 216">
          <a:extLst>
            <a:ext uri="{FF2B5EF4-FFF2-40B4-BE49-F238E27FC236}">
              <a16:creationId xmlns="" xmlns:a16="http://schemas.microsoft.com/office/drawing/2014/main" id="{2B8FB55C-5415-4FEB-A4E8-CCD731CA939C}"/>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18" name="直線コネクタ 217">
          <a:extLst>
            <a:ext uri="{FF2B5EF4-FFF2-40B4-BE49-F238E27FC236}">
              <a16:creationId xmlns="" xmlns:a16="http://schemas.microsoft.com/office/drawing/2014/main" id="{DEC5E2D2-9EE8-4938-85D7-8354CA7EE31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9" name="テキスト ボックス 218">
          <a:extLst>
            <a:ext uri="{FF2B5EF4-FFF2-40B4-BE49-F238E27FC236}">
              <a16:creationId xmlns="" xmlns:a16="http://schemas.microsoft.com/office/drawing/2014/main" id="{065D2B7B-CFAB-474A-90B1-1FC7C1646C4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0" name="直線コネクタ 219">
          <a:extLst>
            <a:ext uri="{FF2B5EF4-FFF2-40B4-BE49-F238E27FC236}">
              <a16:creationId xmlns="" xmlns:a16="http://schemas.microsoft.com/office/drawing/2014/main" id="{EA6D8DF2-E06B-49C1-B7BF-2BBFC9A9FD9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1" name="テキスト ボックス 220">
          <a:extLst>
            <a:ext uri="{FF2B5EF4-FFF2-40B4-BE49-F238E27FC236}">
              <a16:creationId xmlns="" xmlns:a16="http://schemas.microsoft.com/office/drawing/2014/main" id="{114A5BD2-669A-4C47-803D-DDA8FC8D066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2" name="直線コネクタ 221">
          <a:extLst>
            <a:ext uri="{FF2B5EF4-FFF2-40B4-BE49-F238E27FC236}">
              <a16:creationId xmlns="" xmlns:a16="http://schemas.microsoft.com/office/drawing/2014/main" id="{4D950223-38D1-4665-8577-61195C851B6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3" name="テキスト ボックス 222">
          <a:extLst>
            <a:ext uri="{FF2B5EF4-FFF2-40B4-BE49-F238E27FC236}">
              <a16:creationId xmlns="" xmlns:a16="http://schemas.microsoft.com/office/drawing/2014/main" id="{4A4205BA-29F9-40E6-870B-221512BF059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4" name="直線コネクタ 223">
          <a:extLst>
            <a:ext uri="{FF2B5EF4-FFF2-40B4-BE49-F238E27FC236}">
              <a16:creationId xmlns="" xmlns:a16="http://schemas.microsoft.com/office/drawing/2014/main" id="{9422A814-FCC3-49A7-9A90-667DE608B69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5" name="テキスト ボックス 224">
          <a:extLst>
            <a:ext uri="{FF2B5EF4-FFF2-40B4-BE49-F238E27FC236}">
              <a16:creationId xmlns="" xmlns:a16="http://schemas.microsoft.com/office/drawing/2014/main" id="{46BC4F2F-C6AC-4D0C-9FCC-2B78C875437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6" name="直線コネクタ 225">
          <a:extLst>
            <a:ext uri="{FF2B5EF4-FFF2-40B4-BE49-F238E27FC236}">
              <a16:creationId xmlns="" xmlns:a16="http://schemas.microsoft.com/office/drawing/2014/main" id="{C549F94D-369F-47EA-92FF-BCFBCB62970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27" name="テキスト ボックス 226">
          <a:extLst>
            <a:ext uri="{FF2B5EF4-FFF2-40B4-BE49-F238E27FC236}">
              <a16:creationId xmlns="" xmlns:a16="http://schemas.microsoft.com/office/drawing/2014/main" id="{551BCF21-B4CF-40B0-83EE-75738A5452E3}"/>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a:extLst>
            <a:ext uri="{FF2B5EF4-FFF2-40B4-BE49-F238E27FC236}">
              <a16:creationId xmlns="" xmlns:a16="http://schemas.microsoft.com/office/drawing/2014/main" id="{15656628-2CAD-4B84-9DE0-8DA3B79EEA8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a:extLst>
            <a:ext uri="{FF2B5EF4-FFF2-40B4-BE49-F238E27FC236}">
              <a16:creationId xmlns="" xmlns:a16="http://schemas.microsoft.com/office/drawing/2014/main" id="{FDE54C7A-DA1F-471F-99B6-1FCC64FBA16C}"/>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a:extLst>
            <a:ext uri="{FF2B5EF4-FFF2-40B4-BE49-F238E27FC236}">
              <a16:creationId xmlns="" xmlns:a16="http://schemas.microsoft.com/office/drawing/2014/main" id="{BF490968-EB52-49BC-AD70-BFF5DA3780F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31" name="直線コネクタ 230">
          <a:extLst>
            <a:ext uri="{FF2B5EF4-FFF2-40B4-BE49-F238E27FC236}">
              <a16:creationId xmlns="" xmlns:a16="http://schemas.microsoft.com/office/drawing/2014/main" id="{EE688F2E-05CD-4D4F-9102-2247A7F337AD}"/>
            </a:ext>
          </a:extLst>
        </xdr:cNvPr>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32" name="【公営住宅】&#10;有形固定資産減価償却率最小値テキスト">
          <a:extLst>
            <a:ext uri="{FF2B5EF4-FFF2-40B4-BE49-F238E27FC236}">
              <a16:creationId xmlns="" xmlns:a16="http://schemas.microsoft.com/office/drawing/2014/main" id="{D104BFEB-1F23-4F80-85EB-A9463300BE2F}"/>
            </a:ext>
          </a:extLst>
        </xdr:cNvPr>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33" name="直線コネクタ 232">
          <a:extLst>
            <a:ext uri="{FF2B5EF4-FFF2-40B4-BE49-F238E27FC236}">
              <a16:creationId xmlns="" xmlns:a16="http://schemas.microsoft.com/office/drawing/2014/main" id="{64E2BC74-8643-4D1C-A7F1-D81498FE8505}"/>
            </a:ext>
          </a:extLst>
        </xdr:cNvPr>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4" name="【公営住宅】&#10;有形固定資産減価償却率最大値テキスト">
          <a:extLst>
            <a:ext uri="{FF2B5EF4-FFF2-40B4-BE49-F238E27FC236}">
              <a16:creationId xmlns="" xmlns:a16="http://schemas.microsoft.com/office/drawing/2014/main" id="{BD8A2212-0D63-4D12-B3B4-2398F1D0FDF4}"/>
            </a:ext>
          </a:extLst>
        </xdr:cNvPr>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5" name="直線コネクタ 234">
          <a:extLst>
            <a:ext uri="{FF2B5EF4-FFF2-40B4-BE49-F238E27FC236}">
              <a16:creationId xmlns="" xmlns:a16="http://schemas.microsoft.com/office/drawing/2014/main" id="{8B05182C-17D8-4352-9EF6-841DDADE00AF}"/>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88191</xdr:rowOff>
    </xdr:from>
    <xdr:ext cx="405111" cy="259045"/>
    <xdr:sp macro="" textlink="">
      <xdr:nvSpPr>
        <xdr:cNvPr id="236" name="【公営住宅】&#10;有形固定資産減価償却率平均値テキスト">
          <a:extLst>
            <a:ext uri="{FF2B5EF4-FFF2-40B4-BE49-F238E27FC236}">
              <a16:creationId xmlns="" xmlns:a16="http://schemas.microsoft.com/office/drawing/2014/main" id="{02FEDDE3-8B03-4406-A340-AFF5CB2B6FDE}"/>
            </a:ext>
          </a:extLst>
        </xdr:cNvPr>
        <xdr:cNvSpPr txBox="1"/>
      </xdr:nvSpPr>
      <xdr:spPr>
        <a:xfrm>
          <a:off x="4673600" y="13804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37" name="フローチャート: 判断 236">
          <a:extLst>
            <a:ext uri="{FF2B5EF4-FFF2-40B4-BE49-F238E27FC236}">
              <a16:creationId xmlns="" xmlns:a16="http://schemas.microsoft.com/office/drawing/2014/main" id="{DB332B22-977B-426A-AA94-CDF86866D41A}"/>
            </a:ext>
          </a:extLst>
        </xdr:cNvPr>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38" name="フローチャート: 判断 237">
          <a:extLst>
            <a:ext uri="{FF2B5EF4-FFF2-40B4-BE49-F238E27FC236}">
              <a16:creationId xmlns="" xmlns:a16="http://schemas.microsoft.com/office/drawing/2014/main" id="{A4046231-02DF-44C4-8E7B-717A4884459F}"/>
            </a:ext>
          </a:extLst>
        </xdr:cNvPr>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39" name="フローチャート: 判断 238">
          <a:extLst>
            <a:ext uri="{FF2B5EF4-FFF2-40B4-BE49-F238E27FC236}">
              <a16:creationId xmlns="" xmlns:a16="http://schemas.microsoft.com/office/drawing/2014/main" id="{981BBD46-84E3-42AE-BFD8-D0E75E746164}"/>
            </a:ext>
          </a:extLst>
        </xdr:cNvPr>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a:extLst>
            <a:ext uri="{FF2B5EF4-FFF2-40B4-BE49-F238E27FC236}">
              <a16:creationId xmlns="" xmlns:a16="http://schemas.microsoft.com/office/drawing/2014/main" id="{377E2D16-037A-4A3A-9072-25408FEE0EE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a:extLst>
            <a:ext uri="{FF2B5EF4-FFF2-40B4-BE49-F238E27FC236}">
              <a16:creationId xmlns="" xmlns:a16="http://schemas.microsoft.com/office/drawing/2014/main" id="{309D11CB-5986-4615-9B62-A1803FAE4F4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a:extLst>
            <a:ext uri="{FF2B5EF4-FFF2-40B4-BE49-F238E27FC236}">
              <a16:creationId xmlns="" xmlns:a16="http://schemas.microsoft.com/office/drawing/2014/main" id="{666EB044-D283-4004-8D4F-DCBB031143C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a:extLst>
            <a:ext uri="{FF2B5EF4-FFF2-40B4-BE49-F238E27FC236}">
              <a16:creationId xmlns="" xmlns:a16="http://schemas.microsoft.com/office/drawing/2014/main" id="{1C163A59-22FC-4BC8-82CD-E3A63ACFA96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a:extLst>
            <a:ext uri="{FF2B5EF4-FFF2-40B4-BE49-F238E27FC236}">
              <a16:creationId xmlns="" xmlns:a16="http://schemas.microsoft.com/office/drawing/2014/main" id="{BA4C3AE8-D8AC-4ED4-9C70-7D7F139936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18324</xdr:rowOff>
    </xdr:from>
    <xdr:to>
      <xdr:col>20</xdr:col>
      <xdr:colOff>38100</xdr:colOff>
      <xdr:row>81</xdr:row>
      <xdr:rowOff>119924</xdr:rowOff>
    </xdr:to>
    <xdr:sp macro="" textlink="">
      <xdr:nvSpPr>
        <xdr:cNvPr id="245" name="楕円 244">
          <a:extLst>
            <a:ext uri="{FF2B5EF4-FFF2-40B4-BE49-F238E27FC236}">
              <a16:creationId xmlns="" xmlns:a16="http://schemas.microsoft.com/office/drawing/2014/main" id="{36725AD9-4316-495F-8DB3-0C0E39A92E02}"/>
            </a:ext>
          </a:extLst>
        </xdr:cNvPr>
        <xdr:cNvSpPr/>
      </xdr:nvSpPr>
      <xdr:spPr>
        <a:xfrm>
          <a:off x="3746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65677</xdr:rowOff>
    </xdr:from>
    <xdr:to>
      <xdr:col>15</xdr:col>
      <xdr:colOff>101600</xdr:colOff>
      <xdr:row>81</xdr:row>
      <xdr:rowOff>167277</xdr:rowOff>
    </xdr:to>
    <xdr:sp macro="" textlink="">
      <xdr:nvSpPr>
        <xdr:cNvPr id="246" name="楕円 245">
          <a:extLst>
            <a:ext uri="{FF2B5EF4-FFF2-40B4-BE49-F238E27FC236}">
              <a16:creationId xmlns="" xmlns:a16="http://schemas.microsoft.com/office/drawing/2014/main" id="{0B66FA67-B4E4-44FB-B09E-81BF8383F3F3}"/>
            </a:ext>
          </a:extLst>
        </xdr:cNvPr>
        <xdr:cNvSpPr/>
      </xdr:nvSpPr>
      <xdr:spPr>
        <a:xfrm>
          <a:off x="2857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69124</xdr:rowOff>
    </xdr:from>
    <xdr:to>
      <xdr:col>19</xdr:col>
      <xdr:colOff>177800</xdr:colOff>
      <xdr:row>81</xdr:row>
      <xdr:rowOff>116477</xdr:rowOff>
    </xdr:to>
    <xdr:cxnSp macro="">
      <xdr:nvCxnSpPr>
        <xdr:cNvPr id="247" name="直線コネクタ 246">
          <a:extLst>
            <a:ext uri="{FF2B5EF4-FFF2-40B4-BE49-F238E27FC236}">
              <a16:creationId xmlns="" xmlns:a16="http://schemas.microsoft.com/office/drawing/2014/main" id="{56D4F837-4C39-4DDE-A39D-E4BC10B6EA8E}"/>
            </a:ext>
          </a:extLst>
        </xdr:cNvPr>
        <xdr:cNvCxnSpPr/>
      </xdr:nvCxnSpPr>
      <xdr:spPr>
        <a:xfrm flipV="1">
          <a:off x="2908300" y="1395657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48" name="n_1aveValue【公営住宅】&#10;有形固定資産減価償却率">
          <a:extLst>
            <a:ext uri="{FF2B5EF4-FFF2-40B4-BE49-F238E27FC236}">
              <a16:creationId xmlns="" xmlns:a16="http://schemas.microsoft.com/office/drawing/2014/main" id="{7D2ECF86-583B-4856-AFC5-0C694F9BCFC3}"/>
            </a:ext>
          </a:extLst>
        </xdr:cNvPr>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49" name="n_2aveValue【公営住宅】&#10;有形固定資産減価償却率">
          <a:extLst>
            <a:ext uri="{FF2B5EF4-FFF2-40B4-BE49-F238E27FC236}">
              <a16:creationId xmlns="" xmlns:a16="http://schemas.microsoft.com/office/drawing/2014/main" id="{8A38C44D-7C9A-4EF1-8022-CD81A3167B1F}"/>
            </a:ext>
          </a:extLst>
        </xdr:cNvPr>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111051</xdr:rowOff>
    </xdr:from>
    <xdr:ext cx="405111" cy="259045"/>
    <xdr:sp macro="" textlink="">
      <xdr:nvSpPr>
        <xdr:cNvPr id="250" name="n_1mainValue【公営住宅】&#10;有形固定資産減価償却率">
          <a:extLst>
            <a:ext uri="{FF2B5EF4-FFF2-40B4-BE49-F238E27FC236}">
              <a16:creationId xmlns="" xmlns:a16="http://schemas.microsoft.com/office/drawing/2014/main" id="{687DBEA5-87FD-488B-843F-7B2D9D8E5D3E}"/>
            </a:ext>
          </a:extLst>
        </xdr:cNvPr>
        <xdr:cNvSpPr txBox="1"/>
      </xdr:nvSpPr>
      <xdr:spPr>
        <a:xfrm>
          <a:off x="3582044" y="1399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158404</xdr:rowOff>
    </xdr:from>
    <xdr:ext cx="405111" cy="259045"/>
    <xdr:sp macro="" textlink="">
      <xdr:nvSpPr>
        <xdr:cNvPr id="251" name="n_2mainValue【公営住宅】&#10;有形固定資産減価償却率">
          <a:extLst>
            <a:ext uri="{FF2B5EF4-FFF2-40B4-BE49-F238E27FC236}">
              <a16:creationId xmlns="" xmlns:a16="http://schemas.microsoft.com/office/drawing/2014/main" id="{27797E93-957D-442F-8EC2-3C9B3BDEFC5B}"/>
            </a:ext>
          </a:extLst>
        </xdr:cNvPr>
        <xdr:cNvSpPr txBox="1"/>
      </xdr:nvSpPr>
      <xdr:spPr>
        <a:xfrm>
          <a:off x="2705744" y="1404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a:extLst>
            <a:ext uri="{FF2B5EF4-FFF2-40B4-BE49-F238E27FC236}">
              <a16:creationId xmlns="" xmlns:a16="http://schemas.microsoft.com/office/drawing/2014/main" id="{48839EDF-AF63-4BAA-A485-DA23209848A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a:extLst>
            <a:ext uri="{FF2B5EF4-FFF2-40B4-BE49-F238E27FC236}">
              <a16:creationId xmlns="" xmlns:a16="http://schemas.microsoft.com/office/drawing/2014/main" id="{D00F147B-3677-4993-BD92-8BC46FEEC0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a:extLst>
            <a:ext uri="{FF2B5EF4-FFF2-40B4-BE49-F238E27FC236}">
              <a16:creationId xmlns="" xmlns:a16="http://schemas.microsoft.com/office/drawing/2014/main" id="{D17756C9-F683-461C-9AD8-C6F07061F3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a:extLst>
            <a:ext uri="{FF2B5EF4-FFF2-40B4-BE49-F238E27FC236}">
              <a16:creationId xmlns="" xmlns:a16="http://schemas.microsoft.com/office/drawing/2014/main" id="{E22116DD-BA6A-433F-B7E2-5AFD0F552B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a:extLst>
            <a:ext uri="{FF2B5EF4-FFF2-40B4-BE49-F238E27FC236}">
              <a16:creationId xmlns="" xmlns:a16="http://schemas.microsoft.com/office/drawing/2014/main" id="{BA8BBCF5-0512-414A-A98B-7C63DDAB920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a:extLst>
            <a:ext uri="{FF2B5EF4-FFF2-40B4-BE49-F238E27FC236}">
              <a16:creationId xmlns="" xmlns:a16="http://schemas.microsoft.com/office/drawing/2014/main" id="{26F7FDF4-58F1-4F99-B844-31F82BCDAB0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a:extLst>
            <a:ext uri="{FF2B5EF4-FFF2-40B4-BE49-F238E27FC236}">
              <a16:creationId xmlns="" xmlns:a16="http://schemas.microsoft.com/office/drawing/2014/main" id="{1DC2424C-6247-452F-AC7F-469842005F8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a:extLst>
            <a:ext uri="{FF2B5EF4-FFF2-40B4-BE49-F238E27FC236}">
              <a16:creationId xmlns="" xmlns:a16="http://schemas.microsoft.com/office/drawing/2014/main" id="{D269EDC6-B920-48D6-AC2F-7EA49598661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a:extLst>
            <a:ext uri="{FF2B5EF4-FFF2-40B4-BE49-F238E27FC236}">
              <a16:creationId xmlns="" xmlns:a16="http://schemas.microsoft.com/office/drawing/2014/main" id="{4F98D4A4-BD9C-4C59-83C9-581076DF1EC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a:extLst>
            <a:ext uri="{FF2B5EF4-FFF2-40B4-BE49-F238E27FC236}">
              <a16:creationId xmlns="" xmlns:a16="http://schemas.microsoft.com/office/drawing/2014/main" id="{E514D4AF-3D30-45EE-9137-9DA44938FCA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2" name="直線コネクタ 261">
          <a:extLst>
            <a:ext uri="{FF2B5EF4-FFF2-40B4-BE49-F238E27FC236}">
              <a16:creationId xmlns="" xmlns:a16="http://schemas.microsoft.com/office/drawing/2014/main" id="{4B7CA459-AAE3-4A81-A41B-559A8769595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3" name="テキスト ボックス 262">
          <a:extLst>
            <a:ext uri="{FF2B5EF4-FFF2-40B4-BE49-F238E27FC236}">
              <a16:creationId xmlns="" xmlns:a16="http://schemas.microsoft.com/office/drawing/2014/main" id="{2B6D9336-3E3C-4F58-B480-9EE7168B42F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4" name="直線コネクタ 263">
          <a:extLst>
            <a:ext uri="{FF2B5EF4-FFF2-40B4-BE49-F238E27FC236}">
              <a16:creationId xmlns="" xmlns:a16="http://schemas.microsoft.com/office/drawing/2014/main" id="{04B86FC5-71D6-4141-830F-5842A8AF888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5" name="テキスト ボックス 264">
          <a:extLst>
            <a:ext uri="{FF2B5EF4-FFF2-40B4-BE49-F238E27FC236}">
              <a16:creationId xmlns="" xmlns:a16="http://schemas.microsoft.com/office/drawing/2014/main" id="{9570ED1E-9F6E-4169-AEC0-3B3DF98317C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6" name="直線コネクタ 265">
          <a:extLst>
            <a:ext uri="{FF2B5EF4-FFF2-40B4-BE49-F238E27FC236}">
              <a16:creationId xmlns="" xmlns:a16="http://schemas.microsoft.com/office/drawing/2014/main" id="{DCB81487-037B-41C5-BF8F-8C00F442C65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67" name="テキスト ボックス 266">
          <a:extLst>
            <a:ext uri="{FF2B5EF4-FFF2-40B4-BE49-F238E27FC236}">
              <a16:creationId xmlns="" xmlns:a16="http://schemas.microsoft.com/office/drawing/2014/main" id="{B064F5C8-AA0A-433D-A6D1-3927402AF91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68" name="直線コネクタ 267">
          <a:extLst>
            <a:ext uri="{FF2B5EF4-FFF2-40B4-BE49-F238E27FC236}">
              <a16:creationId xmlns="" xmlns:a16="http://schemas.microsoft.com/office/drawing/2014/main" id="{317B9990-B339-4E71-A788-442C32806A4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69" name="テキスト ボックス 268">
          <a:extLst>
            <a:ext uri="{FF2B5EF4-FFF2-40B4-BE49-F238E27FC236}">
              <a16:creationId xmlns="" xmlns:a16="http://schemas.microsoft.com/office/drawing/2014/main" id="{19338EAF-EC81-4536-B9B3-49E2D61EDD7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0" name="直線コネクタ 269">
          <a:extLst>
            <a:ext uri="{FF2B5EF4-FFF2-40B4-BE49-F238E27FC236}">
              <a16:creationId xmlns="" xmlns:a16="http://schemas.microsoft.com/office/drawing/2014/main" id="{E9B51442-8869-4C30-BB29-8C95703673E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1" name="テキスト ボックス 270">
          <a:extLst>
            <a:ext uri="{FF2B5EF4-FFF2-40B4-BE49-F238E27FC236}">
              <a16:creationId xmlns="" xmlns:a16="http://schemas.microsoft.com/office/drawing/2014/main" id="{4DFE1225-5C68-4669-A032-0515A04B67E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2" name="直線コネクタ 271">
          <a:extLst>
            <a:ext uri="{FF2B5EF4-FFF2-40B4-BE49-F238E27FC236}">
              <a16:creationId xmlns="" xmlns:a16="http://schemas.microsoft.com/office/drawing/2014/main" id="{7B5CE25D-2114-4F1D-9773-60FA67C1794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73" name="テキスト ボックス 272">
          <a:extLst>
            <a:ext uri="{FF2B5EF4-FFF2-40B4-BE49-F238E27FC236}">
              <a16:creationId xmlns="" xmlns:a16="http://schemas.microsoft.com/office/drawing/2014/main" id="{17B48E27-92B8-49B9-9A1A-2545C3D81DB5}"/>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a:extLst>
            <a:ext uri="{FF2B5EF4-FFF2-40B4-BE49-F238E27FC236}">
              <a16:creationId xmlns="" xmlns:a16="http://schemas.microsoft.com/office/drawing/2014/main" id="{93247515-4453-4AEB-9BC4-1129AA9CC9A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5" name="テキスト ボックス 274">
          <a:extLst>
            <a:ext uri="{FF2B5EF4-FFF2-40B4-BE49-F238E27FC236}">
              <a16:creationId xmlns="" xmlns:a16="http://schemas.microsoft.com/office/drawing/2014/main" id="{647CE484-AD1C-40BD-B0D3-BDD634A860D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a:extLst>
            <a:ext uri="{FF2B5EF4-FFF2-40B4-BE49-F238E27FC236}">
              <a16:creationId xmlns="" xmlns:a16="http://schemas.microsoft.com/office/drawing/2014/main" id="{7301583E-C203-4172-A0A7-1A0CBBA445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77" name="直線コネクタ 276">
          <a:extLst>
            <a:ext uri="{FF2B5EF4-FFF2-40B4-BE49-F238E27FC236}">
              <a16:creationId xmlns="" xmlns:a16="http://schemas.microsoft.com/office/drawing/2014/main" id="{9696657B-14A1-4D27-95CE-DBBFCF8FEB99}"/>
            </a:ext>
          </a:extLst>
        </xdr:cNvPr>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78" name="【公営住宅】&#10;一人当たり面積最小値テキスト">
          <a:extLst>
            <a:ext uri="{FF2B5EF4-FFF2-40B4-BE49-F238E27FC236}">
              <a16:creationId xmlns="" xmlns:a16="http://schemas.microsoft.com/office/drawing/2014/main" id="{3B3710DA-26FE-415E-A52C-D82DDEA7118C}"/>
            </a:ext>
          </a:extLst>
        </xdr:cNvPr>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79" name="直線コネクタ 278">
          <a:extLst>
            <a:ext uri="{FF2B5EF4-FFF2-40B4-BE49-F238E27FC236}">
              <a16:creationId xmlns="" xmlns:a16="http://schemas.microsoft.com/office/drawing/2014/main" id="{A37A2A25-DC87-4D26-92B6-D8CF5F8BDF0A}"/>
            </a:ext>
          </a:extLst>
        </xdr:cNvPr>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80" name="【公営住宅】&#10;一人当たり面積最大値テキスト">
          <a:extLst>
            <a:ext uri="{FF2B5EF4-FFF2-40B4-BE49-F238E27FC236}">
              <a16:creationId xmlns="" xmlns:a16="http://schemas.microsoft.com/office/drawing/2014/main" id="{E03F0314-0B18-463F-A1E5-DA543403598B}"/>
            </a:ext>
          </a:extLst>
        </xdr:cNvPr>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81" name="直線コネクタ 280">
          <a:extLst>
            <a:ext uri="{FF2B5EF4-FFF2-40B4-BE49-F238E27FC236}">
              <a16:creationId xmlns="" xmlns:a16="http://schemas.microsoft.com/office/drawing/2014/main" id="{53F67052-2C27-4ACB-95F9-BFB0E5D94C39}"/>
            </a:ext>
          </a:extLst>
        </xdr:cNvPr>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80354</xdr:rowOff>
    </xdr:from>
    <xdr:ext cx="469744" cy="259045"/>
    <xdr:sp macro="" textlink="">
      <xdr:nvSpPr>
        <xdr:cNvPr id="282" name="【公営住宅】&#10;一人当たり面積平均値テキスト">
          <a:extLst>
            <a:ext uri="{FF2B5EF4-FFF2-40B4-BE49-F238E27FC236}">
              <a16:creationId xmlns="" xmlns:a16="http://schemas.microsoft.com/office/drawing/2014/main" id="{36FB7521-0B27-4EAC-BBDB-AC4238230964}"/>
            </a:ext>
          </a:extLst>
        </xdr:cNvPr>
        <xdr:cNvSpPr txBox="1"/>
      </xdr:nvSpPr>
      <xdr:spPr>
        <a:xfrm>
          <a:off x="10515600" y="14653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83" name="フローチャート: 判断 282">
          <a:extLst>
            <a:ext uri="{FF2B5EF4-FFF2-40B4-BE49-F238E27FC236}">
              <a16:creationId xmlns="" xmlns:a16="http://schemas.microsoft.com/office/drawing/2014/main" id="{CE502A81-6A45-4A25-B779-3EED5C817507}"/>
            </a:ext>
          </a:extLst>
        </xdr:cNvPr>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84" name="フローチャート: 判断 283">
          <a:extLst>
            <a:ext uri="{FF2B5EF4-FFF2-40B4-BE49-F238E27FC236}">
              <a16:creationId xmlns="" xmlns:a16="http://schemas.microsoft.com/office/drawing/2014/main" id="{6C1EAD5D-C690-4D46-AF91-71A8F1B180C4}"/>
            </a:ext>
          </a:extLst>
        </xdr:cNvPr>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285" name="フローチャート: 判断 284">
          <a:extLst>
            <a:ext uri="{FF2B5EF4-FFF2-40B4-BE49-F238E27FC236}">
              <a16:creationId xmlns="" xmlns:a16="http://schemas.microsoft.com/office/drawing/2014/main" id="{F63D680D-3E68-4CF6-AED9-E43070AAD53B}"/>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6" name="テキスト ボックス 285">
          <a:extLst>
            <a:ext uri="{FF2B5EF4-FFF2-40B4-BE49-F238E27FC236}">
              <a16:creationId xmlns="" xmlns:a16="http://schemas.microsoft.com/office/drawing/2014/main" id="{D340FE1D-8116-43A7-8BCE-195E51A3AFE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a:extLst>
            <a:ext uri="{FF2B5EF4-FFF2-40B4-BE49-F238E27FC236}">
              <a16:creationId xmlns="" xmlns:a16="http://schemas.microsoft.com/office/drawing/2014/main" id="{EB4C39E6-1ED2-420D-B96B-FB9B74E511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a:extLst>
            <a:ext uri="{FF2B5EF4-FFF2-40B4-BE49-F238E27FC236}">
              <a16:creationId xmlns="" xmlns:a16="http://schemas.microsoft.com/office/drawing/2014/main" id="{31F35AE8-86DC-4EC4-A1D1-942C5629C3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a:extLst>
            <a:ext uri="{FF2B5EF4-FFF2-40B4-BE49-F238E27FC236}">
              <a16:creationId xmlns="" xmlns:a16="http://schemas.microsoft.com/office/drawing/2014/main" id="{3ECAB762-9E47-45EA-907D-D046D2D20C8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a:extLst>
            <a:ext uri="{FF2B5EF4-FFF2-40B4-BE49-F238E27FC236}">
              <a16:creationId xmlns="" xmlns:a16="http://schemas.microsoft.com/office/drawing/2014/main" id="{B30B5CFB-522C-4C6C-BDB6-EBE35B1B47D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91312</xdr:rowOff>
    </xdr:from>
    <xdr:to>
      <xdr:col>50</xdr:col>
      <xdr:colOff>165100</xdr:colOff>
      <xdr:row>86</xdr:row>
      <xdr:rowOff>21462</xdr:rowOff>
    </xdr:to>
    <xdr:sp macro="" textlink="">
      <xdr:nvSpPr>
        <xdr:cNvPr id="291" name="楕円 290">
          <a:extLst>
            <a:ext uri="{FF2B5EF4-FFF2-40B4-BE49-F238E27FC236}">
              <a16:creationId xmlns="" xmlns:a16="http://schemas.microsoft.com/office/drawing/2014/main" id="{D9F8C9C5-D85D-4EFB-B8E6-FDC9251FF590}"/>
            </a:ext>
          </a:extLst>
        </xdr:cNvPr>
        <xdr:cNvSpPr/>
      </xdr:nvSpPr>
      <xdr:spPr>
        <a:xfrm>
          <a:off x="9588500" y="1466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95559</xdr:rowOff>
    </xdr:from>
    <xdr:to>
      <xdr:col>46</xdr:col>
      <xdr:colOff>38100</xdr:colOff>
      <xdr:row>86</xdr:row>
      <xdr:rowOff>25709</xdr:rowOff>
    </xdr:to>
    <xdr:sp macro="" textlink="">
      <xdr:nvSpPr>
        <xdr:cNvPr id="292" name="楕円 291">
          <a:extLst>
            <a:ext uri="{FF2B5EF4-FFF2-40B4-BE49-F238E27FC236}">
              <a16:creationId xmlns="" xmlns:a16="http://schemas.microsoft.com/office/drawing/2014/main" id="{9CE64647-DF8E-4A00-AF1D-36738B0B9715}"/>
            </a:ext>
          </a:extLst>
        </xdr:cNvPr>
        <xdr:cNvSpPr/>
      </xdr:nvSpPr>
      <xdr:spPr>
        <a:xfrm>
          <a:off x="8699500" y="1466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142112</xdr:rowOff>
    </xdr:from>
    <xdr:to>
      <xdr:col>50</xdr:col>
      <xdr:colOff>114300</xdr:colOff>
      <xdr:row>85</xdr:row>
      <xdr:rowOff>146359</xdr:rowOff>
    </xdr:to>
    <xdr:cxnSp macro="">
      <xdr:nvCxnSpPr>
        <xdr:cNvPr id="293" name="直線コネクタ 292">
          <a:extLst>
            <a:ext uri="{FF2B5EF4-FFF2-40B4-BE49-F238E27FC236}">
              <a16:creationId xmlns="" xmlns:a16="http://schemas.microsoft.com/office/drawing/2014/main" id="{96FE35FA-CE3A-4D44-A416-DDEB345AA41D}"/>
            </a:ext>
          </a:extLst>
        </xdr:cNvPr>
        <xdr:cNvCxnSpPr/>
      </xdr:nvCxnSpPr>
      <xdr:spPr>
        <a:xfrm flipV="1">
          <a:off x="8750300" y="14715362"/>
          <a:ext cx="889000" cy="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294" name="n_1aveValue【公営住宅】&#10;一人当たり面積">
          <a:extLst>
            <a:ext uri="{FF2B5EF4-FFF2-40B4-BE49-F238E27FC236}">
              <a16:creationId xmlns="" xmlns:a16="http://schemas.microsoft.com/office/drawing/2014/main" id="{FF7F2352-1719-4B4B-8E65-8ED88AC79760}"/>
            </a:ext>
          </a:extLst>
        </xdr:cNvPr>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295" name="n_2aveValue【公営住宅】&#10;一人当たり面積">
          <a:extLst>
            <a:ext uri="{FF2B5EF4-FFF2-40B4-BE49-F238E27FC236}">
              <a16:creationId xmlns="" xmlns:a16="http://schemas.microsoft.com/office/drawing/2014/main" id="{D4903246-D5EF-4E02-A602-1849EE7E4BC2}"/>
            </a:ext>
          </a:extLst>
        </xdr:cNvPr>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12589</xdr:rowOff>
    </xdr:from>
    <xdr:ext cx="469744" cy="259045"/>
    <xdr:sp macro="" textlink="">
      <xdr:nvSpPr>
        <xdr:cNvPr id="296" name="n_1mainValue【公営住宅】&#10;一人当たり面積">
          <a:extLst>
            <a:ext uri="{FF2B5EF4-FFF2-40B4-BE49-F238E27FC236}">
              <a16:creationId xmlns="" xmlns:a16="http://schemas.microsoft.com/office/drawing/2014/main" id="{93DCCCC7-8A3F-44E3-8C6A-700C0D9378AF}"/>
            </a:ext>
          </a:extLst>
        </xdr:cNvPr>
        <xdr:cNvSpPr txBox="1"/>
      </xdr:nvSpPr>
      <xdr:spPr>
        <a:xfrm>
          <a:off x="9391727" y="1475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16836</xdr:rowOff>
    </xdr:from>
    <xdr:ext cx="469744" cy="259045"/>
    <xdr:sp macro="" textlink="">
      <xdr:nvSpPr>
        <xdr:cNvPr id="297" name="n_2mainValue【公営住宅】&#10;一人当たり面積">
          <a:extLst>
            <a:ext uri="{FF2B5EF4-FFF2-40B4-BE49-F238E27FC236}">
              <a16:creationId xmlns="" xmlns:a16="http://schemas.microsoft.com/office/drawing/2014/main" id="{DF7147E6-DEAD-4766-86E3-6CFE8804260C}"/>
            </a:ext>
          </a:extLst>
        </xdr:cNvPr>
        <xdr:cNvSpPr txBox="1"/>
      </xdr:nvSpPr>
      <xdr:spPr>
        <a:xfrm>
          <a:off x="8515427" y="1476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8" name="正方形/長方形 297">
          <a:extLst>
            <a:ext uri="{FF2B5EF4-FFF2-40B4-BE49-F238E27FC236}">
              <a16:creationId xmlns="" xmlns:a16="http://schemas.microsoft.com/office/drawing/2014/main" id="{AD7BD207-7632-4D03-A8E9-21E5DE737A8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9" name="正方形/長方形 298">
          <a:extLst>
            <a:ext uri="{FF2B5EF4-FFF2-40B4-BE49-F238E27FC236}">
              <a16:creationId xmlns="" xmlns:a16="http://schemas.microsoft.com/office/drawing/2014/main" id="{149B0A0F-3E02-459F-80DB-E06DDB9ED9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0" name="正方形/長方形 299">
          <a:extLst>
            <a:ext uri="{FF2B5EF4-FFF2-40B4-BE49-F238E27FC236}">
              <a16:creationId xmlns="" xmlns:a16="http://schemas.microsoft.com/office/drawing/2014/main" id="{36E1F3AD-FA1E-4CFB-9B3A-BE4459C1F41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1" name="正方形/長方形 300">
          <a:extLst>
            <a:ext uri="{FF2B5EF4-FFF2-40B4-BE49-F238E27FC236}">
              <a16:creationId xmlns="" xmlns:a16="http://schemas.microsoft.com/office/drawing/2014/main" id="{A202F50B-06B6-4841-9858-7E75830D3E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2" name="正方形/長方形 301">
          <a:extLst>
            <a:ext uri="{FF2B5EF4-FFF2-40B4-BE49-F238E27FC236}">
              <a16:creationId xmlns="" xmlns:a16="http://schemas.microsoft.com/office/drawing/2014/main" id="{3F5F8889-9DCF-460F-BB02-BCDEF829235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3" name="正方形/長方形 302">
          <a:extLst>
            <a:ext uri="{FF2B5EF4-FFF2-40B4-BE49-F238E27FC236}">
              <a16:creationId xmlns="" xmlns:a16="http://schemas.microsoft.com/office/drawing/2014/main" id="{C473F239-3DE9-44DF-A97C-FB07313CCAA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4" name="正方形/長方形 303">
          <a:extLst>
            <a:ext uri="{FF2B5EF4-FFF2-40B4-BE49-F238E27FC236}">
              <a16:creationId xmlns="" xmlns:a16="http://schemas.microsoft.com/office/drawing/2014/main" id="{147C21C0-5E24-4D33-B504-46204E9591E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a:extLst>
            <a:ext uri="{FF2B5EF4-FFF2-40B4-BE49-F238E27FC236}">
              <a16:creationId xmlns="" xmlns:a16="http://schemas.microsoft.com/office/drawing/2014/main" id="{A19BB7AC-4CD3-48B2-89E4-9F3FE1BEA54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a:extLst>
            <a:ext uri="{FF2B5EF4-FFF2-40B4-BE49-F238E27FC236}">
              <a16:creationId xmlns="" xmlns:a16="http://schemas.microsoft.com/office/drawing/2014/main" id="{7D52F686-AE3B-4122-8681-2A34B812D37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7" name="正方形/長方形 306">
          <a:extLst>
            <a:ext uri="{FF2B5EF4-FFF2-40B4-BE49-F238E27FC236}">
              <a16:creationId xmlns="" xmlns:a16="http://schemas.microsoft.com/office/drawing/2014/main" id="{065FF6E3-EA96-4E97-834E-1F05BE47D24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8" name="正方形/長方形 307">
          <a:extLst>
            <a:ext uri="{FF2B5EF4-FFF2-40B4-BE49-F238E27FC236}">
              <a16:creationId xmlns="" xmlns:a16="http://schemas.microsoft.com/office/drawing/2014/main" id="{DC025782-4783-4DFA-852E-27C622BBAD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9" name="正方形/長方形 308">
          <a:extLst>
            <a:ext uri="{FF2B5EF4-FFF2-40B4-BE49-F238E27FC236}">
              <a16:creationId xmlns="" xmlns:a16="http://schemas.microsoft.com/office/drawing/2014/main" id="{A100F8A3-0F1E-411B-ABDF-CD4983CF465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0" name="正方形/長方形 309">
          <a:extLst>
            <a:ext uri="{FF2B5EF4-FFF2-40B4-BE49-F238E27FC236}">
              <a16:creationId xmlns="" xmlns:a16="http://schemas.microsoft.com/office/drawing/2014/main" id="{F37AEB75-5793-4DBA-AC7A-EABED985C43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1" name="正方形/長方形 310">
          <a:extLst>
            <a:ext uri="{FF2B5EF4-FFF2-40B4-BE49-F238E27FC236}">
              <a16:creationId xmlns="" xmlns:a16="http://schemas.microsoft.com/office/drawing/2014/main" id="{1A9AE957-8135-49B8-A496-296846EAD26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2" name="正方形/長方形 311">
          <a:extLst>
            <a:ext uri="{FF2B5EF4-FFF2-40B4-BE49-F238E27FC236}">
              <a16:creationId xmlns="" xmlns:a16="http://schemas.microsoft.com/office/drawing/2014/main" id="{2D49BC66-99B6-47DD-ABBE-D4FFC1AA82E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3" name="正方形/長方形 312">
          <a:extLst>
            <a:ext uri="{FF2B5EF4-FFF2-40B4-BE49-F238E27FC236}">
              <a16:creationId xmlns="" xmlns:a16="http://schemas.microsoft.com/office/drawing/2014/main" id="{718CEA50-1A10-4B3C-B7CB-379396820EA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4" name="正方形/長方形 313">
          <a:extLst>
            <a:ext uri="{FF2B5EF4-FFF2-40B4-BE49-F238E27FC236}">
              <a16:creationId xmlns="" xmlns:a16="http://schemas.microsoft.com/office/drawing/2014/main" id="{98796C7D-344A-42FA-BCA2-BB31CDB69F6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5" name="正方形/長方形 314">
          <a:extLst>
            <a:ext uri="{FF2B5EF4-FFF2-40B4-BE49-F238E27FC236}">
              <a16:creationId xmlns="" xmlns:a16="http://schemas.microsoft.com/office/drawing/2014/main" id="{A3563127-2658-4FA5-8641-387B619791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6" name="正方形/長方形 315">
          <a:extLst>
            <a:ext uri="{FF2B5EF4-FFF2-40B4-BE49-F238E27FC236}">
              <a16:creationId xmlns="" xmlns:a16="http://schemas.microsoft.com/office/drawing/2014/main" id="{C0F59A51-5245-42B9-A43B-96B8EC7879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7" name="正方形/長方形 316">
          <a:extLst>
            <a:ext uri="{FF2B5EF4-FFF2-40B4-BE49-F238E27FC236}">
              <a16:creationId xmlns="" xmlns:a16="http://schemas.microsoft.com/office/drawing/2014/main" id="{A9DB5007-290D-458B-BD30-9C78530CB55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8" name="正方形/長方形 317">
          <a:extLst>
            <a:ext uri="{FF2B5EF4-FFF2-40B4-BE49-F238E27FC236}">
              <a16:creationId xmlns="" xmlns:a16="http://schemas.microsoft.com/office/drawing/2014/main" id="{6C85F56A-0DCB-4188-A351-B2C118E222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9" name="正方形/長方形 318">
          <a:extLst>
            <a:ext uri="{FF2B5EF4-FFF2-40B4-BE49-F238E27FC236}">
              <a16:creationId xmlns="" xmlns:a16="http://schemas.microsoft.com/office/drawing/2014/main" id="{48A690BF-AAE5-4910-B710-FABA3120A4F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0" name="正方形/長方形 319">
          <a:extLst>
            <a:ext uri="{FF2B5EF4-FFF2-40B4-BE49-F238E27FC236}">
              <a16:creationId xmlns="" xmlns:a16="http://schemas.microsoft.com/office/drawing/2014/main" id="{75FB6E6C-CE8D-4FB6-8EA4-1AEB25C2B38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正方形/長方形 320">
          <a:extLst>
            <a:ext uri="{FF2B5EF4-FFF2-40B4-BE49-F238E27FC236}">
              <a16:creationId xmlns="" xmlns:a16="http://schemas.microsoft.com/office/drawing/2014/main" id="{D174A48D-80DD-41AF-969D-2941088D894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2" name="テキスト ボックス 321">
          <a:extLst>
            <a:ext uri="{FF2B5EF4-FFF2-40B4-BE49-F238E27FC236}">
              <a16:creationId xmlns="" xmlns:a16="http://schemas.microsoft.com/office/drawing/2014/main" id="{7FC34355-E32F-4A5A-8DC6-AF42D4B3650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3" name="直線コネクタ 322">
          <a:extLst>
            <a:ext uri="{FF2B5EF4-FFF2-40B4-BE49-F238E27FC236}">
              <a16:creationId xmlns="" xmlns:a16="http://schemas.microsoft.com/office/drawing/2014/main" id="{7C4C9A88-3D6D-4EB1-BAB4-43633C10DC2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4" name="直線コネクタ 323">
          <a:extLst>
            <a:ext uri="{FF2B5EF4-FFF2-40B4-BE49-F238E27FC236}">
              <a16:creationId xmlns="" xmlns:a16="http://schemas.microsoft.com/office/drawing/2014/main" id="{E6A611B9-4B3B-461D-A18F-53362B8767F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5" name="テキスト ボックス 324">
          <a:extLst>
            <a:ext uri="{FF2B5EF4-FFF2-40B4-BE49-F238E27FC236}">
              <a16:creationId xmlns="" xmlns:a16="http://schemas.microsoft.com/office/drawing/2014/main" id="{CD64E186-878C-4C1E-A869-F1F0D611F8A5}"/>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6" name="直線コネクタ 325">
          <a:extLst>
            <a:ext uri="{FF2B5EF4-FFF2-40B4-BE49-F238E27FC236}">
              <a16:creationId xmlns="" xmlns:a16="http://schemas.microsoft.com/office/drawing/2014/main" id="{A7452EB0-D65E-4AA8-AEEF-ABBD6A171ED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7" name="テキスト ボックス 326">
          <a:extLst>
            <a:ext uri="{FF2B5EF4-FFF2-40B4-BE49-F238E27FC236}">
              <a16:creationId xmlns="" xmlns:a16="http://schemas.microsoft.com/office/drawing/2014/main" id="{FC463556-8914-4E1D-B53C-5B495811497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8" name="直線コネクタ 327">
          <a:extLst>
            <a:ext uri="{FF2B5EF4-FFF2-40B4-BE49-F238E27FC236}">
              <a16:creationId xmlns="" xmlns:a16="http://schemas.microsoft.com/office/drawing/2014/main" id="{A4FDD3C4-7CCD-4636-9697-58AAD488C10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9" name="テキスト ボックス 328">
          <a:extLst>
            <a:ext uri="{FF2B5EF4-FFF2-40B4-BE49-F238E27FC236}">
              <a16:creationId xmlns="" xmlns:a16="http://schemas.microsoft.com/office/drawing/2014/main" id="{CBE18FEA-47A7-454D-818F-4EF98CEC903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0" name="直線コネクタ 329">
          <a:extLst>
            <a:ext uri="{FF2B5EF4-FFF2-40B4-BE49-F238E27FC236}">
              <a16:creationId xmlns="" xmlns:a16="http://schemas.microsoft.com/office/drawing/2014/main" id="{4D53F4AB-DF9B-4799-8A4F-F67A1016CDC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1" name="テキスト ボックス 330">
          <a:extLst>
            <a:ext uri="{FF2B5EF4-FFF2-40B4-BE49-F238E27FC236}">
              <a16:creationId xmlns="" xmlns:a16="http://schemas.microsoft.com/office/drawing/2014/main" id="{77492E2B-6B55-4B74-996E-2590C023350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2" name="直線コネクタ 331">
          <a:extLst>
            <a:ext uri="{FF2B5EF4-FFF2-40B4-BE49-F238E27FC236}">
              <a16:creationId xmlns="" xmlns:a16="http://schemas.microsoft.com/office/drawing/2014/main" id="{06810D3E-0EDB-4A54-9B67-9941E9AA65D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3" name="テキスト ボックス 332">
          <a:extLst>
            <a:ext uri="{FF2B5EF4-FFF2-40B4-BE49-F238E27FC236}">
              <a16:creationId xmlns="" xmlns:a16="http://schemas.microsoft.com/office/drawing/2014/main" id="{53461627-6AC9-417A-B018-AFB2708A323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4" name="直線コネクタ 333">
          <a:extLst>
            <a:ext uri="{FF2B5EF4-FFF2-40B4-BE49-F238E27FC236}">
              <a16:creationId xmlns="" xmlns:a16="http://schemas.microsoft.com/office/drawing/2014/main" id="{4730C38A-D0E6-47E1-B5E1-CA7E983B762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5" name="テキスト ボックス 334">
          <a:extLst>
            <a:ext uri="{FF2B5EF4-FFF2-40B4-BE49-F238E27FC236}">
              <a16:creationId xmlns="" xmlns:a16="http://schemas.microsoft.com/office/drawing/2014/main" id="{2960845B-4CF2-478C-A769-BD67CB91F70D}"/>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6" name="直線コネクタ 335">
          <a:extLst>
            <a:ext uri="{FF2B5EF4-FFF2-40B4-BE49-F238E27FC236}">
              <a16:creationId xmlns="" xmlns:a16="http://schemas.microsoft.com/office/drawing/2014/main" id="{D4EA7171-D740-400E-B991-1CF82FFE222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7" name="テキスト ボックス 336">
          <a:extLst>
            <a:ext uri="{FF2B5EF4-FFF2-40B4-BE49-F238E27FC236}">
              <a16:creationId xmlns="" xmlns:a16="http://schemas.microsoft.com/office/drawing/2014/main" id="{AD092FA3-E228-40DC-AB75-9237FB3BB0AB}"/>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8" name="【認定こども園・幼稚園・保育所】&#10;有形固定資産減価償却率グラフ枠">
          <a:extLst>
            <a:ext uri="{FF2B5EF4-FFF2-40B4-BE49-F238E27FC236}">
              <a16:creationId xmlns="" xmlns:a16="http://schemas.microsoft.com/office/drawing/2014/main" id="{9819922C-7108-4AA6-B727-104233C631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39" name="直線コネクタ 338">
          <a:extLst>
            <a:ext uri="{FF2B5EF4-FFF2-40B4-BE49-F238E27FC236}">
              <a16:creationId xmlns="" xmlns:a16="http://schemas.microsoft.com/office/drawing/2014/main" id="{2167FD31-B9B4-4CAA-B317-5D35EE0B2B9B}"/>
            </a:ext>
          </a:extLst>
        </xdr:cNvPr>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40" name="【認定こども園・幼稚園・保育所】&#10;有形固定資産減価償却率最小値テキスト">
          <a:extLst>
            <a:ext uri="{FF2B5EF4-FFF2-40B4-BE49-F238E27FC236}">
              <a16:creationId xmlns="" xmlns:a16="http://schemas.microsoft.com/office/drawing/2014/main" id="{765CBAF7-6B19-4D20-9569-7290BA2C89EC}"/>
            </a:ext>
          </a:extLst>
        </xdr:cNvPr>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41" name="直線コネクタ 340">
          <a:extLst>
            <a:ext uri="{FF2B5EF4-FFF2-40B4-BE49-F238E27FC236}">
              <a16:creationId xmlns="" xmlns:a16="http://schemas.microsoft.com/office/drawing/2014/main" id="{02F04D77-4CEC-4A14-8047-EE31FD8EEF59}"/>
            </a:ext>
          </a:extLst>
        </xdr:cNvPr>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2" name="【認定こども園・幼稚園・保育所】&#10;有形固定資産減価償却率最大値テキスト">
          <a:extLst>
            <a:ext uri="{FF2B5EF4-FFF2-40B4-BE49-F238E27FC236}">
              <a16:creationId xmlns="" xmlns:a16="http://schemas.microsoft.com/office/drawing/2014/main" id="{D8F170D0-A5D2-44C9-8286-19C611DD304C}"/>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3" name="直線コネクタ 342">
          <a:extLst>
            <a:ext uri="{FF2B5EF4-FFF2-40B4-BE49-F238E27FC236}">
              <a16:creationId xmlns="" xmlns:a16="http://schemas.microsoft.com/office/drawing/2014/main" id="{C9F6DB61-9EE7-4F35-B5C9-2F3AF168E033}"/>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344" name="【認定こども園・幼稚園・保育所】&#10;有形固定資産減価償却率平均値テキスト">
          <a:extLst>
            <a:ext uri="{FF2B5EF4-FFF2-40B4-BE49-F238E27FC236}">
              <a16:creationId xmlns="" xmlns:a16="http://schemas.microsoft.com/office/drawing/2014/main" id="{2DDA59AC-C4A3-4169-89F9-11007AB73CA6}"/>
            </a:ext>
          </a:extLst>
        </xdr:cNvPr>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45" name="フローチャート: 判断 344">
          <a:extLst>
            <a:ext uri="{FF2B5EF4-FFF2-40B4-BE49-F238E27FC236}">
              <a16:creationId xmlns="" xmlns:a16="http://schemas.microsoft.com/office/drawing/2014/main" id="{9E5ACBCF-D856-4B9F-86CA-D4FD120563F2}"/>
            </a:ext>
          </a:extLst>
        </xdr:cNvPr>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46" name="フローチャート: 判断 345">
          <a:extLst>
            <a:ext uri="{FF2B5EF4-FFF2-40B4-BE49-F238E27FC236}">
              <a16:creationId xmlns="" xmlns:a16="http://schemas.microsoft.com/office/drawing/2014/main" id="{261C8790-0613-435D-A281-A038A673806C}"/>
            </a:ext>
          </a:extLst>
        </xdr:cNvPr>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47" name="フローチャート: 判断 346">
          <a:extLst>
            <a:ext uri="{FF2B5EF4-FFF2-40B4-BE49-F238E27FC236}">
              <a16:creationId xmlns="" xmlns:a16="http://schemas.microsoft.com/office/drawing/2014/main" id="{59234573-0B86-44D0-BE1F-1B0FBA670CB4}"/>
            </a:ext>
          </a:extLst>
        </xdr:cNvPr>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8" name="テキスト ボックス 347">
          <a:extLst>
            <a:ext uri="{FF2B5EF4-FFF2-40B4-BE49-F238E27FC236}">
              <a16:creationId xmlns="" xmlns:a16="http://schemas.microsoft.com/office/drawing/2014/main" id="{B6413C2A-32CA-4799-8E7B-9071E309119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9" name="テキスト ボックス 348">
          <a:extLst>
            <a:ext uri="{FF2B5EF4-FFF2-40B4-BE49-F238E27FC236}">
              <a16:creationId xmlns="" xmlns:a16="http://schemas.microsoft.com/office/drawing/2014/main" id="{FB845818-DD31-47FC-8482-4076276A92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0" name="テキスト ボックス 349">
          <a:extLst>
            <a:ext uri="{FF2B5EF4-FFF2-40B4-BE49-F238E27FC236}">
              <a16:creationId xmlns="" xmlns:a16="http://schemas.microsoft.com/office/drawing/2014/main" id="{68474C8B-13F8-4151-8792-61F6D7E8F0E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1" name="テキスト ボックス 350">
          <a:extLst>
            <a:ext uri="{FF2B5EF4-FFF2-40B4-BE49-F238E27FC236}">
              <a16:creationId xmlns="" xmlns:a16="http://schemas.microsoft.com/office/drawing/2014/main" id="{5E7F3AEA-1F75-466F-BA01-7613326A73A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2" name="テキスト ボックス 351">
          <a:extLst>
            <a:ext uri="{FF2B5EF4-FFF2-40B4-BE49-F238E27FC236}">
              <a16:creationId xmlns="" xmlns:a16="http://schemas.microsoft.com/office/drawing/2014/main" id="{75788227-210C-4033-B0C3-D6625ACB85F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61323</xdr:rowOff>
    </xdr:from>
    <xdr:to>
      <xdr:col>81</xdr:col>
      <xdr:colOff>101600</xdr:colOff>
      <xdr:row>40</xdr:row>
      <xdr:rowOff>162923</xdr:rowOff>
    </xdr:to>
    <xdr:sp macro="" textlink="">
      <xdr:nvSpPr>
        <xdr:cNvPr id="353" name="楕円 352">
          <a:extLst>
            <a:ext uri="{FF2B5EF4-FFF2-40B4-BE49-F238E27FC236}">
              <a16:creationId xmlns="" xmlns:a16="http://schemas.microsoft.com/office/drawing/2014/main" id="{6393C946-A9D9-4D03-853F-1FA3D338E9B9}"/>
            </a:ext>
          </a:extLst>
        </xdr:cNvPr>
        <xdr:cNvSpPr/>
      </xdr:nvSpPr>
      <xdr:spPr>
        <a:xfrm>
          <a:off x="15430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97246</xdr:rowOff>
    </xdr:from>
    <xdr:to>
      <xdr:col>76</xdr:col>
      <xdr:colOff>165100</xdr:colOff>
      <xdr:row>41</xdr:row>
      <xdr:rowOff>27396</xdr:rowOff>
    </xdr:to>
    <xdr:sp macro="" textlink="">
      <xdr:nvSpPr>
        <xdr:cNvPr id="354" name="楕円 353">
          <a:extLst>
            <a:ext uri="{FF2B5EF4-FFF2-40B4-BE49-F238E27FC236}">
              <a16:creationId xmlns="" xmlns:a16="http://schemas.microsoft.com/office/drawing/2014/main" id="{4543BAD8-1DC4-4FF6-B31D-67137FE08F10}"/>
            </a:ext>
          </a:extLst>
        </xdr:cNvPr>
        <xdr:cNvSpPr/>
      </xdr:nvSpPr>
      <xdr:spPr>
        <a:xfrm>
          <a:off x="14541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112123</xdr:rowOff>
    </xdr:from>
    <xdr:to>
      <xdr:col>81</xdr:col>
      <xdr:colOff>50800</xdr:colOff>
      <xdr:row>40</xdr:row>
      <xdr:rowOff>148046</xdr:rowOff>
    </xdr:to>
    <xdr:cxnSp macro="">
      <xdr:nvCxnSpPr>
        <xdr:cNvPr id="355" name="直線コネクタ 354">
          <a:extLst>
            <a:ext uri="{FF2B5EF4-FFF2-40B4-BE49-F238E27FC236}">
              <a16:creationId xmlns="" xmlns:a16="http://schemas.microsoft.com/office/drawing/2014/main" id="{ED1FCAC1-88DC-45B0-95BC-DBB60D535A1A}"/>
            </a:ext>
          </a:extLst>
        </xdr:cNvPr>
        <xdr:cNvCxnSpPr/>
      </xdr:nvCxnSpPr>
      <xdr:spPr>
        <a:xfrm flipV="1">
          <a:off x="14592300" y="69701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12899</xdr:rowOff>
    </xdr:from>
    <xdr:ext cx="405111" cy="259045"/>
    <xdr:sp macro="" textlink="">
      <xdr:nvSpPr>
        <xdr:cNvPr id="356" name="n_1aveValue【認定こども園・幼稚園・保育所】&#10;有形固定資産減価償却率">
          <a:extLst>
            <a:ext uri="{FF2B5EF4-FFF2-40B4-BE49-F238E27FC236}">
              <a16:creationId xmlns="" xmlns:a16="http://schemas.microsoft.com/office/drawing/2014/main" id="{C03FED4D-F96E-4584-AA07-4D34D48CA4E3}"/>
            </a:ext>
          </a:extLst>
        </xdr:cNvPr>
        <xdr:cNvSpPr txBox="1"/>
      </xdr:nvSpPr>
      <xdr:spPr>
        <a:xfrm>
          <a:off x="15266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35758</xdr:rowOff>
    </xdr:from>
    <xdr:ext cx="405111" cy="259045"/>
    <xdr:sp macro="" textlink="">
      <xdr:nvSpPr>
        <xdr:cNvPr id="357" name="n_2aveValue【認定こども園・幼稚園・保育所】&#10;有形固定資産減価償却率">
          <a:extLst>
            <a:ext uri="{FF2B5EF4-FFF2-40B4-BE49-F238E27FC236}">
              <a16:creationId xmlns="" xmlns:a16="http://schemas.microsoft.com/office/drawing/2014/main" id="{299F05FE-DAC7-4EB0-858F-8DECB13A380E}"/>
            </a:ext>
          </a:extLst>
        </xdr:cNvPr>
        <xdr:cNvSpPr txBox="1"/>
      </xdr:nvSpPr>
      <xdr:spPr>
        <a:xfrm>
          <a:off x="14389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154050</xdr:rowOff>
    </xdr:from>
    <xdr:ext cx="405111" cy="259045"/>
    <xdr:sp macro="" textlink="">
      <xdr:nvSpPr>
        <xdr:cNvPr id="358" name="n_1mainValue【認定こども園・幼稚園・保育所】&#10;有形固定資産減価償却率">
          <a:extLst>
            <a:ext uri="{FF2B5EF4-FFF2-40B4-BE49-F238E27FC236}">
              <a16:creationId xmlns="" xmlns:a16="http://schemas.microsoft.com/office/drawing/2014/main" id="{FE7390B6-A483-473B-979B-D43A2DEC2A36}"/>
            </a:ext>
          </a:extLst>
        </xdr:cNvPr>
        <xdr:cNvSpPr txBox="1"/>
      </xdr:nvSpPr>
      <xdr:spPr>
        <a:xfrm>
          <a:off x="1526604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18523</xdr:rowOff>
    </xdr:from>
    <xdr:ext cx="405111" cy="259045"/>
    <xdr:sp macro="" textlink="">
      <xdr:nvSpPr>
        <xdr:cNvPr id="359" name="n_2mainValue【認定こども園・幼稚園・保育所】&#10;有形固定資産減価償却率">
          <a:extLst>
            <a:ext uri="{FF2B5EF4-FFF2-40B4-BE49-F238E27FC236}">
              <a16:creationId xmlns="" xmlns:a16="http://schemas.microsoft.com/office/drawing/2014/main" id="{DB7A7D86-0193-464C-B5A3-F6F346D26A59}"/>
            </a:ext>
          </a:extLst>
        </xdr:cNvPr>
        <xdr:cNvSpPr txBox="1"/>
      </xdr:nvSpPr>
      <xdr:spPr>
        <a:xfrm>
          <a:off x="14389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0" name="正方形/長方形 359">
          <a:extLst>
            <a:ext uri="{FF2B5EF4-FFF2-40B4-BE49-F238E27FC236}">
              <a16:creationId xmlns="" xmlns:a16="http://schemas.microsoft.com/office/drawing/2014/main" id="{67C5CD75-6072-480A-BA54-2FC29089B4B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1" name="正方形/長方形 360">
          <a:extLst>
            <a:ext uri="{FF2B5EF4-FFF2-40B4-BE49-F238E27FC236}">
              <a16:creationId xmlns="" xmlns:a16="http://schemas.microsoft.com/office/drawing/2014/main" id="{4D38046E-2B54-4A61-AA46-74F319C99D6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2" name="正方形/長方形 361">
          <a:extLst>
            <a:ext uri="{FF2B5EF4-FFF2-40B4-BE49-F238E27FC236}">
              <a16:creationId xmlns="" xmlns:a16="http://schemas.microsoft.com/office/drawing/2014/main" id="{A4A51234-A21E-447F-B0B9-C16BA808E3F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3" name="正方形/長方形 362">
          <a:extLst>
            <a:ext uri="{FF2B5EF4-FFF2-40B4-BE49-F238E27FC236}">
              <a16:creationId xmlns="" xmlns:a16="http://schemas.microsoft.com/office/drawing/2014/main" id="{6EF00F19-0E9D-4C9C-948A-2C076DA15AC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4" name="正方形/長方形 363">
          <a:extLst>
            <a:ext uri="{FF2B5EF4-FFF2-40B4-BE49-F238E27FC236}">
              <a16:creationId xmlns="" xmlns:a16="http://schemas.microsoft.com/office/drawing/2014/main" id="{0DBDA967-CE84-460D-9F5C-9FF7A18AAE4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5" name="正方形/長方形 364">
          <a:extLst>
            <a:ext uri="{FF2B5EF4-FFF2-40B4-BE49-F238E27FC236}">
              <a16:creationId xmlns="" xmlns:a16="http://schemas.microsoft.com/office/drawing/2014/main" id="{9F206544-F09D-4DC6-82F2-3BAB32BD59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6" name="正方形/長方形 365">
          <a:extLst>
            <a:ext uri="{FF2B5EF4-FFF2-40B4-BE49-F238E27FC236}">
              <a16:creationId xmlns="" xmlns:a16="http://schemas.microsoft.com/office/drawing/2014/main" id="{166C6464-4E4E-4B54-B351-76BB3627090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7" name="正方形/長方形 366">
          <a:extLst>
            <a:ext uri="{FF2B5EF4-FFF2-40B4-BE49-F238E27FC236}">
              <a16:creationId xmlns="" xmlns:a16="http://schemas.microsoft.com/office/drawing/2014/main" id="{8DED6370-3E3C-48CC-AA00-41FB7FF889F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8" name="テキスト ボックス 367">
          <a:extLst>
            <a:ext uri="{FF2B5EF4-FFF2-40B4-BE49-F238E27FC236}">
              <a16:creationId xmlns="" xmlns:a16="http://schemas.microsoft.com/office/drawing/2014/main" id="{89492CDE-AEAA-41E4-B838-99D6DC00E12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9" name="直線コネクタ 368">
          <a:extLst>
            <a:ext uri="{FF2B5EF4-FFF2-40B4-BE49-F238E27FC236}">
              <a16:creationId xmlns="" xmlns:a16="http://schemas.microsoft.com/office/drawing/2014/main" id="{28D2ED11-A293-4ACF-8FD4-C5576CDE8FA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a:extLst>
            <a:ext uri="{FF2B5EF4-FFF2-40B4-BE49-F238E27FC236}">
              <a16:creationId xmlns="" xmlns:a16="http://schemas.microsoft.com/office/drawing/2014/main" id="{3F7C7FC8-AA27-415C-AA69-535C7958ABC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1" name="テキスト ボックス 370">
          <a:extLst>
            <a:ext uri="{FF2B5EF4-FFF2-40B4-BE49-F238E27FC236}">
              <a16:creationId xmlns="" xmlns:a16="http://schemas.microsoft.com/office/drawing/2014/main" id="{3B477433-60A0-4995-B650-BF1D16BDE741}"/>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a:extLst>
            <a:ext uri="{FF2B5EF4-FFF2-40B4-BE49-F238E27FC236}">
              <a16:creationId xmlns="" xmlns:a16="http://schemas.microsoft.com/office/drawing/2014/main" id="{B852C846-883D-4E09-99E3-B01EC237324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3" name="テキスト ボックス 372">
          <a:extLst>
            <a:ext uri="{FF2B5EF4-FFF2-40B4-BE49-F238E27FC236}">
              <a16:creationId xmlns="" xmlns:a16="http://schemas.microsoft.com/office/drawing/2014/main" id="{30071785-3648-4E72-80CB-3B27A2E6E9A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a:extLst>
            <a:ext uri="{FF2B5EF4-FFF2-40B4-BE49-F238E27FC236}">
              <a16:creationId xmlns="" xmlns:a16="http://schemas.microsoft.com/office/drawing/2014/main" id="{4254DC71-68D8-4802-A0B5-51B1B5BDC33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5" name="テキスト ボックス 374">
          <a:extLst>
            <a:ext uri="{FF2B5EF4-FFF2-40B4-BE49-F238E27FC236}">
              <a16:creationId xmlns="" xmlns:a16="http://schemas.microsoft.com/office/drawing/2014/main" id="{773926EA-1E79-49B9-8D62-AD52FA80846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a:extLst>
            <a:ext uri="{FF2B5EF4-FFF2-40B4-BE49-F238E27FC236}">
              <a16:creationId xmlns="" xmlns:a16="http://schemas.microsoft.com/office/drawing/2014/main" id="{9E894BC7-A1A5-4D85-B18B-9720743FB35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7" name="テキスト ボックス 376">
          <a:extLst>
            <a:ext uri="{FF2B5EF4-FFF2-40B4-BE49-F238E27FC236}">
              <a16:creationId xmlns="" xmlns:a16="http://schemas.microsoft.com/office/drawing/2014/main" id="{0253C098-5BFD-47C8-AE71-C2E6B87AA77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a:extLst>
            <a:ext uri="{FF2B5EF4-FFF2-40B4-BE49-F238E27FC236}">
              <a16:creationId xmlns="" xmlns:a16="http://schemas.microsoft.com/office/drawing/2014/main" id="{6BEE27CF-3D15-4C99-BB24-B3FED7475A8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9" name="テキスト ボックス 378">
          <a:extLst>
            <a:ext uri="{FF2B5EF4-FFF2-40B4-BE49-F238E27FC236}">
              <a16:creationId xmlns="" xmlns:a16="http://schemas.microsoft.com/office/drawing/2014/main" id="{33204233-1AE5-45BB-A3EF-A9C6D8B2E9D1}"/>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a:extLst>
            <a:ext uri="{FF2B5EF4-FFF2-40B4-BE49-F238E27FC236}">
              <a16:creationId xmlns="" xmlns:a16="http://schemas.microsoft.com/office/drawing/2014/main" id="{CE91B973-33A1-404E-AC96-38C243AA674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1" name="テキスト ボックス 380">
          <a:extLst>
            <a:ext uri="{FF2B5EF4-FFF2-40B4-BE49-F238E27FC236}">
              <a16:creationId xmlns="" xmlns:a16="http://schemas.microsoft.com/office/drawing/2014/main" id="{17653620-3A3E-4AE8-B831-03E63281533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a:extLst>
            <a:ext uri="{FF2B5EF4-FFF2-40B4-BE49-F238E27FC236}">
              <a16:creationId xmlns="" xmlns:a16="http://schemas.microsoft.com/office/drawing/2014/main" id="{D30F8FCF-EC17-422B-BC6C-68DF617CD71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3" name="テキスト ボックス 382">
          <a:extLst>
            <a:ext uri="{FF2B5EF4-FFF2-40B4-BE49-F238E27FC236}">
              <a16:creationId xmlns="" xmlns:a16="http://schemas.microsoft.com/office/drawing/2014/main" id="{3D8488F7-81EB-4FDA-89EC-3C04938D296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認定こども園・幼稚園・保育所】&#10;一人当たり面積グラフ枠">
          <a:extLst>
            <a:ext uri="{FF2B5EF4-FFF2-40B4-BE49-F238E27FC236}">
              <a16:creationId xmlns="" xmlns:a16="http://schemas.microsoft.com/office/drawing/2014/main" id="{9FEEE3C9-97F9-44FF-8E00-83B31D309CA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385" name="直線コネクタ 384">
          <a:extLst>
            <a:ext uri="{FF2B5EF4-FFF2-40B4-BE49-F238E27FC236}">
              <a16:creationId xmlns="" xmlns:a16="http://schemas.microsoft.com/office/drawing/2014/main" id="{EB8359A2-3CE0-4F5D-8864-5A2EC6D7CB73}"/>
            </a:ext>
          </a:extLst>
        </xdr:cNvPr>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386" name="【認定こども園・幼稚園・保育所】&#10;一人当たり面積最小値テキスト">
          <a:extLst>
            <a:ext uri="{FF2B5EF4-FFF2-40B4-BE49-F238E27FC236}">
              <a16:creationId xmlns="" xmlns:a16="http://schemas.microsoft.com/office/drawing/2014/main" id="{BD81FDC5-0D90-4D30-8526-54EC9BB9ABAC}"/>
            </a:ext>
          </a:extLst>
        </xdr:cNvPr>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387" name="直線コネクタ 386">
          <a:extLst>
            <a:ext uri="{FF2B5EF4-FFF2-40B4-BE49-F238E27FC236}">
              <a16:creationId xmlns="" xmlns:a16="http://schemas.microsoft.com/office/drawing/2014/main" id="{2D1092AB-33D5-405B-9A02-36ED19D9E449}"/>
            </a:ext>
          </a:extLst>
        </xdr:cNvPr>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388" name="【認定こども園・幼稚園・保育所】&#10;一人当たり面積最大値テキスト">
          <a:extLst>
            <a:ext uri="{FF2B5EF4-FFF2-40B4-BE49-F238E27FC236}">
              <a16:creationId xmlns="" xmlns:a16="http://schemas.microsoft.com/office/drawing/2014/main" id="{C80E569C-0D3B-4A0A-BB7C-756DB4E56AB9}"/>
            </a:ext>
          </a:extLst>
        </xdr:cNvPr>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389" name="直線コネクタ 388">
          <a:extLst>
            <a:ext uri="{FF2B5EF4-FFF2-40B4-BE49-F238E27FC236}">
              <a16:creationId xmlns="" xmlns:a16="http://schemas.microsoft.com/office/drawing/2014/main" id="{5BE470A6-8B93-4E38-B801-6823C5A76B1C}"/>
            </a:ext>
          </a:extLst>
        </xdr:cNvPr>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167657</xdr:rowOff>
    </xdr:from>
    <xdr:ext cx="469744" cy="259045"/>
    <xdr:sp macro="" textlink="">
      <xdr:nvSpPr>
        <xdr:cNvPr id="390" name="【認定こども園・幼稚園・保育所】&#10;一人当たり面積平均値テキスト">
          <a:extLst>
            <a:ext uri="{FF2B5EF4-FFF2-40B4-BE49-F238E27FC236}">
              <a16:creationId xmlns="" xmlns:a16="http://schemas.microsoft.com/office/drawing/2014/main" id="{402878AF-F81D-4CBA-869B-0512C6A4A581}"/>
            </a:ext>
          </a:extLst>
        </xdr:cNvPr>
        <xdr:cNvSpPr txBox="1"/>
      </xdr:nvSpPr>
      <xdr:spPr>
        <a:xfrm>
          <a:off x="22199600" y="685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391" name="フローチャート: 判断 390">
          <a:extLst>
            <a:ext uri="{FF2B5EF4-FFF2-40B4-BE49-F238E27FC236}">
              <a16:creationId xmlns="" xmlns:a16="http://schemas.microsoft.com/office/drawing/2014/main" id="{8697AAEA-D021-465B-9302-4A231630E67A}"/>
            </a:ext>
          </a:extLst>
        </xdr:cNvPr>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392" name="フローチャート: 判断 391">
          <a:extLst>
            <a:ext uri="{FF2B5EF4-FFF2-40B4-BE49-F238E27FC236}">
              <a16:creationId xmlns="" xmlns:a16="http://schemas.microsoft.com/office/drawing/2014/main" id="{617D0FDF-36DD-4EF7-BDC4-8E9009EB8BE6}"/>
            </a:ext>
          </a:extLst>
        </xdr:cNvPr>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393" name="フローチャート: 判断 392">
          <a:extLst>
            <a:ext uri="{FF2B5EF4-FFF2-40B4-BE49-F238E27FC236}">
              <a16:creationId xmlns="" xmlns:a16="http://schemas.microsoft.com/office/drawing/2014/main" id="{7CF0C2A9-EA23-43E5-B2E4-B268FF483B32}"/>
            </a:ext>
          </a:extLst>
        </xdr:cNvPr>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a:extLst>
            <a:ext uri="{FF2B5EF4-FFF2-40B4-BE49-F238E27FC236}">
              <a16:creationId xmlns="" xmlns:a16="http://schemas.microsoft.com/office/drawing/2014/main" id="{7FF72D3A-6AF1-46D1-BAA6-BB71CD81AA2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a:extLst>
            <a:ext uri="{FF2B5EF4-FFF2-40B4-BE49-F238E27FC236}">
              <a16:creationId xmlns="" xmlns:a16="http://schemas.microsoft.com/office/drawing/2014/main" id="{59123F12-D8E9-4C11-A942-3AC5B528425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a:extLst>
            <a:ext uri="{FF2B5EF4-FFF2-40B4-BE49-F238E27FC236}">
              <a16:creationId xmlns="" xmlns:a16="http://schemas.microsoft.com/office/drawing/2014/main" id="{67724B83-02BC-422B-924B-8F38FC64FA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a:extLst>
            <a:ext uri="{FF2B5EF4-FFF2-40B4-BE49-F238E27FC236}">
              <a16:creationId xmlns="" xmlns:a16="http://schemas.microsoft.com/office/drawing/2014/main" id="{B668F475-FAAC-4F14-B88F-08EA36103F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a:extLst>
            <a:ext uri="{FF2B5EF4-FFF2-40B4-BE49-F238E27FC236}">
              <a16:creationId xmlns="" xmlns:a16="http://schemas.microsoft.com/office/drawing/2014/main" id="{BD8C9A40-9CEC-48A3-BAB2-E9A0DB0B02A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72209</xdr:rowOff>
    </xdr:from>
    <xdr:to>
      <xdr:col>112</xdr:col>
      <xdr:colOff>38100</xdr:colOff>
      <xdr:row>41</xdr:row>
      <xdr:rowOff>2359</xdr:rowOff>
    </xdr:to>
    <xdr:sp macro="" textlink="">
      <xdr:nvSpPr>
        <xdr:cNvPr id="399" name="楕円 398">
          <a:extLst>
            <a:ext uri="{FF2B5EF4-FFF2-40B4-BE49-F238E27FC236}">
              <a16:creationId xmlns="" xmlns:a16="http://schemas.microsoft.com/office/drawing/2014/main" id="{89D9B239-9DD7-4661-8EB4-8FBC7B734A33}"/>
            </a:ext>
          </a:extLst>
        </xdr:cNvPr>
        <xdr:cNvSpPr/>
      </xdr:nvSpPr>
      <xdr:spPr>
        <a:xfrm>
          <a:off x="21272500" y="693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78740</xdr:rowOff>
    </xdr:from>
    <xdr:to>
      <xdr:col>107</xdr:col>
      <xdr:colOff>101600</xdr:colOff>
      <xdr:row>41</xdr:row>
      <xdr:rowOff>8890</xdr:rowOff>
    </xdr:to>
    <xdr:sp macro="" textlink="">
      <xdr:nvSpPr>
        <xdr:cNvPr id="400" name="楕円 399">
          <a:extLst>
            <a:ext uri="{FF2B5EF4-FFF2-40B4-BE49-F238E27FC236}">
              <a16:creationId xmlns="" xmlns:a16="http://schemas.microsoft.com/office/drawing/2014/main" id="{5B159554-3147-4614-9340-EF98BD4DBA6F}"/>
            </a:ext>
          </a:extLst>
        </xdr:cNvPr>
        <xdr:cNvSpPr/>
      </xdr:nvSpPr>
      <xdr:spPr>
        <a:xfrm>
          <a:off x="20383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123009</xdr:rowOff>
    </xdr:from>
    <xdr:to>
      <xdr:col>111</xdr:col>
      <xdr:colOff>177800</xdr:colOff>
      <xdr:row>40</xdr:row>
      <xdr:rowOff>129540</xdr:rowOff>
    </xdr:to>
    <xdr:cxnSp macro="">
      <xdr:nvCxnSpPr>
        <xdr:cNvPr id="401" name="直線コネクタ 400">
          <a:extLst>
            <a:ext uri="{FF2B5EF4-FFF2-40B4-BE49-F238E27FC236}">
              <a16:creationId xmlns="" xmlns:a16="http://schemas.microsoft.com/office/drawing/2014/main" id="{D6ADD9B7-252E-4934-83F7-EBF45156396D}"/>
            </a:ext>
          </a:extLst>
        </xdr:cNvPr>
        <xdr:cNvCxnSpPr/>
      </xdr:nvCxnSpPr>
      <xdr:spPr>
        <a:xfrm flipV="1">
          <a:off x="20434300" y="698100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02" name="n_1aveValue【認定こども園・幼稚園・保育所】&#10;一人当たり面積">
          <a:extLst>
            <a:ext uri="{FF2B5EF4-FFF2-40B4-BE49-F238E27FC236}">
              <a16:creationId xmlns="" xmlns:a16="http://schemas.microsoft.com/office/drawing/2014/main" id="{86E39569-4BD6-4D5A-92F1-BF413D97481F}"/>
            </a:ext>
          </a:extLst>
        </xdr:cNvPr>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165299</xdr:rowOff>
    </xdr:from>
    <xdr:ext cx="469744" cy="259045"/>
    <xdr:sp macro="" textlink="">
      <xdr:nvSpPr>
        <xdr:cNvPr id="403" name="n_2aveValue【認定こども園・幼稚園・保育所】&#10;一人当たり面積">
          <a:extLst>
            <a:ext uri="{FF2B5EF4-FFF2-40B4-BE49-F238E27FC236}">
              <a16:creationId xmlns="" xmlns:a16="http://schemas.microsoft.com/office/drawing/2014/main" id="{8B44758C-5DFB-4172-A0D6-2344362009A3}"/>
            </a:ext>
          </a:extLst>
        </xdr:cNvPr>
        <xdr:cNvSpPr txBox="1"/>
      </xdr:nvSpPr>
      <xdr:spPr>
        <a:xfrm>
          <a:off x="20199427"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164936</xdr:rowOff>
    </xdr:from>
    <xdr:ext cx="469744" cy="259045"/>
    <xdr:sp macro="" textlink="">
      <xdr:nvSpPr>
        <xdr:cNvPr id="404" name="n_1mainValue【認定こども園・幼稚園・保育所】&#10;一人当たり面積">
          <a:extLst>
            <a:ext uri="{FF2B5EF4-FFF2-40B4-BE49-F238E27FC236}">
              <a16:creationId xmlns="" xmlns:a16="http://schemas.microsoft.com/office/drawing/2014/main" id="{6C2CA346-80EE-4209-BF80-CBE44CBB68CC}"/>
            </a:ext>
          </a:extLst>
        </xdr:cNvPr>
        <xdr:cNvSpPr txBox="1"/>
      </xdr:nvSpPr>
      <xdr:spPr>
        <a:xfrm>
          <a:off x="21075727" y="702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xdr:rowOff>
    </xdr:from>
    <xdr:ext cx="469744" cy="259045"/>
    <xdr:sp macro="" textlink="">
      <xdr:nvSpPr>
        <xdr:cNvPr id="405" name="n_2mainValue【認定こども園・幼稚園・保育所】&#10;一人当たり面積">
          <a:extLst>
            <a:ext uri="{FF2B5EF4-FFF2-40B4-BE49-F238E27FC236}">
              <a16:creationId xmlns="" xmlns:a16="http://schemas.microsoft.com/office/drawing/2014/main" id="{A7A09F4A-32C1-4CD7-BD07-5194EF57C53C}"/>
            </a:ext>
          </a:extLst>
        </xdr:cNvPr>
        <xdr:cNvSpPr txBox="1"/>
      </xdr:nvSpPr>
      <xdr:spPr>
        <a:xfrm>
          <a:off x="20199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 xmlns:a16="http://schemas.microsoft.com/office/drawing/2014/main" id="{AE70E076-EA13-4E27-A2DA-14CC0211CA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 xmlns:a16="http://schemas.microsoft.com/office/drawing/2014/main" id="{9BAFF867-8449-4E62-BCE3-3A7685B44D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 xmlns:a16="http://schemas.microsoft.com/office/drawing/2014/main" id="{8D5C95CB-D8D2-4D33-9349-D39D44EA12F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 xmlns:a16="http://schemas.microsoft.com/office/drawing/2014/main" id="{DDCE9672-FF42-4324-8362-11BF4342DD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 xmlns:a16="http://schemas.microsoft.com/office/drawing/2014/main" id="{44B3AB12-F8D5-4BB8-A26E-590B7B51ADB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 xmlns:a16="http://schemas.microsoft.com/office/drawing/2014/main" id="{D6B5DBE4-BA37-47C9-BBDA-20773DDAD7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 xmlns:a16="http://schemas.microsoft.com/office/drawing/2014/main" id="{EC5C1AF2-F70A-4E8F-BC08-DCBE4E7850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 xmlns:a16="http://schemas.microsoft.com/office/drawing/2014/main" id="{4E90246A-F443-4D80-9E78-8BF04E7D0E1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 xmlns:a16="http://schemas.microsoft.com/office/drawing/2014/main" id="{38BB0E8A-9AD3-4047-A701-905A9C9C7CF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 xmlns:a16="http://schemas.microsoft.com/office/drawing/2014/main" id="{0D745BE8-A7C4-4920-88A6-A3AB8C0CA1C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a:extLst>
            <a:ext uri="{FF2B5EF4-FFF2-40B4-BE49-F238E27FC236}">
              <a16:creationId xmlns="" xmlns:a16="http://schemas.microsoft.com/office/drawing/2014/main" id="{3132339D-EF59-4E1A-BE2F-DFAADE9ACC3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7" name="テキスト ボックス 416">
          <a:extLst>
            <a:ext uri="{FF2B5EF4-FFF2-40B4-BE49-F238E27FC236}">
              <a16:creationId xmlns="" xmlns:a16="http://schemas.microsoft.com/office/drawing/2014/main" id="{E9CD7936-EA32-48DF-ADB4-1F43D02C2FF3}"/>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a:extLst>
            <a:ext uri="{FF2B5EF4-FFF2-40B4-BE49-F238E27FC236}">
              <a16:creationId xmlns="" xmlns:a16="http://schemas.microsoft.com/office/drawing/2014/main" id="{AF4B55C8-48D7-4911-A126-E99C70ED3F0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a:extLst>
            <a:ext uri="{FF2B5EF4-FFF2-40B4-BE49-F238E27FC236}">
              <a16:creationId xmlns="" xmlns:a16="http://schemas.microsoft.com/office/drawing/2014/main" id="{8DB6AEED-FC99-4CF9-9540-135D3E88627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a:extLst>
            <a:ext uri="{FF2B5EF4-FFF2-40B4-BE49-F238E27FC236}">
              <a16:creationId xmlns="" xmlns:a16="http://schemas.microsoft.com/office/drawing/2014/main" id="{3BA962B4-01B7-46EA-A58B-1EA3D432947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a:extLst>
            <a:ext uri="{FF2B5EF4-FFF2-40B4-BE49-F238E27FC236}">
              <a16:creationId xmlns="" xmlns:a16="http://schemas.microsoft.com/office/drawing/2014/main" id="{A1073EE1-8C4B-42A6-B883-2B0018E7721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a:extLst>
            <a:ext uri="{FF2B5EF4-FFF2-40B4-BE49-F238E27FC236}">
              <a16:creationId xmlns="" xmlns:a16="http://schemas.microsoft.com/office/drawing/2014/main" id="{EE6D59E3-0282-48F2-9A3C-3D33F3AB3CC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a:extLst>
            <a:ext uri="{FF2B5EF4-FFF2-40B4-BE49-F238E27FC236}">
              <a16:creationId xmlns="" xmlns:a16="http://schemas.microsoft.com/office/drawing/2014/main" id="{C6154469-3F75-426D-84FF-F8B1A105F80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a:extLst>
            <a:ext uri="{FF2B5EF4-FFF2-40B4-BE49-F238E27FC236}">
              <a16:creationId xmlns="" xmlns:a16="http://schemas.microsoft.com/office/drawing/2014/main" id="{A306A75A-2BC8-4512-A144-B20A1E45CA3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a:extLst>
            <a:ext uri="{FF2B5EF4-FFF2-40B4-BE49-F238E27FC236}">
              <a16:creationId xmlns="" xmlns:a16="http://schemas.microsoft.com/office/drawing/2014/main" id="{42AD7F0C-F63C-485D-A1DB-A8D08E05A9C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a:extLst>
            <a:ext uri="{FF2B5EF4-FFF2-40B4-BE49-F238E27FC236}">
              <a16:creationId xmlns="" xmlns:a16="http://schemas.microsoft.com/office/drawing/2014/main" id="{9BB74281-C861-411E-A6F7-49327E40593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7" name="テキスト ボックス 426">
          <a:extLst>
            <a:ext uri="{FF2B5EF4-FFF2-40B4-BE49-F238E27FC236}">
              <a16:creationId xmlns="" xmlns:a16="http://schemas.microsoft.com/office/drawing/2014/main" id="{271667A6-A97D-4559-8E32-807EBD0F7DD1}"/>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 xmlns:a16="http://schemas.microsoft.com/office/drawing/2014/main" id="{0E6B4D0D-654E-44B2-9EDF-C9750B8366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9" name="テキスト ボックス 428">
          <a:extLst>
            <a:ext uri="{FF2B5EF4-FFF2-40B4-BE49-F238E27FC236}">
              <a16:creationId xmlns="" xmlns:a16="http://schemas.microsoft.com/office/drawing/2014/main" id="{545FB0E8-BA8D-48EC-91B2-0339F0BA68DA}"/>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 xmlns:a16="http://schemas.microsoft.com/office/drawing/2014/main" id="{2F8F0539-AFAC-4BB8-A354-79A47AA36F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31" name="直線コネクタ 430">
          <a:extLst>
            <a:ext uri="{FF2B5EF4-FFF2-40B4-BE49-F238E27FC236}">
              <a16:creationId xmlns="" xmlns:a16="http://schemas.microsoft.com/office/drawing/2014/main" id="{9AD98E9B-D931-44FA-85B5-CCF3D2DAC145}"/>
            </a:ext>
          </a:extLst>
        </xdr:cNvPr>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32" name="【学校施設】&#10;有形固定資産減価償却率最小値テキスト">
          <a:extLst>
            <a:ext uri="{FF2B5EF4-FFF2-40B4-BE49-F238E27FC236}">
              <a16:creationId xmlns="" xmlns:a16="http://schemas.microsoft.com/office/drawing/2014/main" id="{5BD22BB8-DCAF-4762-B6A8-E9B2078CA5F7}"/>
            </a:ext>
          </a:extLst>
        </xdr:cNvPr>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33" name="直線コネクタ 432">
          <a:extLst>
            <a:ext uri="{FF2B5EF4-FFF2-40B4-BE49-F238E27FC236}">
              <a16:creationId xmlns="" xmlns:a16="http://schemas.microsoft.com/office/drawing/2014/main" id="{9EBAAA7C-8325-4994-A210-61641CD36D1C}"/>
            </a:ext>
          </a:extLst>
        </xdr:cNvPr>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34" name="【学校施設】&#10;有形固定資産減価償却率最大値テキスト">
          <a:extLst>
            <a:ext uri="{FF2B5EF4-FFF2-40B4-BE49-F238E27FC236}">
              <a16:creationId xmlns="" xmlns:a16="http://schemas.microsoft.com/office/drawing/2014/main" id="{FD170912-6B38-4172-AC5A-3C0C1A0C099C}"/>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35" name="直線コネクタ 434">
          <a:extLst>
            <a:ext uri="{FF2B5EF4-FFF2-40B4-BE49-F238E27FC236}">
              <a16:creationId xmlns="" xmlns:a16="http://schemas.microsoft.com/office/drawing/2014/main" id="{0ACBB188-37D5-4741-B4A5-F28519C3E37E}"/>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436" name="【学校施設】&#10;有形固定資産減価償却率平均値テキスト">
          <a:extLst>
            <a:ext uri="{FF2B5EF4-FFF2-40B4-BE49-F238E27FC236}">
              <a16:creationId xmlns="" xmlns:a16="http://schemas.microsoft.com/office/drawing/2014/main" id="{0FED48AF-C70D-4CC9-9622-D63F7ECDA942}"/>
            </a:ext>
          </a:extLst>
        </xdr:cNvPr>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37" name="フローチャート: 判断 436">
          <a:extLst>
            <a:ext uri="{FF2B5EF4-FFF2-40B4-BE49-F238E27FC236}">
              <a16:creationId xmlns="" xmlns:a16="http://schemas.microsoft.com/office/drawing/2014/main" id="{D86129BD-3A7A-4CE8-A64A-3B6DA7F5DE54}"/>
            </a:ext>
          </a:extLst>
        </xdr:cNvPr>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38" name="フローチャート: 判断 437">
          <a:extLst>
            <a:ext uri="{FF2B5EF4-FFF2-40B4-BE49-F238E27FC236}">
              <a16:creationId xmlns="" xmlns:a16="http://schemas.microsoft.com/office/drawing/2014/main" id="{9BFB502F-9179-4482-B02A-94E4B26D7F47}"/>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39" name="フローチャート: 判断 438">
          <a:extLst>
            <a:ext uri="{FF2B5EF4-FFF2-40B4-BE49-F238E27FC236}">
              <a16:creationId xmlns="" xmlns:a16="http://schemas.microsoft.com/office/drawing/2014/main" id="{1AC856AF-0C0A-467F-BBCA-7EAE7244C0D0}"/>
            </a:ext>
          </a:extLst>
        </xdr:cNvPr>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 xmlns:a16="http://schemas.microsoft.com/office/drawing/2014/main" id="{C3EFC040-CF39-48DA-9A30-FAE30462F1B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 xmlns:a16="http://schemas.microsoft.com/office/drawing/2014/main" id="{6A9F8C70-BAB9-4437-BAA5-23579A937A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 xmlns:a16="http://schemas.microsoft.com/office/drawing/2014/main" id="{3873BA39-EAFF-4C95-9B26-8318A1D6AD7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 xmlns:a16="http://schemas.microsoft.com/office/drawing/2014/main" id="{3FE507F8-1E6B-495C-BE1C-4DD47992B29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 xmlns:a16="http://schemas.microsoft.com/office/drawing/2014/main" id="{48E55819-6FA7-415F-BE03-33A8D22AE57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148409</xdr:rowOff>
    </xdr:from>
    <xdr:to>
      <xdr:col>81</xdr:col>
      <xdr:colOff>101600</xdr:colOff>
      <xdr:row>59</xdr:row>
      <xdr:rowOff>78559</xdr:rowOff>
    </xdr:to>
    <xdr:sp macro="" textlink="">
      <xdr:nvSpPr>
        <xdr:cNvPr id="445" name="楕円 444">
          <a:extLst>
            <a:ext uri="{FF2B5EF4-FFF2-40B4-BE49-F238E27FC236}">
              <a16:creationId xmlns="" xmlns:a16="http://schemas.microsoft.com/office/drawing/2014/main" id="{906CCC65-29BE-4E2E-B14A-2B8B832196CB}"/>
            </a:ext>
          </a:extLst>
        </xdr:cNvPr>
        <xdr:cNvSpPr/>
      </xdr:nvSpPr>
      <xdr:spPr>
        <a:xfrm>
          <a:off x="15430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11249</xdr:rowOff>
    </xdr:from>
    <xdr:to>
      <xdr:col>76</xdr:col>
      <xdr:colOff>165100</xdr:colOff>
      <xdr:row>59</xdr:row>
      <xdr:rowOff>112849</xdr:rowOff>
    </xdr:to>
    <xdr:sp macro="" textlink="">
      <xdr:nvSpPr>
        <xdr:cNvPr id="446" name="楕円 445">
          <a:extLst>
            <a:ext uri="{FF2B5EF4-FFF2-40B4-BE49-F238E27FC236}">
              <a16:creationId xmlns="" xmlns:a16="http://schemas.microsoft.com/office/drawing/2014/main" id="{0ED13141-96BD-4905-82E9-73340B32A024}"/>
            </a:ext>
          </a:extLst>
        </xdr:cNvPr>
        <xdr:cNvSpPr/>
      </xdr:nvSpPr>
      <xdr:spPr>
        <a:xfrm>
          <a:off x="145415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27759</xdr:rowOff>
    </xdr:from>
    <xdr:to>
      <xdr:col>81</xdr:col>
      <xdr:colOff>50800</xdr:colOff>
      <xdr:row>59</xdr:row>
      <xdr:rowOff>62049</xdr:rowOff>
    </xdr:to>
    <xdr:cxnSp macro="">
      <xdr:nvCxnSpPr>
        <xdr:cNvPr id="447" name="直線コネクタ 446">
          <a:extLst>
            <a:ext uri="{FF2B5EF4-FFF2-40B4-BE49-F238E27FC236}">
              <a16:creationId xmlns="" xmlns:a16="http://schemas.microsoft.com/office/drawing/2014/main" id="{14A14353-1BB7-4077-9F92-837BAFACC0B8}"/>
            </a:ext>
          </a:extLst>
        </xdr:cNvPr>
        <xdr:cNvCxnSpPr/>
      </xdr:nvCxnSpPr>
      <xdr:spPr>
        <a:xfrm flipV="1">
          <a:off x="14592300" y="1014330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448" name="n_1aveValue【学校施設】&#10;有形固定資産減価償却率">
          <a:extLst>
            <a:ext uri="{FF2B5EF4-FFF2-40B4-BE49-F238E27FC236}">
              <a16:creationId xmlns="" xmlns:a16="http://schemas.microsoft.com/office/drawing/2014/main" id="{C54E4046-04DE-42B7-A3BA-BB6DFF152EC6}"/>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143164</xdr:rowOff>
    </xdr:from>
    <xdr:ext cx="405111" cy="259045"/>
    <xdr:sp macro="" textlink="">
      <xdr:nvSpPr>
        <xdr:cNvPr id="449" name="n_2aveValue【学校施設】&#10;有形固定資産減価償却率">
          <a:extLst>
            <a:ext uri="{FF2B5EF4-FFF2-40B4-BE49-F238E27FC236}">
              <a16:creationId xmlns="" xmlns:a16="http://schemas.microsoft.com/office/drawing/2014/main" id="{364D7C50-98C6-45FF-B0D4-A9B37CC61AB6}"/>
            </a:ext>
          </a:extLst>
        </xdr:cNvPr>
        <xdr:cNvSpPr txBox="1"/>
      </xdr:nvSpPr>
      <xdr:spPr>
        <a:xfrm>
          <a:off x="14389744" y="1025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95086</xdr:rowOff>
    </xdr:from>
    <xdr:ext cx="405111" cy="259045"/>
    <xdr:sp macro="" textlink="">
      <xdr:nvSpPr>
        <xdr:cNvPr id="450" name="n_1mainValue【学校施設】&#10;有形固定資産減価償却率">
          <a:extLst>
            <a:ext uri="{FF2B5EF4-FFF2-40B4-BE49-F238E27FC236}">
              <a16:creationId xmlns="" xmlns:a16="http://schemas.microsoft.com/office/drawing/2014/main" id="{2C63CE1B-2AE6-448F-9D34-FA3FAC5A6D4B}"/>
            </a:ext>
          </a:extLst>
        </xdr:cNvPr>
        <xdr:cNvSpPr txBox="1"/>
      </xdr:nvSpPr>
      <xdr:spPr>
        <a:xfrm>
          <a:off x="152660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129376</xdr:rowOff>
    </xdr:from>
    <xdr:ext cx="405111" cy="259045"/>
    <xdr:sp macro="" textlink="">
      <xdr:nvSpPr>
        <xdr:cNvPr id="451" name="n_2mainValue【学校施設】&#10;有形固定資産減価償却率">
          <a:extLst>
            <a:ext uri="{FF2B5EF4-FFF2-40B4-BE49-F238E27FC236}">
              <a16:creationId xmlns="" xmlns:a16="http://schemas.microsoft.com/office/drawing/2014/main" id="{23DE7039-BB6D-4AEB-9F6B-B97AAC317DE9}"/>
            </a:ext>
          </a:extLst>
        </xdr:cNvPr>
        <xdr:cNvSpPr txBox="1"/>
      </xdr:nvSpPr>
      <xdr:spPr>
        <a:xfrm>
          <a:off x="14389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2" name="正方形/長方形 451">
          <a:extLst>
            <a:ext uri="{FF2B5EF4-FFF2-40B4-BE49-F238E27FC236}">
              <a16:creationId xmlns="" xmlns:a16="http://schemas.microsoft.com/office/drawing/2014/main" id="{D6DB429E-61B3-4395-AAAD-69398D611CC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3" name="正方形/長方形 452">
          <a:extLst>
            <a:ext uri="{FF2B5EF4-FFF2-40B4-BE49-F238E27FC236}">
              <a16:creationId xmlns="" xmlns:a16="http://schemas.microsoft.com/office/drawing/2014/main" id="{1B556C20-AED4-4C50-9FB5-3A1FE1BF44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4" name="正方形/長方形 453">
          <a:extLst>
            <a:ext uri="{FF2B5EF4-FFF2-40B4-BE49-F238E27FC236}">
              <a16:creationId xmlns="" xmlns:a16="http://schemas.microsoft.com/office/drawing/2014/main" id="{82F6820E-FC4B-45C3-B38D-E6059107F22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5" name="正方形/長方形 454">
          <a:extLst>
            <a:ext uri="{FF2B5EF4-FFF2-40B4-BE49-F238E27FC236}">
              <a16:creationId xmlns="" xmlns:a16="http://schemas.microsoft.com/office/drawing/2014/main" id="{5E3D2A77-BB62-4312-885D-2EB782B2D94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6" name="正方形/長方形 455">
          <a:extLst>
            <a:ext uri="{FF2B5EF4-FFF2-40B4-BE49-F238E27FC236}">
              <a16:creationId xmlns="" xmlns:a16="http://schemas.microsoft.com/office/drawing/2014/main" id="{BBA59A9D-3C20-412E-9C9C-41E5CA3AC0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7" name="正方形/長方形 456">
          <a:extLst>
            <a:ext uri="{FF2B5EF4-FFF2-40B4-BE49-F238E27FC236}">
              <a16:creationId xmlns="" xmlns:a16="http://schemas.microsoft.com/office/drawing/2014/main" id="{B85D5255-5CEC-4784-A840-6EAE6C292B8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8" name="正方形/長方形 457">
          <a:extLst>
            <a:ext uri="{FF2B5EF4-FFF2-40B4-BE49-F238E27FC236}">
              <a16:creationId xmlns="" xmlns:a16="http://schemas.microsoft.com/office/drawing/2014/main" id="{8825B7D5-55EB-45D0-9A8E-F130E2CE260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9" name="正方形/長方形 458">
          <a:extLst>
            <a:ext uri="{FF2B5EF4-FFF2-40B4-BE49-F238E27FC236}">
              <a16:creationId xmlns="" xmlns:a16="http://schemas.microsoft.com/office/drawing/2014/main" id="{1EBC2016-B391-45AF-9C16-B52D4833BFF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0" name="テキスト ボックス 459">
          <a:extLst>
            <a:ext uri="{FF2B5EF4-FFF2-40B4-BE49-F238E27FC236}">
              <a16:creationId xmlns="" xmlns:a16="http://schemas.microsoft.com/office/drawing/2014/main" id="{E93F7231-00A8-4E63-865D-43EFCE5F83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1" name="直線コネクタ 460">
          <a:extLst>
            <a:ext uri="{FF2B5EF4-FFF2-40B4-BE49-F238E27FC236}">
              <a16:creationId xmlns="" xmlns:a16="http://schemas.microsoft.com/office/drawing/2014/main" id="{93622E1E-00A7-4894-88D4-ABE3837F404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2" name="直線コネクタ 461">
          <a:extLst>
            <a:ext uri="{FF2B5EF4-FFF2-40B4-BE49-F238E27FC236}">
              <a16:creationId xmlns="" xmlns:a16="http://schemas.microsoft.com/office/drawing/2014/main" id="{E03A96BE-1E63-497B-A890-CD9AD935B47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3" name="テキスト ボックス 462">
          <a:extLst>
            <a:ext uri="{FF2B5EF4-FFF2-40B4-BE49-F238E27FC236}">
              <a16:creationId xmlns="" xmlns:a16="http://schemas.microsoft.com/office/drawing/2014/main" id="{CFEB6642-2F3F-456A-897D-61F879CC1C5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4" name="直線コネクタ 463">
          <a:extLst>
            <a:ext uri="{FF2B5EF4-FFF2-40B4-BE49-F238E27FC236}">
              <a16:creationId xmlns="" xmlns:a16="http://schemas.microsoft.com/office/drawing/2014/main" id="{4D48A937-8FB1-44DD-A8B1-CD285900014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5" name="テキスト ボックス 464">
          <a:extLst>
            <a:ext uri="{FF2B5EF4-FFF2-40B4-BE49-F238E27FC236}">
              <a16:creationId xmlns="" xmlns:a16="http://schemas.microsoft.com/office/drawing/2014/main" id="{E97367FC-6A7D-4874-B5B0-E54DB069B89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6" name="直線コネクタ 465">
          <a:extLst>
            <a:ext uri="{FF2B5EF4-FFF2-40B4-BE49-F238E27FC236}">
              <a16:creationId xmlns="" xmlns:a16="http://schemas.microsoft.com/office/drawing/2014/main" id="{BBB0F01E-8951-4715-BCD4-5D31855DCCD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7" name="テキスト ボックス 466">
          <a:extLst>
            <a:ext uri="{FF2B5EF4-FFF2-40B4-BE49-F238E27FC236}">
              <a16:creationId xmlns="" xmlns:a16="http://schemas.microsoft.com/office/drawing/2014/main" id="{51437173-CEFE-4BC0-BC78-07EF70D06E5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8" name="直線コネクタ 467">
          <a:extLst>
            <a:ext uri="{FF2B5EF4-FFF2-40B4-BE49-F238E27FC236}">
              <a16:creationId xmlns="" xmlns:a16="http://schemas.microsoft.com/office/drawing/2014/main" id="{C81695B9-464F-4B04-A39D-557044A3D88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9" name="テキスト ボックス 468">
          <a:extLst>
            <a:ext uri="{FF2B5EF4-FFF2-40B4-BE49-F238E27FC236}">
              <a16:creationId xmlns="" xmlns:a16="http://schemas.microsoft.com/office/drawing/2014/main" id="{8D170FBA-3193-4D5C-8030-8B4CB211300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0" name="直線コネクタ 469">
          <a:extLst>
            <a:ext uri="{FF2B5EF4-FFF2-40B4-BE49-F238E27FC236}">
              <a16:creationId xmlns="" xmlns:a16="http://schemas.microsoft.com/office/drawing/2014/main" id="{8614C685-4E70-4C49-8571-C5E7ED487C8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1" name="テキスト ボックス 470">
          <a:extLst>
            <a:ext uri="{FF2B5EF4-FFF2-40B4-BE49-F238E27FC236}">
              <a16:creationId xmlns="" xmlns:a16="http://schemas.microsoft.com/office/drawing/2014/main" id="{5462ED4D-F494-4695-8183-4567637C36D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2" name="直線コネクタ 471">
          <a:extLst>
            <a:ext uri="{FF2B5EF4-FFF2-40B4-BE49-F238E27FC236}">
              <a16:creationId xmlns="" xmlns:a16="http://schemas.microsoft.com/office/drawing/2014/main" id="{3A122159-AF40-488F-8B6E-2A51BB92090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3" name="テキスト ボックス 472">
          <a:extLst>
            <a:ext uri="{FF2B5EF4-FFF2-40B4-BE49-F238E27FC236}">
              <a16:creationId xmlns="" xmlns:a16="http://schemas.microsoft.com/office/drawing/2014/main" id="{F66D39FB-8942-4A30-8F94-3D554B009E9E}"/>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4" name="直線コネクタ 473">
          <a:extLst>
            <a:ext uri="{FF2B5EF4-FFF2-40B4-BE49-F238E27FC236}">
              <a16:creationId xmlns="" xmlns:a16="http://schemas.microsoft.com/office/drawing/2014/main" id="{3D1430CF-FC60-49E4-AA35-65BB2633CF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5" name="テキスト ボックス 474">
          <a:extLst>
            <a:ext uri="{FF2B5EF4-FFF2-40B4-BE49-F238E27FC236}">
              <a16:creationId xmlns="" xmlns:a16="http://schemas.microsoft.com/office/drawing/2014/main" id="{937A7AE5-5261-4623-B508-539FA8A7C7E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6" name="【学校施設】&#10;一人当たり面積グラフ枠">
          <a:extLst>
            <a:ext uri="{FF2B5EF4-FFF2-40B4-BE49-F238E27FC236}">
              <a16:creationId xmlns="" xmlns:a16="http://schemas.microsoft.com/office/drawing/2014/main" id="{DFB14FC4-CDEF-4ACA-AD96-2771A8FD759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77" name="直線コネクタ 476">
          <a:extLst>
            <a:ext uri="{FF2B5EF4-FFF2-40B4-BE49-F238E27FC236}">
              <a16:creationId xmlns="" xmlns:a16="http://schemas.microsoft.com/office/drawing/2014/main" id="{83ADF3AB-B72E-4B7E-A292-7008679CC8A2}"/>
            </a:ext>
          </a:extLst>
        </xdr:cNvPr>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78" name="【学校施設】&#10;一人当たり面積最小値テキスト">
          <a:extLst>
            <a:ext uri="{FF2B5EF4-FFF2-40B4-BE49-F238E27FC236}">
              <a16:creationId xmlns="" xmlns:a16="http://schemas.microsoft.com/office/drawing/2014/main" id="{5370C5F3-ABF7-4B0B-8EDD-01634DC05525}"/>
            </a:ext>
          </a:extLst>
        </xdr:cNvPr>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79" name="直線コネクタ 478">
          <a:extLst>
            <a:ext uri="{FF2B5EF4-FFF2-40B4-BE49-F238E27FC236}">
              <a16:creationId xmlns="" xmlns:a16="http://schemas.microsoft.com/office/drawing/2014/main" id="{92077EAB-CA23-4908-9980-62AE4241980D}"/>
            </a:ext>
          </a:extLst>
        </xdr:cNvPr>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80" name="【学校施設】&#10;一人当たり面積最大値テキスト">
          <a:extLst>
            <a:ext uri="{FF2B5EF4-FFF2-40B4-BE49-F238E27FC236}">
              <a16:creationId xmlns="" xmlns:a16="http://schemas.microsoft.com/office/drawing/2014/main" id="{0EBDB373-F02E-4E94-8416-C60B73A129A5}"/>
            </a:ext>
          </a:extLst>
        </xdr:cNvPr>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81" name="直線コネクタ 480">
          <a:extLst>
            <a:ext uri="{FF2B5EF4-FFF2-40B4-BE49-F238E27FC236}">
              <a16:creationId xmlns="" xmlns:a16="http://schemas.microsoft.com/office/drawing/2014/main" id="{694E819C-0FC7-409F-B119-734BA1218D40}"/>
            </a:ext>
          </a:extLst>
        </xdr:cNvPr>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82" name="【学校施設】&#10;一人当たり面積平均値テキスト">
          <a:extLst>
            <a:ext uri="{FF2B5EF4-FFF2-40B4-BE49-F238E27FC236}">
              <a16:creationId xmlns="" xmlns:a16="http://schemas.microsoft.com/office/drawing/2014/main" id="{9073E795-070E-413F-93CC-C95CC67B5BDA}"/>
            </a:ext>
          </a:extLst>
        </xdr:cNvPr>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83" name="フローチャート: 判断 482">
          <a:extLst>
            <a:ext uri="{FF2B5EF4-FFF2-40B4-BE49-F238E27FC236}">
              <a16:creationId xmlns="" xmlns:a16="http://schemas.microsoft.com/office/drawing/2014/main" id="{1CA2C1A0-BA3E-4F0E-A360-A31A08ADAD52}"/>
            </a:ext>
          </a:extLst>
        </xdr:cNvPr>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84" name="フローチャート: 判断 483">
          <a:extLst>
            <a:ext uri="{FF2B5EF4-FFF2-40B4-BE49-F238E27FC236}">
              <a16:creationId xmlns="" xmlns:a16="http://schemas.microsoft.com/office/drawing/2014/main" id="{EEBF088E-4ADB-462A-B294-C3EFD9A49444}"/>
            </a:ext>
          </a:extLst>
        </xdr:cNvPr>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85" name="フローチャート: 判断 484">
          <a:extLst>
            <a:ext uri="{FF2B5EF4-FFF2-40B4-BE49-F238E27FC236}">
              <a16:creationId xmlns="" xmlns:a16="http://schemas.microsoft.com/office/drawing/2014/main" id="{8FB2F1E6-6781-4FA3-B689-666F18E94D0F}"/>
            </a:ext>
          </a:extLst>
        </xdr:cNvPr>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6" name="テキスト ボックス 485">
          <a:extLst>
            <a:ext uri="{FF2B5EF4-FFF2-40B4-BE49-F238E27FC236}">
              <a16:creationId xmlns="" xmlns:a16="http://schemas.microsoft.com/office/drawing/2014/main" id="{D33E4942-5CF0-4236-89EE-22ED37C5C0D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7" name="テキスト ボックス 486">
          <a:extLst>
            <a:ext uri="{FF2B5EF4-FFF2-40B4-BE49-F238E27FC236}">
              <a16:creationId xmlns="" xmlns:a16="http://schemas.microsoft.com/office/drawing/2014/main" id="{7E75DAE1-7E0E-4F82-BCC1-3FFBFB73E1B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8" name="テキスト ボックス 487">
          <a:extLst>
            <a:ext uri="{FF2B5EF4-FFF2-40B4-BE49-F238E27FC236}">
              <a16:creationId xmlns="" xmlns:a16="http://schemas.microsoft.com/office/drawing/2014/main" id="{763E422E-ED36-4C7B-9120-1E6B7FD0F86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9" name="テキスト ボックス 488">
          <a:extLst>
            <a:ext uri="{FF2B5EF4-FFF2-40B4-BE49-F238E27FC236}">
              <a16:creationId xmlns="" xmlns:a16="http://schemas.microsoft.com/office/drawing/2014/main" id="{57AA903A-E350-4159-881A-7B047EA2F74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0" name="テキスト ボックス 489">
          <a:extLst>
            <a:ext uri="{FF2B5EF4-FFF2-40B4-BE49-F238E27FC236}">
              <a16:creationId xmlns="" xmlns:a16="http://schemas.microsoft.com/office/drawing/2014/main" id="{A67945F2-26A1-425B-AE2B-83EDEBCC03F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125059</xdr:rowOff>
    </xdr:from>
    <xdr:to>
      <xdr:col>112</xdr:col>
      <xdr:colOff>38100</xdr:colOff>
      <xdr:row>63</xdr:row>
      <xdr:rowOff>55209</xdr:rowOff>
    </xdr:to>
    <xdr:sp macro="" textlink="">
      <xdr:nvSpPr>
        <xdr:cNvPr id="491" name="楕円 490">
          <a:extLst>
            <a:ext uri="{FF2B5EF4-FFF2-40B4-BE49-F238E27FC236}">
              <a16:creationId xmlns="" xmlns:a16="http://schemas.microsoft.com/office/drawing/2014/main" id="{3B6090AF-4131-46A5-A6E4-CD3360FBD692}"/>
            </a:ext>
          </a:extLst>
        </xdr:cNvPr>
        <xdr:cNvSpPr/>
      </xdr:nvSpPr>
      <xdr:spPr>
        <a:xfrm>
          <a:off x="21272500" y="1075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131590</xdr:rowOff>
    </xdr:from>
    <xdr:to>
      <xdr:col>107</xdr:col>
      <xdr:colOff>101600</xdr:colOff>
      <xdr:row>63</xdr:row>
      <xdr:rowOff>61740</xdr:rowOff>
    </xdr:to>
    <xdr:sp macro="" textlink="">
      <xdr:nvSpPr>
        <xdr:cNvPr id="492" name="楕円 491">
          <a:extLst>
            <a:ext uri="{FF2B5EF4-FFF2-40B4-BE49-F238E27FC236}">
              <a16:creationId xmlns="" xmlns:a16="http://schemas.microsoft.com/office/drawing/2014/main" id="{EAA93024-5576-4881-BC5F-A7C623843A0D}"/>
            </a:ext>
          </a:extLst>
        </xdr:cNvPr>
        <xdr:cNvSpPr/>
      </xdr:nvSpPr>
      <xdr:spPr>
        <a:xfrm>
          <a:off x="20383500" y="1076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4409</xdr:rowOff>
    </xdr:from>
    <xdr:to>
      <xdr:col>111</xdr:col>
      <xdr:colOff>177800</xdr:colOff>
      <xdr:row>63</xdr:row>
      <xdr:rowOff>10940</xdr:rowOff>
    </xdr:to>
    <xdr:cxnSp macro="">
      <xdr:nvCxnSpPr>
        <xdr:cNvPr id="493" name="直線コネクタ 492">
          <a:extLst>
            <a:ext uri="{FF2B5EF4-FFF2-40B4-BE49-F238E27FC236}">
              <a16:creationId xmlns="" xmlns:a16="http://schemas.microsoft.com/office/drawing/2014/main" id="{8C18642E-07BE-4198-8AA9-36BD44470078}"/>
            </a:ext>
          </a:extLst>
        </xdr:cNvPr>
        <xdr:cNvCxnSpPr/>
      </xdr:nvCxnSpPr>
      <xdr:spPr>
        <a:xfrm flipV="1">
          <a:off x="20434300" y="1080575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136724</xdr:rowOff>
    </xdr:from>
    <xdr:ext cx="469744" cy="259045"/>
    <xdr:sp macro="" textlink="">
      <xdr:nvSpPr>
        <xdr:cNvPr id="494" name="n_1aveValue【学校施設】&#10;一人当たり面積">
          <a:extLst>
            <a:ext uri="{FF2B5EF4-FFF2-40B4-BE49-F238E27FC236}">
              <a16:creationId xmlns="" xmlns:a16="http://schemas.microsoft.com/office/drawing/2014/main" id="{3109DB62-F859-43A8-8729-A77BA99EB28C}"/>
            </a:ext>
          </a:extLst>
        </xdr:cNvPr>
        <xdr:cNvSpPr txBox="1"/>
      </xdr:nvSpPr>
      <xdr:spPr>
        <a:xfrm>
          <a:off x="21075727" y="1042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142765</xdr:rowOff>
    </xdr:from>
    <xdr:ext cx="469744" cy="259045"/>
    <xdr:sp macro="" textlink="">
      <xdr:nvSpPr>
        <xdr:cNvPr id="495" name="n_2aveValue【学校施設】&#10;一人当たり面積">
          <a:extLst>
            <a:ext uri="{FF2B5EF4-FFF2-40B4-BE49-F238E27FC236}">
              <a16:creationId xmlns="" xmlns:a16="http://schemas.microsoft.com/office/drawing/2014/main" id="{93365946-6E94-4A32-AA39-D9B4C5C0AEE5}"/>
            </a:ext>
          </a:extLst>
        </xdr:cNvPr>
        <xdr:cNvSpPr txBox="1"/>
      </xdr:nvSpPr>
      <xdr:spPr>
        <a:xfrm>
          <a:off x="201994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46336</xdr:rowOff>
    </xdr:from>
    <xdr:ext cx="469744" cy="259045"/>
    <xdr:sp macro="" textlink="">
      <xdr:nvSpPr>
        <xdr:cNvPr id="496" name="n_1mainValue【学校施設】&#10;一人当たり面積">
          <a:extLst>
            <a:ext uri="{FF2B5EF4-FFF2-40B4-BE49-F238E27FC236}">
              <a16:creationId xmlns="" xmlns:a16="http://schemas.microsoft.com/office/drawing/2014/main" id="{7D3E2905-7D59-4626-8D33-202D367DA701}"/>
            </a:ext>
          </a:extLst>
        </xdr:cNvPr>
        <xdr:cNvSpPr txBox="1"/>
      </xdr:nvSpPr>
      <xdr:spPr>
        <a:xfrm>
          <a:off x="21075727" y="1084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52867</xdr:rowOff>
    </xdr:from>
    <xdr:ext cx="469744" cy="259045"/>
    <xdr:sp macro="" textlink="">
      <xdr:nvSpPr>
        <xdr:cNvPr id="497" name="n_2mainValue【学校施設】&#10;一人当たり面積">
          <a:extLst>
            <a:ext uri="{FF2B5EF4-FFF2-40B4-BE49-F238E27FC236}">
              <a16:creationId xmlns="" xmlns:a16="http://schemas.microsoft.com/office/drawing/2014/main" id="{343CFD25-0F7E-4920-A455-F876A6F2268A}"/>
            </a:ext>
          </a:extLst>
        </xdr:cNvPr>
        <xdr:cNvSpPr txBox="1"/>
      </xdr:nvSpPr>
      <xdr:spPr>
        <a:xfrm>
          <a:off x="20199427" y="1085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a:extLst>
            <a:ext uri="{FF2B5EF4-FFF2-40B4-BE49-F238E27FC236}">
              <a16:creationId xmlns="" xmlns:a16="http://schemas.microsoft.com/office/drawing/2014/main" id="{7AA13323-C92E-4B02-B617-387B35A0DF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a:extLst>
            <a:ext uri="{FF2B5EF4-FFF2-40B4-BE49-F238E27FC236}">
              <a16:creationId xmlns="" xmlns:a16="http://schemas.microsoft.com/office/drawing/2014/main" id="{0814955F-0942-4D6B-9E7B-1E8308DC881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a:extLst>
            <a:ext uri="{FF2B5EF4-FFF2-40B4-BE49-F238E27FC236}">
              <a16:creationId xmlns="" xmlns:a16="http://schemas.microsoft.com/office/drawing/2014/main" id="{EA0E6BE0-8838-4A55-B643-3CB9007B351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a:extLst>
            <a:ext uri="{FF2B5EF4-FFF2-40B4-BE49-F238E27FC236}">
              <a16:creationId xmlns="" xmlns:a16="http://schemas.microsoft.com/office/drawing/2014/main" id="{7ECCFA32-6D2B-4A14-8379-15B8F4BD3E9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a:extLst>
            <a:ext uri="{FF2B5EF4-FFF2-40B4-BE49-F238E27FC236}">
              <a16:creationId xmlns="" xmlns:a16="http://schemas.microsoft.com/office/drawing/2014/main" id="{D0503C8F-5AF9-45FB-8213-D02C7359B61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a:extLst>
            <a:ext uri="{FF2B5EF4-FFF2-40B4-BE49-F238E27FC236}">
              <a16:creationId xmlns="" xmlns:a16="http://schemas.microsoft.com/office/drawing/2014/main" id="{E611B8D5-9506-44BF-84B6-23E8B546E59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a:extLst>
            <a:ext uri="{FF2B5EF4-FFF2-40B4-BE49-F238E27FC236}">
              <a16:creationId xmlns="" xmlns:a16="http://schemas.microsoft.com/office/drawing/2014/main" id="{974DB432-30E6-4D35-8B81-D186DDAA8FB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a:extLst>
            <a:ext uri="{FF2B5EF4-FFF2-40B4-BE49-F238E27FC236}">
              <a16:creationId xmlns="" xmlns:a16="http://schemas.microsoft.com/office/drawing/2014/main" id="{DDCE1F9D-98B7-4649-966C-E01027007B0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6" name="正方形/長方形 505">
          <a:extLst>
            <a:ext uri="{FF2B5EF4-FFF2-40B4-BE49-F238E27FC236}">
              <a16:creationId xmlns="" xmlns:a16="http://schemas.microsoft.com/office/drawing/2014/main" id="{5F541EDE-76D0-4EF1-A9EB-39F6472C3DF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7" name="正方形/長方形 506">
          <a:extLst>
            <a:ext uri="{FF2B5EF4-FFF2-40B4-BE49-F238E27FC236}">
              <a16:creationId xmlns="" xmlns:a16="http://schemas.microsoft.com/office/drawing/2014/main" id="{4F7EA3FD-EAD3-4E80-9324-0AE4F3986C0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8" name="正方形/長方形 507">
          <a:extLst>
            <a:ext uri="{FF2B5EF4-FFF2-40B4-BE49-F238E27FC236}">
              <a16:creationId xmlns="" xmlns:a16="http://schemas.microsoft.com/office/drawing/2014/main" id="{EF99EBFB-BB97-4323-BF4B-2DDBCE72397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9" name="正方形/長方形 508">
          <a:extLst>
            <a:ext uri="{FF2B5EF4-FFF2-40B4-BE49-F238E27FC236}">
              <a16:creationId xmlns="" xmlns:a16="http://schemas.microsoft.com/office/drawing/2014/main" id="{8B17882C-DA44-4269-BF08-C805A0B9327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0" name="正方形/長方形 509">
          <a:extLst>
            <a:ext uri="{FF2B5EF4-FFF2-40B4-BE49-F238E27FC236}">
              <a16:creationId xmlns="" xmlns:a16="http://schemas.microsoft.com/office/drawing/2014/main" id="{D2CC4C81-428F-4305-BA6C-371CB95A47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1" name="正方形/長方形 510">
          <a:extLst>
            <a:ext uri="{FF2B5EF4-FFF2-40B4-BE49-F238E27FC236}">
              <a16:creationId xmlns="" xmlns:a16="http://schemas.microsoft.com/office/drawing/2014/main" id="{0B4D31BE-3D88-415E-BE04-2404AFCE298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2" name="正方形/長方形 511">
          <a:extLst>
            <a:ext uri="{FF2B5EF4-FFF2-40B4-BE49-F238E27FC236}">
              <a16:creationId xmlns="" xmlns:a16="http://schemas.microsoft.com/office/drawing/2014/main" id="{2A794370-86C8-4787-9195-16A91B253B3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3" name="正方形/長方形 512">
          <a:extLst>
            <a:ext uri="{FF2B5EF4-FFF2-40B4-BE49-F238E27FC236}">
              <a16:creationId xmlns="" xmlns:a16="http://schemas.microsoft.com/office/drawing/2014/main" id="{ABCBFEA7-8F7A-41CF-8135-C429E4A5880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4" name="正方形/長方形 513">
          <a:extLst>
            <a:ext uri="{FF2B5EF4-FFF2-40B4-BE49-F238E27FC236}">
              <a16:creationId xmlns="" xmlns:a16="http://schemas.microsoft.com/office/drawing/2014/main" id="{DD504751-4F9E-42B9-B698-FF0ECEF4A1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5" name="正方形/長方形 514">
          <a:extLst>
            <a:ext uri="{FF2B5EF4-FFF2-40B4-BE49-F238E27FC236}">
              <a16:creationId xmlns="" xmlns:a16="http://schemas.microsoft.com/office/drawing/2014/main" id="{A0158FD7-8398-45A2-ABD9-C52DD23F031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6" name="正方形/長方形 515">
          <a:extLst>
            <a:ext uri="{FF2B5EF4-FFF2-40B4-BE49-F238E27FC236}">
              <a16:creationId xmlns="" xmlns:a16="http://schemas.microsoft.com/office/drawing/2014/main" id="{48F7E4D6-0852-4FC1-A75A-0811E1DC1CB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7" name="正方形/長方形 516">
          <a:extLst>
            <a:ext uri="{FF2B5EF4-FFF2-40B4-BE49-F238E27FC236}">
              <a16:creationId xmlns="" xmlns:a16="http://schemas.microsoft.com/office/drawing/2014/main" id="{91236BF4-0FB4-4CD6-8F76-56ADD6318D1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8" name="正方形/長方形 517">
          <a:extLst>
            <a:ext uri="{FF2B5EF4-FFF2-40B4-BE49-F238E27FC236}">
              <a16:creationId xmlns="" xmlns:a16="http://schemas.microsoft.com/office/drawing/2014/main" id="{6B76F751-84D4-418B-A972-02AD12A85F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9" name="正方形/長方形 518">
          <a:extLst>
            <a:ext uri="{FF2B5EF4-FFF2-40B4-BE49-F238E27FC236}">
              <a16:creationId xmlns="" xmlns:a16="http://schemas.microsoft.com/office/drawing/2014/main" id="{93725A65-20F5-43FB-A10D-B04B9A45608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0" name="正方形/長方形 519">
          <a:extLst>
            <a:ext uri="{FF2B5EF4-FFF2-40B4-BE49-F238E27FC236}">
              <a16:creationId xmlns="" xmlns:a16="http://schemas.microsoft.com/office/drawing/2014/main" id="{42CC568B-77BF-4294-86AB-8F46224D881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1" name="正方形/長方形 520">
          <a:extLst>
            <a:ext uri="{FF2B5EF4-FFF2-40B4-BE49-F238E27FC236}">
              <a16:creationId xmlns="" xmlns:a16="http://schemas.microsoft.com/office/drawing/2014/main" id="{BF1DC141-CE98-4C44-84C2-5042B2A2236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2" name="テキスト ボックス 521">
          <a:extLst>
            <a:ext uri="{FF2B5EF4-FFF2-40B4-BE49-F238E27FC236}">
              <a16:creationId xmlns="" xmlns:a16="http://schemas.microsoft.com/office/drawing/2014/main" id="{7A47B722-E0EC-4EC1-B2E2-3C33EA6F95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3" name="直線コネクタ 522">
          <a:extLst>
            <a:ext uri="{FF2B5EF4-FFF2-40B4-BE49-F238E27FC236}">
              <a16:creationId xmlns="" xmlns:a16="http://schemas.microsoft.com/office/drawing/2014/main" id="{C4B62BFF-BC75-4F97-8FB6-A53BB4C8243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24" name="直線コネクタ 523">
          <a:extLst>
            <a:ext uri="{FF2B5EF4-FFF2-40B4-BE49-F238E27FC236}">
              <a16:creationId xmlns="" xmlns:a16="http://schemas.microsoft.com/office/drawing/2014/main" id="{A0B1D5F4-EC2F-4709-8FA1-3D180F143F1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25" name="テキスト ボックス 524">
          <a:extLst>
            <a:ext uri="{FF2B5EF4-FFF2-40B4-BE49-F238E27FC236}">
              <a16:creationId xmlns="" xmlns:a16="http://schemas.microsoft.com/office/drawing/2014/main" id="{3C3086EB-BA9D-4B5A-A84E-C02F436C7614}"/>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6" name="直線コネクタ 525">
          <a:extLst>
            <a:ext uri="{FF2B5EF4-FFF2-40B4-BE49-F238E27FC236}">
              <a16:creationId xmlns="" xmlns:a16="http://schemas.microsoft.com/office/drawing/2014/main" id="{0B5C135A-6EB0-418A-B312-041B3D514D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7" name="テキスト ボックス 526">
          <a:extLst>
            <a:ext uri="{FF2B5EF4-FFF2-40B4-BE49-F238E27FC236}">
              <a16:creationId xmlns="" xmlns:a16="http://schemas.microsoft.com/office/drawing/2014/main" id="{FBBB278D-AB8B-45B4-A8CA-775B7C9AF33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8" name="直線コネクタ 527">
          <a:extLst>
            <a:ext uri="{FF2B5EF4-FFF2-40B4-BE49-F238E27FC236}">
              <a16:creationId xmlns="" xmlns:a16="http://schemas.microsoft.com/office/drawing/2014/main" id="{FDEB11E2-EED8-4079-AC9F-1BD3065F0FF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9" name="テキスト ボックス 528">
          <a:extLst>
            <a:ext uri="{FF2B5EF4-FFF2-40B4-BE49-F238E27FC236}">
              <a16:creationId xmlns="" xmlns:a16="http://schemas.microsoft.com/office/drawing/2014/main" id="{52A01836-67CB-4894-A376-3D11C968C0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0" name="直線コネクタ 529">
          <a:extLst>
            <a:ext uri="{FF2B5EF4-FFF2-40B4-BE49-F238E27FC236}">
              <a16:creationId xmlns="" xmlns:a16="http://schemas.microsoft.com/office/drawing/2014/main" id="{CD570E59-5B44-4590-8348-6FD9CCE7089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1" name="テキスト ボックス 530">
          <a:extLst>
            <a:ext uri="{FF2B5EF4-FFF2-40B4-BE49-F238E27FC236}">
              <a16:creationId xmlns="" xmlns:a16="http://schemas.microsoft.com/office/drawing/2014/main" id="{CFD9712C-808A-46D8-8AC1-8DF2E8F00E2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2" name="直線コネクタ 531">
          <a:extLst>
            <a:ext uri="{FF2B5EF4-FFF2-40B4-BE49-F238E27FC236}">
              <a16:creationId xmlns="" xmlns:a16="http://schemas.microsoft.com/office/drawing/2014/main" id="{A3009568-B384-43E8-ADFF-5D3DADF3051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3" name="テキスト ボックス 532">
          <a:extLst>
            <a:ext uri="{FF2B5EF4-FFF2-40B4-BE49-F238E27FC236}">
              <a16:creationId xmlns="" xmlns:a16="http://schemas.microsoft.com/office/drawing/2014/main" id="{DE93AD30-A37C-427A-A8D1-A752A65E9DD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4" name="直線コネクタ 533">
          <a:extLst>
            <a:ext uri="{FF2B5EF4-FFF2-40B4-BE49-F238E27FC236}">
              <a16:creationId xmlns="" xmlns:a16="http://schemas.microsoft.com/office/drawing/2014/main" id="{B7F2E665-5290-4604-A061-01B3EA0C3F7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5" name="テキスト ボックス 534">
          <a:extLst>
            <a:ext uri="{FF2B5EF4-FFF2-40B4-BE49-F238E27FC236}">
              <a16:creationId xmlns="" xmlns:a16="http://schemas.microsoft.com/office/drawing/2014/main" id="{0A092276-F398-4C27-BE53-E558FB053DC4}"/>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6" name="直線コネクタ 535">
          <a:extLst>
            <a:ext uri="{FF2B5EF4-FFF2-40B4-BE49-F238E27FC236}">
              <a16:creationId xmlns="" xmlns:a16="http://schemas.microsoft.com/office/drawing/2014/main" id="{8B53B93C-EC4B-4255-BF7A-62A1B760D73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7" name="テキスト ボックス 536">
          <a:extLst>
            <a:ext uri="{FF2B5EF4-FFF2-40B4-BE49-F238E27FC236}">
              <a16:creationId xmlns="" xmlns:a16="http://schemas.microsoft.com/office/drawing/2014/main" id="{D06C5E1F-EAA7-4657-AB92-F18F5287243D}"/>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8" name="【公民館】&#10;有形固定資産減価償却率グラフ枠">
          <a:extLst>
            <a:ext uri="{FF2B5EF4-FFF2-40B4-BE49-F238E27FC236}">
              <a16:creationId xmlns="" xmlns:a16="http://schemas.microsoft.com/office/drawing/2014/main" id="{005F9B50-0BE1-43E2-A73C-BE7E0738536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39" name="直線コネクタ 538">
          <a:extLst>
            <a:ext uri="{FF2B5EF4-FFF2-40B4-BE49-F238E27FC236}">
              <a16:creationId xmlns="" xmlns:a16="http://schemas.microsoft.com/office/drawing/2014/main" id="{F7396B1B-B3F2-4DD4-9D58-9A32E4998987}"/>
            </a:ext>
          </a:extLst>
        </xdr:cNvPr>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40" name="【公民館】&#10;有形固定資産減価償却率最小値テキスト">
          <a:extLst>
            <a:ext uri="{FF2B5EF4-FFF2-40B4-BE49-F238E27FC236}">
              <a16:creationId xmlns="" xmlns:a16="http://schemas.microsoft.com/office/drawing/2014/main" id="{822DDFC9-0122-4925-86D9-02C78609BBFE}"/>
            </a:ext>
          </a:extLst>
        </xdr:cNvPr>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41" name="直線コネクタ 540">
          <a:extLst>
            <a:ext uri="{FF2B5EF4-FFF2-40B4-BE49-F238E27FC236}">
              <a16:creationId xmlns="" xmlns:a16="http://schemas.microsoft.com/office/drawing/2014/main" id="{3E52A703-7B3B-4EDE-B7A5-B26AF43850F7}"/>
            </a:ext>
          </a:extLst>
        </xdr:cNvPr>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42" name="【公民館】&#10;有形固定資産減価償却率最大値テキスト">
          <a:extLst>
            <a:ext uri="{FF2B5EF4-FFF2-40B4-BE49-F238E27FC236}">
              <a16:creationId xmlns="" xmlns:a16="http://schemas.microsoft.com/office/drawing/2014/main" id="{58BDB35C-1B31-4CAF-BABA-6E60C9279145}"/>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43" name="直線コネクタ 542">
          <a:extLst>
            <a:ext uri="{FF2B5EF4-FFF2-40B4-BE49-F238E27FC236}">
              <a16:creationId xmlns="" xmlns:a16="http://schemas.microsoft.com/office/drawing/2014/main" id="{94F67531-460C-42C6-BC01-16BEE5448979}"/>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544" name="【公民館】&#10;有形固定資産減価償却率平均値テキスト">
          <a:extLst>
            <a:ext uri="{FF2B5EF4-FFF2-40B4-BE49-F238E27FC236}">
              <a16:creationId xmlns="" xmlns:a16="http://schemas.microsoft.com/office/drawing/2014/main" id="{8E51B03B-0EDC-48DE-A9E5-B119774DDD50}"/>
            </a:ext>
          </a:extLst>
        </xdr:cNvPr>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45" name="フローチャート: 判断 544">
          <a:extLst>
            <a:ext uri="{FF2B5EF4-FFF2-40B4-BE49-F238E27FC236}">
              <a16:creationId xmlns="" xmlns:a16="http://schemas.microsoft.com/office/drawing/2014/main" id="{D5163688-A821-494A-AB39-9BD6083AFE0E}"/>
            </a:ext>
          </a:extLst>
        </xdr:cNvPr>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46" name="フローチャート: 判断 545">
          <a:extLst>
            <a:ext uri="{FF2B5EF4-FFF2-40B4-BE49-F238E27FC236}">
              <a16:creationId xmlns="" xmlns:a16="http://schemas.microsoft.com/office/drawing/2014/main" id="{AA27B3B1-4253-4641-A10F-DF482087EDA2}"/>
            </a:ext>
          </a:extLst>
        </xdr:cNvPr>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47" name="フローチャート: 判断 546">
          <a:extLst>
            <a:ext uri="{FF2B5EF4-FFF2-40B4-BE49-F238E27FC236}">
              <a16:creationId xmlns="" xmlns:a16="http://schemas.microsoft.com/office/drawing/2014/main" id="{79BCC303-DBE3-4402-AF5E-4A8C46608096}"/>
            </a:ext>
          </a:extLst>
        </xdr:cNvPr>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8" name="テキスト ボックス 547">
          <a:extLst>
            <a:ext uri="{FF2B5EF4-FFF2-40B4-BE49-F238E27FC236}">
              <a16:creationId xmlns="" xmlns:a16="http://schemas.microsoft.com/office/drawing/2014/main" id="{18872EF6-5ED2-4F35-A6D5-3DDD372943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9" name="テキスト ボックス 548">
          <a:extLst>
            <a:ext uri="{FF2B5EF4-FFF2-40B4-BE49-F238E27FC236}">
              <a16:creationId xmlns="" xmlns:a16="http://schemas.microsoft.com/office/drawing/2014/main" id="{6D07E533-B68C-4681-8F7B-748CAB21479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0" name="テキスト ボックス 549">
          <a:extLst>
            <a:ext uri="{FF2B5EF4-FFF2-40B4-BE49-F238E27FC236}">
              <a16:creationId xmlns="" xmlns:a16="http://schemas.microsoft.com/office/drawing/2014/main" id="{B34EFF91-61B4-4250-9D34-1432967380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1" name="テキスト ボックス 550">
          <a:extLst>
            <a:ext uri="{FF2B5EF4-FFF2-40B4-BE49-F238E27FC236}">
              <a16:creationId xmlns="" xmlns:a16="http://schemas.microsoft.com/office/drawing/2014/main" id="{876DACB4-F123-4A55-9D50-F5DCEBDE790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2" name="テキスト ボックス 551">
          <a:extLst>
            <a:ext uri="{FF2B5EF4-FFF2-40B4-BE49-F238E27FC236}">
              <a16:creationId xmlns="" xmlns:a16="http://schemas.microsoft.com/office/drawing/2014/main" id="{27B03493-F86D-4056-AA43-7050CB3D60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156029</xdr:rowOff>
    </xdr:from>
    <xdr:to>
      <xdr:col>81</xdr:col>
      <xdr:colOff>101600</xdr:colOff>
      <xdr:row>101</xdr:row>
      <xdr:rowOff>86179</xdr:rowOff>
    </xdr:to>
    <xdr:sp macro="" textlink="">
      <xdr:nvSpPr>
        <xdr:cNvPr id="553" name="楕円 552">
          <a:extLst>
            <a:ext uri="{FF2B5EF4-FFF2-40B4-BE49-F238E27FC236}">
              <a16:creationId xmlns="" xmlns:a16="http://schemas.microsoft.com/office/drawing/2014/main" id="{2FB48525-7267-4F0F-8858-D446659878ED}"/>
            </a:ext>
          </a:extLst>
        </xdr:cNvPr>
        <xdr:cNvSpPr/>
      </xdr:nvSpPr>
      <xdr:spPr>
        <a:xfrm>
          <a:off x="15430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17236</xdr:rowOff>
    </xdr:from>
    <xdr:to>
      <xdr:col>76</xdr:col>
      <xdr:colOff>165100</xdr:colOff>
      <xdr:row>101</xdr:row>
      <xdr:rowOff>118836</xdr:rowOff>
    </xdr:to>
    <xdr:sp macro="" textlink="">
      <xdr:nvSpPr>
        <xdr:cNvPr id="554" name="楕円 553">
          <a:extLst>
            <a:ext uri="{FF2B5EF4-FFF2-40B4-BE49-F238E27FC236}">
              <a16:creationId xmlns="" xmlns:a16="http://schemas.microsoft.com/office/drawing/2014/main" id="{7566530F-476D-42BC-AC2E-97C77AE747D3}"/>
            </a:ext>
          </a:extLst>
        </xdr:cNvPr>
        <xdr:cNvSpPr/>
      </xdr:nvSpPr>
      <xdr:spPr>
        <a:xfrm>
          <a:off x="14541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35379</xdr:rowOff>
    </xdr:from>
    <xdr:to>
      <xdr:col>81</xdr:col>
      <xdr:colOff>50800</xdr:colOff>
      <xdr:row>101</xdr:row>
      <xdr:rowOff>68036</xdr:rowOff>
    </xdr:to>
    <xdr:cxnSp macro="">
      <xdr:nvCxnSpPr>
        <xdr:cNvPr id="555" name="直線コネクタ 554">
          <a:extLst>
            <a:ext uri="{FF2B5EF4-FFF2-40B4-BE49-F238E27FC236}">
              <a16:creationId xmlns="" xmlns:a16="http://schemas.microsoft.com/office/drawing/2014/main" id="{2F1F885C-167B-413D-BBE6-C6D308D29828}"/>
            </a:ext>
          </a:extLst>
        </xdr:cNvPr>
        <xdr:cNvCxnSpPr/>
      </xdr:nvCxnSpPr>
      <xdr:spPr>
        <a:xfrm flipV="1">
          <a:off x="14592300" y="17351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556" name="n_1aveValue【公民館】&#10;有形固定資産減価償却率">
          <a:extLst>
            <a:ext uri="{FF2B5EF4-FFF2-40B4-BE49-F238E27FC236}">
              <a16:creationId xmlns="" xmlns:a16="http://schemas.microsoft.com/office/drawing/2014/main" id="{9D7A8087-030E-4FE5-87A7-8E83470F1599}"/>
            </a:ext>
          </a:extLst>
        </xdr:cNvPr>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85470</xdr:rowOff>
    </xdr:from>
    <xdr:ext cx="405111" cy="259045"/>
    <xdr:sp macro="" textlink="">
      <xdr:nvSpPr>
        <xdr:cNvPr id="557" name="n_2aveValue【公民館】&#10;有形固定資産減価償却率">
          <a:extLst>
            <a:ext uri="{FF2B5EF4-FFF2-40B4-BE49-F238E27FC236}">
              <a16:creationId xmlns="" xmlns:a16="http://schemas.microsoft.com/office/drawing/2014/main" id="{63B9F113-6070-4753-8D44-EEF60B83CA06}"/>
            </a:ext>
          </a:extLst>
        </xdr:cNvPr>
        <xdr:cNvSpPr txBox="1"/>
      </xdr:nvSpPr>
      <xdr:spPr>
        <a:xfrm>
          <a:off x="14389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102706</xdr:rowOff>
    </xdr:from>
    <xdr:ext cx="405111" cy="259045"/>
    <xdr:sp macro="" textlink="">
      <xdr:nvSpPr>
        <xdr:cNvPr id="558" name="n_1mainValue【公民館】&#10;有形固定資産減価償却率">
          <a:extLst>
            <a:ext uri="{FF2B5EF4-FFF2-40B4-BE49-F238E27FC236}">
              <a16:creationId xmlns="" xmlns:a16="http://schemas.microsoft.com/office/drawing/2014/main" id="{B44404B9-EC2F-4A8F-920D-7CCF9DADC99B}"/>
            </a:ext>
          </a:extLst>
        </xdr:cNvPr>
        <xdr:cNvSpPr txBox="1"/>
      </xdr:nvSpPr>
      <xdr:spPr>
        <a:xfrm>
          <a:off x="152660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135363</xdr:rowOff>
    </xdr:from>
    <xdr:ext cx="405111" cy="259045"/>
    <xdr:sp macro="" textlink="">
      <xdr:nvSpPr>
        <xdr:cNvPr id="559" name="n_2mainValue【公民館】&#10;有形固定資産減価償却率">
          <a:extLst>
            <a:ext uri="{FF2B5EF4-FFF2-40B4-BE49-F238E27FC236}">
              <a16:creationId xmlns="" xmlns:a16="http://schemas.microsoft.com/office/drawing/2014/main" id="{9A34D56F-0654-41BE-A10A-55FF8003690D}"/>
            </a:ext>
          </a:extLst>
        </xdr:cNvPr>
        <xdr:cNvSpPr txBox="1"/>
      </xdr:nvSpPr>
      <xdr:spPr>
        <a:xfrm>
          <a:off x="14389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0" name="正方形/長方形 559">
          <a:extLst>
            <a:ext uri="{FF2B5EF4-FFF2-40B4-BE49-F238E27FC236}">
              <a16:creationId xmlns="" xmlns:a16="http://schemas.microsoft.com/office/drawing/2014/main" id="{216BAB93-1C2E-47A0-9FAE-5726F5498F2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1" name="正方形/長方形 560">
          <a:extLst>
            <a:ext uri="{FF2B5EF4-FFF2-40B4-BE49-F238E27FC236}">
              <a16:creationId xmlns="" xmlns:a16="http://schemas.microsoft.com/office/drawing/2014/main" id="{AD54A2C9-88DB-4759-AD51-B81D8817CA0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2" name="正方形/長方形 561">
          <a:extLst>
            <a:ext uri="{FF2B5EF4-FFF2-40B4-BE49-F238E27FC236}">
              <a16:creationId xmlns="" xmlns:a16="http://schemas.microsoft.com/office/drawing/2014/main" id="{1D8FA152-D3BD-40D9-AB0A-65B8546C99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3" name="正方形/長方形 562">
          <a:extLst>
            <a:ext uri="{FF2B5EF4-FFF2-40B4-BE49-F238E27FC236}">
              <a16:creationId xmlns="" xmlns:a16="http://schemas.microsoft.com/office/drawing/2014/main" id="{FD12B33F-0D34-46F3-A40B-75C13B4885E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4" name="正方形/長方形 563">
          <a:extLst>
            <a:ext uri="{FF2B5EF4-FFF2-40B4-BE49-F238E27FC236}">
              <a16:creationId xmlns="" xmlns:a16="http://schemas.microsoft.com/office/drawing/2014/main" id="{11906EF2-C201-4199-A7D2-CFDA8D01F22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5" name="正方形/長方形 564">
          <a:extLst>
            <a:ext uri="{FF2B5EF4-FFF2-40B4-BE49-F238E27FC236}">
              <a16:creationId xmlns="" xmlns:a16="http://schemas.microsoft.com/office/drawing/2014/main" id="{909C86DF-01C6-492B-AECE-A608DE8FDC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6" name="正方形/長方形 565">
          <a:extLst>
            <a:ext uri="{FF2B5EF4-FFF2-40B4-BE49-F238E27FC236}">
              <a16:creationId xmlns="" xmlns:a16="http://schemas.microsoft.com/office/drawing/2014/main" id="{B0B7365A-3770-4879-AECF-6F803268923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7" name="正方形/長方形 566">
          <a:extLst>
            <a:ext uri="{FF2B5EF4-FFF2-40B4-BE49-F238E27FC236}">
              <a16:creationId xmlns="" xmlns:a16="http://schemas.microsoft.com/office/drawing/2014/main" id="{F1C2E57A-D9F0-4302-9B3D-9BA850D9CE3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8" name="テキスト ボックス 567">
          <a:extLst>
            <a:ext uri="{FF2B5EF4-FFF2-40B4-BE49-F238E27FC236}">
              <a16:creationId xmlns="" xmlns:a16="http://schemas.microsoft.com/office/drawing/2014/main" id="{45CB9A06-E2E2-45C9-9E1E-8C59C2D8E36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9" name="直線コネクタ 568">
          <a:extLst>
            <a:ext uri="{FF2B5EF4-FFF2-40B4-BE49-F238E27FC236}">
              <a16:creationId xmlns="" xmlns:a16="http://schemas.microsoft.com/office/drawing/2014/main" id="{60E603EB-F8B5-4890-8AD8-21D860F8C64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70" name="直線コネクタ 569">
          <a:extLst>
            <a:ext uri="{FF2B5EF4-FFF2-40B4-BE49-F238E27FC236}">
              <a16:creationId xmlns="" xmlns:a16="http://schemas.microsoft.com/office/drawing/2014/main" id="{A711D88B-136F-49DA-AE4F-906F90EC466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1" name="テキスト ボックス 570">
          <a:extLst>
            <a:ext uri="{FF2B5EF4-FFF2-40B4-BE49-F238E27FC236}">
              <a16:creationId xmlns="" xmlns:a16="http://schemas.microsoft.com/office/drawing/2014/main" id="{950B5824-C63F-4D25-BF43-0D95EF5A448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72" name="直線コネクタ 571">
          <a:extLst>
            <a:ext uri="{FF2B5EF4-FFF2-40B4-BE49-F238E27FC236}">
              <a16:creationId xmlns="" xmlns:a16="http://schemas.microsoft.com/office/drawing/2014/main" id="{A0B4C3C9-541D-46D5-808A-AC628BF3183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73" name="テキスト ボックス 572">
          <a:extLst>
            <a:ext uri="{FF2B5EF4-FFF2-40B4-BE49-F238E27FC236}">
              <a16:creationId xmlns="" xmlns:a16="http://schemas.microsoft.com/office/drawing/2014/main" id="{40DB7F9E-F72A-4342-B358-6630B6A751B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74" name="直線コネクタ 573">
          <a:extLst>
            <a:ext uri="{FF2B5EF4-FFF2-40B4-BE49-F238E27FC236}">
              <a16:creationId xmlns="" xmlns:a16="http://schemas.microsoft.com/office/drawing/2014/main" id="{4BDBFA5F-F64D-426B-8895-C1FD9C06457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5" name="テキスト ボックス 574">
          <a:extLst>
            <a:ext uri="{FF2B5EF4-FFF2-40B4-BE49-F238E27FC236}">
              <a16:creationId xmlns="" xmlns:a16="http://schemas.microsoft.com/office/drawing/2014/main" id="{E478567D-8C9C-463E-A165-159DA479452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6" name="直線コネクタ 575">
          <a:extLst>
            <a:ext uri="{FF2B5EF4-FFF2-40B4-BE49-F238E27FC236}">
              <a16:creationId xmlns="" xmlns:a16="http://schemas.microsoft.com/office/drawing/2014/main" id="{EBD4AC6A-7E08-4740-83A6-BC5ACD8DA23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7" name="テキスト ボックス 576">
          <a:extLst>
            <a:ext uri="{FF2B5EF4-FFF2-40B4-BE49-F238E27FC236}">
              <a16:creationId xmlns="" xmlns:a16="http://schemas.microsoft.com/office/drawing/2014/main" id="{632F7360-BC7B-4C0D-8703-639892D6748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8" name="直線コネクタ 577">
          <a:extLst>
            <a:ext uri="{FF2B5EF4-FFF2-40B4-BE49-F238E27FC236}">
              <a16:creationId xmlns="" xmlns:a16="http://schemas.microsoft.com/office/drawing/2014/main" id="{A4FA00D7-F667-4C3D-81DD-D3E7976D060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9" name="テキスト ボックス 578">
          <a:extLst>
            <a:ext uri="{FF2B5EF4-FFF2-40B4-BE49-F238E27FC236}">
              <a16:creationId xmlns="" xmlns:a16="http://schemas.microsoft.com/office/drawing/2014/main" id="{E2CA8C3B-A132-408A-8B2E-2E6CCE2F81D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80" name="直線コネクタ 579">
          <a:extLst>
            <a:ext uri="{FF2B5EF4-FFF2-40B4-BE49-F238E27FC236}">
              <a16:creationId xmlns="" xmlns:a16="http://schemas.microsoft.com/office/drawing/2014/main" id="{70C36665-1C4A-4297-8B20-270AA5DFE99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1" name="テキスト ボックス 580">
          <a:extLst>
            <a:ext uri="{FF2B5EF4-FFF2-40B4-BE49-F238E27FC236}">
              <a16:creationId xmlns="" xmlns:a16="http://schemas.microsoft.com/office/drawing/2014/main" id="{62F03404-3347-4061-8C69-8EDC6DFC19E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a:extLst>
            <a:ext uri="{FF2B5EF4-FFF2-40B4-BE49-F238E27FC236}">
              <a16:creationId xmlns="" xmlns:a16="http://schemas.microsoft.com/office/drawing/2014/main" id="{80311600-249F-4680-996B-FEFF28DA9BD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a:extLst>
            <a:ext uri="{FF2B5EF4-FFF2-40B4-BE49-F238E27FC236}">
              <a16:creationId xmlns="" xmlns:a16="http://schemas.microsoft.com/office/drawing/2014/main" id="{CAC40849-8C5E-4B98-ADB5-508A7C0088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a:extLst>
            <a:ext uri="{FF2B5EF4-FFF2-40B4-BE49-F238E27FC236}">
              <a16:creationId xmlns="" xmlns:a16="http://schemas.microsoft.com/office/drawing/2014/main" id="{84404983-F377-4870-84CF-400B19D475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585" name="直線コネクタ 584">
          <a:extLst>
            <a:ext uri="{FF2B5EF4-FFF2-40B4-BE49-F238E27FC236}">
              <a16:creationId xmlns="" xmlns:a16="http://schemas.microsoft.com/office/drawing/2014/main" id="{0566F872-98E4-41BD-9194-EC3EFF12B196}"/>
            </a:ext>
          </a:extLst>
        </xdr:cNvPr>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86" name="【公民館】&#10;一人当たり面積最小値テキスト">
          <a:extLst>
            <a:ext uri="{FF2B5EF4-FFF2-40B4-BE49-F238E27FC236}">
              <a16:creationId xmlns="" xmlns:a16="http://schemas.microsoft.com/office/drawing/2014/main" id="{55829EC5-9CD5-4A11-9E16-98650B2108CF}"/>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87" name="直線コネクタ 586">
          <a:extLst>
            <a:ext uri="{FF2B5EF4-FFF2-40B4-BE49-F238E27FC236}">
              <a16:creationId xmlns="" xmlns:a16="http://schemas.microsoft.com/office/drawing/2014/main" id="{D86C9F5C-DDE3-4038-A60F-3E95F738D8F9}"/>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588" name="【公民館】&#10;一人当たり面積最大値テキスト">
          <a:extLst>
            <a:ext uri="{FF2B5EF4-FFF2-40B4-BE49-F238E27FC236}">
              <a16:creationId xmlns="" xmlns:a16="http://schemas.microsoft.com/office/drawing/2014/main" id="{EFFD0727-0CF4-40FB-9512-1DB88A00BBA6}"/>
            </a:ext>
          </a:extLst>
        </xdr:cNvPr>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589" name="直線コネクタ 588">
          <a:extLst>
            <a:ext uri="{FF2B5EF4-FFF2-40B4-BE49-F238E27FC236}">
              <a16:creationId xmlns="" xmlns:a16="http://schemas.microsoft.com/office/drawing/2014/main" id="{4BE4AD1B-3654-4FA9-8730-D145CF461D37}"/>
            </a:ext>
          </a:extLst>
        </xdr:cNvPr>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9270</xdr:rowOff>
    </xdr:from>
    <xdr:ext cx="469744" cy="259045"/>
    <xdr:sp macro="" textlink="">
      <xdr:nvSpPr>
        <xdr:cNvPr id="590" name="【公民館】&#10;一人当たり面積平均値テキスト">
          <a:extLst>
            <a:ext uri="{FF2B5EF4-FFF2-40B4-BE49-F238E27FC236}">
              <a16:creationId xmlns="" xmlns:a16="http://schemas.microsoft.com/office/drawing/2014/main" id="{97ACD879-867D-41AC-9488-DB1972F9C175}"/>
            </a:ext>
          </a:extLst>
        </xdr:cNvPr>
        <xdr:cNvSpPr txBox="1"/>
      </xdr:nvSpPr>
      <xdr:spPr>
        <a:xfrm>
          <a:off x="22199600" y="1818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591" name="フローチャート: 判断 590">
          <a:extLst>
            <a:ext uri="{FF2B5EF4-FFF2-40B4-BE49-F238E27FC236}">
              <a16:creationId xmlns="" xmlns:a16="http://schemas.microsoft.com/office/drawing/2014/main" id="{ACE11912-49FF-4F66-BCF6-75473BAB075E}"/>
            </a:ext>
          </a:extLst>
        </xdr:cNvPr>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592" name="フローチャート: 判断 591">
          <a:extLst>
            <a:ext uri="{FF2B5EF4-FFF2-40B4-BE49-F238E27FC236}">
              <a16:creationId xmlns="" xmlns:a16="http://schemas.microsoft.com/office/drawing/2014/main" id="{48D7A5C4-FDAA-4C89-859D-9BBB31B2893D}"/>
            </a:ext>
          </a:extLst>
        </xdr:cNvPr>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593" name="フローチャート: 判断 592">
          <a:extLst>
            <a:ext uri="{FF2B5EF4-FFF2-40B4-BE49-F238E27FC236}">
              <a16:creationId xmlns="" xmlns:a16="http://schemas.microsoft.com/office/drawing/2014/main" id="{F4813D28-9A4D-4FDC-9EF2-BDADB3370FEC}"/>
            </a:ext>
          </a:extLst>
        </xdr:cNvPr>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4" name="テキスト ボックス 593">
          <a:extLst>
            <a:ext uri="{FF2B5EF4-FFF2-40B4-BE49-F238E27FC236}">
              <a16:creationId xmlns="" xmlns:a16="http://schemas.microsoft.com/office/drawing/2014/main" id="{752CFC41-85B0-41C3-8D05-66EA2318077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5" name="テキスト ボックス 594">
          <a:extLst>
            <a:ext uri="{FF2B5EF4-FFF2-40B4-BE49-F238E27FC236}">
              <a16:creationId xmlns="" xmlns:a16="http://schemas.microsoft.com/office/drawing/2014/main" id="{6E1EF5C8-27FB-45B2-8312-6A55C1830B4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6" name="テキスト ボックス 595">
          <a:extLst>
            <a:ext uri="{FF2B5EF4-FFF2-40B4-BE49-F238E27FC236}">
              <a16:creationId xmlns="" xmlns:a16="http://schemas.microsoft.com/office/drawing/2014/main" id="{1F54F30A-1D65-43EE-9AC7-E9F7F964A66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7" name="テキスト ボックス 596">
          <a:extLst>
            <a:ext uri="{FF2B5EF4-FFF2-40B4-BE49-F238E27FC236}">
              <a16:creationId xmlns="" xmlns:a16="http://schemas.microsoft.com/office/drawing/2014/main" id="{3F913181-ECFF-427A-AC74-28D9374D49B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8" name="テキスト ボックス 597">
          <a:extLst>
            <a:ext uri="{FF2B5EF4-FFF2-40B4-BE49-F238E27FC236}">
              <a16:creationId xmlns="" xmlns:a16="http://schemas.microsoft.com/office/drawing/2014/main" id="{53FB895C-0075-4969-B39C-6B679AB0315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11793</xdr:rowOff>
    </xdr:from>
    <xdr:to>
      <xdr:col>112</xdr:col>
      <xdr:colOff>38100</xdr:colOff>
      <xdr:row>107</xdr:row>
      <xdr:rowOff>113393</xdr:rowOff>
    </xdr:to>
    <xdr:sp macro="" textlink="">
      <xdr:nvSpPr>
        <xdr:cNvPr id="599" name="楕円 598">
          <a:extLst>
            <a:ext uri="{FF2B5EF4-FFF2-40B4-BE49-F238E27FC236}">
              <a16:creationId xmlns="" xmlns:a16="http://schemas.microsoft.com/office/drawing/2014/main" id="{7E690328-57C5-4F70-A83F-E763A7EA061A}"/>
            </a:ext>
          </a:extLst>
        </xdr:cNvPr>
        <xdr:cNvSpPr/>
      </xdr:nvSpPr>
      <xdr:spPr>
        <a:xfrm>
          <a:off x="21272500" y="1835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18324</xdr:rowOff>
    </xdr:from>
    <xdr:to>
      <xdr:col>107</xdr:col>
      <xdr:colOff>101600</xdr:colOff>
      <xdr:row>107</xdr:row>
      <xdr:rowOff>119924</xdr:rowOff>
    </xdr:to>
    <xdr:sp macro="" textlink="">
      <xdr:nvSpPr>
        <xdr:cNvPr id="600" name="楕円 599">
          <a:extLst>
            <a:ext uri="{FF2B5EF4-FFF2-40B4-BE49-F238E27FC236}">
              <a16:creationId xmlns="" xmlns:a16="http://schemas.microsoft.com/office/drawing/2014/main" id="{25312341-6D46-4150-A4EC-A351DCD4C8C0}"/>
            </a:ext>
          </a:extLst>
        </xdr:cNvPr>
        <xdr:cNvSpPr/>
      </xdr:nvSpPr>
      <xdr:spPr>
        <a:xfrm>
          <a:off x="20383500" y="183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62593</xdr:rowOff>
    </xdr:from>
    <xdr:to>
      <xdr:col>111</xdr:col>
      <xdr:colOff>177800</xdr:colOff>
      <xdr:row>107</xdr:row>
      <xdr:rowOff>69124</xdr:rowOff>
    </xdr:to>
    <xdr:cxnSp macro="">
      <xdr:nvCxnSpPr>
        <xdr:cNvPr id="601" name="直線コネクタ 600">
          <a:extLst>
            <a:ext uri="{FF2B5EF4-FFF2-40B4-BE49-F238E27FC236}">
              <a16:creationId xmlns="" xmlns:a16="http://schemas.microsoft.com/office/drawing/2014/main" id="{74645B07-928B-4DF1-B681-B9CF8D470262}"/>
            </a:ext>
          </a:extLst>
        </xdr:cNvPr>
        <xdr:cNvCxnSpPr/>
      </xdr:nvCxnSpPr>
      <xdr:spPr>
        <a:xfrm flipV="1">
          <a:off x="20434300" y="184077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99984</xdr:rowOff>
    </xdr:from>
    <xdr:ext cx="469744" cy="259045"/>
    <xdr:sp macro="" textlink="">
      <xdr:nvSpPr>
        <xdr:cNvPr id="602" name="n_1aveValue【公民館】&#10;一人当たり面積">
          <a:extLst>
            <a:ext uri="{FF2B5EF4-FFF2-40B4-BE49-F238E27FC236}">
              <a16:creationId xmlns="" xmlns:a16="http://schemas.microsoft.com/office/drawing/2014/main" id="{1322D693-0121-4421-868D-2DF91F32E619}"/>
            </a:ext>
          </a:extLst>
        </xdr:cNvPr>
        <xdr:cNvSpPr txBox="1"/>
      </xdr:nvSpPr>
      <xdr:spPr>
        <a:xfrm>
          <a:off x="210757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52632</xdr:rowOff>
    </xdr:from>
    <xdr:ext cx="469744" cy="259045"/>
    <xdr:sp macro="" textlink="">
      <xdr:nvSpPr>
        <xdr:cNvPr id="603" name="n_2aveValue【公民館】&#10;一人当たり面積">
          <a:extLst>
            <a:ext uri="{FF2B5EF4-FFF2-40B4-BE49-F238E27FC236}">
              <a16:creationId xmlns="" xmlns:a16="http://schemas.microsoft.com/office/drawing/2014/main" id="{62BBD63F-4937-45D2-B34B-4F76095FCEE3}"/>
            </a:ext>
          </a:extLst>
        </xdr:cNvPr>
        <xdr:cNvSpPr txBox="1"/>
      </xdr:nvSpPr>
      <xdr:spPr>
        <a:xfrm>
          <a:off x="20199427" y="180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104520</xdr:rowOff>
    </xdr:from>
    <xdr:ext cx="469744" cy="259045"/>
    <xdr:sp macro="" textlink="">
      <xdr:nvSpPr>
        <xdr:cNvPr id="604" name="n_1mainValue【公民館】&#10;一人当たり面積">
          <a:extLst>
            <a:ext uri="{FF2B5EF4-FFF2-40B4-BE49-F238E27FC236}">
              <a16:creationId xmlns="" xmlns:a16="http://schemas.microsoft.com/office/drawing/2014/main" id="{1F6B34F9-075F-46F9-BE29-62DDD7380C1C}"/>
            </a:ext>
          </a:extLst>
        </xdr:cNvPr>
        <xdr:cNvSpPr txBox="1"/>
      </xdr:nvSpPr>
      <xdr:spPr>
        <a:xfrm>
          <a:off x="21075727" y="1844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111051</xdr:rowOff>
    </xdr:from>
    <xdr:ext cx="469744" cy="259045"/>
    <xdr:sp macro="" textlink="">
      <xdr:nvSpPr>
        <xdr:cNvPr id="605" name="n_2mainValue【公民館】&#10;一人当たり面積">
          <a:extLst>
            <a:ext uri="{FF2B5EF4-FFF2-40B4-BE49-F238E27FC236}">
              <a16:creationId xmlns="" xmlns:a16="http://schemas.microsoft.com/office/drawing/2014/main" id="{48C1514C-C257-4DD2-8451-74B8F6F420E3}"/>
            </a:ext>
          </a:extLst>
        </xdr:cNvPr>
        <xdr:cNvSpPr txBox="1"/>
      </xdr:nvSpPr>
      <xdr:spPr>
        <a:xfrm>
          <a:off x="20199427" y="1845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6" name="正方形/長方形 605">
          <a:extLst>
            <a:ext uri="{FF2B5EF4-FFF2-40B4-BE49-F238E27FC236}">
              <a16:creationId xmlns="" xmlns:a16="http://schemas.microsoft.com/office/drawing/2014/main" id="{5DB96539-CC5A-4609-9306-3A87FDE15DB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7" name="正方形/長方形 606">
          <a:extLst>
            <a:ext uri="{FF2B5EF4-FFF2-40B4-BE49-F238E27FC236}">
              <a16:creationId xmlns="" xmlns:a16="http://schemas.microsoft.com/office/drawing/2014/main" id="{CE8C1E1F-FAA0-496E-B996-07C7446197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8" name="テキスト ボックス 607">
          <a:extLst>
            <a:ext uri="{FF2B5EF4-FFF2-40B4-BE49-F238E27FC236}">
              <a16:creationId xmlns="" xmlns:a16="http://schemas.microsoft.com/office/drawing/2014/main" id="{3C79FFFF-9FB8-484E-8204-92175CE633E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町唯一の</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保育園は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20</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統合時に整備したこともあり、</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有形固定資産減価償却率については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19.8%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と低くなっている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H29</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算定については、令和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頃の算定完了を目標に作業を進めている状況である。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F98E1A36-BB33-4B94-8C12-039EA25C5F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9C34DFAA-87C1-4C44-A160-D918E23A69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1BFDE80A-92AA-4549-BB1F-AD75374818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EBE9CDD3-387D-4FB3-A793-6921F6E6C0E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B739D748-6879-4F9F-99EC-7B9EBF11607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4374AE0-6E3C-4D6F-ADBA-420D3590D3C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EECD8788-031F-47B3-84A7-B713CEA0F40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3793055D-B5F0-4AE9-81E0-BE0C7CDBB04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90EFC931-9439-4E7E-908A-825F85545EC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36B6F433-3F37-46F0-9744-AF053B749D8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5,511
5,481
119.04
5,830,634
5,598,797
230,024
2,564,762
3,801,721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46F047D9-D752-4F53-B70A-387E239C48D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3AADF57D-B1CC-434B-960E-694F3D4841A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89833011-1058-46A2-B191-C3D99087E5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ECE5779B-9B97-4777-A6C9-EFD0EA8D12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8F6DC061-8ACA-4848-9901-4E546BB3FCC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96F71A6D-25E8-43A3-8593-29422A57E89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42C0682D-702A-4B7F-9980-8B4702BE0DB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BF98C96D-A9A3-4FF3-BF5E-50D9B8D698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9CAEA6A1-CF47-44C9-B23D-E54E6A0D274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DA814365-57C5-4352-825D-26AB7DDC872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C2EC392C-0660-4FA1-94E0-91A1330C4A3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73A449AE-A967-45F1-BF54-EC87806D149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630E1441-0005-49A0-9921-B0B5D4A4AC5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11AABC06-378A-407D-B314-EE7685F1934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6CF9B5B6-DB03-418F-8965-D04F17D082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943C1EBA-981E-4FF8-9904-34ADE2CDA5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BB0E1571-A6FF-47F8-84D0-51CE69DE394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954F317F-9931-4403-AF0D-CB5823AAFD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 xmlns:a16="http://schemas.microsoft.com/office/drawing/2014/main" id="{154A3577-9A85-4BDC-9D3E-61591EE607FB}"/>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48DBE2D7-CF3A-4889-B69F-CD7283BEBEC9}"/>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BD0A4A3B-23BE-46DF-9DD2-FA12E897A9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2BCB05F4-9497-4630-806B-4376D0DE34F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1F202964-2BE6-45EF-A80E-B9A4403FFA2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EA867A27-F443-43FF-9415-1169A574B26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904301C0-73B4-468C-B1B7-BB003D98A6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62848C31-9382-46EA-B0BD-74ED42D27F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8CE45638-C99F-4953-A640-7EFFC83C310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3BE0A4A7-8D93-41C0-9A9F-4875C22AA4C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 xmlns:a16="http://schemas.microsoft.com/office/drawing/2014/main" id="{29808BCE-3F1F-40BC-A7C3-E0A44B2DCD5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 xmlns:a16="http://schemas.microsoft.com/office/drawing/2014/main" id="{E46AEDB4-9895-473B-81A5-AA9B439DEC6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 xmlns:a16="http://schemas.microsoft.com/office/drawing/2014/main" id="{1065E570-842E-443E-8640-0F240FDA09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 xmlns:a16="http://schemas.microsoft.com/office/drawing/2014/main" id="{50E16F2E-803F-412C-8C2A-213D559A55F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 xmlns:a16="http://schemas.microsoft.com/office/drawing/2014/main" id="{80030743-C11C-40F4-9A5C-E45FA3E10E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 xmlns:a16="http://schemas.microsoft.com/office/drawing/2014/main" id="{94D16DD4-2D2B-43BC-BB91-40B0223F427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 xmlns:a16="http://schemas.microsoft.com/office/drawing/2014/main" id="{7A525A21-BF26-4C9D-9935-456279DB072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 xmlns:a16="http://schemas.microsoft.com/office/drawing/2014/main" id="{42EBECFB-D85D-47DE-8390-4A620191199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 xmlns:a16="http://schemas.microsoft.com/office/drawing/2014/main" id="{139B8EF1-16A8-42F1-B913-F3220EC68D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 xmlns:a16="http://schemas.microsoft.com/office/drawing/2014/main" id="{BC4E0C80-8FDD-4A7E-AA3F-CDDED31287F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 xmlns:a16="http://schemas.microsoft.com/office/drawing/2014/main" id="{80D6EA05-8795-444B-A884-70054F94F2F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 xmlns:a16="http://schemas.microsoft.com/office/drawing/2014/main" id="{8ABC0B2B-27D0-4189-ABC7-78EF114519D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 xmlns:a16="http://schemas.microsoft.com/office/drawing/2014/main" id="{6197781A-DAA3-49EB-BBD4-0A375F77C83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 xmlns:a16="http://schemas.microsoft.com/office/drawing/2014/main" id="{F61DC238-20A0-45C9-BCC6-D47A5AD6641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 xmlns:a16="http://schemas.microsoft.com/office/drawing/2014/main" id="{3CA009E4-E2E8-48C7-A09C-DC331E56869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 xmlns:a16="http://schemas.microsoft.com/office/drawing/2014/main" id="{9530D71B-047E-47B4-B6FA-23DB1393A5D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 xmlns:a16="http://schemas.microsoft.com/office/drawing/2014/main" id="{80FF1210-8C4B-4F26-BF32-FCFF6B548B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 xmlns:a16="http://schemas.microsoft.com/office/drawing/2014/main" id="{28F468C5-8E76-42AD-85FA-7C57BD03A78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 xmlns:a16="http://schemas.microsoft.com/office/drawing/2014/main" id="{A3CBE16B-3918-4575-B52F-2AD2715D0D6C}"/>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 xmlns:a16="http://schemas.microsoft.com/office/drawing/2014/main" id="{1501C7BF-FA3D-440B-929F-2DC03345B6D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 xmlns:a16="http://schemas.microsoft.com/office/drawing/2014/main" id="{33B1E6F7-B3FA-49A0-855E-B528E62B9E4F}"/>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 xmlns:a16="http://schemas.microsoft.com/office/drawing/2014/main" id="{DA53CFA3-56E2-4D0D-817C-FB61F1DB1EF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 xmlns:a16="http://schemas.microsoft.com/office/drawing/2014/main" id="{39814088-64E7-4BD2-A53E-EB018390D55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 xmlns:a16="http://schemas.microsoft.com/office/drawing/2014/main" id="{EA0EEE35-788A-46A6-9090-4F14F659570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 xmlns:a16="http://schemas.microsoft.com/office/drawing/2014/main" id="{272B6724-D708-4938-8576-AF075DC5B6D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 xmlns:a16="http://schemas.microsoft.com/office/drawing/2014/main" id="{34449CCE-6855-48E9-8B74-D4BAD3E7D9C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 xmlns:a16="http://schemas.microsoft.com/office/drawing/2014/main" id="{E36E2DAE-F20E-46E8-A5DF-3DF08323892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 xmlns:a16="http://schemas.microsoft.com/office/drawing/2014/main" id="{1A77051A-034A-4F6C-8FC1-DFAAEEF815A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 xmlns:a16="http://schemas.microsoft.com/office/drawing/2014/main" id="{C7F472C3-992D-4DAC-B6B3-ECA1F4D90425}"/>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 xmlns:a16="http://schemas.microsoft.com/office/drawing/2014/main" id="{532AA77C-8C67-4844-88E3-55023998D3C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 xmlns:a16="http://schemas.microsoft.com/office/drawing/2014/main" id="{8818CC22-4F06-4C2D-91DD-2CABA7BD3A35}"/>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 xmlns:a16="http://schemas.microsoft.com/office/drawing/2014/main" id="{68422E31-D843-42E2-AA6B-C83210098D9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72" name="直線コネクタ 71">
          <a:extLst>
            <a:ext uri="{FF2B5EF4-FFF2-40B4-BE49-F238E27FC236}">
              <a16:creationId xmlns="" xmlns:a16="http://schemas.microsoft.com/office/drawing/2014/main" id="{FB7963A4-9EB2-473A-80F7-45BBF45A794D}"/>
            </a:ext>
          </a:extLst>
        </xdr:cNvPr>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73" name="【体育館・プール】&#10;有形固定資産減価償却率最小値テキスト">
          <a:extLst>
            <a:ext uri="{FF2B5EF4-FFF2-40B4-BE49-F238E27FC236}">
              <a16:creationId xmlns="" xmlns:a16="http://schemas.microsoft.com/office/drawing/2014/main" id="{C056EA58-4F9B-4085-AC0D-4B60E25F969D}"/>
            </a:ext>
          </a:extLst>
        </xdr:cNvPr>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74" name="直線コネクタ 73">
          <a:extLst>
            <a:ext uri="{FF2B5EF4-FFF2-40B4-BE49-F238E27FC236}">
              <a16:creationId xmlns="" xmlns:a16="http://schemas.microsoft.com/office/drawing/2014/main" id="{B3948AC5-BE04-48AC-8086-A6F5E771C9A3}"/>
            </a:ext>
          </a:extLst>
        </xdr:cNvPr>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 xmlns:a16="http://schemas.microsoft.com/office/drawing/2014/main" id="{79B6E3D7-A2EB-4EFD-A213-3ADB51CD4774}"/>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 xmlns:a16="http://schemas.microsoft.com/office/drawing/2014/main" id="{5AC7E29B-D698-48A4-A3DA-CA3306564CD2}"/>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a:extLst>
            <a:ext uri="{FF2B5EF4-FFF2-40B4-BE49-F238E27FC236}">
              <a16:creationId xmlns="" xmlns:a16="http://schemas.microsoft.com/office/drawing/2014/main" id="{A719B081-783B-49E9-B12A-E6CBF5D61D4A}"/>
            </a:ext>
          </a:extLst>
        </xdr:cNvPr>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a:extLst>
            <a:ext uri="{FF2B5EF4-FFF2-40B4-BE49-F238E27FC236}">
              <a16:creationId xmlns="" xmlns:a16="http://schemas.microsoft.com/office/drawing/2014/main" id="{6699E1C1-BEF5-47C8-AC02-47BBF112A149}"/>
            </a:ext>
          </a:extLst>
        </xdr:cNvPr>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79" name="フローチャート: 判断 78">
          <a:extLst>
            <a:ext uri="{FF2B5EF4-FFF2-40B4-BE49-F238E27FC236}">
              <a16:creationId xmlns="" xmlns:a16="http://schemas.microsoft.com/office/drawing/2014/main" id="{9198152F-55AB-4E8F-8F62-5711F3266FCE}"/>
            </a:ext>
          </a:extLst>
        </xdr:cNvPr>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34307</xdr:rowOff>
    </xdr:from>
    <xdr:ext cx="405111" cy="259045"/>
    <xdr:sp macro="" textlink="">
      <xdr:nvSpPr>
        <xdr:cNvPr id="80" name="n_1aveValue【体育館・プール】&#10;有形固定資産減価償却率">
          <a:extLst>
            <a:ext uri="{FF2B5EF4-FFF2-40B4-BE49-F238E27FC236}">
              <a16:creationId xmlns="" xmlns:a16="http://schemas.microsoft.com/office/drawing/2014/main" id="{8034C72C-2247-40FC-B98B-AE9F2C0C8036}"/>
            </a:ext>
          </a:extLst>
        </xdr:cNvPr>
        <xdr:cNvSpPr txBox="1"/>
      </xdr:nvSpPr>
      <xdr:spPr>
        <a:xfrm>
          <a:off x="3582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151130</xdr:rowOff>
    </xdr:from>
    <xdr:to>
      <xdr:col>15</xdr:col>
      <xdr:colOff>101600</xdr:colOff>
      <xdr:row>59</xdr:row>
      <xdr:rowOff>81280</xdr:rowOff>
    </xdr:to>
    <xdr:sp macro="" textlink="">
      <xdr:nvSpPr>
        <xdr:cNvPr id="81" name="フローチャート: 判断 80">
          <a:extLst>
            <a:ext uri="{FF2B5EF4-FFF2-40B4-BE49-F238E27FC236}">
              <a16:creationId xmlns="" xmlns:a16="http://schemas.microsoft.com/office/drawing/2014/main" id="{B4F70EB2-2C4F-4CCD-979A-4DF7F316573E}"/>
            </a:ext>
          </a:extLst>
        </xdr:cNvPr>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72407</xdr:rowOff>
    </xdr:from>
    <xdr:ext cx="405111" cy="259045"/>
    <xdr:sp macro="" textlink="">
      <xdr:nvSpPr>
        <xdr:cNvPr id="82" name="n_2aveValue【体育館・プール】&#10;有形固定資産減価償却率">
          <a:extLst>
            <a:ext uri="{FF2B5EF4-FFF2-40B4-BE49-F238E27FC236}">
              <a16:creationId xmlns="" xmlns:a16="http://schemas.microsoft.com/office/drawing/2014/main" id="{6CB28E65-E145-4F5E-9567-FB3B79ED9591}"/>
            </a:ext>
          </a:extLst>
        </xdr:cNvPr>
        <xdr:cNvSpPr txBox="1"/>
      </xdr:nvSpPr>
      <xdr:spPr>
        <a:xfrm>
          <a:off x="2705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 xmlns:a16="http://schemas.microsoft.com/office/drawing/2014/main" id="{F22F5E0A-8E3A-4E42-8C9A-BF83FCB35C7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 xmlns:a16="http://schemas.microsoft.com/office/drawing/2014/main" id="{111AF321-F62F-414D-BF14-7D59183FB07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 xmlns:a16="http://schemas.microsoft.com/office/drawing/2014/main" id="{0D5B0334-8B8B-4182-9B5F-EDDF18959AD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 xmlns:a16="http://schemas.microsoft.com/office/drawing/2014/main" id="{D28E13E0-3081-4B65-8BD9-12FA0EE712A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 xmlns:a16="http://schemas.microsoft.com/office/drawing/2014/main" id="{AE0E149B-8961-426D-A92A-926090F267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29210</xdr:rowOff>
    </xdr:from>
    <xdr:to>
      <xdr:col>20</xdr:col>
      <xdr:colOff>38100</xdr:colOff>
      <xdr:row>57</xdr:row>
      <xdr:rowOff>130810</xdr:rowOff>
    </xdr:to>
    <xdr:sp macro="" textlink="">
      <xdr:nvSpPr>
        <xdr:cNvPr id="88" name="楕円 87">
          <a:extLst>
            <a:ext uri="{FF2B5EF4-FFF2-40B4-BE49-F238E27FC236}">
              <a16:creationId xmlns="" xmlns:a16="http://schemas.microsoft.com/office/drawing/2014/main" id="{E59C2165-0A5B-4F0C-9961-703E161B0044}"/>
            </a:ext>
          </a:extLst>
        </xdr:cNvPr>
        <xdr:cNvSpPr/>
      </xdr:nvSpPr>
      <xdr:spPr>
        <a:xfrm>
          <a:off x="3746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52070</xdr:rowOff>
    </xdr:from>
    <xdr:to>
      <xdr:col>15</xdr:col>
      <xdr:colOff>101600</xdr:colOff>
      <xdr:row>57</xdr:row>
      <xdr:rowOff>153670</xdr:rowOff>
    </xdr:to>
    <xdr:sp macro="" textlink="">
      <xdr:nvSpPr>
        <xdr:cNvPr id="89" name="楕円 88">
          <a:extLst>
            <a:ext uri="{FF2B5EF4-FFF2-40B4-BE49-F238E27FC236}">
              <a16:creationId xmlns="" xmlns:a16="http://schemas.microsoft.com/office/drawing/2014/main" id="{65A78FF5-84AB-4F20-AFB0-671845BDC7C7}"/>
            </a:ext>
          </a:extLst>
        </xdr:cNvPr>
        <xdr:cNvSpPr/>
      </xdr:nvSpPr>
      <xdr:spPr>
        <a:xfrm>
          <a:off x="2857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80010</xdr:rowOff>
    </xdr:from>
    <xdr:to>
      <xdr:col>19</xdr:col>
      <xdr:colOff>177800</xdr:colOff>
      <xdr:row>57</xdr:row>
      <xdr:rowOff>102870</xdr:rowOff>
    </xdr:to>
    <xdr:cxnSp macro="">
      <xdr:nvCxnSpPr>
        <xdr:cNvPr id="90" name="直線コネクタ 89">
          <a:extLst>
            <a:ext uri="{FF2B5EF4-FFF2-40B4-BE49-F238E27FC236}">
              <a16:creationId xmlns="" xmlns:a16="http://schemas.microsoft.com/office/drawing/2014/main" id="{B06CFE10-1708-4FD2-B47A-F68F90514B9E}"/>
            </a:ext>
          </a:extLst>
        </xdr:cNvPr>
        <xdr:cNvCxnSpPr/>
      </xdr:nvCxnSpPr>
      <xdr:spPr>
        <a:xfrm flipV="1">
          <a:off x="2908300" y="9852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55</xdr:row>
      <xdr:rowOff>147337</xdr:rowOff>
    </xdr:from>
    <xdr:ext cx="405111" cy="259045"/>
    <xdr:sp macro="" textlink="">
      <xdr:nvSpPr>
        <xdr:cNvPr id="91" name="n_1mainValue【体育館・プール】&#10;有形固定資産減価償却率">
          <a:extLst>
            <a:ext uri="{FF2B5EF4-FFF2-40B4-BE49-F238E27FC236}">
              <a16:creationId xmlns="" xmlns:a16="http://schemas.microsoft.com/office/drawing/2014/main" id="{7D1E9444-D3B4-48EE-BF88-421BD14AAA8A}"/>
            </a:ext>
          </a:extLst>
        </xdr:cNvPr>
        <xdr:cNvSpPr txBox="1"/>
      </xdr:nvSpPr>
      <xdr:spPr>
        <a:xfrm>
          <a:off x="35820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170197</xdr:rowOff>
    </xdr:from>
    <xdr:ext cx="405111" cy="259045"/>
    <xdr:sp macro="" textlink="">
      <xdr:nvSpPr>
        <xdr:cNvPr id="92" name="n_2mainValue【体育館・プール】&#10;有形固定資産減価償却率">
          <a:extLst>
            <a:ext uri="{FF2B5EF4-FFF2-40B4-BE49-F238E27FC236}">
              <a16:creationId xmlns="" xmlns:a16="http://schemas.microsoft.com/office/drawing/2014/main" id="{769FA8AD-8DDF-450A-8D69-10E47E3CB27E}"/>
            </a:ext>
          </a:extLst>
        </xdr:cNvPr>
        <xdr:cNvSpPr txBox="1"/>
      </xdr:nvSpPr>
      <xdr:spPr>
        <a:xfrm>
          <a:off x="2705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3" name="正方形/長方形 92">
          <a:extLst>
            <a:ext uri="{FF2B5EF4-FFF2-40B4-BE49-F238E27FC236}">
              <a16:creationId xmlns="" xmlns:a16="http://schemas.microsoft.com/office/drawing/2014/main" id="{88CDFAF1-330D-48E9-8150-ED0A13F9DA2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4" name="正方形/長方形 93">
          <a:extLst>
            <a:ext uri="{FF2B5EF4-FFF2-40B4-BE49-F238E27FC236}">
              <a16:creationId xmlns="" xmlns:a16="http://schemas.microsoft.com/office/drawing/2014/main" id="{15E888CB-425E-454E-83C4-4F6563AA45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5" name="正方形/長方形 94">
          <a:extLst>
            <a:ext uri="{FF2B5EF4-FFF2-40B4-BE49-F238E27FC236}">
              <a16:creationId xmlns="" xmlns:a16="http://schemas.microsoft.com/office/drawing/2014/main" id="{916D8577-63A3-470E-AE8F-7ADDEBC7F0B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6" name="正方形/長方形 95">
          <a:extLst>
            <a:ext uri="{FF2B5EF4-FFF2-40B4-BE49-F238E27FC236}">
              <a16:creationId xmlns="" xmlns:a16="http://schemas.microsoft.com/office/drawing/2014/main" id="{72C84E97-A755-4CDC-8BAC-4041EC5846F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7" name="正方形/長方形 96">
          <a:extLst>
            <a:ext uri="{FF2B5EF4-FFF2-40B4-BE49-F238E27FC236}">
              <a16:creationId xmlns="" xmlns:a16="http://schemas.microsoft.com/office/drawing/2014/main" id="{3E4A43CF-2E33-4243-95E2-4BFCB195BF3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8" name="正方形/長方形 97">
          <a:extLst>
            <a:ext uri="{FF2B5EF4-FFF2-40B4-BE49-F238E27FC236}">
              <a16:creationId xmlns="" xmlns:a16="http://schemas.microsoft.com/office/drawing/2014/main" id="{3F693450-2089-47CA-88AF-90C38C2579E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9" name="正方形/長方形 98">
          <a:extLst>
            <a:ext uri="{FF2B5EF4-FFF2-40B4-BE49-F238E27FC236}">
              <a16:creationId xmlns="" xmlns:a16="http://schemas.microsoft.com/office/drawing/2014/main" id="{96C247BD-F2C3-4F5D-8EB2-C4B78DD862A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0" name="正方形/長方形 99">
          <a:extLst>
            <a:ext uri="{FF2B5EF4-FFF2-40B4-BE49-F238E27FC236}">
              <a16:creationId xmlns="" xmlns:a16="http://schemas.microsoft.com/office/drawing/2014/main" id="{8E5DCF83-2915-40A4-9512-B88A209F8A7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1" name="テキスト ボックス 100">
          <a:extLst>
            <a:ext uri="{FF2B5EF4-FFF2-40B4-BE49-F238E27FC236}">
              <a16:creationId xmlns="" xmlns:a16="http://schemas.microsoft.com/office/drawing/2014/main" id="{79BA08B6-DB36-487E-9656-A0BF768DA5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2" name="直線コネクタ 101">
          <a:extLst>
            <a:ext uri="{FF2B5EF4-FFF2-40B4-BE49-F238E27FC236}">
              <a16:creationId xmlns="" xmlns:a16="http://schemas.microsoft.com/office/drawing/2014/main" id="{B6267A3C-12CF-41C6-9381-18F099B05F8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3" name="直線コネクタ 102">
          <a:extLst>
            <a:ext uri="{FF2B5EF4-FFF2-40B4-BE49-F238E27FC236}">
              <a16:creationId xmlns="" xmlns:a16="http://schemas.microsoft.com/office/drawing/2014/main" id="{3A274272-89D5-47B5-BE26-B90078B35CF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4" name="テキスト ボックス 103">
          <a:extLst>
            <a:ext uri="{FF2B5EF4-FFF2-40B4-BE49-F238E27FC236}">
              <a16:creationId xmlns="" xmlns:a16="http://schemas.microsoft.com/office/drawing/2014/main" id="{524ED57B-BA40-42EE-8AD7-72060256B2C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5" name="直線コネクタ 104">
          <a:extLst>
            <a:ext uri="{FF2B5EF4-FFF2-40B4-BE49-F238E27FC236}">
              <a16:creationId xmlns="" xmlns:a16="http://schemas.microsoft.com/office/drawing/2014/main" id="{8B0F0F8D-5498-4D87-B12C-7D64544283E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6" name="テキスト ボックス 105">
          <a:extLst>
            <a:ext uri="{FF2B5EF4-FFF2-40B4-BE49-F238E27FC236}">
              <a16:creationId xmlns="" xmlns:a16="http://schemas.microsoft.com/office/drawing/2014/main" id="{D3A11339-7992-4C89-9C14-32FA68E2F67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07" name="直線コネクタ 106">
          <a:extLst>
            <a:ext uri="{FF2B5EF4-FFF2-40B4-BE49-F238E27FC236}">
              <a16:creationId xmlns="" xmlns:a16="http://schemas.microsoft.com/office/drawing/2014/main" id="{40705C61-E886-4716-9D33-45F42D04DCD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08" name="テキスト ボックス 107">
          <a:extLst>
            <a:ext uri="{FF2B5EF4-FFF2-40B4-BE49-F238E27FC236}">
              <a16:creationId xmlns="" xmlns:a16="http://schemas.microsoft.com/office/drawing/2014/main" id="{938CE34D-C23B-4A40-8128-2A3E1794496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09" name="直線コネクタ 108">
          <a:extLst>
            <a:ext uri="{FF2B5EF4-FFF2-40B4-BE49-F238E27FC236}">
              <a16:creationId xmlns="" xmlns:a16="http://schemas.microsoft.com/office/drawing/2014/main" id="{175FA08E-F9A3-4ECB-96C2-F270BE067AC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0" name="テキスト ボックス 109">
          <a:extLst>
            <a:ext uri="{FF2B5EF4-FFF2-40B4-BE49-F238E27FC236}">
              <a16:creationId xmlns="" xmlns:a16="http://schemas.microsoft.com/office/drawing/2014/main" id="{A7A1A4AC-8A5F-43A8-ABDF-F1B27667BC0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1" name="直線コネクタ 110">
          <a:extLst>
            <a:ext uri="{FF2B5EF4-FFF2-40B4-BE49-F238E27FC236}">
              <a16:creationId xmlns="" xmlns:a16="http://schemas.microsoft.com/office/drawing/2014/main" id="{CEFBEC5E-9B57-4B99-9C14-25C9CB2510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2" name="テキスト ボックス 111">
          <a:extLst>
            <a:ext uri="{FF2B5EF4-FFF2-40B4-BE49-F238E27FC236}">
              <a16:creationId xmlns="" xmlns:a16="http://schemas.microsoft.com/office/drawing/2014/main" id="{F317CB81-72B7-4ADF-BB9F-619049F1DF1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3" name="【体育館・プール】&#10;一人当たり面積グラフ枠">
          <a:extLst>
            <a:ext uri="{FF2B5EF4-FFF2-40B4-BE49-F238E27FC236}">
              <a16:creationId xmlns="" xmlns:a16="http://schemas.microsoft.com/office/drawing/2014/main" id="{9E65F441-E310-43AF-8370-14A5AD73BA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14" name="直線コネクタ 113">
          <a:extLst>
            <a:ext uri="{FF2B5EF4-FFF2-40B4-BE49-F238E27FC236}">
              <a16:creationId xmlns="" xmlns:a16="http://schemas.microsoft.com/office/drawing/2014/main" id="{70CA8FFB-ED26-446E-81F3-9787D0869C47}"/>
            </a:ext>
          </a:extLst>
        </xdr:cNvPr>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15" name="【体育館・プール】&#10;一人当たり面積最小値テキスト">
          <a:extLst>
            <a:ext uri="{FF2B5EF4-FFF2-40B4-BE49-F238E27FC236}">
              <a16:creationId xmlns="" xmlns:a16="http://schemas.microsoft.com/office/drawing/2014/main" id="{C7013106-0587-48D5-B565-DCDE579F21BD}"/>
            </a:ext>
          </a:extLst>
        </xdr:cNvPr>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16" name="直線コネクタ 115">
          <a:extLst>
            <a:ext uri="{FF2B5EF4-FFF2-40B4-BE49-F238E27FC236}">
              <a16:creationId xmlns="" xmlns:a16="http://schemas.microsoft.com/office/drawing/2014/main" id="{1396E105-049D-4231-BF6D-A5B4A18DF336}"/>
            </a:ext>
          </a:extLst>
        </xdr:cNvPr>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17" name="【体育館・プール】&#10;一人当たり面積最大値テキスト">
          <a:extLst>
            <a:ext uri="{FF2B5EF4-FFF2-40B4-BE49-F238E27FC236}">
              <a16:creationId xmlns="" xmlns:a16="http://schemas.microsoft.com/office/drawing/2014/main" id="{498CDFE7-3283-4F85-BC4C-24F0E584EF57}"/>
            </a:ext>
          </a:extLst>
        </xdr:cNvPr>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18" name="直線コネクタ 117">
          <a:extLst>
            <a:ext uri="{FF2B5EF4-FFF2-40B4-BE49-F238E27FC236}">
              <a16:creationId xmlns="" xmlns:a16="http://schemas.microsoft.com/office/drawing/2014/main" id="{8C0B4AA3-AA89-476B-868C-B1412C8D05EE}"/>
            </a:ext>
          </a:extLst>
        </xdr:cNvPr>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119" name="【体育館・プール】&#10;一人当たり面積平均値テキスト">
          <a:extLst>
            <a:ext uri="{FF2B5EF4-FFF2-40B4-BE49-F238E27FC236}">
              <a16:creationId xmlns="" xmlns:a16="http://schemas.microsoft.com/office/drawing/2014/main" id="{93AFE59B-A3B1-4F2B-BF4D-C1DAA968372E}"/>
            </a:ext>
          </a:extLst>
        </xdr:cNvPr>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20" name="フローチャート: 判断 119">
          <a:extLst>
            <a:ext uri="{FF2B5EF4-FFF2-40B4-BE49-F238E27FC236}">
              <a16:creationId xmlns="" xmlns:a16="http://schemas.microsoft.com/office/drawing/2014/main" id="{DC6C15B3-A3C2-4780-A782-D3381DC59FFD}"/>
            </a:ext>
          </a:extLst>
        </xdr:cNvPr>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21" name="フローチャート: 判断 120">
          <a:extLst>
            <a:ext uri="{FF2B5EF4-FFF2-40B4-BE49-F238E27FC236}">
              <a16:creationId xmlns="" xmlns:a16="http://schemas.microsoft.com/office/drawing/2014/main" id="{E5882F9C-00E4-4C2E-9716-57558CB24698}"/>
            </a:ext>
          </a:extLst>
        </xdr:cNvPr>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92930</xdr:rowOff>
    </xdr:from>
    <xdr:ext cx="469744" cy="259045"/>
    <xdr:sp macro="" textlink="">
      <xdr:nvSpPr>
        <xdr:cNvPr id="122" name="n_1aveValue【体育館・プール】&#10;一人当たり面積">
          <a:extLst>
            <a:ext uri="{FF2B5EF4-FFF2-40B4-BE49-F238E27FC236}">
              <a16:creationId xmlns="" xmlns:a16="http://schemas.microsoft.com/office/drawing/2014/main" id="{5DEDF7F9-5A32-49A2-8F33-6967118B6FE9}"/>
            </a:ext>
          </a:extLst>
        </xdr:cNvPr>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60299</xdr:rowOff>
    </xdr:from>
    <xdr:to>
      <xdr:col>46</xdr:col>
      <xdr:colOff>38100</xdr:colOff>
      <xdr:row>62</xdr:row>
      <xdr:rowOff>161899</xdr:rowOff>
    </xdr:to>
    <xdr:sp macro="" textlink="">
      <xdr:nvSpPr>
        <xdr:cNvPr id="123" name="フローチャート: 判断 122">
          <a:extLst>
            <a:ext uri="{FF2B5EF4-FFF2-40B4-BE49-F238E27FC236}">
              <a16:creationId xmlns="" xmlns:a16="http://schemas.microsoft.com/office/drawing/2014/main" id="{FD6C84E1-2C6C-43E5-B84E-791510D03DB7}"/>
            </a:ext>
          </a:extLst>
        </xdr:cNvPr>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6976</xdr:rowOff>
    </xdr:from>
    <xdr:ext cx="469744" cy="259045"/>
    <xdr:sp macro="" textlink="">
      <xdr:nvSpPr>
        <xdr:cNvPr id="124" name="n_2aveValue【体育館・プール】&#10;一人当たり面積">
          <a:extLst>
            <a:ext uri="{FF2B5EF4-FFF2-40B4-BE49-F238E27FC236}">
              <a16:creationId xmlns="" xmlns:a16="http://schemas.microsoft.com/office/drawing/2014/main" id="{D234EA7B-018D-4AD0-A6D2-3E2EE6E2E9C7}"/>
            </a:ext>
          </a:extLst>
        </xdr:cNvPr>
        <xdr:cNvSpPr txBox="1"/>
      </xdr:nvSpPr>
      <xdr:spPr>
        <a:xfrm>
          <a:off x="8515427" y="104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5" name="テキスト ボックス 124">
          <a:extLst>
            <a:ext uri="{FF2B5EF4-FFF2-40B4-BE49-F238E27FC236}">
              <a16:creationId xmlns="" xmlns:a16="http://schemas.microsoft.com/office/drawing/2014/main" id="{688F3FC8-9E21-47C2-B038-05EADAB2FF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6" name="テキスト ボックス 125">
          <a:extLst>
            <a:ext uri="{FF2B5EF4-FFF2-40B4-BE49-F238E27FC236}">
              <a16:creationId xmlns="" xmlns:a16="http://schemas.microsoft.com/office/drawing/2014/main" id="{075102F9-8537-4E43-A1E5-2C695AE9E3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7" name="テキスト ボックス 126">
          <a:extLst>
            <a:ext uri="{FF2B5EF4-FFF2-40B4-BE49-F238E27FC236}">
              <a16:creationId xmlns="" xmlns:a16="http://schemas.microsoft.com/office/drawing/2014/main" id="{48C4911A-D953-4116-9E99-3F697237F27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8" name="テキスト ボックス 127">
          <a:extLst>
            <a:ext uri="{FF2B5EF4-FFF2-40B4-BE49-F238E27FC236}">
              <a16:creationId xmlns="" xmlns:a16="http://schemas.microsoft.com/office/drawing/2014/main" id="{4F9594B1-0BA2-4AA9-B84C-095C61CDD58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9" name="テキスト ボックス 128">
          <a:extLst>
            <a:ext uri="{FF2B5EF4-FFF2-40B4-BE49-F238E27FC236}">
              <a16:creationId xmlns="" xmlns:a16="http://schemas.microsoft.com/office/drawing/2014/main" id="{BF8809D0-7EA0-4083-9C19-8DDC2CFA11E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21437</xdr:rowOff>
    </xdr:from>
    <xdr:to>
      <xdr:col>50</xdr:col>
      <xdr:colOff>165100</xdr:colOff>
      <xdr:row>63</xdr:row>
      <xdr:rowOff>123037</xdr:rowOff>
    </xdr:to>
    <xdr:sp macro="" textlink="">
      <xdr:nvSpPr>
        <xdr:cNvPr id="130" name="楕円 129">
          <a:extLst>
            <a:ext uri="{FF2B5EF4-FFF2-40B4-BE49-F238E27FC236}">
              <a16:creationId xmlns="" xmlns:a16="http://schemas.microsoft.com/office/drawing/2014/main" id="{D2D2A735-B757-495C-8276-EF100597665E}"/>
            </a:ext>
          </a:extLst>
        </xdr:cNvPr>
        <xdr:cNvSpPr/>
      </xdr:nvSpPr>
      <xdr:spPr>
        <a:xfrm>
          <a:off x="9588500" y="10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23723</xdr:rowOff>
    </xdr:from>
    <xdr:to>
      <xdr:col>46</xdr:col>
      <xdr:colOff>38100</xdr:colOff>
      <xdr:row>63</xdr:row>
      <xdr:rowOff>125323</xdr:rowOff>
    </xdr:to>
    <xdr:sp macro="" textlink="">
      <xdr:nvSpPr>
        <xdr:cNvPr id="131" name="楕円 130">
          <a:extLst>
            <a:ext uri="{FF2B5EF4-FFF2-40B4-BE49-F238E27FC236}">
              <a16:creationId xmlns="" xmlns:a16="http://schemas.microsoft.com/office/drawing/2014/main" id="{F05323FA-630C-4A43-AB4E-4F0718CA67D2}"/>
            </a:ext>
          </a:extLst>
        </xdr:cNvPr>
        <xdr:cNvSpPr/>
      </xdr:nvSpPr>
      <xdr:spPr>
        <a:xfrm>
          <a:off x="8699500" y="10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72237</xdr:rowOff>
    </xdr:from>
    <xdr:to>
      <xdr:col>50</xdr:col>
      <xdr:colOff>114300</xdr:colOff>
      <xdr:row>63</xdr:row>
      <xdr:rowOff>74523</xdr:rowOff>
    </xdr:to>
    <xdr:cxnSp macro="">
      <xdr:nvCxnSpPr>
        <xdr:cNvPr id="132" name="直線コネクタ 131">
          <a:extLst>
            <a:ext uri="{FF2B5EF4-FFF2-40B4-BE49-F238E27FC236}">
              <a16:creationId xmlns="" xmlns:a16="http://schemas.microsoft.com/office/drawing/2014/main" id="{805693FF-A6CB-48EC-9BB2-3DDCBEEBBB45}"/>
            </a:ext>
          </a:extLst>
        </xdr:cNvPr>
        <xdr:cNvCxnSpPr/>
      </xdr:nvCxnSpPr>
      <xdr:spPr>
        <a:xfrm flipV="1">
          <a:off x="8750300" y="1087358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114164</xdr:rowOff>
    </xdr:from>
    <xdr:ext cx="469744" cy="259045"/>
    <xdr:sp macro="" textlink="">
      <xdr:nvSpPr>
        <xdr:cNvPr id="133" name="n_1mainValue【体育館・プール】&#10;一人当たり面積">
          <a:extLst>
            <a:ext uri="{FF2B5EF4-FFF2-40B4-BE49-F238E27FC236}">
              <a16:creationId xmlns="" xmlns:a16="http://schemas.microsoft.com/office/drawing/2014/main" id="{B9365A6D-55BC-469F-A24D-791EAF88851C}"/>
            </a:ext>
          </a:extLst>
        </xdr:cNvPr>
        <xdr:cNvSpPr txBox="1"/>
      </xdr:nvSpPr>
      <xdr:spPr>
        <a:xfrm>
          <a:off x="9391727" y="10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116450</xdr:rowOff>
    </xdr:from>
    <xdr:ext cx="469744" cy="259045"/>
    <xdr:sp macro="" textlink="">
      <xdr:nvSpPr>
        <xdr:cNvPr id="134" name="n_2mainValue【体育館・プール】&#10;一人当たり面積">
          <a:extLst>
            <a:ext uri="{FF2B5EF4-FFF2-40B4-BE49-F238E27FC236}">
              <a16:creationId xmlns="" xmlns:a16="http://schemas.microsoft.com/office/drawing/2014/main" id="{299E0F3B-D335-43A1-9574-170CB78ABE69}"/>
            </a:ext>
          </a:extLst>
        </xdr:cNvPr>
        <xdr:cNvSpPr txBox="1"/>
      </xdr:nvSpPr>
      <xdr:spPr>
        <a:xfrm>
          <a:off x="8515427" y="1091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5" name="正方形/長方形 134">
          <a:extLst>
            <a:ext uri="{FF2B5EF4-FFF2-40B4-BE49-F238E27FC236}">
              <a16:creationId xmlns="" xmlns:a16="http://schemas.microsoft.com/office/drawing/2014/main" id="{5BB0B5AE-216B-4C72-94D8-3611836E5BE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6" name="正方形/長方形 135">
          <a:extLst>
            <a:ext uri="{FF2B5EF4-FFF2-40B4-BE49-F238E27FC236}">
              <a16:creationId xmlns="" xmlns:a16="http://schemas.microsoft.com/office/drawing/2014/main" id="{F9EDBBAF-B4E1-4D1A-9D78-AFE02128378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7" name="正方形/長方形 136">
          <a:extLst>
            <a:ext uri="{FF2B5EF4-FFF2-40B4-BE49-F238E27FC236}">
              <a16:creationId xmlns="" xmlns:a16="http://schemas.microsoft.com/office/drawing/2014/main" id="{C488C849-EF7C-4FF1-9661-2F420BEE42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8" name="正方形/長方形 137">
          <a:extLst>
            <a:ext uri="{FF2B5EF4-FFF2-40B4-BE49-F238E27FC236}">
              <a16:creationId xmlns="" xmlns:a16="http://schemas.microsoft.com/office/drawing/2014/main" id="{2EFC25FD-CB38-4EEF-A254-DC28714AA49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9" name="正方形/長方形 138">
          <a:extLst>
            <a:ext uri="{FF2B5EF4-FFF2-40B4-BE49-F238E27FC236}">
              <a16:creationId xmlns="" xmlns:a16="http://schemas.microsoft.com/office/drawing/2014/main" id="{F343B1E2-E122-458F-8102-787EA7A82BE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0" name="正方形/長方形 139">
          <a:extLst>
            <a:ext uri="{FF2B5EF4-FFF2-40B4-BE49-F238E27FC236}">
              <a16:creationId xmlns="" xmlns:a16="http://schemas.microsoft.com/office/drawing/2014/main" id="{02A8F28E-1C54-4AA9-8DB2-D6CCB7AA06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1" name="正方形/長方形 140">
          <a:extLst>
            <a:ext uri="{FF2B5EF4-FFF2-40B4-BE49-F238E27FC236}">
              <a16:creationId xmlns="" xmlns:a16="http://schemas.microsoft.com/office/drawing/2014/main" id="{E3C76EF3-346C-41AE-8E2A-46B48565C0A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2" name="正方形/長方形 141">
          <a:extLst>
            <a:ext uri="{FF2B5EF4-FFF2-40B4-BE49-F238E27FC236}">
              <a16:creationId xmlns="" xmlns:a16="http://schemas.microsoft.com/office/drawing/2014/main" id="{9848C4E5-B3AD-48C1-B30B-C6CC451EC2A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3" name="正方形/長方形 142">
          <a:extLst>
            <a:ext uri="{FF2B5EF4-FFF2-40B4-BE49-F238E27FC236}">
              <a16:creationId xmlns="" xmlns:a16="http://schemas.microsoft.com/office/drawing/2014/main" id="{BDE17D49-986C-40A7-BB42-0859F6D6F57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4" name="正方形/長方形 143">
          <a:extLst>
            <a:ext uri="{FF2B5EF4-FFF2-40B4-BE49-F238E27FC236}">
              <a16:creationId xmlns="" xmlns:a16="http://schemas.microsoft.com/office/drawing/2014/main" id="{F2317423-ED19-4CEC-B24D-742B2845A43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5" name="正方形/長方形 144">
          <a:extLst>
            <a:ext uri="{FF2B5EF4-FFF2-40B4-BE49-F238E27FC236}">
              <a16:creationId xmlns="" xmlns:a16="http://schemas.microsoft.com/office/drawing/2014/main" id="{4E62293E-8E06-408D-B756-885B9435C07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6" name="正方形/長方形 145">
          <a:extLst>
            <a:ext uri="{FF2B5EF4-FFF2-40B4-BE49-F238E27FC236}">
              <a16:creationId xmlns="" xmlns:a16="http://schemas.microsoft.com/office/drawing/2014/main" id="{EB16CB06-A9C3-4120-8DBA-3D94566286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7" name="正方形/長方形 146">
          <a:extLst>
            <a:ext uri="{FF2B5EF4-FFF2-40B4-BE49-F238E27FC236}">
              <a16:creationId xmlns="" xmlns:a16="http://schemas.microsoft.com/office/drawing/2014/main" id="{03968B3E-319D-4EC9-A512-1721435079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8" name="正方形/長方形 147">
          <a:extLst>
            <a:ext uri="{FF2B5EF4-FFF2-40B4-BE49-F238E27FC236}">
              <a16:creationId xmlns="" xmlns:a16="http://schemas.microsoft.com/office/drawing/2014/main" id="{AD8B40A3-D68A-4B90-813F-FF77A8EF492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9" name="正方形/長方形 148">
          <a:extLst>
            <a:ext uri="{FF2B5EF4-FFF2-40B4-BE49-F238E27FC236}">
              <a16:creationId xmlns="" xmlns:a16="http://schemas.microsoft.com/office/drawing/2014/main" id="{79D4C032-7DC2-41B0-A17A-081B7B5D01E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0" name="正方形/長方形 149">
          <a:extLst>
            <a:ext uri="{FF2B5EF4-FFF2-40B4-BE49-F238E27FC236}">
              <a16:creationId xmlns="" xmlns:a16="http://schemas.microsoft.com/office/drawing/2014/main" id="{7B5AAD89-2512-4D2E-BE34-15812090488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1" name="正方形/長方形 150">
          <a:extLst>
            <a:ext uri="{FF2B5EF4-FFF2-40B4-BE49-F238E27FC236}">
              <a16:creationId xmlns="" xmlns:a16="http://schemas.microsoft.com/office/drawing/2014/main" id="{33EA2F58-50FB-467E-88DA-B0F38F079C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2" name="正方形/長方形 151">
          <a:extLst>
            <a:ext uri="{FF2B5EF4-FFF2-40B4-BE49-F238E27FC236}">
              <a16:creationId xmlns="" xmlns:a16="http://schemas.microsoft.com/office/drawing/2014/main" id="{E5C22732-F8B5-471C-B0E3-E610D0B5E39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3" name="正方形/長方形 152">
          <a:extLst>
            <a:ext uri="{FF2B5EF4-FFF2-40B4-BE49-F238E27FC236}">
              <a16:creationId xmlns="" xmlns:a16="http://schemas.microsoft.com/office/drawing/2014/main" id="{B0A73AFC-7F52-4EA4-86DC-48632E63E4F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4" name="正方形/長方形 153">
          <a:extLst>
            <a:ext uri="{FF2B5EF4-FFF2-40B4-BE49-F238E27FC236}">
              <a16:creationId xmlns="" xmlns:a16="http://schemas.microsoft.com/office/drawing/2014/main" id="{025BD23E-B3EF-4D48-A67F-4E191278ADA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5" name="正方形/長方形 154">
          <a:extLst>
            <a:ext uri="{FF2B5EF4-FFF2-40B4-BE49-F238E27FC236}">
              <a16:creationId xmlns="" xmlns:a16="http://schemas.microsoft.com/office/drawing/2014/main" id="{9F0D6C8B-DA71-4716-9E88-C87A8B5B913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6" name="正方形/長方形 155">
          <a:extLst>
            <a:ext uri="{FF2B5EF4-FFF2-40B4-BE49-F238E27FC236}">
              <a16:creationId xmlns="" xmlns:a16="http://schemas.microsoft.com/office/drawing/2014/main" id="{9D69DD11-4757-42E6-BD35-D3DCC19877E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7" name="正方形/長方形 156">
          <a:extLst>
            <a:ext uri="{FF2B5EF4-FFF2-40B4-BE49-F238E27FC236}">
              <a16:creationId xmlns="" xmlns:a16="http://schemas.microsoft.com/office/drawing/2014/main" id="{DF90D38A-CB64-4508-8B22-47CD0CBA2F6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8" name="正方形/長方形 157">
          <a:extLst>
            <a:ext uri="{FF2B5EF4-FFF2-40B4-BE49-F238E27FC236}">
              <a16:creationId xmlns="" xmlns:a16="http://schemas.microsoft.com/office/drawing/2014/main" id="{D7C8BEF7-C9E3-4850-B996-6D67EFE2A52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59" name="正方形/長方形 158">
          <a:extLst>
            <a:ext uri="{FF2B5EF4-FFF2-40B4-BE49-F238E27FC236}">
              <a16:creationId xmlns="" xmlns:a16="http://schemas.microsoft.com/office/drawing/2014/main" id="{6E934F58-7A0E-4D06-B5CA-2CC65FEB90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0" name="正方形/長方形 159">
          <a:extLst>
            <a:ext uri="{FF2B5EF4-FFF2-40B4-BE49-F238E27FC236}">
              <a16:creationId xmlns="" xmlns:a16="http://schemas.microsoft.com/office/drawing/2014/main" id="{EE7A63BF-490D-4CE1-B079-06A91E23645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1" name="正方形/長方形 160">
          <a:extLst>
            <a:ext uri="{FF2B5EF4-FFF2-40B4-BE49-F238E27FC236}">
              <a16:creationId xmlns="" xmlns:a16="http://schemas.microsoft.com/office/drawing/2014/main" id="{EE9340FE-3E1A-4C13-B8D5-BED6C06441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2" name="正方形/長方形 161">
          <a:extLst>
            <a:ext uri="{FF2B5EF4-FFF2-40B4-BE49-F238E27FC236}">
              <a16:creationId xmlns="" xmlns:a16="http://schemas.microsoft.com/office/drawing/2014/main" id="{7DDAAEDE-7E4F-42D2-B516-5C0CBCE685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3" name="正方形/長方形 162">
          <a:extLst>
            <a:ext uri="{FF2B5EF4-FFF2-40B4-BE49-F238E27FC236}">
              <a16:creationId xmlns="" xmlns:a16="http://schemas.microsoft.com/office/drawing/2014/main" id="{29A3B2DF-80FF-4997-B7E5-2E5CF5F2B2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64" name="正方形/長方形 163">
          <a:extLst>
            <a:ext uri="{FF2B5EF4-FFF2-40B4-BE49-F238E27FC236}">
              <a16:creationId xmlns="" xmlns:a16="http://schemas.microsoft.com/office/drawing/2014/main" id="{BBF46B52-F85B-45CC-B220-B05FA8E76F1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65" name="正方形/長方形 164">
          <a:extLst>
            <a:ext uri="{FF2B5EF4-FFF2-40B4-BE49-F238E27FC236}">
              <a16:creationId xmlns="" xmlns:a16="http://schemas.microsoft.com/office/drawing/2014/main" id="{F3D01067-CB9A-4A0C-8C8F-50F2603BFB5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66" name="正方形/長方形 165">
          <a:extLst>
            <a:ext uri="{FF2B5EF4-FFF2-40B4-BE49-F238E27FC236}">
              <a16:creationId xmlns="" xmlns:a16="http://schemas.microsoft.com/office/drawing/2014/main" id="{4C4A63E3-155E-4556-B6A9-1B302BAA4FE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67" name="正方形/長方形 166">
          <a:extLst>
            <a:ext uri="{FF2B5EF4-FFF2-40B4-BE49-F238E27FC236}">
              <a16:creationId xmlns="" xmlns:a16="http://schemas.microsoft.com/office/drawing/2014/main" id="{D51CA945-72C3-484A-9112-CE8EF994FA9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68" name="正方形/長方形 167">
          <a:extLst>
            <a:ext uri="{FF2B5EF4-FFF2-40B4-BE49-F238E27FC236}">
              <a16:creationId xmlns="" xmlns:a16="http://schemas.microsoft.com/office/drawing/2014/main" id="{0591B66D-E222-4FE6-A595-E66809D35C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69" name="正方形/長方形 168">
          <a:extLst>
            <a:ext uri="{FF2B5EF4-FFF2-40B4-BE49-F238E27FC236}">
              <a16:creationId xmlns="" xmlns:a16="http://schemas.microsoft.com/office/drawing/2014/main" id="{DD1DDAB2-84EE-4DFC-BED2-C4837239FE4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0" name="正方形/長方形 169">
          <a:extLst>
            <a:ext uri="{FF2B5EF4-FFF2-40B4-BE49-F238E27FC236}">
              <a16:creationId xmlns="" xmlns:a16="http://schemas.microsoft.com/office/drawing/2014/main" id="{9D4CD753-38FA-4687-8994-E2050E5707F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1" name="正方形/長方形 170">
          <a:extLst>
            <a:ext uri="{FF2B5EF4-FFF2-40B4-BE49-F238E27FC236}">
              <a16:creationId xmlns="" xmlns:a16="http://schemas.microsoft.com/office/drawing/2014/main" id="{78E66D8D-302D-4B85-A61D-078E98CBB83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2" name="正方形/長方形 171">
          <a:extLst>
            <a:ext uri="{FF2B5EF4-FFF2-40B4-BE49-F238E27FC236}">
              <a16:creationId xmlns="" xmlns:a16="http://schemas.microsoft.com/office/drawing/2014/main" id="{3AF95B01-2927-44B2-9A3D-5CA21408AC4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3" name="正方形/長方形 172">
          <a:extLst>
            <a:ext uri="{FF2B5EF4-FFF2-40B4-BE49-F238E27FC236}">
              <a16:creationId xmlns="" xmlns:a16="http://schemas.microsoft.com/office/drawing/2014/main" id="{1532C15D-78FB-4EDC-B1C4-0801D1B7F0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74" name="正方形/長方形 173">
          <a:extLst>
            <a:ext uri="{FF2B5EF4-FFF2-40B4-BE49-F238E27FC236}">
              <a16:creationId xmlns="" xmlns:a16="http://schemas.microsoft.com/office/drawing/2014/main" id="{8A77ECDD-AA01-4D8C-8767-7FA34FA8677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75" name="正方形/長方形 174">
          <a:extLst>
            <a:ext uri="{FF2B5EF4-FFF2-40B4-BE49-F238E27FC236}">
              <a16:creationId xmlns="" xmlns:a16="http://schemas.microsoft.com/office/drawing/2014/main" id="{68E25B40-A572-4FE5-81F7-A07DFA4E04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76" name="正方形/長方形 175">
          <a:extLst>
            <a:ext uri="{FF2B5EF4-FFF2-40B4-BE49-F238E27FC236}">
              <a16:creationId xmlns="" xmlns:a16="http://schemas.microsoft.com/office/drawing/2014/main" id="{4446CD3A-DDC3-434D-A80A-7FDD4B354DC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77" name="正方形/長方形 176">
          <a:extLst>
            <a:ext uri="{FF2B5EF4-FFF2-40B4-BE49-F238E27FC236}">
              <a16:creationId xmlns="" xmlns:a16="http://schemas.microsoft.com/office/drawing/2014/main" id="{FEA2696B-7B6E-4E71-BD4A-E926CA5718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78" name="正方形/長方形 177">
          <a:extLst>
            <a:ext uri="{FF2B5EF4-FFF2-40B4-BE49-F238E27FC236}">
              <a16:creationId xmlns="" xmlns:a16="http://schemas.microsoft.com/office/drawing/2014/main" id="{6D38B27F-F370-4CDF-82D2-5750F373BF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79" name="正方形/長方形 178">
          <a:extLst>
            <a:ext uri="{FF2B5EF4-FFF2-40B4-BE49-F238E27FC236}">
              <a16:creationId xmlns="" xmlns:a16="http://schemas.microsoft.com/office/drawing/2014/main" id="{812A0A78-20BB-4D2D-9246-58E73C9FA9F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0" name="正方形/長方形 179">
          <a:extLst>
            <a:ext uri="{FF2B5EF4-FFF2-40B4-BE49-F238E27FC236}">
              <a16:creationId xmlns="" xmlns:a16="http://schemas.microsoft.com/office/drawing/2014/main" id="{CE00C821-5F9B-43A4-A90D-F2B6FC4F1DC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1" name="正方形/長方形 180">
          <a:extLst>
            <a:ext uri="{FF2B5EF4-FFF2-40B4-BE49-F238E27FC236}">
              <a16:creationId xmlns="" xmlns:a16="http://schemas.microsoft.com/office/drawing/2014/main" id="{24404545-FFCA-4BCC-9DBF-A8F8716FF5F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2" name="正方形/長方形 181">
          <a:extLst>
            <a:ext uri="{FF2B5EF4-FFF2-40B4-BE49-F238E27FC236}">
              <a16:creationId xmlns="" xmlns:a16="http://schemas.microsoft.com/office/drawing/2014/main" id="{85E6E465-7188-401B-8F14-6C70619B82A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3" name="正方形/長方形 182">
          <a:extLst>
            <a:ext uri="{FF2B5EF4-FFF2-40B4-BE49-F238E27FC236}">
              <a16:creationId xmlns="" xmlns:a16="http://schemas.microsoft.com/office/drawing/2014/main" id="{68BB62D5-6F2C-446D-9CBE-C77F836BEBC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84" name="正方形/長方形 183">
          <a:extLst>
            <a:ext uri="{FF2B5EF4-FFF2-40B4-BE49-F238E27FC236}">
              <a16:creationId xmlns="" xmlns:a16="http://schemas.microsoft.com/office/drawing/2014/main" id="{C4003E1C-7B91-4683-ADE2-D6ECB90543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85" name="正方形/長方形 184">
          <a:extLst>
            <a:ext uri="{FF2B5EF4-FFF2-40B4-BE49-F238E27FC236}">
              <a16:creationId xmlns="" xmlns:a16="http://schemas.microsoft.com/office/drawing/2014/main" id="{5727849B-617F-420B-9A39-59E9152CBBF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86" name="正方形/長方形 185">
          <a:extLst>
            <a:ext uri="{FF2B5EF4-FFF2-40B4-BE49-F238E27FC236}">
              <a16:creationId xmlns="" xmlns:a16="http://schemas.microsoft.com/office/drawing/2014/main" id="{20DEFAD1-C31A-492E-B444-0707E46182E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87" name="正方形/長方形 186">
          <a:extLst>
            <a:ext uri="{FF2B5EF4-FFF2-40B4-BE49-F238E27FC236}">
              <a16:creationId xmlns="" xmlns:a16="http://schemas.microsoft.com/office/drawing/2014/main" id="{EE569CA9-5084-4218-8087-5D6CB1A5DF9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88" name="正方形/長方形 187">
          <a:extLst>
            <a:ext uri="{FF2B5EF4-FFF2-40B4-BE49-F238E27FC236}">
              <a16:creationId xmlns="" xmlns:a16="http://schemas.microsoft.com/office/drawing/2014/main" id="{0E7F2C65-0AC2-46F4-9133-779F810613F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89" name="正方形/長方形 188">
          <a:extLst>
            <a:ext uri="{FF2B5EF4-FFF2-40B4-BE49-F238E27FC236}">
              <a16:creationId xmlns="" xmlns:a16="http://schemas.microsoft.com/office/drawing/2014/main" id="{370AE651-2463-4937-9FF3-3EC74C959EA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0" name="正方形/長方形 189">
          <a:extLst>
            <a:ext uri="{FF2B5EF4-FFF2-40B4-BE49-F238E27FC236}">
              <a16:creationId xmlns="" xmlns:a16="http://schemas.microsoft.com/office/drawing/2014/main" id="{FC932581-1128-4FA4-A9B6-F1495CC6DF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91" name="テキスト ボックス 190">
          <a:extLst>
            <a:ext uri="{FF2B5EF4-FFF2-40B4-BE49-F238E27FC236}">
              <a16:creationId xmlns="" xmlns:a16="http://schemas.microsoft.com/office/drawing/2014/main" id="{79162701-B952-44F5-B89F-0ABA7A88D43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92" name="直線コネクタ 191">
          <a:extLst>
            <a:ext uri="{FF2B5EF4-FFF2-40B4-BE49-F238E27FC236}">
              <a16:creationId xmlns="" xmlns:a16="http://schemas.microsoft.com/office/drawing/2014/main" id="{17E94D3E-8F05-4F3B-AA4D-052E5E4E4E3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193" name="テキスト ボックス 192">
          <a:extLst>
            <a:ext uri="{FF2B5EF4-FFF2-40B4-BE49-F238E27FC236}">
              <a16:creationId xmlns="" xmlns:a16="http://schemas.microsoft.com/office/drawing/2014/main" id="{CC38F84B-0AE3-41EF-8C19-FE6324DA7337}"/>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94" name="直線コネクタ 193">
          <a:extLst>
            <a:ext uri="{FF2B5EF4-FFF2-40B4-BE49-F238E27FC236}">
              <a16:creationId xmlns="" xmlns:a16="http://schemas.microsoft.com/office/drawing/2014/main" id="{99EA2200-722A-4262-92BA-DEBD106380F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195" name="テキスト ボックス 194">
          <a:extLst>
            <a:ext uri="{FF2B5EF4-FFF2-40B4-BE49-F238E27FC236}">
              <a16:creationId xmlns="" xmlns:a16="http://schemas.microsoft.com/office/drawing/2014/main" id="{8ACAEFDB-D2E1-4FCE-925F-4EDDEA2F15EE}"/>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96" name="直線コネクタ 195">
          <a:extLst>
            <a:ext uri="{FF2B5EF4-FFF2-40B4-BE49-F238E27FC236}">
              <a16:creationId xmlns="" xmlns:a16="http://schemas.microsoft.com/office/drawing/2014/main" id="{58A20A26-05E0-47A2-8762-3EA6957E09B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97" name="テキスト ボックス 196">
          <a:extLst>
            <a:ext uri="{FF2B5EF4-FFF2-40B4-BE49-F238E27FC236}">
              <a16:creationId xmlns="" xmlns:a16="http://schemas.microsoft.com/office/drawing/2014/main" id="{23D11C63-E700-4E50-B292-D88D309B520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98" name="直線コネクタ 197">
          <a:extLst>
            <a:ext uri="{FF2B5EF4-FFF2-40B4-BE49-F238E27FC236}">
              <a16:creationId xmlns="" xmlns:a16="http://schemas.microsoft.com/office/drawing/2014/main" id="{4FAEC02F-3B71-495F-BA00-0D1C64981A1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99" name="テキスト ボックス 198">
          <a:extLst>
            <a:ext uri="{FF2B5EF4-FFF2-40B4-BE49-F238E27FC236}">
              <a16:creationId xmlns="" xmlns:a16="http://schemas.microsoft.com/office/drawing/2014/main" id="{70C15FAF-98D2-4C39-93BE-C653368E2F8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00" name="直線コネクタ 199">
          <a:extLst>
            <a:ext uri="{FF2B5EF4-FFF2-40B4-BE49-F238E27FC236}">
              <a16:creationId xmlns="" xmlns:a16="http://schemas.microsoft.com/office/drawing/2014/main" id="{98934D62-324B-4D18-89AA-47099319C1A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01" name="テキスト ボックス 200">
          <a:extLst>
            <a:ext uri="{FF2B5EF4-FFF2-40B4-BE49-F238E27FC236}">
              <a16:creationId xmlns="" xmlns:a16="http://schemas.microsoft.com/office/drawing/2014/main" id="{E6B47FF5-6C7D-470A-8048-76D146A0C0C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02" name="直線コネクタ 201">
          <a:extLst>
            <a:ext uri="{FF2B5EF4-FFF2-40B4-BE49-F238E27FC236}">
              <a16:creationId xmlns="" xmlns:a16="http://schemas.microsoft.com/office/drawing/2014/main" id="{83189009-83B0-4C01-A984-833B8347670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03" name="テキスト ボックス 202">
          <a:extLst>
            <a:ext uri="{FF2B5EF4-FFF2-40B4-BE49-F238E27FC236}">
              <a16:creationId xmlns="" xmlns:a16="http://schemas.microsoft.com/office/drawing/2014/main" id="{8862945D-EEDB-494D-9213-3825FD131E87}"/>
            </a:ext>
          </a:extLst>
        </xdr:cNvPr>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04" name="直線コネクタ 203">
          <a:extLst>
            <a:ext uri="{FF2B5EF4-FFF2-40B4-BE49-F238E27FC236}">
              <a16:creationId xmlns="" xmlns:a16="http://schemas.microsoft.com/office/drawing/2014/main" id="{7BDE724D-1266-4576-86CA-149110DABF9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05" name="テキスト ボックス 204">
          <a:extLst>
            <a:ext uri="{FF2B5EF4-FFF2-40B4-BE49-F238E27FC236}">
              <a16:creationId xmlns="" xmlns:a16="http://schemas.microsoft.com/office/drawing/2014/main" id="{2FA5FC7A-548B-4C0C-A758-41E753FC4FD9}"/>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06" name="【保健センター・保健所】&#10;有形固定資産減価償却率グラフ枠">
          <a:extLst>
            <a:ext uri="{FF2B5EF4-FFF2-40B4-BE49-F238E27FC236}">
              <a16:creationId xmlns="" xmlns:a16="http://schemas.microsoft.com/office/drawing/2014/main" id="{F2AD09AF-358F-49F7-A403-F4A5608D8F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72390</xdr:rowOff>
    </xdr:from>
    <xdr:to>
      <xdr:col>85</xdr:col>
      <xdr:colOff>126364</xdr:colOff>
      <xdr:row>63</xdr:row>
      <xdr:rowOff>95250</xdr:rowOff>
    </xdr:to>
    <xdr:cxnSp macro="">
      <xdr:nvCxnSpPr>
        <xdr:cNvPr id="207" name="直線コネクタ 206">
          <a:extLst>
            <a:ext uri="{FF2B5EF4-FFF2-40B4-BE49-F238E27FC236}">
              <a16:creationId xmlns="" xmlns:a16="http://schemas.microsoft.com/office/drawing/2014/main" id="{BFE64F4E-DAC7-4362-8776-A35CA7B082F8}"/>
            </a:ext>
          </a:extLst>
        </xdr:cNvPr>
        <xdr:cNvCxnSpPr/>
      </xdr:nvCxnSpPr>
      <xdr:spPr>
        <a:xfrm flipV="1">
          <a:off x="16318864" y="96735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208" name="【保健センター・保健所】&#10;有形固定資産減価償却率最小値テキスト">
          <a:extLst>
            <a:ext uri="{FF2B5EF4-FFF2-40B4-BE49-F238E27FC236}">
              <a16:creationId xmlns="" xmlns:a16="http://schemas.microsoft.com/office/drawing/2014/main" id="{D7C5C109-7605-4B7C-9937-6D9D7F2F5803}"/>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209" name="直線コネクタ 208">
          <a:extLst>
            <a:ext uri="{FF2B5EF4-FFF2-40B4-BE49-F238E27FC236}">
              <a16:creationId xmlns="" xmlns:a16="http://schemas.microsoft.com/office/drawing/2014/main" id="{33F6D3AF-2AD8-4ECF-B9C6-24CCFB7B5873}"/>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19067</xdr:rowOff>
    </xdr:from>
    <xdr:ext cx="405111" cy="259045"/>
    <xdr:sp macro="" textlink="">
      <xdr:nvSpPr>
        <xdr:cNvPr id="210" name="【保健センター・保健所】&#10;有形固定資産減価償却率最大値テキスト">
          <a:extLst>
            <a:ext uri="{FF2B5EF4-FFF2-40B4-BE49-F238E27FC236}">
              <a16:creationId xmlns="" xmlns:a16="http://schemas.microsoft.com/office/drawing/2014/main" id="{7060DDBC-E7EB-476D-8F7C-2B072A1814D4}"/>
            </a:ext>
          </a:extLst>
        </xdr:cNvPr>
        <xdr:cNvSpPr txBox="1"/>
      </xdr:nvSpPr>
      <xdr:spPr>
        <a:xfrm>
          <a:off x="16357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72390</xdr:rowOff>
    </xdr:from>
    <xdr:to>
      <xdr:col>86</xdr:col>
      <xdr:colOff>25400</xdr:colOff>
      <xdr:row>56</xdr:row>
      <xdr:rowOff>72390</xdr:rowOff>
    </xdr:to>
    <xdr:cxnSp macro="">
      <xdr:nvCxnSpPr>
        <xdr:cNvPr id="211" name="直線コネクタ 210">
          <a:extLst>
            <a:ext uri="{FF2B5EF4-FFF2-40B4-BE49-F238E27FC236}">
              <a16:creationId xmlns="" xmlns:a16="http://schemas.microsoft.com/office/drawing/2014/main" id="{3916057C-352B-4859-BFC8-A7038745396D}"/>
            </a:ext>
          </a:extLst>
        </xdr:cNvPr>
        <xdr:cNvCxnSpPr/>
      </xdr:nvCxnSpPr>
      <xdr:spPr>
        <a:xfrm>
          <a:off x="16230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34307</xdr:rowOff>
    </xdr:from>
    <xdr:ext cx="405111" cy="259045"/>
    <xdr:sp macro="" textlink="">
      <xdr:nvSpPr>
        <xdr:cNvPr id="212" name="【保健センター・保健所】&#10;有形固定資産減価償却率平均値テキスト">
          <a:extLst>
            <a:ext uri="{FF2B5EF4-FFF2-40B4-BE49-F238E27FC236}">
              <a16:creationId xmlns="" xmlns:a16="http://schemas.microsoft.com/office/drawing/2014/main" id="{E1232919-8CE6-4545-A860-212CAF1D4574}"/>
            </a:ext>
          </a:extLst>
        </xdr:cNvPr>
        <xdr:cNvSpPr txBox="1"/>
      </xdr:nvSpPr>
      <xdr:spPr>
        <a:xfrm>
          <a:off x="163576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213" name="フローチャート: 判断 212">
          <a:extLst>
            <a:ext uri="{FF2B5EF4-FFF2-40B4-BE49-F238E27FC236}">
              <a16:creationId xmlns="" xmlns:a16="http://schemas.microsoft.com/office/drawing/2014/main" id="{F59B9550-A72C-459D-9051-491176CF5139}"/>
            </a:ext>
          </a:extLst>
        </xdr:cNvPr>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31115</xdr:rowOff>
    </xdr:from>
    <xdr:to>
      <xdr:col>81</xdr:col>
      <xdr:colOff>101600</xdr:colOff>
      <xdr:row>61</xdr:row>
      <xdr:rowOff>132715</xdr:rowOff>
    </xdr:to>
    <xdr:sp macro="" textlink="">
      <xdr:nvSpPr>
        <xdr:cNvPr id="214" name="フローチャート: 判断 213">
          <a:extLst>
            <a:ext uri="{FF2B5EF4-FFF2-40B4-BE49-F238E27FC236}">
              <a16:creationId xmlns="" xmlns:a16="http://schemas.microsoft.com/office/drawing/2014/main" id="{F49A80A3-012C-48E0-9B6E-D0E735F8882D}"/>
            </a:ext>
          </a:extLst>
        </xdr:cNvPr>
        <xdr:cNvSpPr/>
      </xdr:nvSpPr>
      <xdr:spPr>
        <a:xfrm>
          <a:off x="15430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123842</xdr:rowOff>
    </xdr:from>
    <xdr:ext cx="405111" cy="259045"/>
    <xdr:sp macro="" textlink="">
      <xdr:nvSpPr>
        <xdr:cNvPr id="215" name="n_1aveValue【保健センター・保健所】&#10;有形固定資産減価償却率">
          <a:extLst>
            <a:ext uri="{FF2B5EF4-FFF2-40B4-BE49-F238E27FC236}">
              <a16:creationId xmlns="" xmlns:a16="http://schemas.microsoft.com/office/drawing/2014/main" id="{AF730F83-41D3-45F1-AC7F-4AC9BBD3B18F}"/>
            </a:ext>
          </a:extLst>
        </xdr:cNvPr>
        <xdr:cNvSpPr txBox="1"/>
      </xdr:nvSpPr>
      <xdr:spPr>
        <a:xfrm>
          <a:off x="152660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57785</xdr:rowOff>
    </xdr:from>
    <xdr:to>
      <xdr:col>76</xdr:col>
      <xdr:colOff>165100</xdr:colOff>
      <xdr:row>61</xdr:row>
      <xdr:rowOff>159385</xdr:rowOff>
    </xdr:to>
    <xdr:sp macro="" textlink="">
      <xdr:nvSpPr>
        <xdr:cNvPr id="216" name="フローチャート: 判断 215">
          <a:extLst>
            <a:ext uri="{FF2B5EF4-FFF2-40B4-BE49-F238E27FC236}">
              <a16:creationId xmlns="" xmlns:a16="http://schemas.microsoft.com/office/drawing/2014/main" id="{B2789DA3-F3B5-442E-A535-18EE6DD13241}"/>
            </a:ext>
          </a:extLst>
        </xdr:cNvPr>
        <xdr:cNvSpPr/>
      </xdr:nvSpPr>
      <xdr:spPr>
        <a:xfrm>
          <a:off x="14541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61</xdr:row>
      <xdr:rowOff>150512</xdr:rowOff>
    </xdr:from>
    <xdr:ext cx="405111" cy="259045"/>
    <xdr:sp macro="" textlink="">
      <xdr:nvSpPr>
        <xdr:cNvPr id="217" name="n_2aveValue【保健センター・保健所】&#10;有形固定資産減価償却率">
          <a:extLst>
            <a:ext uri="{FF2B5EF4-FFF2-40B4-BE49-F238E27FC236}">
              <a16:creationId xmlns="" xmlns:a16="http://schemas.microsoft.com/office/drawing/2014/main" id="{65E9C7C6-85D1-4073-90B8-E3EDFE8D3093}"/>
            </a:ext>
          </a:extLst>
        </xdr:cNvPr>
        <xdr:cNvSpPr txBox="1"/>
      </xdr:nvSpPr>
      <xdr:spPr>
        <a:xfrm>
          <a:off x="14389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18" name="テキスト ボックス 217">
          <a:extLst>
            <a:ext uri="{FF2B5EF4-FFF2-40B4-BE49-F238E27FC236}">
              <a16:creationId xmlns="" xmlns:a16="http://schemas.microsoft.com/office/drawing/2014/main" id="{728D7727-E7D7-42C1-BF87-FA4A6B4C2B0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19" name="テキスト ボックス 218">
          <a:extLst>
            <a:ext uri="{FF2B5EF4-FFF2-40B4-BE49-F238E27FC236}">
              <a16:creationId xmlns="" xmlns:a16="http://schemas.microsoft.com/office/drawing/2014/main" id="{C98F69A2-17F5-49E7-95B0-F1464A158C5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20" name="テキスト ボックス 219">
          <a:extLst>
            <a:ext uri="{FF2B5EF4-FFF2-40B4-BE49-F238E27FC236}">
              <a16:creationId xmlns="" xmlns:a16="http://schemas.microsoft.com/office/drawing/2014/main" id="{36D4713C-E5AC-4A81-88EB-4C32326BEB2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21" name="テキスト ボックス 220">
          <a:extLst>
            <a:ext uri="{FF2B5EF4-FFF2-40B4-BE49-F238E27FC236}">
              <a16:creationId xmlns="" xmlns:a16="http://schemas.microsoft.com/office/drawing/2014/main" id="{078E0D4C-330B-414E-A856-8324163F383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22" name="テキスト ボックス 221">
          <a:extLst>
            <a:ext uri="{FF2B5EF4-FFF2-40B4-BE49-F238E27FC236}">
              <a16:creationId xmlns="" xmlns:a16="http://schemas.microsoft.com/office/drawing/2014/main" id="{B6FD360E-5438-449E-A343-43D95A23801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223" name="楕円 222">
          <a:extLst>
            <a:ext uri="{FF2B5EF4-FFF2-40B4-BE49-F238E27FC236}">
              <a16:creationId xmlns="" xmlns:a16="http://schemas.microsoft.com/office/drawing/2014/main" id="{5ACF742C-4BC4-40E0-B6D3-BF3C0B66789F}"/>
            </a:ext>
          </a:extLst>
        </xdr:cNvPr>
        <xdr:cNvSpPr/>
      </xdr:nvSpPr>
      <xdr:spPr>
        <a:xfrm>
          <a:off x="15430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44450</xdr:rowOff>
    </xdr:from>
    <xdr:to>
      <xdr:col>76</xdr:col>
      <xdr:colOff>165100</xdr:colOff>
      <xdr:row>59</xdr:row>
      <xdr:rowOff>146050</xdr:rowOff>
    </xdr:to>
    <xdr:sp macro="" textlink="">
      <xdr:nvSpPr>
        <xdr:cNvPr id="224" name="楕円 223">
          <a:extLst>
            <a:ext uri="{FF2B5EF4-FFF2-40B4-BE49-F238E27FC236}">
              <a16:creationId xmlns="" xmlns:a16="http://schemas.microsoft.com/office/drawing/2014/main" id="{DA770165-C06E-4AE5-AC8F-AE2364EF0941}"/>
            </a:ext>
          </a:extLst>
        </xdr:cNvPr>
        <xdr:cNvSpPr/>
      </xdr:nvSpPr>
      <xdr:spPr>
        <a:xfrm>
          <a:off x="14541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95250</xdr:rowOff>
    </xdr:to>
    <xdr:cxnSp macro="">
      <xdr:nvCxnSpPr>
        <xdr:cNvPr id="225" name="直線コネクタ 224">
          <a:extLst>
            <a:ext uri="{FF2B5EF4-FFF2-40B4-BE49-F238E27FC236}">
              <a16:creationId xmlns="" xmlns:a16="http://schemas.microsoft.com/office/drawing/2014/main" id="{55E9CE5E-BE5B-418B-B597-4C95C823448A}"/>
            </a:ext>
          </a:extLst>
        </xdr:cNvPr>
        <xdr:cNvCxnSpPr/>
      </xdr:nvCxnSpPr>
      <xdr:spPr>
        <a:xfrm flipV="1">
          <a:off x="14592300" y="1017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124477</xdr:rowOff>
    </xdr:from>
    <xdr:ext cx="405111" cy="259045"/>
    <xdr:sp macro="" textlink="">
      <xdr:nvSpPr>
        <xdr:cNvPr id="226" name="n_1mainValue【保健センター・保健所】&#10;有形固定資産減価償却率">
          <a:extLst>
            <a:ext uri="{FF2B5EF4-FFF2-40B4-BE49-F238E27FC236}">
              <a16:creationId xmlns="" xmlns:a16="http://schemas.microsoft.com/office/drawing/2014/main" id="{FB5B5961-96F2-45A6-96E6-4D9679FA352D}"/>
            </a:ext>
          </a:extLst>
        </xdr:cNvPr>
        <xdr:cNvSpPr txBox="1"/>
      </xdr:nvSpPr>
      <xdr:spPr>
        <a:xfrm>
          <a:off x="15266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162577</xdr:rowOff>
    </xdr:from>
    <xdr:ext cx="405111" cy="259045"/>
    <xdr:sp macro="" textlink="">
      <xdr:nvSpPr>
        <xdr:cNvPr id="227" name="n_2mainValue【保健センター・保健所】&#10;有形固定資産減価償却率">
          <a:extLst>
            <a:ext uri="{FF2B5EF4-FFF2-40B4-BE49-F238E27FC236}">
              <a16:creationId xmlns="" xmlns:a16="http://schemas.microsoft.com/office/drawing/2014/main" id="{553B5A33-6268-4A67-8376-E51B58F8C7FF}"/>
            </a:ext>
          </a:extLst>
        </xdr:cNvPr>
        <xdr:cNvSpPr txBox="1"/>
      </xdr:nvSpPr>
      <xdr:spPr>
        <a:xfrm>
          <a:off x="14389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28" name="正方形/長方形 227">
          <a:extLst>
            <a:ext uri="{FF2B5EF4-FFF2-40B4-BE49-F238E27FC236}">
              <a16:creationId xmlns="" xmlns:a16="http://schemas.microsoft.com/office/drawing/2014/main" id="{A705DA3C-D907-41A5-9DB5-E8C0200C6FE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9" name="正方形/長方形 228">
          <a:extLst>
            <a:ext uri="{FF2B5EF4-FFF2-40B4-BE49-F238E27FC236}">
              <a16:creationId xmlns="" xmlns:a16="http://schemas.microsoft.com/office/drawing/2014/main" id="{3D2FD71A-91BE-4041-9289-CAE69538C9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30" name="正方形/長方形 229">
          <a:extLst>
            <a:ext uri="{FF2B5EF4-FFF2-40B4-BE49-F238E27FC236}">
              <a16:creationId xmlns="" xmlns:a16="http://schemas.microsoft.com/office/drawing/2014/main" id="{5B79371D-E528-49B2-A6AC-FCB79F6726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31" name="正方形/長方形 230">
          <a:extLst>
            <a:ext uri="{FF2B5EF4-FFF2-40B4-BE49-F238E27FC236}">
              <a16:creationId xmlns="" xmlns:a16="http://schemas.microsoft.com/office/drawing/2014/main" id="{A11EBAE2-0AD3-499C-8352-84C02C8B64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32" name="正方形/長方形 231">
          <a:extLst>
            <a:ext uri="{FF2B5EF4-FFF2-40B4-BE49-F238E27FC236}">
              <a16:creationId xmlns="" xmlns:a16="http://schemas.microsoft.com/office/drawing/2014/main" id="{E759470C-42D4-4F15-BA7B-6D5B1554B9A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33" name="正方形/長方形 232">
          <a:extLst>
            <a:ext uri="{FF2B5EF4-FFF2-40B4-BE49-F238E27FC236}">
              <a16:creationId xmlns="" xmlns:a16="http://schemas.microsoft.com/office/drawing/2014/main" id="{A3DA71BC-8005-4FB5-8765-E3A7E17F88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34" name="正方形/長方形 233">
          <a:extLst>
            <a:ext uri="{FF2B5EF4-FFF2-40B4-BE49-F238E27FC236}">
              <a16:creationId xmlns="" xmlns:a16="http://schemas.microsoft.com/office/drawing/2014/main" id="{EFC2718C-4C06-472D-B7D9-D63B64AD847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35" name="正方形/長方形 234">
          <a:extLst>
            <a:ext uri="{FF2B5EF4-FFF2-40B4-BE49-F238E27FC236}">
              <a16:creationId xmlns="" xmlns:a16="http://schemas.microsoft.com/office/drawing/2014/main" id="{FC2F4686-5ECA-4203-AAA3-3EFBCE0CF2F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36" name="テキスト ボックス 235">
          <a:extLst>
            <a:ext uri="{FF2B5EF4-FFF2-40B4-BE49-F238E27FC236}">
              <a16:creationId xmlns="" xmlns:a16="http://schemas.microsoft.com/office/drawing/2014/main" id="{FC7B0BC4-2586-40DC-AC41-81EBCB0B18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37" name="直線コネクタ 236">
          <a:extLst>
            <a:ext uri="{FF2B5EF4-FFF2-40B4-BE49-F238E27FC236}">
              <a16:creationId xmlns="" xmlns:a16="http://schemas.microsoft.com/office/drawing/2014/main" id="{C97E7577-0F88-42D9-8587-745C3908B9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38" name="直線コネクタ 237">
          <a:extLst>
            <a:ext uri="{FF2B5EF4-FFF2-40B4-BE49-F238E27FC236}">
              <a16:creationId xmlns="" xmlns:a16="http://schemas.microsoft.com/office/drawing/2014/main" id="{09AF700B-80CD-43F7-A65F-4C630773203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39" name="テキスト ボックス 238">
          <a:extLst>
            <a:ext uri="{FF2B5EF4-FFF2-40B4-BE49-F238E27FC236}">
              <a16:creationId xmlns="" xmlns:a16="http://schemas.microsoft.com/office/drawing/2014/main" id="{9804C471-B182-4A77-8ABE-709382DE178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40" name="直線コネクタ 239">
          <a:extLst>
            <a:ext uri="{FF2B5EF4-FFF2-40B4-BE49-F238E27FC236}">
              <a16:creationId xmlns="" xmlns:a16="http://schemas.microsoft.com/office/drawing/2014/main" id="{D3D6A813-65F0-48D5-90A4-AE06A4BFD89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41" name="テキスト ボックス 240">
          <a:extLst>
            <a:ext uri="{FF2B5EF4-FFF2-40B4-BE49-F238E27FC236}">
              <a16:creationId xmlns="" xmlns:a16="http://schemas.microsoft.com/office/drawing/2014/main" id="{381AC56E-44A6-4A5E-86C2-1063F6A730F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42" name="直線コネクタ 241">
          <a:extLst>
            <a:ext uri="{FF2B5EF4-FFF2-40B4-BE49-F238E27FC236}">
              <a16:creationId xmlns="" xmlns:a16="http://schemas.microsoft.com/office/drawing/2014/main" id="{36265321-CC51-42FE-8304-67AB7FA96B4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43" name="テキスト ボックス 242">
          <a:extLst>
            <a:ext uri="{FF2B5EF4-FFF2-40B4-BE49-F238E27FC236}">
              <a16:creationId xmlns="" xmlns:a16="http://schemas.microsoft.com/office/drawing/2014/main" id="{6EC3F7EF-1C01-453B-87AF-35BE90A895A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44" name="直線コネクタ 243">
          <a:extLst>
            <a:ext uri="{FF2B5EF4-FFF2-40B4-BE49-F238E27FC236}">
              <a16:creationId xmlns="" xmlns:a16="http://schemas.microsoft.com/office/drawing/2014/main" id="{3CF48CA4-F74C-429A-921A-031E92D545D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45" name="テキスト ボックス 244">
          <a:extLst>
            <a:ext uri="{FF2B5EF4-FFF2-40B4-BE49-F238E27FC236}">
              <a16:creationId xmlns="" xmlns:a16="http://schemas.microsoft.com/office/drawing/2014/main" id="{8E9882D9-53B2-42E6-9F95-197CFC0B236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46" name="直線コネクタ 245">
          <a:extLst>
            <a:ext uri="{FF2B5EF4-FFF2-40B4-BE49-F238E27FC236}">
              <a16:creationId xmlns="" xmlns:a16="http://schemas.microsoft.com/office/drawing/2014/main" id="{9D104491-1A1C-48AB-B9F2-47A770FEBF2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47" name="テキスト ボックス 246">
          <a:extLst>
            <a:ext uri="{FF2B5EF4-FFF2-40B4-BE49-F238E27FC236}">
              <a16:creationId xmlns="" xmlns:a16="http://schemas.microsoft.com/office/drawing/2014/main" id="{0F093818-BB24-4B47-A33D-F9136318049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48" name="直線コネクタ 247">
          <a:extLst>
            <a:ext uri="{FF2B5EF4-FFF2-40B4-BE49-F238E27FC236}">
              <a16:creationId xmlns="" xmlns:a16="http://schemas.microsoft.com/office/drawing/2014/main" id="{67A1B671-A087-4782-ACA1-5355A28F75B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49" name="テキスト ボックス 248">
          <a:extLst>
            <a:ext uri="{FF2B5EF4-FFF2-40B4-BE49-F238E27FC236}">
              <a16:creationId xmlns="" xmlns:a16="http://schemas.microsoft.com/office/drawing/2014/main" id="{E129BE56-8FFE-4D16-9B39-755660E1B03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50" name="【保健センター・保健所】&#10;一人当たり面積グラフ枠">
          <a:extLst>
            <a:ext uri="{FF2B5EF4-FFF2-40B4-BE49-F238E27FC236}">
              <a16:creationId xmlns="" xmlns:a16="http://schemas.microsoft.com/office/drawing/2014/main" id="{F735B7DE-9D8F-435D-B9CA-7E8E608E71C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74295</xdr:rowOff>
    </xdr:from>
    <xdr:to>
      <xdr:col>116</xdr:col>
      <xdr:colOff>62864</xdr:colOff>
      <xdr:row>63</xdr:row>
      <xdr:rowOff>161925</xdr:rowOff>
    </xdr:to>
    <xdr:cxnSp macro="">
      <xdr:nvCxnSpPr>
        <xdr:cNvPr id="251" name="直線コネクタ 250">
          <a:extLst>
            <a:ext uri="{FF2B5EF4-FFF2-40B4-BE49-F238E27FC236}">
              <a16:creationId xmlns="" xmlns:a16="http://schemas.microsoft.com/office/drawing/2014/main" id="{09CD4A99-2D71-4599-B439-F9F3C00F27E2}"/>
            </a:ext>
          </a:extLst>
        </xdr:cNvPr>
        <xdr:cNvCxnSpPr/>
      </xdr:nvCxnSpPr>
      <xdr:spPr>
        <a:xfrm flipV="1">
          <a:off x="22160864" y="950404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165752</xdr:rowOff>
    </xdr:from>
    <xdr:ext cx="469744" cy="259045"/>
    <xdr:sp macro="" textlink="">
      <xdr:nvSpPr>
        <xdr:cNvPr id="252" name="【保健センター・保健所】&#10;一人当たり面積最小値テキスト">
          <a:extLst>
            <a:ext uri="{FF2B5EF4-FFF2-40B4-BE49-F238E27FC236}">
              <a16:creationId xmlns="" xmlns:a16="http://schemas.microsoft.com/office/drawing/2014/main" id="{533E3218-9F66-4BFF-9F70-DC55B68C55C0}"/>
            </a:ext>
          </a:extLst>
        </xdr:cNvPr>
        <xdr:cNvSpPr txBox="1"/>
      </xdr:nvSpPr>
      <xdr:spPr>
        <a:xfrm>
          <a:off x="22199600"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161925</xdr:rowOff>
    </xdr:from>
    <xdr:to>
      <xdr:col>116</xdr:col>
      <xdr:colOff>152400</xdr:colOff>
      <xdr:row>63</xdr:row>
      <xdr:rowOff>161925</xdr:rowOff>
    </xdr:to>
    <xdr:cxnSp macro="">
      <xdr:nvCxnSpPr>
        <xdr:cNvPr id="253" name="直線コネクタ 252">
          <a:extLst>
            <a:ext uri="{FF2B5EF4-FFF2-40B4-BE49-F238E27FC236}">
              <a16:creationId xmlns="" xmlns:a16="http://schemas.microsoft.com/office/drawing/2014/main" id="{C06BAFC8-2D11-47BA-8BE4-4E16DF0E283C}"/>
            </a:ext>
          </a:extLst>
        </xdr:cNvPr>
        <xdr:cNvCxnSpPr/>
      </xdr:nvCxnSpPr>
      <xdr:spPr>
        <a:xfrm>
          <a:off x="22072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20972</xdr:rowOff>
    </xdr:from>
    <xdr:ext cx="469744" cy="259045"/>
    <xdr:sp macro="" textlink="">
      <xdr:nvSpPr>
        <xdr:cNvPr id="254" name="【保健センター・保健所】&#10;一人当たり面積最大値テキスト">
          <a:extLst>
            <a:ext uri="{FF2B5EF4-FFF2-40B4-BE49-F238E27FC236}">
              <a16:creationId xmlns="" xmlns:a16="http://schemas.microsoft.com/office/drawing/2014/main" id="{074B2534-AB2B-496D-9B5B-48C30A34D391}"/>
            </a:ext>
          </a:extLst>
        </xdr:cNvPr>
        <xdr:cNvSpPr txBox="1"/>
      </xdr:nvSpPr>
      <xdr:spPr>
        <a:xfrm>
          <a:off x="221996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74295</xdr:rowOff>
    </xdr:from>
    <xdr:to>
      <xdr:col>116</xdr:col>
      <xdr:colOff>152400</xdr:colOff>
      <xdr:row>55</xdr:row>
      <xdr:rowOff>74295</xdr:rowOff>
    </xdr:to>
    <xdr:cxnSp macro="">
      <xdr:nvCxnSpPr>
        <xdr:cNvPr id="255" name="直線コネクタ 254">
          <a:extLst>
            <a:ext uri="{FF2B5EF4-FFF2-40B4-BE49-F238E27FC236}">
              <a16:creationId xmlns="" xmlns:a16="http://schemas.microsoft.com/office/drawing/2014/main" id="{51F770FC-42F9-4082-83AA-BE65DCEBC15B}"/>
            </a:ext>
          </a:extLst>
        </xdr:cNvPr>
        <xdr:cNvCxnSpPr/>
      </xdr:nvCxnSpPr>
      <xdr:spPr>
        <a:xfrm>
          <a:off x="22072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57167</xdr:rowOff>
    </xdr:from>
    <xdr:ext cx="469744" cy="259045"/>
    <xdr:sp macro="" textlink="">
      <xdr:nvSpPr>
        <xdr:cNvPr id="256" name="【保健センター・保健所】&#10;一人当たり面積平均値テキスト">
          <a:extLst>
            <a:ext uri="{FF2B5EF4-FFF2-40B4-BE49-F238E27FC236}">
              <a16:creationId xmlns="" xmlns:a16="http://schemas.microsoft.com/office/drawing/2014/main" id="{BEE901B8-70F4-4F72-B49B-F3BFFCAEA8CF}"/>
            </a:ext>
          </a:extLst>
        </xdr:cNvPr>
        <xdr:cNvSpPr txBox="1"/>
      </xdr:nvSpPr>
      <xdr:spPr>
        <a:xfrm>
          <a:off x="22199600" y="10687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257" name="フローチャート: 判断 256">
          <a:extLst>
            <a:ext uri="{FF2B5EF4-FFF2-40B4-BE49-F238E27FC236}">
              <a16:creationId xmlns="" xmlns:a16="http://schemas.microsoft.com/office/drawing/2014/main" id="{F8EF40C6-D659-4216-A0E1-6092F0E0AE3E}"/>
            </a:ext>
          </a:extLst>
        </xdr:cNvPr>
        <xdr:cNvSpPr/>
      </xdr:nvSpPr>
      <xdr:spPr>
        <a:xfrm>
          <a:off x="22110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80645</xdr:rowOff>
    </xdr:from>
    <xdr:to>
      <xdr:col>112</xdr:col>
      <xdr:colOff>38100</xdr:colOff>
      <xdr:row>63</xdr:row>
      <xdr:rowOff>10795</xdr:rowOff>
    </xdr:to>
    <xdr:sp macro="" textlink="">
      <xdr:nvSpPr>
        <xdr:cNvPr id="258" name="フローチャート: 判断 257">
          <a:extLst>
            <a:ext uri="{FF2B5EF4-FFF2-40B4-BE49-F238E27FC236}">
              <a16:creationId xmlns="" xmlns:a16="http://schemas.microsoft.com/office/drawing/2014/main" id="{F822A19F-ECCC-451D-BCC5-FFF40561AA7E}"/>
            </a:ext>
          </a:extLst>
        </xdr:cNvPr>
        <xdr:cNvSpPr/>
      </xdr:nvSpPr>
      <xdr:spPr>
        <a:xfrm>
          <a:off x="21272500" y="1071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27322</xdr:rowOff>
    </xdr:from>
    <xdr:ext cx="469744" cy="259045"/>
    <xdr:sp macro="" textlink="">
      <xdr:nvSpPr>
        <xdr:cNvPr id="259" name="n_1aveValue【保健センター・保健所】&#10;一人当たり面積">
          <a:extLst>
            <a:ext uri="{FF2B5EF4-FFF2-40B4-BE49-F238E27FC236}">
              <a16:creationId xmlns="" xmlns:a16="http://schemas.microsoft.com/office/drawing/2014/main" id="{25B9244B-A9B4-4809-BBE9-C27F07BA9679}"/>
            </a:ext>
          </a:extLst>
        </xdr:cNvPr>
        <xdr:cNvSpPr txBox="1"/>
      </xdr:nvSpPr>
      <xdr:spPr>
        <a:xfrm>
          <a:off x="21075727" y="1048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52070</xdr:rowOff>
    </xdr:from>
    <xdr:to>
      <xdr:col>107</xdr:col>
      <xdr:colOff>101600</xdr:colOff>
      <xdr:row>62</xdr:row>
      <xdr:rowOff>153670</xdr:rowOff>
    </xdr:to>
    <xdr:sp macro="" textlink="">
      <xdr:nvSpPr>
        <xdr:cNvPr id="260" name="フローチャート: 判断 259">
          <a:extLst>
            <a:ext uri="{FF2B5EF4-FFF2-40B4-BE49-F238E27FC236}">
              <a16:creationId xmlns="" xmlns:a16="http://schemas.microsoft.com/office/drawing/2014/main" id="{AF8F2E22-8ED4-4AC0-8158-081C71491D28}"/>
            </a:ext>
          </a:extLst>
        </xdr:cNvPr>
        <xdr:cNvSpPr/>
      </xdr:nvSpPr>
      <xdr:spPr>
        <a:xfrm>
          <a:off x="20383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170197</xdr:rowOff>
    </xdr:from>
    <xdr:ext cx="469744" cy="259045"/>
    <xdr:sp macro="" textlink="">
      <xdr:nvSpPr>
        <xdr:cNvPr id="261" name="n_2aveValue【保健センター・保健所】&#10;一人当たり面積">
          <a:extLst>
            <a:ext uri="{FF2B5EF4-FFF2-40B4-BE49-F238E27FC236}">
              <a16:creationId xmlns="" xmlns:a16="http://schemas.microsoft.com/office/drawing/2014/main" id="{6BAA6872-E4DD-443B-A863-80C3C48CE96E}"/>
            </a:ext>
          </a:extLst>
        </xdr:cNvPr>
        <xdr:cNvSpPr txBox="1"/>
      </xdr:nvSpPr>
      <xdr:spPr>
        <a:xfrm>
          <a:off x="20199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262" name="テキスト ボックス 261">
          <a:extLst>
            <a:ext uri="{FF2B5EF4-FFF2-40B4-BE49-F238E27FC236}">
              <a16:creationId xmlns="" xmlns:a16="http://schemas.microsoft.com/office/drawing/2014/main" id="{BF5C393D-AB7E-4832-95FF-72ED49A6F8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63" name="テキスト ボックス 262">
          <a:extLst>
            <a:ext uri="{FF2B5EF4-FFF2-40B4-BE49-F238E27FC236}">
              <a16:creationId xmlns="" xmlns:a16="http://schemas.microsoft.com/office/drawing/2014/main" id="{21846197-0D99-47C7-9447-5D6081C1228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64" name="テキスト ボックス 263">
          <a:extLst>
            <a:ext uri="{FF2B5EF4-FFF2-40B4-BE49-F238E27FC236}">
              <a16:creationId xmlns="" xmlns:a16="http://schemas.microsoft.com/office/drawing/2014/main" id="{CADCC3A3-2CAC-4A72-B630-9E47068D68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65" name="テキスト ボックス 264">
          <a:extLst>
            <a:ext uri="{FF2B5EF4-FFF2-40B4-BE49-F238E27FC236}">
              <a16:creationId xmlns="" xmlns:a16="http://schemas.microsoft.com/office/drawing/2014/main" id="{AA55A54D-E441-4B1B-B44E-6C63EB9983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66" name="テキスト ボックス 265">
          <a:extLst>
            <a:ext uri="{FF2B5EF4-FFF2-40B4-BE49-F238E27FC236}">
              <a16:creationId xmlns="" xmlns:a16="http://schemas.microsoft.com/office/drawing/2014/main" id="{E47554E6-32FB-4663-928D-617F3C775A8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267" name="楕円 266">
          <a:extLst>
            <a:ext uri="{FF2B5EF4-FFF2-40B4-BE49-F238E27FC236}">
              <a16:creationId xmlns="" xmlns:a16="http://schemas.microsoft.com/office/drawing/2014/main" id="{D27AE8F4-66D7-4D07-B0C6-71452E8CC15B}"/>
            </a:ext>
          </a:extLst>
        </xdr:cNvPr>
        <xdr:cNvSpPr/>
      </xdr:nvSpPr>
      <xdr:spPr>
        <a:xfrm>
          <a:off x="21272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29210</xdr:rowOff>
    </xdr:from>
    <xdr:to>
      <xdr:col>107</xdr:col>
      <xdr:colOff>101600</xdr:colOff>
      <xdr:row>63</xdr:row>
      <xdr:rowOff>130810</xdr:rowOff>
    </xdr:to>
    <xdr:sp macro="" textlink="">
      <xdr:nvSpPr>
        <xdr:cNvPr id="268" name="楕円 267">
          <a:extLst>
            <a:ext uri="{FF2B5EF4-FFF2-40B4-BE49-F238E27FC236}">
              <a16:creationId xmlns="" xmlns:a16="http://schemas.microsoft.com/office/drawing/2014/main" id="{B523E503-EB8B-476B-81A9-3D22F6CD1028}"/>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80010</xdr:rowOff>
    </xdr:to>
    <xdr:cxnSp macro="">
      <xdr:nvCxnSpPr>
        <xdr:cNvPr id="269" name="直線コネクタ 268">
          <a:extLst>
            <a:ext uri="{FF2B5EF4-FFF2-40B4-BE49-F238E27FC236}">
              <a16:creationId xmlns="" xmlns:a16="http://schemas.microsoft.com/office/drawing/2014/main" id="{0DD6C131-986A-4361-9449-AE790D043723}"/>
            </a:ext>
          </a:extLst>
        </xdr:cNvPr>
        <xdr:cNvCxnSpPr/>
      </xdr:nvCxnSpPr>
      <xdr:spPr>
        <a:xfrm flipV="1">
          <a:off x="20434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118127</xdr:rowOff>
    </xdr:from>
    <xdr:ext cx="469744" cy="259045"/>
    <xdr:sp macro="" textlink="">
      <xdr:nvSpPr>
        <xdr:cNvPr id="270" name="n_1mainValue【保健センター・保健所】&#10;一人当たり面積">
          <a:extLst>
            <a:ext uri="{FF2B5EF4-FFF2-40B4-BE49-F238E27FC236}">
              <a16:creationId xmlns="" xmlns:a16="http://schemas.microsoft.com/office/drawing/2014/main" id="{31019FE0-4169-4AAC-898C-0E3FDA5F76BF}"/>
            </a:ext>
          </a:extLst>
        </xdr:cNvPr>
        <xdr:cNvSpPr txBox="1"/>
      </xdr:nvSpPr>
      <xdr:spPr>
        <a:xfrm>
          <a:off x="210757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271" name="n_2mainValue【保健センター・保健所】&#10;一人当たり面積">
          <a:extLst>
            <a:ext uri="{FF2B5EF4-FFF2-40B4-BE49-F238E27FC236}">
              <a16:creationId xmlns="" xmlns:a16="http://schemas.microsoft.com/office/drawing/2014/main" id="{48CC9E01-4412-4C7B-8508-562A07112849}"/>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72" name="正方形/長方形 271">
          <a:extLst>
            <a:ext uri="{FF2B5EF4-FFF2-40B4-BE49-F238E27FC236}">
              <a16:creationId xmlns="" xmlns:a16="http://schemas.microsoft.com/office/drawing/2014/main" id="{D6CD455C-B2C0-4408-9599-D11068C7A7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73" name="正方形/長方形 272">
          <a:extLst>
            <a:ext uri="{FF2B5EF4-FFF2-40B4-BE49-F238E27FC236}">
              <a16:creationId xmlns="" xmlns:a16="http://schemas.microsoft.com/office/drawing/2014/main" id="{E6DFC6AC-B34A-4530-B60C-BABACFE0B21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74" name="正方形/長方形 273">
          <a:extLst>
            <a:ext uri="{FF2B5EF4-FFF2-40B4-BE49-F238E27FC236}">
              <a16:creationId xmlns="" xmlns:a16="http://schemas.microsoft.com/office/drawing/2014/main" id="{B31FBB12-B391-45D8-B2B4-82C2BCE9D84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75" name="正方形/長方形 274">
          <a:extLst>
            <a:ext uri="{FF2B5EF4-FFF2-40B4-BE49-F238E27FC236}">
              <a16:creationId xmlns="" xmlns:a16="http://schemas.microsoft.com/office/drawing/2014/main" id="{F6934F23-73F6-4DCF-9C7F-F25F84391E2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76" name="正方形/長方形 275">
          <a:extLst>
            <a:ext uri="{FF2B5EF4-FFF2-40B4-BE49-F238E27FC236}">
              <a16:creationId xmlns="" xmlns:a16="http://schemas.microsoft.com/office/drawing/2014/main" id="{D5F77591-625A-4AEA-B923-F0683F5834C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77" name="正方形/長方形 276">
          <a:extLst>
            <a:ext uri="{FF2B5EF4-FFF2-40B4-BE49-F238E27FC236}">
              <a16:creationId xmlns="" xmlns:a16="http://schemas.microsoft.com/office/drawing/2014/main" id="{B776473E-81AA-4A4E-90B7-5BD93C5756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78" name="正方形/長方形 277">
          <a:extLst>
            <a:ext uri="{FF2B5EF4-FFF2-40B4-BE49-F238E27FC236}">
              <a16:creationId xmlns="" xmlns:a16="http://schemas.microsoft.com/office/drawing/2014/main" id="{A8374A31-EDD0-4CD3-AE92-E96387DFB61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79" name="正方形/長方形 278">
          <a:extLst>
            <a:ext uri="{FF2B5EF4-FFF2-40B4-BE49-F238E27FC236}">
              <a16:creationId xmlns="" xmlns:a16="http://schemas.microsoft.com/office/drawing/2014/main" id="{B9C31DED-FD84-439B-BF8F-3DC9982D499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80" name="テキスト ボックス 279">
          <a:extLst>
            <a:ext uri="{FF2B5EF4-FFF2-40B4-BE49-F238E27FC236}">
              <a16:creationId xmlns="" xmlns:a16="http://schemas.microsoft.com/office/drawing/2014/main" id="{A5B88703-EB47-47D5-B2F6-6C49B56FC4C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81" name="直線コネクタ 280">
          <a:extLst>
            <a:ext uri="{FF2B5EF4-FFF2-40B4-BE49-F238E27FC236}">
              <a16:creationId xmlns="" xmlns:a16="http://schemas.microsoft.com/office/drawing/2014/main" id="{B6C651A7-0D09-4A2A-800C-5D96715A98B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282" name="直線コネクタ 281">
          <a:extLst>
            <a:ext uri="{FF2B5EF4-FFF2-40B4-BE49-F238E27FC236}">
              <a16:creationId xmlns="" xmlns:a16="http://schemas.microsoft.com/office/drawing/2014/main" id="{AC3B0AA8-FBF6-43F7-AD5D-9D4B541D5A5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283" name="テキスト ボックス 282">
          <a:extLst>
            <a:ext uri="{FF2B5EF4-FFF2-40B4-BE49-F238E27FC236}">
              <a16:creationId xmlns="" xmlns:a16="http://schemas.microsoft.com/office/drawing/2014/main" id="{7796F0DD-9C9D-4D0D-BD30-87286787D7B6}"/>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84" name="直線コネクタ 283">
          <a:extLst>
            <a:ext uri="{FF2B5EF4-FFF2-40B4-BE49-F238E27FC236}">
              <a16:creationId xmlns="" xmlns:a16="http://schemas.microsoft.com/office/drawing/2014/main" id="{DAFCE4F8-DFCA-4573-811E-A94A8BEF5F8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85" name="テキスト ボックス 284">
          <a:extLst>
            <a:ext uri="{FF2B5EF4-FFF2-40B4-BE49-F238E27FC236}">
              <a16:creationId xmlns="" xmlns:a16="http://schemas.microsoft.com/office/drawing/2014/main" id="{3BB3DD58-B535-47A4-AAF4-26F586B710B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86" name="直線コネクタ 285">
          <a:extLst>
            <a:ext uri="{FF2B5EF4-FFF2-40B4-BE49-F238E27FC236}">
              <a16:creationId xmlns="" xmlns:a16="http://schemas.microsoft.com/office/drawing/2014/main" id="{99129772-0B54-4B2D-B967-14985B169E6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87" name="テキスト ボックス 286">
          <a:extLst>
            <a:ext uri="{FF2B5EF4-FFF2-40B4-BE49-F238E27FC236}">
              <a16:creationId xmlns="" xmlns:a16="http://schemas.microsoft.com/office/drawing/2014/main" id="{9D8A18CC-2532-49CF-8778-C1C9F56A918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88" name="直線コネクタ 287">
          <a:extLst>
            <a:ext uri="{FF2B5EF4-FFF2-40B4-BE49-F238E27FC236}">
              <a16:creationId xmlns="" xmlns:a16="http://schemas.microsoft.com/office/drawing/2014/main" id="{489AF265-E296-4316-BCA8-075449B4766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89" name="テキスト ボックス 288">
          <a:extLst>
            <a:ext uri="{FF2B5EF4-FFF2-40B4-BE49-F238E27FC236}">
              <a16:creationId xmlns="" xmlns:a16="http://schemas.microsoft.com/office/drawing/2014/main" id="{3CDD6823-C458-44E2-8F40-D09A818A7DB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90" name="直線コネクタ 289">
          <a:extLst>
            <a:ext uri="{FF2B5EF4-FFF2-40B4-BE49-F238E27FC236}">
              <a16:creationId xmlns="" xmlns:a16="http://schemas.microsoft.com/office/drawing/2014/main" id="{541A5AB3-9E22-4613-A27A-06F29B53589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91" name="テキスト ボックス 290">
          <a:extLst>
            <a:ext uri="{FF2B5EF4-FFF2-40B4-BE49-F238E27FC236}">
              <a16:creationId xmlns="" xmlns:a16="http://schemas.microsoft.com/office/drawing/2014/main" id="{6462AFB1-73EE-4945-8570-AD0B57FBAFE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92" name="直線コネクタ 291">
          <a:extLst>
            <a:ext uri="{FF2B5EF4-FFF2-40B4-BE49-F238E27FC236}">
              <a16:creationId xmlns="" xmlns:a16="http://schemas.microsoft.com/office/drawing/2014/main" id="{6064F08C-66B5-4EE3-B7D7-4199449D2C0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293" name="テキスト ボックス 292">
          <a:extLst>
            <a:ext uri="{FF2B5EF4-FFF2-40B4-BE49-F238E27FC236}">
              <a16:creationId xmlns="" xmlns:a16="http://schemas.microsoft.com/office/drawing/2014/main" id="{675D888C-9915-475F-98E9-83379C4A402C}"/>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94" name="直線コネクタ 293">
          <a:extLst>
            <a:ext uri="{FF2B5EF4-FFF2-40B4-BE49-F238E27FC236}">
              <a16:creationId xmlns="" xmlns:a16="http://schemas.microsoft.com/office/drawing/2014/main" id="{20917338-683E-40C1-BBB8-0F743C46A55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95" name="テキスト ボックス 294">
          <a:extLst>
            <a:ext uri="{FF2B5EF4-FFF2-40B4-BE49-F238E27FC236}">
              <a16:creationId xmlns="" xmlns:a16="http://schemas.microsoft.com/office/drawing/2014/main" id="{9B25729F-C2BA-4843-BC39-B5BE70D59795}"/>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96" name="【消防施設】&#10;有形固定資産減価償却率グラフ枠">
          <a:extLst>
            <a:ext uri="{FF2B5EF4-FFF2-40B4-BE49-F238E27FC236}">
              <a16:creationId xmlns="" xmlns:a16="http://schemas.microsoft.com/office/drawing/2014/main" id="{0CD46E50-2B93-450E-AD13-2F86C0963DD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297" name="直線コネクタ 296">
          <a:extLst>
            <a:ext uri="{FF2B5EF4-FFF2-40B4-BE49-F238E27FC236}">
              <a16:creationId xmlns="" xmlns:a16="http://schemas.microsoft.com/office/drawing/2014/main" id="{29556E4B-024F-4942-8613-F88849A17349}"/>
            </a:ext>
          </a:extLst>
        </xdr:cNvPr>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298" name="【消防施設】&#10;有形固定資産減価償却率最小値テキスト">
          <a:extLst>
            <a:ext uri="{FF2B5EF4-FFF2-40B4-BE49-F238E27FC236}">
              <a16:creationId xmlns="" xmlns:a16="http://schemas.microsoft.com/office/drawing/2014/main" id="{E51236F5-9819-48B2-BC72-D1728D4F7303}"/>
            </a:ext>
          </a:extLst>
        </xdr:cNvPr>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299" name="直線コネクタ 298">
          <a:extLst>
            <a:ext uri="{FF2B5EF4-FFF2-40B4-BE49-F238E27FC236}">
              <a16:creationId xmlns="" xmlns:a16="http://schemas.microsoft.com/office/drawing/2014/main" id="{C26BD24E-E541-4EC6-8407-13BC552AF4EB}"/>
            </a:ext>
          </a:extLst>
        </xdr:cNvPr>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300" name="【消防施設】&#10;有形固定資産減価償却率最大値テキスト">
          <a:extLst>
            <a:ext uri="{FF2B5EF4-FFF2-40B4-BE49-F238E27FC236}">
              <a16:creationId xmlns="" xmlns:a16="http://schemas.microsoft.com/office/drawing/2014/main" id="{F01109DE-E31F-4098-A9DC-11BF5565446B}"/>
            </a:ext>
          </a:extLst>
        </xdr:cNvPr>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301" name="直線コネクタ 300">
          <a:extLst>
            <a:ext uri="{FF2B5EF4-FFF2-40B4-BE49-F238E27FC236}">
              <a16:creationId xmlns="" xmlns:a16="http://schemas.microsoft.com/office/drawing/2014/main" id="{6DC8A82E-8B5B-44F1-A5AF-6D4E253857B5}"/>
            </a:ext>
          </a:extLst>
        </xdr:cNvPr>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302" name="【消防施設】&#10;有形固定資産減価償却率平均値テキスト">
          <a:extLst>
            <a:ext uri="{FF2B5EF4-FFF2-40B4-BE49-F238E27FC236}">
              <a16:creationId xmlns="" xmlns:a16="http://schemas.microsoft.com/office/drawing/2014/main" id="{95CEF1F3-D0B1-4D68-BD79-649EF78D44C5}"/>
            </a:ext>
          </a:extLst>
        </xdr:cNvPr>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303" name="フローチャート: 判断 302">
          <a:extLst>
            <a:ext uri="{FF2B5EF4-FFF2-40B4-BE49-F238E27FC236}">
              <a16:creationId xmlns="" xmlns:a16="http://schemas.microsoft.com/office/drawing/2014/main" id="{B62D801D-7BFF-450A-BED8-18723687364E}"/>
            </a:ext>
          </a:extLst>
        </xdr:cNvPr>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304" name="フローチャート: 判断 303">
          <a:extLst>
            <a:ext uri="{FF2B5EF4-FFF2-40B4-BE49-F238E27FC236}">
              <a16:creationId xmlns="" xmlns:a16="http://schemas.microsoft.com/office/drawing/2014/main" id="{C65EEEC8-4DBA-4941-B153-7381B3953BE5}"/>
            </a:ext>
          </a:extLst>
        </xdr:cNvPr>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19611</xdr:rowOff>
    </xdr:from>
    <xdr:ext cx="405111" cy="259045"/>
    <xdr:sp macro="" textlink="">
      <xdr:nvSpPr>
        <xdr:cNvPr id="305" name="n_1aveValue【消防施設】&#10;有形固定資産減価償却率">
          <a:extLst>
            <a:ext uri="{FF2B5EF4-FFF2-40B4-BE49-F238E27FC236}">
              <a16:creationId xmlns="" xmlns:a16="http://schemas.microsoft.com/office/drawing/2014/main" id="{FFE45A90-85E6-4E15-AD9A-5803D0AE1B4D}"/>
            </a:ext>
          </a:extLst>
        </xdr:cNvPr>
        <xdr:cNvSpPr txBox="1"/>
      </xdr:nvSpPr>
      <xdr:spPr>
        <a:xfrm>
          <a:off x="15266044" y="1407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168548</xdr:rowOff>
    </xdr:from>
    <xdr:to>
      <xdr:col>76</xdr:col>
      <xdr:colOff>165100</xdr:colOff>
      <xdr:row>81</xdr:row>
      <xdr:rowOff>98698</xdr:rowOff>
    </xdr:to>
    <xdr:sp macro="" textlink="">
      <xdr:nvSpPr>
        <xdr:cNvPr id="306" name="フローチャート: 判断 305">
          <a:extLst>
            <a:ext uri="{FF2B5EF4-FFF2-40B4-BE49-F238E27FC236}">
              <a16:creationId xmlns="" xmlns:a16="http://schemas.microsoft.com/office/drawing/2014/main" id="{C03AFCD2-52EC-4EA4-A800-C65EE29E10DD}"/>
            </a:ext>
          </a:extLst>
        </xdr:cNvPr>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89825</xdr:rowOff>
    </xdr:from>
    <xdr:ext cx="405111" cy="259045"/>
    <xdr:sp macro="" textlink="">
      <xdr:nvSpPr>
        <xdr:cNvPr id="307" name="n_2aveValue【消防施設】&#10;有形固定資産減価償却率">
          <a:extLst>
            <a:ext uri="{FF2B5EF4-FFF2-40B4-BE49-F238E27FC236}">
              <a16:creationId xmlns="" xmlns:a16="http://schemas.microsoft.com/office/drawing/2014/main" id="{4CB854DE-60DF-4A01-9E61-C4B0AE84458C}"/>
            </a:ext>
          </a:extLst>
        </xdr:cNvPr>
        <xdr:cNvSpPr txBox="1"/>
      </xdr:nvSpPr>
      <xdr:spPr>
        <a:xfrm>
          <a:off x="14389744"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08" name="テキスト ボックス 307">
          <a:extLst>
            <a:ext uri="{FF2B5EF4-FFF2-40B4-BE49-F238E27FC236}">
              <a16:creationId xmlns="" xmlns:a16="http://schemas.microsoft.com/office/drawing/2014/main" id="{1B6A7C9D-4A2E-4384-BAF7-3F88303846C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09" name="テキスト ボックス 308">
          <a:extLst>
            <a:ext uri="{FF2B5EF4-FFF2-40B4-BE49-F238E27FC236}">
              <a16:creationId xmlns="" xmlns:a16="http://schemas.microsoft.com/office/drawing/2014/main" id="{824529CA-F149-4A88-8E0C-937CCA08F91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10" name="テキスト ボックス 309">
          <a:extLst>
            <a:ext uri="{FF2B5EF4-FFF2-40B4-BE49-F238E27FC236}">
              <a16:creationId xmlns="" xmlns:a16="http://schemas.microsoft.com/office/drawing/2014/main" id="{41E3AD3A-7C61-4752-957F-736E04F0F97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11" name="テキスト ボックス 310">
          <a:extLst>
            <a:ext uri="{FF2B5EF4-FFF2-40B4-BE49-F238E27FC236}">
              <a16:creationId xmlns="" xmlns:a16="http://schemas.microsoft.com/office/drawing/2014/main" id="{AA421A46-D4C8-4AFC-8C64-66AE0970F56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12" name="テキスト ボックス 311">
          <a:extLst>
            <a:ext uri="{FF2B5EF4-FFF2-40B4-BE49-F238E27FC236}">
              <a16:creationId xmlns="" xmlns:a16="http://schemas.microsoft.com/office/drawing/2014/main" id="{9645050E-02FC-48B7-9272-E080902FF5F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16692</xdr:rowOff>
    </xdr:from>
    <xdr:to>
      <xdr:col>81</xdr:col>
      <xdr:colOff>101600</xdr:colOff>
      <xdr:row>78</xdr:row>
      <xdr:rowOff>118292</xdr:rowOff>
    </xdr:to>
    <xdr:sp macro="" textlink="">
      <xdr:nvSpPr>
        <xdr:cNvPr id="313" name="楕円 312">
          <a:extLst>
            <a:ext uri="{FF2B5EF4-FFF2-40B4-BE49-F238E27FC236}">
              <a16:creationId xmlns="" xmlns:a16="http://schemas.microsoft.com/office/drawing/2014/main" id="{6D255609-9107-4EF1-999A-571125B1CD25}"/>
            </a:ext>
          </a:extLst>
        </xdr:cNvPr>
        <xdr:cNvSpPr/>
      </xdr:nvSpPr>
      <xdr:spPr>
        <a:xfrm>
          <a:off x="15430500" y="1338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33020</xdr:rowOff>
    </xdr:from>
    <xdr:to>
      <xdr:col>76</xdr:col>
      <xdr:colOff>165100</xdr:colOff>
      <xdr:row>78</xdr:row>
      <xdr:rowOff>134620</xdr:rowOff>
    </xdr:to>
    <xdr:sp macro="" textlink="">
      <xdr:nvSpPr>
        <xdr:cNvPr id="314" name="楕円 313">
          <a:extLst>
            <a:ext uri="{FF2B5EF4-FFF2-40B4-BE49-F238E27FC236}">
              <a16:creationId xmlns="" xmlns:a16="http://schemas.microsoft.com/office/drawing/2014/main" id="{64FC3998-3AE5-43EA-8D2E-FD828C89F1AA}"/>
            </a:ext>
          </a:extLst>
        </xdr:cNvPr>
        <xdr:cNvSpPr/>
      </xdr:nvSpPr>
      <xdr:spPr>
        <a:xfrm>
          <a:off x="145415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67492</xdr:rowOff>
    </xdr:from>
    <xdr:to>
      <xdr:col>81</xdr:col>
      <xdr:colOff>50800</xdr:colOff>
      <xdr:row>78</xdr:row>
      <xdr:rowOff>83820</xdr:rowOff>
    </xdr:to>
    <xdr:cxnSp macro="">
      <xdr:nvCxnSpPr>
        <xdr:cNvPr id="315" name="直線コネクタ 314">
          <a:extLst>
            <a:ext uri="{FF2B5EF4-FFF2-40B4-BE49-F238E27FC236}">
              <a16:creationId xmlns="" xmlns:a16="http://schemas.microsoft.com/office/drawing/2014/main" id="{9F1DFAC3-BE52-4531-A588-424AE5236F6D}"/>
            </a:ext>
          </a:extLst>
        </xdr:cNvPr>
        <xdr:cNvCxnSpPr/>
      </xdr:nvCxnSpPr>
      <xdr:spPr>
        <a:xfrm flipV="1">
          <a:off x="14592300" y="1344059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76</xdr:row>
      <xdr:rowOff>134819</xdr:rowOff>
    </xdr:from>
    <xdr:ext cx="405111" cy="259045"/>
    <xdr:sp macro="" textlink="">
      <xdr:nvSpPr>
        <xdr:cNvPr id="316" name="n_1mainValue【消防施設】&#10;有形固定資産減価償却率">
          <a:extLst>
            <a:ext uri="{FF2B5EF4-FFF2-40B4-BE49-F238E27FC236}">
              <a16:creationId xmlns="" xmlns:a16="http://schemas.microsoft.com/office/drawing/2014/main" id="{57DCE1D5-A624-4AE5-BF4C-DD4564E3C70A}"/>
            </a:ext>
          </a:extLst>
        </xdr:cNvPr>
        <xdr:cNvSpPr txBox="1"/>
      </xdr:nvSpPr>
      <xdr:spPr>
        <a:xfrm>
          <a:off x="15266044" y="1316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151147</xdr:rowOff>
    </xdr:from>
    <xdr:ext cx="405111" cy="259045"/>
    <xdr:sp macro="" textlink="">
      <xdr:nvSpPr>
        <xdr:cNvPr id="317" name="n_2mainValue【消防施設】&#10;有形固定資産減価償却率">
          <a:extLst>
            <a:ext uri="{FF2B5EF4-FFF2-40B4-BE49-F238E27FC236}">
              <a16:creationId xmlns="" xmlns:a16="http://schemas.microsoft.com/office/drawing/2014/main" id="{F6CC1CC6-2C8A-4941-B72D-E88608EEDE02}"/>
            </a:ext>
          </a:extLst>
        </xdr:cNvPr>
        <xdr:cNvSpPr txBox="1"/>
      </xdr:nvSpPr>
      <xdr:spPr>
        <a:xfrm>
          <a:off x="1438974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18" name="正方形/長方形 317">
          <a:extLst>
            <a:ext uri="{FF2B5EF4-FFF2-40B4-BE49-F238E27FC236}">
              <a16:creationId xmlns="" xmlns:a16="http://schemas.microsoft.com/office/drawing/2014/main" id="{9DB421B5-1AFB-4149-8435-F3B8FDE47B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19" name="正方形/長方形 318">
          <a:extLst>
            <a:ext uri="{FF2B5EF4-FFF2-40B4-BE49-F238E27FC236}">
              <a16:creationId xmlns="" xmlns:a16="http://schemas.microsoft.com/office/drawing/2014/main" id="{4E3FE2AE-608F-4261-8479-2E14072C49F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20" name="正方形/長方形 319">
          <a:extLst>
            <a:ext uri="{FF2B5EF4-FFF2-40B4-BE49-F238E27FC236}">
              <a16:creationId xmlns="" xmlns:a16="http://schemas.microsoft.com/office/drawing/2014/main" id="{D77524F2-E4AF-499B-BD4D-3B72DAF83D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21" name="正方形/長方形 320">
          <a:extLst>
            <a:ext uri="{FF2B5EF4-FFF2-40B4-BE49-F238E27FC236}">
              <a16:creationId xmlns="" xmlns:a16="http://schemas.microsoft.com/office/drawing/2014/main" id="{5BC08022-B40C-4476-8DDD-BB7903F159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22" name="正方形/長方形 321">
          <a:extLst>
            <a:ext uri="{FF2B5EF4-FFF2-40B4-BE49-F238E27FC236}">
              <a16:creationId xmlns="" xmlns:a16="http://schemas.microsoft.com/office/drawing/2014/main" id="{F7903B7F-D50F-4FD0-A9E1-831181D1A18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23" name="正方形/長方形 322">
          <a:extLst>
            <a:ext uri="{FF2B5EF4-FFF2-40B4-BE49-F238E27FC236}">
              <a16:creationId xmlns="" xmlns:a16="http://schemas.microsoft.com/office/drawing/2014/main" id="{EB20947C-EAFB-4395-87C2-106D1BD87B3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24" name="正方形/長方形 323">
          <a:extLst>
            <a:ext uri="{FF2B5EF4-FFF2-40B4-BE49-F238E27FC236}">
              <a16:creationId xmlns="" xmlns:a16="http://schemas.microsoft.com/office/drawing/2014/main" id="{52429617-830B-45D5-A6FB-719B33C515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25" name="正方形/長方形 324">
          <a:extLst>
            <a:ext uri="{FF2B5EF4-FFF2-40B4-BE49-F238E27FC236}">
              <a16:creationId xmlns="" xmlns:a16="http://schemas.microsoft.com/office/drawing/2014/main" id="{B0C47126-C9EC-4A9D-928C-71051A0D341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26" name="テキスト ボックス 325">
          <a:extLst>
            <a:ext uri="{FF2B5EF4-FFF2-40B4-BE49-F238E27FC236}">
              <a16:creationId xmlns="" xmlns:a16="http://schemas.microsoft.com/office/drawing/2014/main" id="{C7AF2113-A538-4DB4-9F3A-66D2172A498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27" name="直線コネクタ 326">
          <a:extLst>
            <a:ext uri="{FF2B5EF4-FFF2-40B4-BE49-F238E27FC236}">
              <a16:creationId xmlns="" xmlns:a16="http://schemas.microsoft.com/office/drawing/2014/main" id="{FBB35BF8-92FB-4D50-BC56-24B519F1033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28" name="直線コネクタ 327">
          <a:extLst>
            <a:ext uri="{FF2B5EF4-FFF2-40B4-BE49-F238E27FC236}">
              <a16:creationId xmlns="" xmlns:a16="http://schemas.microsoft.com/office/drawing/2014/main" id="{883840B1-2A74-4D0A-A39B-24FD536DCDD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29" name="テキスト ボックス 328">
          <a:extLst>
            <a:ext uri="{FF2B5EF4-FFF2-40B4-BE49-F238E27FC236}">
              <a16:creationId xmlns="" xmlns:a16="http://schemas.microsoft.com/office/drawing/2014/main" id="{E34040F7-85B9-44D8-AF01-8EB683E4E79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30" name="直線コネクタ 329">
          <a:extLst>
            <a:ext uri="{FF2B5EF4-FFF2-40B4-BE49-F238E27FC236}">
              <a16:creationId xmlns="" xmlns:a16="http://schemas.microsoft.com/office/drawing/2014/main" id="{47829E35-1F39-42F1-99EF-C405D9BE230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31" name="テキスト ボックス 330">
          <a:extLst>
            <a:ext uri="{FF2B5EF4-FFF2-40B4-BE49-F238E27FC236}">
              <a16:creationId xmlns="" xmlns:a16="http://schemas.microsoft.com/office/drawing/2014/main" id="{DF525D69-B32E-4714-A146-C3D6C99244B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32" name="直線コネクタ 331">
          <a:extLst>
            <a:ext uri="{FF2B5EF4-FFF2-40B4-BE49-F238E27FC236}">
              <a16:creationId xmlns="" xmlns:a16="http://schemas.microsoft.com/office/drawing/2014/main" id="{407C13A0-ED7C-4D0B-8E4D-F5D7609F612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33" name="テキスト ボックス 332">
          <a:extLst>
            <a:ext uri="{FF2B5EF4-FFF2-40B4-BE49-F238E27FC236}">
              <a16:creationId xmlns="" xmlns:a16="http://schemas.microsoft.com/office/drawing/2014/main" id="{B398D727-0244-4F56-A79B-41E58222086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34" name="直線コネクタ 333">
          <a:extLst>
            <a:ext uri="{FF2B5EF4-FFF2-40B4-BE49-F238E27FC236}">
              <a16:creationId xmlns="" xmlns:a16="http://schemas.microsoft.com/office/drawing/2014/main" id="{E94E5D13-7B8C-4653-B0D6-4F0D042CA8E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35" name="テキスト ボックス 334">
          <a:extLst>
            <a:ext uri="{FF2B5EF4-FFF2-40B4-BE49-F238E27FC236}">
              <a16:creationId xmlns="" xmlns:a16="http://schemas.microsoft.com/office/drawing/2014/main" id="{94ACA180-1729-48E8-A131-48F08D69AF0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36" name="直線コネクタ 335">
          <a:extLst>
            <a:ext uri="{FF2B5EF4-FFF2-40B4-BE49-F238E27FC236}">
              <a16:creationId xmlns="" xmlns:a16="http://schemas.microsoft.com/office/drawing/2014/main" id="{5A55D2C5-2F1D-45B9-ADAD-63610A9A725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37" name="テキスト ボックス 336">
          <a:extLst>
            <a:ext uri="{FF2B5EF4-FFF2-40B4-BE49-F238E27FC236}">
              <a16:creationId xmlns="" xmlns:a16="http://schemas.microsoft.com/office/drawing/2014/main" id="{75AD184A-5EA3-4D2B-8BD4-502EE15C34C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38" name="【消防施設】&#10;一人当たり面積グラフ枠">
          <a:extLst>
            <a:ext uri="{FF2B5EF4-FFF2-40B4-BE49-F238E27FC236}">
              <a16:creationId xmlns="" xmlns:a16="http://schemas.microsoft.com/office/drawing/2014/main" id="{D4100594-BAA9-4113-AAC7-2C20186F4C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339" name="直線コネクタ 338">
          <a:extLst>
            <a:ext uri="{FF2B5EF4-FFF2-40B4-BE49-F238E27FC236}">
              <a16:creationId xmlns="" xmlns:a16="http://schemas.microsoft.com/office/drawing/2014/main" id="{D723B2E3-1D50-4440-A64B-0BF5835AAD40}"/>
            </a:ext>
          </a:extLst>
        </xdr:cNvPr>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340" name="【消防施設】&#10;一人当たり面積最小値テキスト">
          <a:extLst>
            <a:ext uri="{FF2B5EF4-FFF2-40B4-BE49-F238E27FC236}">
              <a16:creationId xmlns="" xmlns:a16="http://schemas.microsoft.com/office/drawing/2014/main" id="{7F257A89-6872-4CE9-8FE6-AE6D56F8C1A4}"/>
            </a:ext>
          </a:extLst>
        </xdr:cNvPr>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341" name="直線コネクタ 340">
          <a:extLst>
            <a:ext uri="{FF2B5EF4-FFF2-40B4-BE49-F238E27FC236}">
              <a16:creationId xmlns="" xmlns:a16="http://schemas.microsoft.com/office/drawing/2014/main" id="{8D2A5F00-C39F-4B0F-BFA8-A15A724BAA9A}"/>
            </a:ext>
          </a:extLst>
        </xdr:cNvPr>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342" name="【消防施設】&#10;一人当たり面積最大値テキスト">
          <a:extLst>
            <a:ext uri="{FF2B5EF4-FFF2-40B4-BE49-F238E27FC236}">
              <a16:creationId xmlns="" xmlns:a16="http://schemas.microsoft.com/office/drawing/2014/main" id="{934A7BA0-2891-4AF9-BD08-B3129EC41E5D}"/>
            </a:ext>
          </a:extLst>
        </xdr:cNvPr>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343" name="直線コネクタ 342">
          <a:extLst>
            <a:ext uri="{FF2B5EF4-FFF2-40B4-BE49-F238E27FC236}">
              <a16:creationId xmlns="" xmlns:a16="http://schemas.microsoft.com/office/drawing/2014/main" id="{97D1AA33-74D5-4F00-8019-4C5ADB141249}"/>
            </a:ext>
          </a:extLst>
        </xdr:cNvPr>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32935</xdr:rowOff>
    </xdr:from>
    <xdr:ext cx="469744" cy="259045"/>
    <xdr:sp macro="" textlink="">
      <xdr:nvSpPr>
        <xdr:cNvPr id="344" name="【消防施設】&#10;一人当たり面積平均値テキスト">
          <a:extLst>
            <a:ext uri="{FF2B5EF4-FFF2-40B4-BE49-F238E27FC236}">
              <a16:creationId xmlns="" xmlns:a16="http://schemas.microsoft.com/office/drawing/2014/main" id="{72A543F5-FD15-4AB4-81CE-57FF71401DDE}"/>
            </a:ext>
          </a:extLst>
        </xdr:cNvPr>
        <xdr:cNvSpPr txBox="1"/>
      </xdr:nvSpPr>
      <xdr:spPr>
        <a:xfrm>
          <a:off x="22199600" y="14606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345" name="フローチャート: 判断 344">
          <a:extLst>
            <a:ext uri="{FF2B5EF4-FFF2-40B4-BE49-F238E27FC236}">
              <a16:creationId xmlns="" xmlns:a16="http://schemas.microsoft.com/office/drawing/2014/main" id="{073791EF-CE9B-4AFB-A5E3-7841700B10E5}"/>
            </a:ext>
          </a:extLst>
        </xdr:cNvPr>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346" name="フローチャート: 判断 345">
          <a:extLst>
            <a:ext uri="{FF2B5EF4-FFF2-40B4-BE49-F238E27FC236}">
              <a16:creationId xmlns="" xmlns:a16="http://schemas.microsoft.com/office/drawing/2014/main" id="{895F9963-CFA9-40E9-A96D-AACF9E672CAF}"/>
            </a:ext>
          </a:extLst>
        </xdr:cNvPr>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22674</xdr:rowOff>
    </xdr:from>
    <xdr:ext cx="469744" cy="259045"/>
    <xdr:sp macro="" textlink="">
      <xdr:nvSpPr>
        <xdr:cNvPr id="347" name="n_1aveValue【消防施設】&#10;一人当たり面積">
          <a:extLst>
            <a:ext uri="{FF2B5EF4-FFF2-40B4-BE49-F238E27FC236}">
              <a16:creationId xmlns="" xmlns:a16="http://schemas.microsoft.com/office/drawing/2014/main" id="{2036957B-5817-40EF-B11B-5C4FF4D60177}"/>
            </a:ext>
          </a:extLst>
        </xdr:cNvPr>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99313</xdr:rowOff>
    </xdr:from>
    <xdr:to>
      <xdr:col>107</xdr:col>
      <xdr:colOff>101600</xdr:colOff>
      <xdr:row>86</xdr:row>
      <xdr:rowOff>29463</xdr:rowOff>
    </xdr:to>
    <xdr:sp macro="" textlink="">
      <xdr:nvSpPr>
        <xdr:cNvPr id="348" name="フローチャート: 判断 347">
          <a:extLst>
            <a:ext uri="{FF2B5EF4-FFF2-40B4-BE49-F238E27FC236}">
              <a16:creationId xmlns="" xmlns:a16="http://schemas.microsoft.com/office/drawing/2014/main" id="{6860C20E-5617-4C3B-8565-5425C0F9A266}"/>
            </a:ext>
          </a:extLst>
        </xdr:cNvPr>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45990</xdr:rowOff>
    </xdr:from>
    <xdr:ext cx="469744" cy="259045"/>
    <xdr:sp macro="" textlink="">
      <xdr:nvSpPr>
        <xdr:cNvPr id="349" name="n_2aveValue【消防施設】&#10;一人当たり面積">
          <a:extLst>
            <a:ext uri="{FF2B5EF4-FFF2-40B4-BE49-F238E27FC236}">
              <a16:creationId xmlns="" xmlns:a16="http://schemas.microsoft.com/office/drawing/2014/main" id="{0148E4FB-A46B-43C1-9785-064D27E25DCD}"/>
            </a:ext>
          </a:extLst>
        </xdr:cNvPr>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50" name="テキスト ボックス 349">
          <a:extLst>
            <a:ext uri="{FF2B5EF4-FFF2-40B4-BE49-F238E27FC236}">
              <a16:creationId xmlns="" xmlns:a16="http://schemas.microsoft.com/office/drawing/2014/main" id="{0F7A7C94-F9F0-48E2-A467-C31A8DBEA49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51" name="テキスト ボックス 350">
          <a:extLst>
            <a:ext uri="{FF2B5EF4-FFF2-40B4-BE49-F238E27FC236}">
              <a16:creationId xmlns="" xmlns:a16="http://schemas.microsoft.com/office/drawing/2014/main" id="{C32DD523-CBAA-4DB6-AAB4-08A1D06A1A1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52" name="テキスト ボックス 351">
          <a:extLst>
            <a:ext uri="{FF2B5EF4-FFF2-40B4-BE49-F238E27FC236}">
              <a16:creationId xmlns="" xmlns:a16="http://schemas.microsoft.com/office/drawing/2014/main" id="{DE7A0270-B890-4A40-9D5B-194F7DFDCA9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53" name="テキスト ボックス 352">
          <a:extLst>
            <a:ext uri="{FF2B5EF4-FFF2-40B4-BE49-F238E27FC236}">
              <a16:creationId xmlns="" xmlns:a16="http://schemas.microsoft.com/office/drawing/2014/main" id="{E363BB7D-D4C5-4A6B-91B5-7EEA1258C99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54" name="テキスト ボックス 353">
          <a:extLst>
            <a:ext uri="{FF2B5EF4-FFF2-40B4-BE49-F238E27FC236}">
              <a16:creationId xmlns="" xmlns:a16="http://schemas.microsoft.com/office/drawing/2014/main" id="{94CB229E-C53B-4AEE-88D5-4EF82C8D473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101143</xdr:rowOff>
    </xdr:from>
    <xdr:to>
      <xdr:col>112</xdr:col>
      <xdr:colOff>38100</xdr:colOff>
      <xdr:row>86</xdr:row>
      <xdr:rowOff>31293</xdr:rowOff>
    </xdr:to>
    <xdr:sp macro="" textlink="">
      <xdr:nvSpPr>
        <xdr:cNvPr id="355" name="楕円 354">
          <a:extLst>
            <a:ext uri="{FF2B5EF4-FFF2-40B4-BE49-F238E27FC236}">
              <a16:creationId xmlns="" xmlns:a16="http://schemas.microsoft.com/office/drawing/2014/main" id="{B20756BC-53DA-4480-A74D-1E1B29179911}"/>
            </a:ext>
          </a:extLst>
        </xdr:cNvPr>
        <xdr:cNvSpPr/>
      </xdr:nvSpPr>
      <xdr:spPr>
        <a:xfrm>
          <a:off x="212725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102515</xdr:rowOff>
    </xdr:from>
    <xdr:to>
      <xdr:col>107</xdr:col>
      <xdr:colOff>101600</xdr:colOff>
      <xdr:row>86</xdr:row>
      <xdr:rowOff>32665</xdr:rowOff>
    </xdr:to>
    <xdr:sp macro="" textlink="">
      <xdr:nvSpPr>
        <xdr:cNvPr id="356" name="楕円 355">
          <a:extLst>
            <a:ext uri="{FF2B5EF4-FFF2-40B4-BE49-F238E27FC236}">
              <a16:creationId xmlns="" xmlns:a16="http://schemas.microsoft.com/office/drawing/2014/main" id="{000AF2B7-B136-4674-9B44-159BFBBFD36D}"/>
            </a:ext>
          </a:extLst>
        </xdr:cNvPr>
        <xdr:cNvSpPr/>
      </xdr:nvSpPr>
      <xdr:spPr>
        <a:xfrm>
          <a:off x="203835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151943</xdr:rowOff>
    </xdr:from>
    <xdr:to>
      <xdr:col>111</xdr:col>
      <xdr:colOff>177800</xdr:colOff>
      <xdr:row>85</xdr:row>
      <xdr:rowOff>153315</xdr:rowOff>
    </xdr:to>
    <xdr:cxnSp macro="">
      <xdr:nvCxnSpPr>
        <xdr:cNvPr id="357" name="直線コネクタ 356">
          <a:extLst>
            <a:ext uri="{FF2B5EF4-FFF2-40B4-BE49-F238E27FC236}">
              <a16:creationId xmlns="" xmlns:a16="http://schemas.microsoft.com/office/drawing/2014/main" id="{0207E14B-F286-4DFF-A025-A5C92692FE1C}"/>
            </a:ext>
          </a:extLst>
        </xdr:cNvPr>
        <xdr:cNvCxnSpPr/>
      </xdr:nvCxnSpPr>
      <xdr:spPr>
        <a:xfrm flipV="1">
          <a:off x="20434300" y="1472519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22420</xdr:rowOff>
    </xdr:from>
    <xdr:ext cx="469744" cy="259045"/>
    <xdr:sp macro="" textlink="">
      <xdr:nvSpPr>
        <xdr:cNvPr id="358" name="n_1mainValue【消防施設】&#10;一人当たり面積">
          <a:extLst>
            <a:ext uri="{FF2B5EF4-FFF2-40B4-BE49-F238E27FC236}">
              <a16:creationId xmlns="" xmlns:a16="http://schemas.microsoft.com/office/drawing/2014/main" id="{B86DB46A-DE9A-446A-B110-8354583EB8BB}"/>
            </a:ext>
          </a:extLst>
        </xdr:cNvPr>
        <xdr:cNvSpPr txBox="1"/>
      </xdr:nvSpPr>
      <xdr:spPr>
        <a:xfrm>
          <a:off x="21075727" y="147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23792</xdr:rowOff>
    </xdr:from>
    <xdr:ext cx="469744" cy="259045"/>
    <xdr:sp macro="" textlink="">
      <xdr:nvSpPr>
        <xdr:cNvPr id="359" name="n_2mainValue【消防施設】&#10;一人当たり面積">
          <a:extLst>
            <a:ext uri="{FF2B5EF4-FFF2-40B4-BE49-F238E27FC236}">
              <a16:creationId xmlns="" xmlns:a16="http://schemas.microsoft.com/office/drawing/2014/main" id="{4BE7F64D-82E1-4110-9469-FDAA176C2F60}"/>
            </a:ext>
          </a:extLst>
        </xdr:cNvPr>
        <xdr:cNvSpPr txBox="1"/>
      </xdr:nvSpPr>
      <xdr:spPr>
        <a:xfrm>
          <a:off x="20199427" y="147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60" name="正方形/長方形 359">
          <a:extLst>
            <a:ext uri="{FF2B5EF4-FFF2-40B4-BE49-F238E27FC236}">
              <a16:creationId xmlns="" xmlns:a16="http://schemas.microsoft.com/office/drawing/2014/main" id="{EA14F325-2ACE-4F0F-B353-17732611192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61" name="正方形/長方形 360">
          <a:extLst>
            <a:ext uri="{FF2B5EF4-FFF2-40B4-BE49-F238E27FC236}">
              <a16:creationId xmlns="" xmlns:a16="http://schemas.microsoft.com/office/drawing/2014/main" id="{B111DFE9-97D8-4B42-BF0F-F76F2A483E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62" name="正方形/長方形 361">
          <a:extLst>
            <a:ext uri="{FF2B5EF4-FFF2-40B4-BE49-F238E27FC236}">
              <a16:creationId xmlns="" xmlns:a16="http://schemas.microsoft.com/office/drawing/2014/main" id="{FBC270E0-8E8F-4DF6-9BD2-B9B7B30028A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63" name="正方形/長方形 362">
          <a:extLst>
            <a:ext uri="{FF2B5EF4-FFF2-40B4-BE49-F238E27FC236}">
              <a16:creationId xmlns="" xmlns:a16="http://schemas.microsoft.com/office/drawing/2014/main" id="{89C78E3B-80D1-4484-8381-9BD02C6D77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64" name="正方形/長方形 363">
          <a:extLst>
            <a:ext uri="{FF2B5EF4-FFF2-40B4-BE49-F238E27FC236}">
              <a16:creationId xmlns="" xmlns:a16="http://schemas.microsoft.com/office/drawing/2014/main" id="{08846055-0C9C-451B-8983-73E2F44BEB0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65" name="正方形/長方形 364">
          <a:extLst>
            <a:ext uri="{FF2B5EF4-FFF2-40B4-BE49-F238E27FC236}">
              <a16:creationId xmlns="" xmlns:a16="http://schemas.microsoft.com/office/drawing/2014/main" id="{026A089C-3DF6-4903-83C6-16CD6E9FFF1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66" name="正方形/長方形 365">
          <a:extLst>
            <a:ext uri="{FF2B5EF4-FFF2-40B4-BE49-F238E27FC236}">
              <a16:creationId xmlns="" xmlns:a16="http://schemas.microsoft.com/office/drawing/2014/main" id="{881E9330-D6D0-4C60-AE50-DC441E33669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7" name="正方形/長方形 366">
          <a:extLst>
            <a:ext uri="{FF2B5EF4-FFF2-40B4-BE49-F238E27FC236}">
              <a16:creationId xmlns="" xmlns:a16="http://schemas.microsoft.com/office/drawing/2014/main" id="{7F3080EF-6CE7-4FD6-8976-A74047E552F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68" name="テキスト ボックス 367">
          <a:extLst>
            <a:ext uri="{FF2B5EF4-FFF2-40B4-BE49-F238E27FC236}">
              <a16:creationId xmlns="" xmlns:a16="http://schemas.microsoft.com/office/drawing/2014/main" id="{53A98FF6-D612-45B9-8781-81C78048DC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69" name="直線コネクタ 368">
          <a:extLst>
            <a:ext uri="{FF2B5EF4-FFF2-40B4-BE49-F238E27FC236}">
              <a16:creationId xmlns="" xmlns:a16="http://schemas.microsoft.com/office/drawing/2014/main" id="{28E6ACA7-F6C0-436F-BA2C-6EB0F86FE31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70" name="直線コネクタ 369">
          <a:extLst>
            <a:ext uri="{FF2B5EF4-FFF2-40B4-BE49-F238E27FC236}">
              <a16:creationId xmlns="" xmlns:a16="http://schemas.microsoft.com/office/drawing/2014/main" id="{543B0341-E318-4A2A-8433-820227B1893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71" name="テキスト ボックス 370">
          <a:extLst>
            <a:ext uri="{FF2B5EF4-FFF2-40B4-BE49-F238E27FC236}">
              <a16:creationId xmlns="" xmlns:a16="http://schemas.microsoft.com/office/drawing/2014/main" id="{8345D1F9-C358-47ED-A1AF-C2AD84A296A5}"/>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72" name="直線コネクタ 371">
          <a:extLst>
            <a:ext uri="{FF2B5EF4-FFF2-40B4-BE49-F238E27FC236}">
              <a16:creationId xmlns="" xmlns:a16="http://schemas.microsoft.com/office/drawing/2014/main" id="{9D4A2E92-9AA2-4CD5-AC24-1B01245BC32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73" name="テキスト ボックス 372">
          <a:extLst>
            <a:ext uri="{FF2B5EF4-FFF2-40B4-BE49-F238E27FC236}">
              <a16:creationId xmlns="" xmlns:a16="http://schemas.microsoft.com/office/drawing/2014/main" id="{E74FF52F-EF26-47BD-9823-9BA608325A6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74" name="直線コネクタ 373">
          <a:extLst>
            <a:ext uri="{FF2B5EF4-FFF2-40B4-BE49-F238E27FC236}">
              <a16:creationId xmlns="" xmlns:a16="http://schemas.microsoft.com/office/drawing/2014/main" id="{8AD410F3-6DA0-41F9-88D8-184630165FE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75" name="テキスト ボックス 374">
          <a:extLst>
            <a:ext uri="{FF2B5EF4-FFF2-40B4-BE49-F238E27FC236}">
              <a16:creationId xmlns="" xmlns:a16="http://schemas.microsoft.com/office/drawing/2014/main" id="{210C86CF-4535-4B1F-A82F-1553D94201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76" name="直線コネクタ 375">
          <a:extLst>
            <a:ext uri="{FF2B5EF4-FFF2-40B4-BE49-F238E27FC236}">
              <a16:creationId xmlns="" xmlns:a16="http://schemas.microsoft.com/office/drawing/2014/main" id="{9E7BB8F4-6383-4DAC-8DB8-77CF8B07FA6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77" name="テキスト ボックス 376">
          <a:extLst>
            <a:ext uri="{FF2B5EF4-FFF2-40B4-BE49-F238E27FC236}">
              <a16:creationId xmlns="" xmlns:a16="http://schemas.microsoft.com/office/drawing/2014/main" id="{672DB686-BEEC-4742-BEC6-0CC7A417ACF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78" name="直線コネクタ 377">
          <a:extLst>
            <a:ext uri="{FF2B5EF4-FFF2-40B4-BE49-F238E27FC236}">
              <a16:creationId xmlns="" xmlns:a16="http://schemas.microsoft.com/office/drawing/2014/main" id="{2A634860-6AA5-4872-A337-DDFE10B423F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79" name="テキスト ボックス 378">
          <a:extLst>
            <a:ext uri="{FF2B5EF4-FFF2-40B4-BE49-F238E27FC236}">
              <a16:creationId xmlns="" xmlns:a16="http://schemas.microsoft.com/office/drawing/2014/main" id="{B6855D4A-7A30-413C-A3B5-34403195523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80" name="直線コネクタ 379">
          <a:extLst>
            <a:ext uri="{FF2B5EF4-FFF2-40B4-BE49-F238E27FC236}">
              <a16:creationId xmlns="" xmlns:a16="http://schemas.microsoft.com/office/drawing/2014/main" id="{F06C00CA-6FC7-4CDE-8AEC-2945652963F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81" name="テキスト ボックス 380">
          <a:extLst>
            <a:ext uri="{FF2B5EF4-FFF2-40B4-BE49-F238E27FC236}">
              <a16:creationId xmlns="" xmlns:a16="http://schemas.microsoft.com/office/drawing/2014/main" id="{5B0AC237-AE69-4DE6-8159-7039619320CD}"/>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82" name="直線コネクタ 381">
          <a:extLst>
            <a:ext uri="{FF2B5EF4-FFF2-40B4-BE49-F238E27FC236}">
              <a16:creationId xmlns="" xmlns:a16="http://schemas.microsoft.com/office/drawing/2014/main" id="{23F46F1B-DEDB-4215-8BFC-3C7BBB09E4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83" name="テキスト ボックス 382">
          <a:extLst>
            <a:ext uri="{FF2B5EF4-FFF2-40B4-BE49-F238E27FC236}">
              <a16:creationId xmlns="" xmlns:a16="http://schemas.microsoft.com/office/drawing/2014/main" id="{2A6CAF1C-D2AB-46BB-88CD-7C321F14B004}"/>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84" name="【庁舎】&#10;有形固定資産減価償却率グラフ枠">
          <a:extLst>
            <a:ext uri="{FF2B5EF4-FFF2-40B4-BE49-F238E27FC236}">
              <a16:creationId xmlns="" xmlns:a16="http://schemas.microsoft.com/office/drawing/2014/main" id="{63E9FC31-A664-4C6B-B3B5-D637178A360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385" name="直線コネクタ 384">
          <a:extLst>
            <a:ext uri="{FF2B5EF4-FFF2-40B4-BE49-F238E27FC236}">
              <a16:creationId xmlns="" xmlns:a16="http://schemas.microsoft.com/office/drawing/2014/main" id="{95FAA2B9-E154-42B5-8045-F15B3C8FE4A6}"/>
            </a:ext>
          </a:extLst>
        </xdr:cNvPr>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386" name="【庁舎】&#10;有形固定資産減価償却率最小値テキスト">
          <a:extLst>
            <a:ext uri="{FF2B5EF4-FFF2-40B4-BE49-F238E27FC236}">
              <a16:creationId xmlns="" xmlns:a16="http://schemas.microsoft.com/office/drawing/2014/main" id="{5B977B61-2B53-4813-841A-141D70207613}"/>
            </a:ext>
          </a:extLst>
        </xdr:cNvPr>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387" name="直線コネクタ 386">
          <a:extLst>
            <a:ext uri="{FF2B5EF4-FFF2-40B4-BE49-F238E27FC236}">
              <a16:creationId xmlns="" xmlns:a16="http://schemas.microsoft.com/office/drawing/2014/main" id="{903DEAF8-BE57-44BC-9D81-27A11023A890}"/>
            </a:ext>
          </a:extLst>
        </xdr:cNvPr>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88" name="【庁舎】&#10;有形固定資産減価償却率最大値テキスト">
          <a:extLst>
            <a:ext uri="{FF2B5EF4-FFF2-40B4-BE49-F238E27FC236}">
              <a16:creationId xmlns="" xmlns:a16="http://schemas.microsoft.com/office/drawing/2014/main" id="{3EA8F1E2-F169-47B8-9191-89A3F67EBAE5}"/>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89" name="直線コネクタ 388">
          <a:extLst>
            <a:ext uri="{FF2B5EF4-FFF2-40B4-BE49-F238E27FC236}">
              <a16:creationId xmlns="" xmlns:a16="http://schemas.microsoft.com/office/drawing/2014/main" id="{CFEBA583-6A20-45D6-9B23-6A5439B3DECF}"/>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390" name="【庁舎】&#10;有形固定資産減価償却率平均値テキスト">
          <a:extLst>
            <a:ext uri="{FF2B5EF4-FFF2-40B4-BE49-F238E27FC236}">
              <a16:creationId xmlns="" xmlns:a16="http://schemas.microsoft.com/office/drawing/2014/main" id="{2FCBC960-1C0C-4A1B-BAFD-527BC85C6594}"/>
            </a:ext>
          </a:extLst>
        </xdr:cNvPr>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391" name="フローチャート: 判断 390">
          <a:extLst>
            <a:ext uri="{FF2B5EF4-FFF2-40B4-BE49-F238E27FC236}">
              <a16:creationId xmlns="" xmlns:a16="http://schemas.microsoft.com/office/drawing/2014/main" id="{1DE3FF1D-A9FC-463A-B165-9E4C8CC06954}"/>
            </a:ext>
          </a:extLst>
        </xdr:cNvPr>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392" name="フローチャート: 判断 391">
          <a:extLst>
            <a:ext uri="{FF2B5EF4-FFF2-40B4-BE49-F238E27FC236}">
              <a16:creationId xmlns="" xmlns:a16="http://schemas.microsoft.com/office/drawing/2014/main" id="{443442F8-7A52-4C85-9E67-21931A9BF208}"/>
            </a:ext>
          </a:extLst>
        </xdr:cNvPr>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100165</xdr:rowOff>
    </xdr:from>
    <xdr:ext cx="405111" cy="259045"/>
    <xdr:sp macro="" textlink="">
      <xdr:nvSpPr>
        <xdr:cNvPr id="393" name="n_1aveValue【庁舎】&#10;有形固定資産減価償却率">
          <a:extLst>
            <a:ext uri="{FF2B5EF4-FFF2-40B4-BE49-F238E27FC236}">
              <a16:creationId xmlns="" xmlns:a16="http://schemas.microsoft.com/office/drawing/2014/main" id="{5F831AC2-0149-4874-9E28-DD449CA459D2}"/>
            </a:ext>
          </a:extLst>
        </xdr:cNvPr>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76019</xdr:rowOff>
    </xdr:from>
    <xdr:to>
      <xdr:col>76</xdr:col>
      <xdr:colOff>165100</xdr:colOff>
      <xdr:row>104</xdr:row>
      <xdr:rowOff>6169</xdr:rowOff>
    </xdr:to>
    <xdr:sp macro="" textlink="">
      <xdr:nvSpPr>
        <xdr:cNvPr id="394" name="フローチャート: 判断 393">
          <a:extLst>
            <a:ext uri="{FF2B5EF4-FFF2-40B4-BE49-F238E27FC236}">
              <a16:creationId xmlns="" xmlns:a16="http://schemas.microsoft.com/office/drawing/2014/main" id="{CD3583E6-DF9E-4066-BEE0-320232C6F9F9}"/>
            </a:ext>
          </a:extLst>
        </xdr:cNvPr>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168746</xdr:rowOff>
    </xdr:from>
    <xdr:ext cx="405111" cy="259045"/>
    <xdr:sp macro="" textlink="">
      <xdr:nvSpPr>
        <xdr:cNvPr id="395" name="n_2aveValue【庁舎】&#10;有形固定資産減価償却率">
          <a:extLst>
            <a:ext uri="{FF2B5EF4-FFF2-40B4-BE49-F238E27FC236}">
              <a16:creationId xmlns="" xmlns:a16="http://schemas.microsoft.com/office/drawing/2014/main" id="{D0B15B6A-14E0-4D8C-B1DC-4C2CCF1001DA}"/>
            </a:ext>
          </a:extLst>
        </xdr:cNvPr>
        <xdr:cNvSpPr txBox="1"/>
      </xdr:nvSpPr>
      <xdr:spPr>
        <a:xfrm>
          <a:off x="14389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96" name="テキスト ボックス 395">
          <a:extLst>
            <a:ext uri="{FF2B5EF4-FFF2-40B4-BE49-F238E27FC236}">
              <a16:creationId xmlns="" xmlns:a16="http://schemas.microsoft.com/office/drawing/2014/main" id="{F40C1C85-1E46-42A5-9F81-BCB96E2FAA2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97" name="テキスト ボックス 396">
          <a:extLst>
            <a:ext uri="{FF2B5EF4-FFF2-40B4-BE49-F238E27FC236}">
              <a16:creationId xmlns="" xmlns:a16="http://schemas.microsoft.com/office/drawing/2014/main" id="{1FAC9CE3-4E4D-47F1-A2AB-68FB75F4C2A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98" name="テキスト ボックス 397">
          <a:extLst>
            <a:ext uri="{FF2B5EF4-FFF2-40B4-BE49-F238E27FC236}">
              <a16:creationId xmlns="" xmlns:a16="http://schemas.microsoft.com/office/drawing/2014/main" id="{AD130F0B-F83F-44E3-A92B-EBBEA6349BA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99" name="テキスト ボックス 398">
          <a:extLst>
            <a:ext uri="{FF2B5EF4-FFF2-40B4-BE49-F238E27FC236}">
              <a16:creationId xmlns="" xmlns:a16="http://schemas.microsoft.com/office/drawing/2014/main" id="{C9478DD4-071F-4454-A55A-862E55AD0FB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00" name="テキスト ボックス 399">
          <a:extLst>
            <a:ext uri="{FF2B5EF4-FFF2-40B4-BE49-F238E27FC236}">
              <a16:creationId xmlns="" xmlns:a16="http://schemas.microsoft.com/office/drawing/2014/main" id="{10C0EC7B-5B83-4B32-936F-BAEF26ACE6B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131536</xdr:rowOff>
    </xdr:from>
    <xdr:to>
      <xdr:col>81</xdr:col>
      <xdr:colOff>101600</xdr:colOff>
      <xdr:row>100</xdr:row>
      <xdr:rowOff>61686</xdr:rowOff>
    </xdr:to>
    <xdr:sp macro="" textlink="">
      <xdr:nvSpPr>
        <xdr:cNvPr id="401" name="楕円 400">
          <a:extLst>
            <a:ext uri="{FF2B5EF4-FFF2-40B4-BE49-F238E27FC236}">
              <a16:creationId xmlns="" xmlns:a16="http://schemas.microsoft.com/office/drawing/2014/main" id="{4A9FB27C-927A-41AB-AE1A-7794C4239292}"/>
            </a:ext>
          </a:extLst>
        </xdr:cNvPr>
        <xdr:cNvSpPr/>
      </xdr:nvSpPr>
      <xdr:spPr>
        <a:xfrm>
          <a:off x="154305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99</xdr:row>
      <xdr:rowOff>164193</xdr:rowOff>
    </xdr:from>
    <xdr:to>
      <xdr:col>76</xdr:col>
      <xdr:colOff>165100</xdr:colOff>
      <xdr:row>100</xdr:row>
      <xdr:rowOff>94343</xdr:rowOff>
    </xdr:to>
    <xdr:sp macro="" textlink="">
      <xdr:nvSpPr>
        <xdr:cNvPr id="402" name="楕円 401">
          <a:extLst>
            <a:ext uri="{FF2B5EF4-FFF2-40B4-BE49-F238E27FC236}">
              <a16:creationId xmlns="" xmlns:a16="http://schemas.microsoft.com/office/drawing/2014/main" id="{FCEE99B5-061B-4DF2-A10E-2F39593B2B69}"/>
            </a:ext>
          </a:extLst>
        </xdr:cNvPr>
        <xdr:cNvSpPr/>
      </xdr:nvSpPr>
      <xdr:spPr>
        <a:xfrm>
          <a:off x="14541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10886</xdr:rowOff>
    </xdr:from>
    <xdr:to>
      <xdr:col>81</xdr:col>
      <xdr:colOff>50800</xdr:colOff>
      <xdr:row>100</xdr:row>
      <xdr:rowOff>43543</xdr:rowOff>
    </xdr:to>
    <xdr:cxnSp macro="">
      <xdr:nvCxnSpPr>
        <xdr:cNvPr id="403" name="直線コネクタ 402">
          <a:extLst>
            <a:ext uri="{FF2B5EF4-FFF2-40B4-BE49-F238E27FC236}">
              <a16:creationId xmlns="" xmlns:a16="http://schemas.microsoft.com/office/drawing/2014/main" id="{19B4963D-84CD-45C4-A70B-0E1FA2D036B3}"/>
            </a:ext>
          </a:extLst>
        </xdr:cNvPr>
        <xdr:cNvCxnSpPr/>
      </xdr:nvCxnSpPr>
      <xdr:spPr>
        <a:xfrm flipV="1">
          <a:off x="14592300" y="17155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98</xdr:row>
      <xdr:rowOff>78213</xdr:rowOff>
    </xdr:from>
    <xdr:ext cx="405111" cy="259045"/>
    <xdr:sp macro="" textlink="">
      <xdr:nvSpPr>
        <xdr:cNvPr id="404" name="n_1mainValue【庁舎】&#10;有形固定資産減価償却率">
          <a:extLst>
            <a:ext uri="{FF2B5EF4-FFF2-40B4-BE49-F238E27FC236}">
              <a16:creationId xmlns="" xmlns:a16="http://schemas.microsoft.com/office/drawing/2014/main" id="{19A1602E-0854-48CD-BFC6-281CB444A532}"/>
            </a:ext>
          </a:extLst>
        </xdr:cNvPr>
        <xdr:cNvSpPr txBox="1"/>
      </xdr:nvSpPr>
      <xdr:spPr>
        <a:xfrm>
          <a:off x="15266044" y="1688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110870</xdr:rowOff>
    </xdr:from>
    <xdr:ext cx="405111" cy="259045"/>
    <xdr:sp macro="" textlink="">
      <xdr:nvSpPr>
        <xdr:cNvPr id="405" name="n_2mainValue【庁舎】&#10;有形固定資産減価償却率">
          <a:extLst>
            <a:ext uri="{FF2B5EF4-FFF2-40B4-BE49-F238E27FC236}">
              <a16:creationId xmlns="" xmlns:a16="http://schemas.microsoft.com/office/drawing/2014/main" id="{B8146496-71C7-481B-A1FF-BF80433E7613}"/>
            </a:ext>
          </a:extLst>
        </xdr:cNvPr>
        <xdr:cNvSpPr txBox="1"/>
      </xdr:nvSpPr>
      <xdr:spPr>
        <a:xfrm>
          <a:off x="14389744" y="1691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6" name="正方形/長方形 405">
          <a:extLst>
            <a:ext uri="{FF2B5EF4-FFF2-40B4-BE49-F238E27FC236}">
              <a16:creationId xmlns="" xmlns:a16="http://schemas.microsoft.com/office/drawing/2014/main" id="{C6E40BB7-CE8A-47AC-B48F-55C21BF08CB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7" name="正方形/長方形 406">
          <a:extLst>
            <a:ext uri="{FF2B5EF4-FFF2-40B4-BE49-F238E27FC236}">
              <a16:creationId xmlns="" xmlns:a16="http://schemas.microsoft.com/office/drawing/2014/main" id="{8F3DFB2E-3700-4214-93DD-2D83C436AE2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8" name="正方形/長方形 407">
          <a:extLst>
            <a:ext uri="{FF2B5EF4-FFF2-40B4-BE49-F238E27FC236}">
              <a16:creationId xmlns="" xmlns:a16="http://schemas.microsoft.com/office/drawing/2014/main" id="{93296F6F-F976-4873-B509-6F58354D3C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9" name="正方形/長方形 408">
          <a:extLst>
            <a:ext uri="{FF2B5EF4-FFF2-40B4-BE49-F238E27FC236}">
              <a16:creationId xmlns="" xmlns:a16="http://schemas.microsoft.com/office/drawing/2014/main" id="{B13792DC-211F-4F28-B2C7-A08429C1736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10" name="正方形/長方形 409">
          <a:extLst>
            <a:ext uri="{FF2B5EF4-FFF2-40B4-BE49-F238E27FC236}">
              <a16:creationId xmlns="" xmlns:a16="http://schemas.microsoft.com/office/drawing/2014/main" id="{9432B237-C424-47A6-ACE5-44B814987BE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11" name="正方形/長方形 410">
          <a:extLst>
            <a:ext uri="{FF2B5EF4-FFF2-40B4-BE49-F238E27FC236}">
              <a16:creationId xmlns="" xmlns:a16="http://schemas.microsoft.com/office/drawing/2014/main" id="{BED99E24-83E2-472B-B285-C644910C0BC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2" name="正方形/長方形 411">
          <a:extLst>
            <a:ext uri="{FF2B5EF4-FFF2-40B4-BE49-F238E27FC236}">
              <a16:creationId xmlns="" xmlns:a16="http://schemas.microsoft.com/office/drawing/2014/main" id="{26C6537D-FB33-4317-A1A1-493242C4F46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3" name="正方形/長方形 412">
          <a:extLst>
            <a:ext uri="{FF2B5EF4-FFF2-40B4-BE49-F238E27FC236}">
              <a16:creationId xmlns="" xmlns:a16="http://schemas.microsoft.com/office/drawing/2014/main" id="{2CE2EFAC-1D1A-41F0-A2CD-358279BBD2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4" name="テキスト ボックス 413">
          <a:extLst>
            <a:ext uri="{FF2B5EF4-FFF2-40B4-BE49-F238E27FC236}">
              <a16:creationId xmlns="" xmlns:a16="http://schemas.microsoft.com/office/drawing/2014/main" id="{EFE4FFE6-F224-4CBF-A4D9-3460A4A7C3D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5" name="直線コネクタ 414">
          <a:extLst>
            <a:ext uri="{FF2B5EF4-FFF2-40B4-BE49-F238E27FC236}">
              <a16:creationId xmlns="" xmlns:a16="http://schemas.microsoft.com/office/drawing/2014/main" id="{E6D64188-8749-4429-A99E-1AED7D2271F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16" name="直線コネクタ 415">
          <a:extLst>
            <a:ext uri="{FF2B5EF4-FFF2-40B4-BE49-F238E27FC236}">
              <a16:creationId xmlns="" xmlns:a16="http://schemas.microsoft.com/office/drawing/2014/main" id="{71A855DF-E91B-42DC-97F3-C3A35269884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7" name="テキスト ボックス 416">
          <a:extLst>
            <a:ext uri="{FF2B5EF4-FFF2-40B4-BE49-F238E27FC236}">
              <a16:creationId xmlns="" xmlns:a16="http://schemas.microsoft.com/office/drawing/2014/main" id="{0C6555E1-B786-4391-BA4D-00372F8205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8" name="直線コネクタ 417">
          <a:extLst>
            <a:ext uri="{FF2B5EF4-FFF2-40B4-BE49-F238E27FC236}">
              <a16:creationId xmlns="" xmlns:a16="http://schemas.microsoft.com/office/drawing/2014/main" id="{FBCABAB0-C1CC-4A0F-A9DD-43140AF49A6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9" name="テキスト ボックス 418">
          <a:extLst>
            <a:ext uri="{FF2B5EF4-FFF2-40B4-BE49-F238E27FC236}">
              <a16:creationId xmlns="" xmlns:a16="http://schemas.microsoft.com/office/drawing/2014/main" id="{E82DCC9D-2052-42BD-B32B-ABBF068AFBE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20" name="直線コネクタ 419">
          <a:extLst>
            <a:ext uri="{FF2B5EF4-FFF2-40B4-BE49-F238E27FC236}">
              <a16:creationId xmlns="" xmlns:a16="http://schemas.microsoft.com/office/drawing/2014/main" id="{3E2A47E0-249F-4B34-AC64-00ECD6BA01E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21" name="テキスト ボックス 420">
          <a:extLst>
            <a:ext uri="{FF2B5EF4-FFF2-40B4-BE49-F238E27FC236}">
              <a16:creationId xmlns="" xmlns:a16="http://schemas.microsoft.com/office/drawing/2014/main" id="{209CB067-6CBB-49B6-83E0-5E581724E85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22" name="直線コネクタ 421">
          <a:extLst>
            <a:ext uri="{FF2B5EF4-FFF2-40B4-BE49-F238E27FC236}">
              <a16:creationId xmlns="" xmlns:a16="http://schemas.microsoft.com/office/drawing/2014/main" id="{E3900CDD-6F5A-4318-BD99-8F18BF3B2F3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23" name="テキスト ボックス 422">
          <a:extLst>
            <a:ext uri="{FF2B5EF4-FFF2-40B4-BE49-F238E27FC236}">
              <a16:creationId xmlns="" xmlns:a16="http://schemas.microsoft.com/office/drawing/2014/main" id="{015617AF-8A09-4E9F-9FC2-D86CFBBD2B8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24" name="直線コネクタ 423">
          <a:extLst>
            <a:ext uri="{FF2B5EF4-FFF2-40B4-BE49-F238E27FC236}">
              <a16:creationId xmlns="" xmlns:a16="http://schemas.microsoft.com/office/drawing/2014/main" id="{EF44E94C-36FE-40A2-9B82-C6432CA117E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25" name="テキスト ボックス 424">
          <a:extLst>
            <a:ext uri="{FF2B5EF4-FFF2-40B4-BE49-F238E27FC236}">
              <a16:creationId xmlns="" xmlns:a16="http://schemas.microsoft.com/office/drawing/2014/main" id="{11E2D832-FF88-414E-9776-C287DE63D8D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6" name="直線コネクタ 425">
          <a:extLst>
            <a:ext uri="{FF2B5EF4-FFF2-40B4-BE49-F238E27FC236}">
              <a16:creationId xmlns="" xmlns:a16="http://schemas.microsoft.com/office/drawing/2014/main" id="{1359E3CA-27DD-4CE1-A438-4E194A7EF6F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27" name="テキスト ボックス 426">
          <a:extLst>
            <a:ext uri="{FF2B5EF4-FFF2-40B4-BE49-F238E27FC236}">
              <a16:creationId xmlns="" xmlns:a16="http://schemas.microsoft.com/office/drawing/2014/main" id="{FFB80647-6858-47C2-AA00-8675AACF12B6}"/>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8" name="【庁舎】&#10;一人当たり面積グラフ枠">
          <a:extLst>
            <a:ext uri="{FF2B5EF4-FFF2-40B4-BE49-F238E27FC236}">
              <a16:creationId xmlns="" xmlns:a16="http://schemas.microsoft.com/office/drawing/2014/main" id="{22D24C74-9170-43E9-A845-4E06C472BA5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429" name="直線コネクタ 428">
          <a:extLst>
            <a:ext uri="{FF2B5EF4-FFF2-40B4-BE49-F238E27FC236}">
              <a16:creationId xmlns="" xmlns:a16="http://schemas.microsoft.com/office/drawing/2014/main" id="{AD53D707-B847-4F74-A00A-96B5B9C689B1}"/>
            </a:ext>
          </a:extLst>
        </xdr:cNvPr>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430" name="【庁舎】&#10;一人当たり面積最小値テキスト">
          <a:extLst>
            <a:ext uri="{FF2B5EF4-FFF2-40B4-BE49-F238E27FC236}">
              <a16:creationId xmlns="" xmlns:a16="http://schemas.microsoft.com/office/drawing/2014/main" id="{18838853-71A9-4044-B1BA-A55EF8B37704}"/>
            </a:ext>
          </a:extLst>
        </xdr:cNvPr>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431" name="直線コネクタ 430">
          <a:extLst>
            <a:ext uri="{FF2B5EF4-FFF2-40B4-BE49-F238E27FC236}">
              <a16:creationId xmlns="" xmlns:a16="http://schemas.microsoft.com/office/drawing/2014/main" id="{8DD26748-30A0-40F5-9DBA-AC4894A45326}"/>
            </a:ext>
          </a:extLst>
        </xdr:cNvPr>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432" name="【庁舎】&#10;一人当たり面積最大値テキスト">
          <a:extLst>
            <a:ext uri="{FF2B5EF4-FFF2-40B4-BE49-F238E27FC236}">
              <a16:creationId xmlns="" xmlns:a16="http://schemas.microsoft.com/office/drawing/2014/main" id="{15BA7103-B132-42F9-84B5-D620C0881060}"/>
            </a:ext>
          </a:extLst>
        </xdr:cNvPr>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433" name="直線コネクタ 432">
          <a:extLst>
            <a:ext uri="{FF2B5EF4-FFF2-40B4-BE49-F238E27FC236}">
              <a16:creationId xmlns="" xmlns:a16="http://schemas.microsoft.com/office/drawing/2014/main" id="{2C9BB0DB-E38C-45F1-B546-529CAA93F219}"/>
            </a:ext>
          </a:extLst>
        </xdr:cNvPr>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141558</xdr:rowOff>
    </xdr:from>
    <xdr:ext cx="469744" cy="259045"/>
    <xdr:sp macro="" textlink="">
      <xdr:nvSpPr>
        <xdr:cNvPr id="434" name="【庁舎】&#10;一人当たり面積平均値テキスト">
          <a:extLst>
            <a:ext uri="{FF2B5EF4-FFF2-40B4-BE49-F238E27FC236}">
              <a16:creationId xmlns="" xmlns:a16="http://schemas.microsoft.com/office/drawing/2014/main" id="{015DE97E-28BE-454D-8616-27D5FD2F7720}"/>
            </a:ext>
          </a:extLst>
        </xdr:cNvPr>
        <xdr:cNvSpPr txBox="1"/>
      </xdr:nvSpPr>
      <xdr:spPr>
        <a:xfrm>
          <a:off x="22199600" y="18486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435" name="フローチャート: 判断 434">
          <a:extLst>
            <a:ext uri="{FF2B5EF4-FFF2-40B4-BE49-F238E27FC236}">
              <a16:creationId xmlns="" xmlns:a16="http://schemas.microsoft.com/office/drawing/2014/main" id="{82F8A7C6-CB26-41C9-976B-7151B3645A3E}"/>
            </a:ext>
          </a:extLst>
        </xdr:cNvPr>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436" name="フローチャート: 判断 435">
          <a:extLst>
            <a:ext uri="{FF2B5EF4-FFF2-40B4-BE49-F238E27FC236}">
              <a16:creationId xmlns="" xmlns:a16="http://schemas.microsoft.com/office/drawing/2014/main" id="{E182FC9B-1F80-4C84-A06D-E39F4D562862}"/>
            </a:ext>
          </a:extLst>
        </xdr:cNvPr>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117239</xdr:rowOff>
    </xdr:from>
    <xdr:ext cx="469744" cy="259045"/>
    <xdr:sp macro="" textlink="">
      <xdr:nvSpPr>
        <xdr:cNvPr id="437" name="n_1aveValue【庁舎】&#10;一人当たり面積">
          <a:extLst>
            <a:ext uri="{FF2B5EF4-FFF2-40B4-BE49-F238E27FC236}">
              <a16:creationId xmlns="" xmlns:a16="http://schemas.microsoft.com/office/drawing/2014/main" id="{A3FA83FE-FB55-467B-BEE7-D03E40436AE6}"/>
            </a:ext>
          </a:extLst>
        </xdr:cNvPr>
        <xdr:cNvSpPr txBox="1"/>
      </xdr:nvSpPr>
      <xdr:spPr>
        <a:xfrm>
          <a:off x="21075727" y="18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13399</xdr:rowOff>
    </xdr:from>
    <xdr:to>
      <xdr:col>107</xdr:col>
      <xdr:colOff>101600</xdr:colOff>
      <xdr:row>108</xdr:row>
      <xdr:rowOff>114999</xdr:rowOff>
    </xdr:to>
    <xdr:sp macro="" textlink="">
      <xdr:nvSpPr>
        <xdr:cNvPr id="438" name="フローチャート: 判断 437">
          <a:extLst>
            <a:ext uri="{FF2B5EF4-FFF2-40B4-BE49-F238E27FC236}">
              <a16:creationId xmlns="" xmlns:a16="http://schemas.microsoft.com/office/drawing/2014/main" id="{2256617A-39B7-49A6-90A7-CE0BFD905701}"/>
            </a:ext>
          </a:extLst>
        </xdr:cNvPr>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131526</xdr:rowOff>
    </xdr:from>
    <xdr:ext cx="469744" cy="259045"/>
    <xdr:sp macro="" textlink="">
      <xdr:nvSpPr>
        <xdr:cNvPr id="439" name="n_2aveValue【庁舎】&#10;一人当たり面積">
          <a:extLst>
            <a:ext uri="{FF2B5EF4-FFF2-40B4-BE49-F238E27FC236}">
              <a16:creationId xmlns="" xmlns:a16="http://schemas.microsoft.com/office/drawing/2014/main" id="{98DE516E-2D7C-407E-8916-E66606DA8E94}"/>
            </a:ext>
          </a:extLst>
        </xdr:cNvPr>
        <xdr:cNvSpPr txBox="1"/>
      </xdr:nvSpPr>
      <xdr:spPr>
        <a:xfrm>
          <a:off x="20199427" y="1830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40" name="テキスト ボックス 439">
          <a:extLst>
            <a:ext uri="{FF2B5EF4-FFF2-40B4-BE49-F238E27FC236}">
              <a16:creationId xmlns="" xmlns:a16="http://schemas.microsoft.com/office/drawing/2014/main" id="{3C62AD5F-82FE-47F8-9A01-1996D5786E9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1" name="テキスト ボックス 440">
          <a:extLst>
            <a:ext uri="{FF2B5EF4-FFF2-40B4-BE49-F238E27FC236}">
              <a16:creationId xmlns="" xmlns:a16="http://schemas.microsoft.com/office/drawing/2014/main" id="{157A18FD-7ECF-46D4-87DA-DEEE5E5B95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2" name="テキスト ボックス 441">
          <a:extLst>
            <a:ext uri="{FF2B5EF4-FFF2-40B4-BE49-F238E27FC236}">
              <a16:creationId xmlns="" xmlns:a16="http://schemas.microsoft.com/office/drawing/2014/main" id="{85C234D6-2FDC-44BB-997C-53B34EE5345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3" name="テキスト ボックス 442">
          <a:extLst>
            <a:ext uri="{FF2B5EF4-FFF2-40B4-BE49-F238E27FC236}">
              <a16:creationId xmlns="" xmlns:a16="http://schemas.microsoft.com/office/drawing/2014/main" id="{14F0DEFF-8C8D-4652-9F64-B35BD59015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4" name="テキスト ボックス 443">
          <a:extLst>
            <a:ext uri="{FF2B5EF4-FFF2-40B4-BE49-F238E27FC236}">
              <a16:creationId xmlns="" xmlns:a16="http://schemas.microsoft.com/office/drawing/2014/main" id="{2D48C9E7-D4B6-4F51-95B0-97E331AF478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32068</xdr:rowOff>
    </xdr:from>
    <xdr:to>
      <xdr:col>112</xdr:col>
      <xdr:colOff>38100</xdr:colOff>
      <xdr:row>108</xdr:row>
      <xdr:rowOff>133668</xdr:rowOff>
    </xdr:to>
    <xdr:sp macro="" textlink="">
      <xdr:nvSpPr>
        <xdr:cNvPr id="445" name="楕円 444">
          <a:extLst>
            <a:ext uri="{FF2B5EF4-FFF2-40B4-BE49-F238E27FC236}">
              <a16:creationId xmlns="" xmlns:a16="http://schemas.microsoft.com/office/drawing/2014/main" id="{AE6E5A45-9A87-4BAC-AF60-9416F86299F7}"/>
            </a:ext>
          </a:extLst>
        </xdr:cNvPr>
        <xdr:cNvSpPr/>
      </xdr:nvSpPr>
      <xdr:spPr>
        <a:xfrm>
          <a:off x="21272500" y="1854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33592</xdr:rowOff>
    </xdr:from>
    <xdr:to>
      <xdr:col>107</xdr:col>
      <xdr:colOff>101600</xdr:colOff>
      <xdr:row>108</xdr:row>
      <xdr:rowOff>135192</xdr:rowOff>
    </xdr:to>
    <xdr:sp macro="" textlink="">
      <xdr:nvSpPr>
        <xdr:cNvPr id="446" name="楕円 445">
          <a:extLst>
            <a:ext uri="{FF2B5EF4-FFF2-40B4-BE49-F238E27FC236}">
              <a16:creationId xmlns="" xmlns:a16="http://schemas.microsoft.com/office/drawing/2014/main" id="{178DEB62-4C9A-4E20-B3A2-2ADA72A0A465}"/>
            </a:ext>
          </a:extLst>
        </xdr:cNvPr>
        <xdr:cNvSpPr/>
      </xdr:nvSpPr>
      <xdr:spPr>
        <a:xfrm>
          <a:off x="20383500" y="1855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82868</xdr:rowOff>
    </xdr:from>
    <xdr:to>
      <xdr:col>111</xdr:col>
      <xdr:colOff>177800</xdr:colOff>
      <xdr:row>108</xdr:row>
      <xdr:rowOff>84392</xdr:rowOff>
    </xdr:to>
    <xdr:cxnSp macro="">
      <xdr:nvCxnSpPr>
        <xdr:cNvPr id="447" name="直線コネクタ 446">
          <a:extLst>
            <a:ext uri="{FF2B5EF4-FFF2-40B4-BE49-F238E27FC236}">
              <a16:creationId xmlns="" xmlns:a16="http://schemas.microsoft.com/office/drawing/2014/main" id="{73A49B44-A462-4160-B6E7-7C32847E56CD}"/>
            </a:ext>
          </a:extLst>
        </xdr:cNvPr>
        <xdr:cNvCxnSpPr/>
      </xdr:nvCxnSpPr>
      <xdr:spPr>
        <a:xfrm flipV="1">
          <a:off x="20434300" y="1859946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124795</xdr:rowOff>
    </xdr:from>
    <xdr:ext cx="469744" cy="259045"/>
    <xdr:sp macro="" textlink="">
      <xdr:nvSpPr>
        <xdr:cNvPr id="448" name="n_1mainValue【庁舎】&#10;一人当たり面積">
          <a:extLst>
            <a:ext uri="{FF2B5EF4-FFF2-40B4-BE49-F238E27FC236}">
              <a16:creationId xmlns="" xmlns:a16="http://schemas.microsoft.com/office/drawing/2014/main" id="{29D37064-0C96-4135-B012-4E63B13D7D33}"/>
            </a:ext>
          </a:extLst>
        </xdr:cNvPr>
        <xdr:cNvSpPr txBox="1"/>
      </xdr:nvSpPr>
      <xdr:spPr>
        <a:xfrm>
          <a:off x="21075727" y="1864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126319</xdr:rowOff>
    </xdr:from>
    <xdr:ext cx="469744" cy="259045"/>
    <xdr:sp macro="" textlink="">
      <xdr:nvSpPr>
        <xdr:cNvPr id="449" name="n_2mainValue【庁舎】&#10;一人当たり面積">
          <a:extLst>
            <a:ext uri="{FF2B5EF4-FFF2-40B4-BE49-F238E27FC236}">
              <a16:creationId xmlns="" xmlns:a16="http://schemas.microsoft.com/office/drawing/2014/main" id="{BBD923FC-62D9-4FC6-8083-E6BD97F6BE4A}"/>
            </a:ext>
          </a:extLst>
        </xdr:cNvPr>
        <xdr:cNvSpPr txBox="1"/>
      </xdr:nvSpPr>
      <xdr:spPr>
        <a:xfrm>
          <a:off x="20199427" y="1864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0" name="正方形/長方形 449">
          <a:extLst>
            <a:ext uri="{FF2B5EF4-FFF2-40B4-BE49-F238E27FC236}">
              <a16:creationId xmlns="" xmlns:a16="http://schemas.microsoft.com/office/drawing/2014/main" id="{BB2BC65F-8096-4B43-9C00-715EC2F4813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1" name="正方形/長方形 450">
          <a:extLst>
            <a:ext uri="{FF2B5EF4-FFF2-40B4-BE49-F238E27FC236}">
              <a16:creationId xmlns="" xmlns:a16="http://schemas.microsoft.com/office/drawing/2014/main" id="{BF8D9741-DAA2-47CA-91B9-44CE1C36C2E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2" name="テキスト ボックス 451">
          <a:extLst>
            <a:ext uri="{FF2B5EF4-FFF2-40B4-BE49-F238E27FC236}">
              <a16:creationId xmlns="" xmlns:a16="http://schemas.microsoft.com/office/drawing/2014/main" id="{BA937807-772E-4A89-8A29-9419C826AF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庁舎や保健センターを含む多くの施設については、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を超えており、長寿命化や建替等を検討する必要がある。中でも庁舎については同率が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96%</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と著しく高く、今後の対応について早急な結論が求められている。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年度算定については、令和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年度頃の算定完了を</a:t>
          </a:r>
          <a:r>
            <a:rPr kumimoji="1" lang="ja-JP" altLang="en-US" sz="1300">
              <a:latin typeface="ＭＳ Ｐゴシック" panose="020B0600070205080204" pitchFamily="50" charset="-128"/>
              <a:ea typeface="ＭＳ Ｐゴシック" panose="020B0600070205080204" pitchFamily="50" charset="-128"/>
            </a:rPr>
            <a:t>目標に作業を進めている状況である。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0.8" zeroHeight="1"/>
  <cols>
    <col min="1" max="11" width="2.109375" style="159" customWidth="1"/>
    <col min="12" max="12" width="2.21875" style="159" customWidth="1"/>
    <col min="13" max="17" width="2.33203125" style="159" customWidth="1"/>
    <col min="18" max="119" width="2.109375" style="159" customWidth="1"/>
    <col min="120" max="16384" width="0" style="159" hidden="1"/>
  </cols>
  <sheetData>
    <row r="1" spans="1:119" ht="33" customHeight="1">
      <c r="B1" s="373" t="s">
        <v>74</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160"/>
      <c r="DK1" s="160"/>
      <c r="DL1" s="160"/>
      <c r="DM1" s="160"/>
      <c r="DN1" s="160"/>
      <c r="DO1" s="160"/>
    </row>
    <row r="2" spans="1:119" ht="24" thickBot="1">
      <c r="B2" s="161" t="s">
        <v>75</v>
      </c>
      <c r="C2" s="161"/>
      <c r="D2" s="162"/>
    </row>
    <row r="3" spans="1:119" ht="18.75" customHeight="1" thickBot="1">
      <c r="A3" s="160"/>
      <c r="B3" s="374" t="s">
        <v>76</v>
      </c>
      <c r="C3" s="375"/>
      <c r="D3" s="375"/>
      <c r="E3" s="376"/>
      <c r="F3" s="376"/>
      <c r="G3" s="376"/>
      <c r="H3" s="376"/>
      <c r="I3" s="376"/>
      <c r="J3" s="376"/>
      <c r="K3" s="376"/>
      <c r="L3" s="376" t="s">
        <v>77</v>
      </c>
      <c r="M3" s="376"/>
      <c r="N3" s="376"/>
      <c r="O3" s="376"/>
      <c r="P3" s="376"/>
      <c r="Q3" s="376"/>
      <c r="R3" s="383"/>
      <c r="S3" s="383"/>
      <c r="T3" s="383"/>
      <c r="U3" s="383"/>
      <c r="V3" s="384"/>
      <c r="W3" s="358" t="s">
        <v>78</v>
      </c>
      <c r="X3" s="359"/>
      <c r="Y3" s="359"/>
      <c r="Z3" s="359"/>
      <c r="AA3" s="359"/>
      <c r="AB3" s="375"/>
      <c r="AC3" s="383" t="s">
        <v>79</v>
      </c>
      <c r="AD3" s="359"/>
      <c r="AE3" s="359"/>
      <c r="AF3" s="359"/>
      <c r="AG3" s="359"/>
      <c r="AH3" s="359"/>
      <c r="AI3" s="359"/>
      <c r="AJ3" s="359"/>
      <c r="AK3" s="359"/>
      <c r="AL3" s="360"/>
      <c r="AM3" s="358" t="s">
        <v>80</v>
      </c>
      <c r="AN3" s="359"/>
      <c r="AO3" s="359"/>
      <c r="AP3" s="359"/>
      <c r="AQ3" s="359"/>
      <c r="AR3" s="359"/>
      <c r="AS3" s="359"/>
      <c r="AT3" s="359"/>
      <c r="AU3" s="359"/>
      <c r="AV3" s="359"/>
      <c r="AW3" s="359"/>
      <c r="AX3" s="360"/>
      <c r="AY3" s="395" t="s">
        <v>1</v>
      </c>
      <c r="AZ3" s="396"/>
      <c r="BA3" s="396"/>
      <c r="BB3" s="396"/>
      <c r="BC3" s="396"/>
      <c r="BD3" s="396"/>
      <c r="BE3" s="396"/>
      <c r="BF3" s="396"/>
      <c r="BG3" s="396"/>
      <c r="BH3" s="396"/>
      <c r="BI3" s="396"/>
      <c r="BJ3" s="396"/>
      <c r="BK3" s="396"/>
      <c r="BL3" s="396"/>
      <c r="BM3" s="397"/>
      <c r="BN3" s="358" t="s">
        <v>81</v>
      </c>
      <c r="BO3" s="359"/>
      <c r="BP3" s="359"/>
      <c r="BQ3" s="359"/>
      <c r="BR3" s="359"/>
      <c r="BS3" s="359"/>
      <c r="BT3" s="359"/>
      <c r="BU3" s="360"/>
      <c r="BV3" s="358" t="s">
        <v>82</v>
      </c>
      <c r="BW3" s="359"/>
      <c r="BX3" s="359"/>
      <c r="BY3" s="359"/>
      <c r="BZ3" s="359"/>
      <c r="CA3" s="359"/>
      <c r="CB3" s="359"/>
      <c r="CC3" s="360"/>
      <c r="CD3" s="395" t="s">
        <v>1</v>
      </c>
      <c r="CE3" s="396"/>
      <c r="CF3" s="396"/>
      <c r="CG3" s="396"/>
      <c r="CH3" s="396"/>
      <c r="CI3" s="396"/>
      <c r="CJ3" s="396"/>
      <c r="CK3" s="396"/>
      <c r="CL3" s="396"/>
      <c r="CM3" s="396"/>
      <c r="CN3" s="396"/>
      <c r="CO3" s="396"/>
      <c r="CP3" s="396"/>
      <c r="CQ3" s="396"/>
      <c r="CR3" s="396"/>
      <c r="CS3" s="397"/>
      <c r="CT3" s="358" t="s">
        <v>83</v>
      </c>
      <c r="CU3" s="359"/>
      <c r="CV3" s="359"/>
      <c r="CW3" s="359"/>
      <c r="CX3" s="359"/>
      <c r="CY3" s="359"/>
      <c r="CZ3" s="359"/>
      <c r="DA3" s="360"/>
      <c r="DB3" s="358" t="s">
        <v>84</v>
      </c>
      <c r="DC3" s="359"/>
      <c r="DD3" s="359"/>
      <c r="DE3" s="359"/>
      <c r="DF3" s="359"/>
      <c r="DG3" s="359"/>
      <c r="DH3" s="359"/>
      <c r="DI3" s="360"/>
    </row>
    <row r="4" spans="1:119" ht="18.75" customHeight="1">
      <c r="A4" s="16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85</v>
      </c>
      <c r="AZ4" s="362"/>
      <c r="BA4" s="362"/>
      <c r="BB4" s="362"/>
      <c r="BC4" s="362"/>
      <c r="BD4" s="362"/>
      <c r="BE4" s="362"/>
      <c r="BF4" s="362"/>
      <c r="BG4" s="362"/>
      <c r="BH4" s="362"/>
      <c r="BI4" s="362"/>
      <c r="BJ4" s="362"/>
      <c r="BK4" s="362"/>
      <c r="BL4" s="362"/>
      <c r="BM4" s="363"/>
      <c r="BN4" s="364">
        <v>5830634</v>
      </c>
      <c r="BO4" s="365"/>
      <c r="BP4" s="365"/>
      <c r="BQ4" s="365"/>
      <c r="BR4" s="365"/>
      <c r="BS4" s="365"/>
      <c r="BT4" s="365"/>
      <c r="BU4" s="366"/>
      <c r="BV4" s="364">
        <v>5605005</v>
      </c>
      <c r="BW4" s="365"/>
      <c r="BX4" s="365"/>
      <c r="BY4" s="365"/>
      <c r="BZ4" s="365"/>
      <c r="CA4" s="365"/>
      <c r="CB4" s="365"/>
      <c r="CC4" s="366"/>
      <c r="CD4" s="367" t="s">
        <v>86</v>
      </c>
      <c r="CE4" s="368"/>
      <c r="CF4" s="368"/>
      <c r="CG4" s="368"/>
      <c r="CH4" s="368"/>
      <c r="CI4" s="368"/>
      <c r="CJ4" s="368"/>
      <c r="CK4" s="368"/>
      <c r="CL4" s="368"/>
      <c r="CM4" s="368"/>
      <c r="CN4" s="368"/>
      <c r="CO4" s="368"/>
      <c r="CP4" s="368"/>
      <c r="CQ4" s="368"/>
      <c r="CR4" s="368"/>
      <c r="CS4" s="369"/>
      <c r="CT4" s="370">
        <v>9</v>
      </c>
      <c r="CU4" s="371"/>
      <c r="CV4" s="371"/>
      <c r="CW4" s="371"/>
      <c r="CX4" s="371"/>
      <c r="CY4" s="371"/>
      <c r="CZ4" s="371"/>
      <c r="DA4" s="372"/>
      <c r="DB4" s="370">
        <v>9.9</v>
      </c>
      <c r="DC4" s="371"/>
      <c r="DD4" s="371"/>
      <c r="DE4" s="371"/>
      <c r="DF4" s="371"/>
      <c r="DG4" s="371"/>
      <c r="DH4" s="371"/>
      <c r="DI4" s="372"/>
    </row>
    <row r="5" spans="1:119" ht="18.75" customHeight="1">
      <c r="A5" s="16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30" t="s">
        <v>87</v>
      </c>
      <c r="AN5" s="431"/>
      <c r="AO5" s="431"/>
      <c r="AP5" s="431"/>
      <c r="AQ5" s="431"/>
      <c r="AR5" s="431"/>
      <c r="AS5" s="431"/>
      <c r="AT5" s="432"/>
      <c r="AU5" s="433" t="s">
        <v>88</v>
      </c>
      <c r="AV5" s="434"/>
      <c r="AW5" s="434"/>
      <c r="AX5" s="434"/>
      <c r="AY5" s="435" t="s">
        <v>89</v>
      </c>
      <c r="AZ5" s="436"/>
      <c r="BA5" s="436"/>
      <c r="BB5" s="436"/>
      <c r="BC5" s="436"/>
      <c r="BD5" s="436"/>
      <c r="BE5" s="436"/>
      <c r="BF5" s="436"/>
      <c r="BG5" s="436"/>
      <c r="BH5" s="436"/>
      <c r="BI5" s="436"/>
      <c r="BJ5" s="436"/>
      <c r="BK5" s="436"/>
      <c r="BL5" s="436"/>
      <c r="BM5" s="437"/>
      <c r="BN5" s="401">
        <v>5598797</v>
      </c>
      <c r="BO5" s="402"/>
      <c r="BP5" s="402"/>
      <c r="BQ5" s="402"/>
      <c r="BR5" s="402"/>
      <c r="BS5" s="402"/>
      <c r="BT5" s="402"/>
      <c r="BU5" s="403"/>
      <c r="BV5" s="401">
        <v>5308167</v>
      </c>
      <c r="BW5" s="402"/>
      <c r="BX5" s="402"/>
      <c r="BY5" s="402"/>
      <c r="BZ5" s="402"/>
      <c r="CA5" s="402"/>
      <c r="CB5" s="402"/>
      <c r="CC5" s="403"/>
      <c r="CD5" s="404" t="s">
        <v>90</v>
      </c>
      <c r="CE5" s="405"/>
      <c r="CF5" s="405"/>
      <c r="CG5" s="405"/>
      <c r="CH5" s="405"/>
      <c r="CI5" s="405"/>
      <c r="CJ5" s="405"/>
      <c r="CK5" s="405"/>
      <c r="CL5" s="405"/>
      <c r="CM5" s="405"/>
      <c r="CN5" s="405"/>
      <c r="CO5" s="405"/>
      <c r="CP5" s="405"/>
      <c r="CQ5" s="405"/>
      <c r="CR5" s="405"/>
      <c r="CS5" s="406"/>
      <c r="CT5" s="398">
        <v>84.9</v>
      </c>
      <c r="CU5" s="399"/>
      <c r="CV5" s="399"/>
      <c r="CW5" s="399"/>
      <c r="CX5" s="399"/>
      <c r="CY5" s="399"/>
      <c r="CZ5" s="399"/>
      <c r="DA5" s="400"/>
      <c r="DB5" s="398">
        <v>85.1</v>
      </c>
      <c r="DC5" s="399"/>
      <c r="DD5" s="399"/>
      <c r="DE5" s="399"/>
      <c r="DF5" s="399"/>
      <c r="DG5" s="399"/>
      <c r="DH5" s="399"/>
      <c r="DI5" s="400"/>
    </row>
    <row r="6" spans="1:119" ht="18.75" customHeight="1">
      <c r="A6" s="160"/>
      <c r="B6" s="407" t="s">
        <v>91</v>
      </c>
      <c r="C6" s="408"/>
      <c r="D6" s="408"/>
      <c r="E6" s="409"/>
      <c r="F6" s="409"/>
      <c r="G6" s="409"/>
      <c r="H6" s="409"/>
      <c r="I6" s="409"/>
      <c r="J6" s="409"/>
      <c r="K6" s="409"/>
      <c r="L6" s="409" t="s">
        <v>92</v>
      </c>
      <c r="M6" s="409"/>
      <c r="N6" s="409"/>
      <c r="O6" s="409"/>
      <c r="P6" s="409"/>
      <c r="Q6" s="409"/>
      <c r="R6" s="413"/>
      <c r="S6" s="413"/>
      <c r="T6" s="413"/>
      <c r="U6" s="413"/>
      <c r="V6" s="414"/>
      <c r="W6" s="417" t="s">
        <v>93</v>
      </c>
      <c r="X6" s="418"/>
      <c r="Y6" s="418"/>
      <c r="Z6" s="418"/>
      <c r="AA6" s="418"/>
      <c r="AB6" s="408"/>
      <c r="AC6" s="421" t="s">
        <v>94</v>
      </c>
      <c r="AD6" s="422"/>
      <c r="AE6" s="422"/>
      <c r="AF6" s="422"/>
      <c r="AG6" s="422"/>
      <c r="AH6" s="422"/>
      <c r="AI6" s="422"/>
      <c r="AJ6" s="422"/>
      <c r="AK6" s="422"/>
      <c r="AL6" s="423"/>
      <c r="AM6" s="430" t="s">
        <v>95</v>
      </c>
      <c r="AN6" s="431"/>
      <c r="AO6" s="431"/>
      <c r="AP6" s="431"/>
      <c r="AQ6" s="431"/>
      <c r="AR6" s="431"/>
      <c r="AS6" s="431"/>
      <c r="AT6" s="432"/>
      <c r="AU6" s="433" t="s">
        <v>88</v>
      </c>
      <c r="AV6" s="434"/>
      <c r="AW6" s="434"/>
      <c r="AX6" s="434"/>
      <c r="AY6" s="435" t="s">
        <v>96</v>
      </c>
      <c r="AZ6" s="436"/>
      <c r="BA6" s="436"/>
      <c r="BB6" s="436"/>
      <c r="BC6" s="436"/>
      <c r="BD6" s="436"/>
      <c r="BE6" s="436"/>
      <c r="BF6" s="436"/>
      <c r="BG6" s="436"/>
      <c r="BH6" s="436"/>
      <c r="BI6" s="436"/>
      <c r="BJ6" s="436"/>
      <c r="BK6" s="436"/>
      <c r="BL6" s="436"/>
      <c r="BM6" s="437"/>
      <c r="BN6" s="401">
        <v>231837</v>
      </c>
      <c r="BO6" s="402"/>
      <c r="BP6" s="402"/>
      <c r="BQ6" s="402"/>
      <c r="BR6" s="402"/>
      <c r="BS6" s="402"/>
      <c r="BT6" s="402"/>
      <c r="BU6" s="403"/>
      <c r="BV6" s="401">
        <v>296838</v>
      </c>
      <c r="BW6" s="402"/>
      <c r="BX6" s="402"/>
      <c r="BY6" s="402"/>
      <c r="BZ6" s="402"/>
      <c r="CA6" s="402"/>
      <c r="CB6" s="402"/>
      <c r="CC6" s="403"/>
      <c r="CD6" s="404" t="s">
        <v>97</v>
      </c>
      <c r="CE6" s="405"/>
      <c r="CF6" s="405"/>
      <c r="CG6" s="405"/>
      <c r="CH6" s="405"/>
      <c r="CI6" s="405"/>
      <c r="CJ6" s="405"/>
      <c r="CK6" s="405"/>
      <c r="CL6" s="405"/>
      <c r="CM6" s="405"/>
      <c r="CN6" s="405"/>
      <c r="CO6" s="405"/>
      <c r="CP6" s="405"/>
      <c r="CQ6" s="405"/>
      <c r="CR6" s="405"/>
      <c r="CS6" s="406"/>
      <c r="CT6" s="438">
        <v>88.6</v>
      </c>
      <c r="CU6" s="439"/>
      <c r="CV6" s="439"/>
      <c r="CW6" s="439"/>
      <c r="CX6" s="439"/>
      <c r="CY6" s="439"/>
      <c r="CZ6" s="439"/>
      <c r="DA6" s="440"/>
      <c r="DB6" s="438">
        <v>88.7</v>
      </c>
      <c r="DC6" s="439"/>
      <c r="DD6" s="439"/>
      <c r="DE6" s="439"/>
      <c r="DF6" s="439"/>
      <c r="DG6" s="439"/>
      <c r="DH6" s="439"/>
      <c r="DI6" s="440"/>
    </row>
    <row r="7" spans="1:119" ht="18.75" customHeight="1">
      <c r="A7" s="16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24"/>
      <c r="AD7" s="425"/>
      <c r="AE7" s="425"/>
      <c r="AF7" s="425"/>
      <c r="AG7" s="425"/>
      <c r="AH7" s="425"/>
      <c r="AI7" s="425"/>
      <c r="AJ7" s="425"/>
      <c r="AK7" s="425"/>
      <c r="AL7" s="426"/>
      <c r="AM7" s="430" t="s">
        <v>98</v>
      </c>
      <c r="AN7" s="431"/>
      <c r="AO7" s="431"/>
      <c r="AP7" s="431"/>
      <c r="AQ7" s="431"/>
      <c r="AR7" s="431"/>
      <c r="AS7" s="431"/>
      <c r="AT7" s="432"/>
      <c r="AU7" s="433" t="s">
        <v>99</v>
      </c>
      <c r="AV7" s="434"/>
      <c r="AW7" s="434"/>
      <c r="AX7" s="434"/>
      <c r="AY7" s="435" t="s">
        <v>100</v>
      </c>
      <c r="AZ7" s="436"/>
      <c r="BA7" s="436"/>
      <c r="BB7" s="436"/>
      <c r="BC7" s="436"/>
      <c r="BD7" s="436"/>
      <c r="BE7" s="436"/>
      <c r="BF7" s="436"/>
      <c r="BG7" s="436"/>
      <c r="BH7" s="436"/>
      <c r="BI7" s="436"/>
      <c r="BJ7" s="436"/>
      <c r="BK7" s="436"/>
      <c r="BL7" s="436"/>
      <c r="BM7" s="437"/>
      <c r="BN7" s="401">
        <v>1813</v>
      </c>
      <c r="BO7" s="402"/>
      <c r="BP7" s="402"/>
      <c r="BQ7" s="402"/>
      <c r="BR7" s="402"/>
      <c r="BS7" s="402"/>
      <c r="BT7" s="402"/>
      <c r="BU7" s="403"/>
      <c r="BV7" s="401">
        <v>32091</v>
      </c>
      <c r="BW7" s="402"/>
      <c r="BX7" s="402"/>
      <c r="BY7" s="402"/>
      <c r="BZ7" s="402"/>
      <c r="CA7" s="402"/>
      <c r="CB7" s="402"/>
      <c r="CC7" s="403"/>
      <c r="CD7" s="404" t="s">
        <v>101</v>
      </c>
      <c r="CE7" s="405"/>
      <c r="CF7" s="405"/>
      <c r="CG7" s="405"/>
      <c r="CH7" s="405"/>
      <c r="CI7" s="405"/>
      <c r="CJ7" s="405"/>
      <c r="CK7" s="405"/>
      <c r="CL7" s="405"/>
      <c r="CM7" s="405"/>
      <c r="CN7" s="405"/>
      <c r="CO7" s="405"/>
      <c r="CP7" s="405"/>
      <c r="CQ7" s="405"/>
      <c r="CR7" s="405"/>
      <c r="CS7" s="406"/>
      <c r="CT7" s="401">
        <v>2564762</v>
      </c>
      <c r="CU7" s="402"/>
      <c r="CV7" s="402"/>
      <c r="CW7" s="402"/>
      <c r="CX7" s="402"/>
      <c r="CY7" s="402"/>
      <c r="CZ7" s="402"/>
      <c r="DA7" s="403"/>
      <c r="DB7" s="401">
        <v>2662182</v>
      </c>
      <c r="DC7" s="402"/>
      <c r="DD7" s="402"/>
      <c r="DE7" s="402"/>
      <c r="DF7" s="402"/>
      <c r="DG7" s="402"/>
      <c r="DH7" s="402"/>
      <c r="DI7" s="403"/>
    </row>
    <row r="8" spans="1:119" ht="18.75" customHeight="1" thickBot="1">
      <c r="A8" s="160"/>
      <c r="B8" s="410"/>
      <c r="C8" s="411"/>
      <c r="D8" s="411"/>
      <c r="E8" s="412"/>
      <c r="F8" s="412"/>
      <c r="G8" s="412"/>
      <c r="H8" s="412"/>
      <c r="I8" s="412"/>
      <c r="J8" s="412"/>
      <c r="K8" s="412"/>
      <c r="L8" s="412"/>
      <c r="M8" s="412"/>
      <c r="N8" s="412"/>
      <c r="O8" s="412"/>
      <c r="P8" s="412"/>
      <c r="Q8" s="412"/>
      <c r="R8" s="415"/>
      <c r="S8" s="415"/>
      <c r="T8" s="415"/>
      <c r="U8" s="415"/>
      <c r="V8" s="416"/>
      <c r="W8" s="419"/>
      <c r="X8" s="420"/>
      <c r="Y8" s="420"/>
      <c r="Z8" s="420"/>
      <c r="AA8" s="420"/>
      <c r="AB8" s="411"/>
      <c r="AC8" s="427"/>
      <c r="AD8" s="428"/>
      <c r="AE8" s="428"/>
      <c r="AF8" s="428"/>
      <c r="AG8" s="428"/>
      <c r="AH8" s="428"/>
      <c r="AI8" s="428"/>
      <c r="AJ8" s="428"/>
      <c r="AK8" s="428"/>
      <c r="AL8" s="429"/>
      <c r="AM8" s="430" t="s">
        <v>102</v>
      </c>
      <c r="AN8" s="431"/>
      <c r="AO8" s="431"/>
      <c r="AP8" s="431"/>
      <c r="AQ8" s="431"/>
      <c r="AR8" s="431"/>
      <c r="AS8" s="431"/>
      <c r="AT8" s="432"/>
      <c r="AU8" s="433" t="s">
        <v>103</v>
      </c>
      <c r="AV8" s="434"/>
      <c r="AW8" s="434"/>
      <c r="AX8" s="434"/>
      <c r="AY8" s="435" t="s">
        <v>104</v>
      </c>
      <c r="AZ8" s="436"/>
      <c r="BA8" s="436"/>
      <c r="BB8" s="436"/>
      <c r="BC8" s="436"/>
      <c r="BD8" s="436"/>
      <c r="BE8" s="436"/>
      <c r="BF8" s="436"/>
      <c r="BG8" s="436"/>
      <c r="BH8" s="436"/>
      <c r="BI8" s="436"/>
      <c r="BJ8" s="436"/>
      <c r="BK8" s="436"/>
      <c r="BL8" s="436"/>
      <c r="BM8" s="437"/>
      <c r="BN8" s="401">
        <v>230024</v>
      </c>
      <c r="BO8" s="402"/>
      <c r="BP8" s="402"/>
      <c r="BQ8" s="402"/>
      <c r="BR8" s="402"/>
      <c r="BS8" s="402"/>
      <c r="BT8" s="402"/>
      <c r="BU8" s="403"/>
      <c r="BV8" s="401">
        <v>264747</v>
      </c>
      <c r="BW8" s="402"/>
      <c r="BX8" s="402"/>
      <c r="BY8" s="402"/>
      <c r="BZ8" s="402"/>
      <c r="CA8" s="402"/>
      <c r="CB8" s="402"/>
      <c r="CC8" s="403"/>
      <c r="CD8" s="404" t="s">
        <v>105</v>
      </c>
      <c r="CE8" s="405"/>
      <c r="CF8" s="405"/>
      <c r="CG8" s="405"/>
      <c r="CH8" s="405"/>
      <c r="CI8" s="405"/>
      <c r="CJ8" s="405"/>
      <c r="CK8" s="405"/>
      <c r="CL8" s="405"/>
      <c r="CM8" s="405"/>
      <c r="CN8" s="405"/>
      <c r="CO8" s="405"/>
      <c r="CP8" s="405"/>
      <c r="CQ8" s="405"/>
      <c r="CR8" s="405"/>
      <c r="CS8" s="406"/>
      <c r="CT8" s="441">
        <v>0.21</v>
      </c>
      <c r="CU8" s="442"/>
      <c r="CV8" s="442"/>
      <c r="CW8" s="442"/>
      <c r="CX8" s="442"/>
      <c r="CY8" s="442"/>
      <c r="CZ8" s="442"/>
      <c r="DA8" s="443"/>
      <c r="DB8" s="441">
        <v>0.21</v>
      </c>
      <c r="DC8" s="442"/>
      <c r="DD8" s="442"/>
      <c r="DE8" s="442"/>
      <c r="DF8" s="442"/>
      <c r="DG8" s="442"/>
      <c r="DH8" s="442"/>
      <c r="DI8" s="443"/>
    </row>
    <row r="9" spans="1:119" ht="18.75" customHeight="1" thickBot="1">
      <c r="A9" s="160"/>
      <c r="B9" s="395" t="s">
        <v>106</v>
      </c>
      <c r="C9" s="396"/>
      <c r="D9" s="396"/>
      <c r="E9" s="396"/>
      <c r="F9" s="396"/>
      <c r="G9" s="396"/>
      <c r="H9" s="396"/>
      <c r="I9" s="396"/>
      <c r="J9" s="396"/>
      <c r="K9" s="444"/>
      <c r="L9" s="445" t="s">
        <v>107</v>
      </c>
      <c r="M9" s="446"/>
      <c r="N9" s="446"/>
      <c r="O9" s="446"/>
      <c r="P9" s="446"/>
      <c r="Q9" s="447"/>
      <c r="R9" s="448">
        <v>5631</v>
      </c>
      <c r="S9" s="449"/>
      <c r="T9" s="449"/>
      <c r="U9" s="449"/>
      <c r="V9" s="450"/>
      <c r="W9" s="358" t="s">
        <v>108</v>
      </c>
      <c r="X9" s="359"/>
      <c r="Y9" s="359"/>
      <c r="Z9" s="359"/>
      <c r="AA9" s="359"/>
      <c r="AB9" s="359"/>
      <c r="AC9" s="359"/>
      <c r="AD9" s="359"/>
      <c r="AE9" s="359"/>
      <c r="AF9" s="359"/>
      <c r="AG9" s="359"/>
      <c r="AH9" s="359"/>
      <c r="AI9" s="359"/>
      <c r="AJ9" s="359"/>
      <c r="AK9" s="359"/>
      <c r="AL9" s="360"/>
      <c r="AM9" s="430" t="s">
        <v>109</v>
      </c>
      <c r="AN9" s="431"/>
      <c r="AO9" s="431"/>
      <c r="AP9" s="431"/>
      <c r="AQ9" s="431"/>
      <c r="AR9" s="431"/>
      <c r="AS9" s="431"/>
      <c r="AT9" s="432"/>
      <c r="AU9" s="433" t="s">
        <v>103</v>
      </c>
      <c r="AV9" s="434"/>
      <c r="AW9" s="434"/>
      <c r="AX9" s="434"/>
      <c r="AY9" s="435" t="s">
        <v>110</v>
      </c>
      <c r="AZ9" s="436"/>
      <c r="BA9" s="436"/>
      <c r="BB9" s="436"/>
      <c r="BC9" s="436"/>
      <c r="BD9" s="436"/>
      <c r="BE9" s="436"/>
      <c r="BF9" s="436"/>
      <c r="BG9" s="436"/>
      <c r="BH9" s="436"/>
      <c r="BI9" s="436"/>
      <c r="BJ9" s="436"/>
      <c r="BK9" s="436"/>
      <c r="BL9" s="436"/>
      <c r="BM9" s="437"/>
      <c r="BN9" s="401">
        <v>-34723</v>
      </c>
      <c r="BO9" s="402"/>
      <c r="BP9" s="402"/>
      <c r="BQ9" s="402"/>
      <c r="BR9" s="402"/>
      <c r="BS9" s="402"/>
      <c r="BT9" s="402"/>
      <c r="BU9" s="403"/>
      <c r="BV9" s="401">
        <v>10516</v>
      </c>
      <c r="BW9" s="402"/>
      <c r="BX9" s="402"/>
      <c r="BY9" s="402"/>
      <c r="BZ9" s="402"/>
      <c r="CA9" s="402"/>
      <c r="CB9" s="402"/>
      <c r="CC9" s="403"/>
      <c r="CD9" s="404" t="s">
        <v>111</v>
      </c>
      <c r="CE9" s="405"/>
      <c r="CF9" s="405"/>
      <c r="CG9" s="405"/>
      <c r="CH9" s="405"/>
      <c r="CI9" s="405"/>
      <c r="CJ9" s="405"/>
      <c r="CK9" s="405"/>
      <c r="CL9" s="405"/>
      <c r="CM9" s="405"/>
      <c r="CN9" s="405"/>
      <c r="CO9" s="405"/>
      <c r="CP9" s="405"/>
      <c r="CQ9" s="405"/>
      <c r="CR9" s="405"/>
      <c r="CS9" s="406"/>
      <c r="CT9" s="398">
        <v>13.7</v>
      </c>
      <c r="CU9" s="399"/>
      <c r="CV9" s="399"/>
      <c r="CW9" s="399"/>
      <c r="CX9" s="399"/>
      <c r="CY9" s="399"/>
      <c r="CZ9" s="399"/>
      <c r="DA9" s="400"/>
      <c r="DB9" s="398">
        <v>14.5</v>
      </c>
      <c r="DC9" s="399"/>
      <c r="DD9" s="399"/>
      <c r="DE9" s="399"/>
      <c r="DF9" s="399"/>
      <c r="DG9" s="399"/>
      <c r="DH9" s="399"/>
      <c r="DI9" s="400"/>
    </row>
    <row r="10" spans="1:119" ht="18.75" customHeight="1" thickBot="1">
      <c r="A10" s="160"/>
      <c r="B10" s="395"/>
      <c r="C10" s="396"/>
      <c r="D10" s="396"/>
      <c r="E10" s="396"/>
      <c r="F10" s="396"/>
      <c r="G10" s="396"/>
      <c r="H10" s="396"/>
      <c r="I10" s="396"/>
      <c r="J10" s="396"/>
      <c r="K10" s="444"/>
      <c r="L10" s="451" t="s">
        <v>112</v>
      </c>
      <c r="M10" s="431"/>
      <c r="N10" s="431"/>
      <c r="O10" s="431"/>
      <c r="P10" s="431"/>
      <c r="Q10" s="432"/>
      <c r="R10" s="452">
        <v>6164</v>
      </c>
      <c r="S10" s="453"/>
      <c r="T10" s="453"/>
      <c r="U10" s="453"/>
      <c r="V10" s="454"/>
      <c r="W10" s="389"/>
      <c r="X10" s="390"/>
      <c r="Y10" s="390"/>
      <c r="Z10" s="390"/>
      <c r="AA10" s="390"/>
      <c r="AB10" s="390"/>
      <c r="AC10" s="390"/>
      <c r="AD10" s="390"/>
      <c r="AE10" s="390"/>
      <c r="AF10" s="390"/>
      <c r="AG10" s="390"/>
      <c r="AH10" s="390"/>
      <c r="AI10" s="390"/>
      <c r="AJ10" s="390"/>
      <c r="AK10" s="390"/>
      <c r="AL10" s="393"/>
      <c r="AM10" s="430" t="s">
        <v>113</v>
      </c>
      <c r="AN10" s="431"/>
      <c r="AO10" s="431"/>
      <c r="AP10" s="431"/>
      <c r="AQ10" s="431"/>
      <c r="AR10" s="431"/>
      <c r="AS10" s="431"/>
      <c r="AT10" s="432"/>
      <c r="AU10" s="433" t="s">
        <v>114</v>
      </c>
      <c r="AV10" s="434"/>
      <c r="AW10" s="434"/>
      <c r="AX10" s="434"/>
      <c r="AY10" s="435" t="s">
        <v>115</v>
      </c>
      <c r="AZ10" s="436"/>
      <c r="BA10" s="436"/>
      <c r="BB10" s="436"/>
      <c r="BC10" s="436"/>
      <c r="BD10" s="436"/>
      <c r="BE10" s="436"/>
      <c r="BF10" s="436"/>
      <c r="BG10" s="436"/>
      <c r="BH10" s="436"/>
      <c r="BI10" s="436"/>
      <c r="BJ10" s="436"/>
      <c r="BK10" s="436"/>
      <c r="BL10" s="436"/>
      <c r="BM10" s="437"/>
      <c r="BN10" s="401">
        <v>235288</v>
      </c>
      <c r="BO10" s="402"/>
      <c r="BP10" s="402"/>
      <c r="BQ10" s="402"/>
      <c r="BR10" s="402"/>
      <c r="BS10" s="402"/>
      <c r="BT10" s="402"/>
      <c r="BU10" s="403"/>
      <c r="BV10" s="401">
        <v>395481</v>
      </c>
      <c r="BW10" s="402"/>
      <c r="BX10" s="402"/>
      <c r="BY10" s="402"/>
      <c r="BZ10" s="402"/>
      <c r="CA10" s="402"/>
      <c r="CB10" s="402"/>
      <c r="CC10" s="403"/>
      <c r="CD10" s="163" t="s">
        <v>116</v>
      </c>
      <c r="CE10" s="164"/>
      <c r="CF10" s="164"/>
      <c r="CG10" s="164"/>
      <c r="CH10" s="164"/>
      <c r="CI10" s="164"/>
      <c r="CJ10" s="164"/>
      <c r="CK10" s="164"/>
      <c r="CL10" s="164"/>
      <c r="CM10" s="164"/>
      <c r="CN10" s="164"/>
      <c r="CO10" s="164"/>
      <c r="CP10" s="164"/>
      <c r="CQ10" s="164"/>
      <c r="CR10" s="164"/>
      <c r="CS10" s="165"/>
      <c r="CT10" s="166"/>
      <c r="CU10" s="167"/>
      <c r="CV10" s="167"/>
      <c r="CW10" s="167"/>
      <c r="CX10" s="167"/>
      <c r="CY10" s="167"/>
      <c r="CZ10" s="167"/>
      <c r="DA10" s="168"/>
      <c r="DB10" s="166"/>
      <c r="DC10" s="167"/>
      <c r="DD10" s="167"/>
      <c r="DE10" s="167"/>
      <c r="DF10" s="167"/>
      <c r="DG10" s="167"/>
      <c r="DH10" s="167"/>
      <c r="DI10" s="168"/>
    </row>
    <row r="11" spans="1:119" ht="18.75" customHeight="1" thickBot="1">
      <c r="A11" s="160"/>
      <c r="B11" s="395"/>
      <c r="C11" s="396"/>
      <c r="D11" s="396"/>
      <c r="E11" s="396"/>
      <c r="F11" s="396"/>
      <c r="G11" s="396"/>
      <c r="H11" s="396"/>
      <c r="I11" s="396"/>
      <c r="J11" s="396"/>
      <c r="K11" s="444"/>
      <c r="L11" s="455" t="s">
        <v>117</v>
      </c>
      <c r="M11" s="456"/>
      <c r="N11" s="456"/>
      <c r="O11" s="456"/>
      <c r="P11" s="456"/>
      <c r="Q11" s="457"/>
      <c r="R11" s="458" t="s">
        <v>118</v>
      </c>
      <c r="S11" s="459"/>
      <c r="T11" s="459"/>
      <c r="U11" s="459"/>
      <c r="V11" s="460"/>
      <c r="W11" s="389"/>
      <c r="X11" s="390"/>
      <c r="Y11" s="390"/>
      <c r="Z11" s="390"/>
      <c r="AA11" s="390"/>
      <c r="AB11" s="390"/>
      <c r="AC11" s="390"/>
      <c r="AD11" s="390"/>
      <c r="AE11" s="390"/>
      <c r="AF11" s="390"/>
      <c r="AG11" s="390"/>
      <c r="AH11" s="390"/>
      <c r="AI11" s="390"/>
      <c r="AJ11" s="390"/>
      <c r="AK11" s="390"/>
      <c r="AL11" s="393"/>
      <c r="AM11" s="430" t="s">
        <v>119</v>
      </c>
      <c r="AN11" s="431"/>
      <c r="AO11" s="431"/>
      <c r="AP11" s="431"/>
      <c r="AQ11" s="431"/>
      <c r="AR11" s="431"/>
      <c r="AS11" s="431"/>
      <c r="AT11" s="432"/>
      <c r="AU11" s="433" t="s">
        <v>120</v>
      </c>
      <c r="AV11" s="434"/>
      <c r="AW11" s="434"/>
      <c r="AX11" s="434"/>
      <c r="AY11" s="435" t="s">
        <v>121</v>
      </c>
      <c r="AZ11" s="436"/>
      <c r="BA11" s="436"/>
      <c r="BB11" s="436"/>
      <c r="BC11" s="436"/>
      <c r="BD11" s="436"/>
      <c r="BE11" s="436"/>
      <c r="BF11" s="436"/>
      <c r="BG11" s="436"/>
      <c r="BH11" s="436"/>
      <c r="BI11" s="436"/>
      <c r="BJ11" s="436"/>
      <c r="BK11" s="436"/>
      <c r="BL11" s="436"/>
      <c r="BM11" s="437"/>
      <c r="BN11" s="401">
        <v>0</v>
      </c>
      <c r="BO11" s="402"/>
      <c r="BP11" s="402"/>
      <c r="BQ11" s="402"/>
      <c r="BR11" s="402"/>
      <c r="BS11" s="402"/>
      <c r="BT11" s="402"/>
      <c r="BU11" s="403"/>
      <c r="BV11" s="401">
        <v>0</v>
      </c>
      <c r="BW11" s="402"/>
      <c r="BX11" s="402"/>
      <c r="BY11" s="402"/>
      <c r="BZ11" s="402"/>
      <c r="CA11" s="402"/>
      <c r="CB11" s="402"/>
      <c r="CC11" s="403"/>
      <c r="CD11" s="404" t="s">
        <v>122</v>
      </c>
      <c r="CE11" s="405"/>
      <c r="CF11" s="405"/>
      <c r="CG11" s="405"/>
      <c r="CH11" s="405"/>
      <c r="CI11" s="405"/>
      <c r="CJ11" s="405"/>
      <c r="CK11" s="405"/>
      <c r="CL11" s="405"/>
      <c r="CM11" s="405"/>
      <c r="CN11" s="405"/>
      <c r="CO11" s="405"/>
      <c r="CP11" s="405"/>
      <c r="CQ11" s="405"/>
      <c r="CR11" s="405"/>
      <c r="CS11" s="406"/>
      <c r="CT11" s="441" t="s">
        <v>123</v>
      </c>
      <c r="CU11" s="442"/>
      <c r="CV11" s="442"/>
      <c r="CW11" s="442"/>
      <c r="CX11" s="442"/>
      <c r="CY11" s="442"/>
      <c r="CZ11" s="442"/>
      <c r="DA11" s="443"/>
      <c r="DB11" s="441" t="s">
        <v>124</v>
      </c>
      <c r="DC11" s="442"/>
      <c r="DD11" s="442"/>
      <c r="DE11" s="442"/>
      <c r="DF11" s="442"/>
      <c r="DG11" s="442"/>
      <c r="DH11" s="442"/>
      <c r="DI11" s="443"/>
    </row>
    <row r="12" spans="1:119" ht="18.75" customHeight="1">
      <c r="A12" s="160"/>
      <c r="B12" s="461" t="s">
        <v>125</v>
      </c>
      <c r="C12" s="462"/>
      <c r="D12" s="462"/>
      <c r="E12" s="462"/>
      <c r="F12" s="462"/>
      <c r="G12" s="462"/>
      <c r="H12" s="462"/>
      <c r="I12" s="462"/>
      <c r="J12" s="462"/>
      <c r="K12" s="463"/>
      <c r="L12" s="470" t="s">
        <v>126</v>
      </c>
      <c r="M12" s="471"/>
      <c r="N12" s="471"/>
      <c r="O12" s="471"/>
      <c r="P12" s="471"/>
      <c r="Q12" s="472"/>
      <c r="R12" s="473">
        <v>5511</v>
      </c>
      <c r="S12" s="474"/>
      <c r="T12" s="474"/>
      <c r="U12" s="474"/>
      <c r="V12" s="475"/>
      <c r="W12" s="476" t="s">
        <v>1</v>
      </c>
      <c r="X12" s="434"/>
      <c r="Y12" s="434"/>
      <c r="Z12" s="434"/>
      <c r="AA12" s="434"/>
      <c r="AB12" s="477"/>
      <c r="AC12" s="433" t="s">
        <v>127</v>
      </c>
      <c r="AD12" s="434"/>
      <c r="AE12" s="434"/>
      <c r="AF12" s="434"/>
      <c r="AG12" s="477"/>
      <c r="AH12" s="433" t="s">
        <v>128</v>
      </c>
      <c r="AI12" s="434"/>
      <c r="AJ12" s="434"/>
      <c r="AK12" s="434"/>
      <c r="AL12" s="478"/>
      <c r="AM12" s="430" t="s">
        <v>129</v>
      </c>
      <c r="AN12" s="431"/>
      <c r="AO12" s="431"/>
      <c r="AP12" s="431"/>
      <c r="AQ12" s="431"/>
      <c r="AR12" s="431"/>
      <c r="AS12" s="431"/>
      <c r="AT12" s="432"/>
      <c r="AU12" s="433" t="s">
        <v>130</v>
      </c>
      <c r="AV12" s="434"/>
      <c r="AW12" s="434"/>
      <c r="AX12" s="434"/>
      <c r="AY12" s="435" t="s">
        <v>131</v>
      </c>
      <c r="AZ12" s="436"/>
      <c r="BA12" s="436"/>
      <c r="BB12" s="436"/>
      <c r="BC12" s="436"/>
      <c r="BD12" s="436"/>
      <c r="BE12" s="436"/>
      <c r="BF12" s="436"/>
      <c r="BG12" s="436"/>
      <c r="BH12" s="436"/>
      <c r="BI12" s="436"/>
      <c r="BJ12" s="436"/>
      <c r="BK12" s="436"/>
      <c r="BL12" s="436"/>
      <c r="BM12" s="437"/>
      <c r="BN12" s="401">
        <v>282582</v>
      </c>
      <c r="BO12" s="402"/>
      <c r="BP12" s="402"/>
      <c r="BQ12" s="402"/>
      <c r="BR12" s="402"/>
      <c r="BS12" s="402"/>
      <c r="BT12" s="402"/>
      <c r="BU12" s="403"/>
      <c r="BV12" s="401">
        <v>394464</v>
      </c>
      <c r="BW12" s="402"/>
      <c r="BX12" s="402"/>
      <c r="BY12" s="402"/>
      <c r="BZ12" s="402"/>
      <c r="CA12" s="402"/>
      <c r="CB12" s="402"/>
      <c r="CC12" s="403"/>
      <c r="CD12" s="404" t="s">
        <v>132</v>
      </c>
      <c r="CE12" s="405"/>
      <c r="CF12" s="405"/>
      <c r="CG12" s="405"/>
      <c r="CH12" s="405"/>
      <c r="CI12" s="405"/>
      <c r="CJ12" s="405"/>
      <c r="CK12" s="405"/>
      <c r="CL12" s="405"/>
      <c r="CM12" s="405"/>
      <c r="CN12" s="405"/>
      <c r="CO12" s="405"/>
      <c r="CP12" s="405"/>
      <c r="CQ12" s="405"/>
      <c r="CR12" s="405"/>
      <c r="CS12" s="406"/>
      <c r="CT12" s="441" t="s">
        <v>123</v>
      </c>
      <c r="CU12" s="442"/>
      <c r="CV12" s="442"/>
      <c r="CW12" s="442"/>
      <c r="CX12" s="442"/>
      <c r="CY12" s="442"/>
      <c r="CZ12" s="442"/>
      <c r="DA12" s="443"/>
      <c r="DB12" s="441" t="s">
        <v>133</v>
      </c>
      <c r="DC12" s="442"/>
      <c r="DD12" s="442"/>
      <c r="DE12" s="442"/>
      <c r="DF12" s="442"/>
      <c r="DG12" s="442"/>
      <c r="DH12" s="442"/>
      <c r="DI12" s="443"/>
    </row>
    <row r="13" spans="1:119" ht="18.75" customHeight="1">
      <c r="A13" s="160"/>
      <c r="B13" s="464"/>
      <c r="C13" s="465"/>
      <c r="D13" s="465"/>
      <c r="E13" s="465"/>
      <c r="F13" s="465"/>
      <c r="G13" s="465"/>
      <c r="H13" s="465"/>
      <c r="I13" s="465"/>
      <c r="J13" s="465"/>
      <c r="K13" s="466"/>
      <c r="L13" s="169"/>
      <c r="M13" s="489" t="s">
        <v>134</v>
      </c>
      <c r="N13" s="490"/>
      <c r="O13" s="490"/>
      <c r="P13" s="490"/>
      <c r="Q13" s="491"/>
      <c r="R13" s="482">
        <v>5481</v>
      </c>
      <c r="S13" s="483"/>
      <c r="T13" s="483"/>
      <c r="U13" s="483"/>
      <c r="V13" s="484"/>
      <c r="W13" s="417" t="s">
        <v>135</v>
      </c>
      <c r="X13" s="418"/>
      <c r="Y13" s="418"/>
      <c r="Z13" s="418"/>
      <c r="AA13" s="418"/>
      <c r="AB13" s="408"/>
      <c r="AC13" s="452">
        <v>520</v>
      </c>
      <c r="AD13" s="453"/>
      <c r="AE13" s="453"/>
      <c r="AF13" s="453"/>
      <c r="AG13" s="492"/>
      <c r="AH13" s="452">
        <v>519</v>
      </c>
      <c r="AI13" s="453"/>
      <c r="AJ13" s="453"/>
      <c r="AK13" s="453"/>
      <c r="AL13" s="454"/>
      <c r="AM13" s="430" t="s">
        <v>136</v>
      </c>
      <c r="AN13" s="431"/>
      <c r="AO13" s="431"/>
      <c r="AP13" s="431"/>
      <c r="AQ13" s="431"/>
      <c r="AR13" s="431"/>
      <c r="AS13" s="431"/>
      <c r="AT13" s="432"/>
      <c r="AU13" s="433" t="s">
        <v>114</v>
      </c>
      <c r="AV13" s="434"/>
      <c r="AW13" s="434"/>
      <c r="AX13" s="434"/>
      <c r="AY13" s="435" t="s">
        <v>137</v>
      </c>
      <c r="AZ13" s="436"/>
      <c r="BA13" s="436"/>
      <c r="BB13" s="436"/>
      <c r="BC13" s="436"/>
      <c r="BD13" s="436"/>
      <c r="BE13" s="436"/>
      <c r="BF13" s="436"/>
      <c r="BG13" s="436"/>
      <c r="BH13" s="436"/>
      <c r="BI13" s="436"/>
      <c r="BJ13" s="436"/>
      <c r="BK13" s="436"/>
      <c r="BL13" s="436"/>
      <c r="BM13" s="437"/>
      <c r="BN13" s="401">
        <v>-82017</v>
      </c>
      <c r="BO13" s="402"/>
      <c r="BP13" s="402"/>
      <c r="BQ13" s="402"/>
      <c r="BR13" s="402"/>
      <c r="BS13" s="402"/>
      <c r="BT13" s="402"/>
      <c r="BU13" s="403"/>
      <c r="BV13" s="401">
        <v>11533</v>
      </c>
      <c r="BW13" s="402"/>
      <c r="BX13" s="402"/>
      <c r="BY13" s="402"/>
      <c r="BZ13" s="402"/>
      <c r="CA13" s="402"/>
      <c r="CB13" s="402"/>
      <c r="CC13" s="403"/>
      <c r="CD13" s="404" t="s">
        <v>138</v>
      </c>
      <c r="CE13" s="405"/>
      <c r="CF13" s="405"/>
      <c r="CG13" s="405"/>
      <c r="CH13" s="405"/>
      <c r="CI13" s="405"/>
      <c r="CJ13" s="405"/>
      <c r="CK13" s="405"/>
      <c r="CL13" s="405"/>
      <c r="CM13" s="405"/>
      <c r="CN13" s="405"/>
      <c r="CO13" s="405"/>
      <c r="CP13" s="405"/>
      <c r="CQ13" s="405"/>
      <c r="CR13" s="405"/>
      <c r="CS13" s="406"/>
      <c r="CT13" s="398">
        <v>12.1</v>
      </c>
      <c r="CU13" s="399"/>
      <c r="CV13" s="399"/>
      <c r="CW13" s="399"/>
      <c r="CX13" s="399"/>
      <c r="CY13" s="399"/>
      <c r="CZ13" s="399"/>
      <c r="DA13" s="400"/>
      <c r="DB13" s="398">
        <v>12</v>
      </c>
      <c r="DC13" s="399"/>
      <c r="DD13" s="399"/>
      <c r="DE13" s="399"/>
      <c r="DF13" s="399"/>
      <c r="DG13" s="399"/>
      <c r="DH13" s="399"/>
      <c r="DI13" s="400"/>
    </row>
    <row r="14" spans="1:119" ht="18.75" customHeight="1" thickBot="1">
      <c r="A14" s="160"/>
      <c r="B14" s="464"/>
      <c r="C14" s="465"/>
      <c r="D14" s="465"/>
      <c r="E14" s="465"/>
      <c r="F14" s="465"/>
      <c r="G14" s="465"/>
      <c r="H14" s="465"/>
      <c r="I14" s="465"/>
      <c r="J14" s="465"/>
      <c r="K14" s="466"/>
      <c r="L14" s="479" t="s">
        <v>139</v>
      </c>
      <c r="M14" s="480"/>
      <c r="N14" s="480"/>
      <c r="O14" s="480"/>
      <c r="P14" s="480"/>
      <c r="Q14" s="481"/>
      <c r="R14" s="482">
        <v>5612</v>
      </c>
      <c r="S14" s="483"/>
      <c r="T14" s="483"/>
      <c r="U14" s="483"/>
      <c r="V14" s="484"/>
      <c r="W14" s="391"/>
      <c r="X14" s="392"/>
      <c r="Y14" s="392"/>
      <c r="Z14" s="392"/>
      <c r="AA14" s="392"/>
      <c r="AB14" s="381"/>
      <c r="AC14" s="485">
        <v>19.100000000000001</v>
      </c>
      <c r="AD14" s="486"/>
      <c r="AE14" s="486"/>
      <c r="AF14" s="486"/>
      <c r="AG14" s="487"/>
      <c r="AH14" s="485">
        <v>18.2</v>
      </c>
      <c r="AI14" s="486"/>
      <c r="AJ14" s="486"/>
      <c r="AK14" s="486"/>
      <c r="AL14" s="488"/>
      <c r="AM14" s="430"/>
      <c r="AN14" s="431"/>
      <c r="AO14" s="431"/>
      <c r="AP14" s="431"/>
      <c r="AQ14" s="431"/>
      <c r="AR14" s="431"/>
      <c r="AS14" s="431"/>
      <c r="AT14" s="432"/>
      <c r="AU14" s="433"/>
      <c r="AV14" s="434"/>
      <c r="AW14" s="434"/>
      <c r="AX14" s="434"/>
      <c r="AY14" s="435"/>
      <c r="AZ14" s="436"/>
      <c r="BA14" s="436"/>
      <c r="BB14" s="436"/>
      <c r="BC14" s="436"/>
      <c r="BD14" s="436"/>
      <c r="BE14" s="436"/>
      <c r="BF14" s="436"/>
      <c r="BG14" s="436"/>
      <c r="BH14" s="436"/>
      <c r="BI14" s="436"/>
      <c r="BJ14" s="436"/>
      <c r="BK14" s="436"/>
      <c r="BL14" s="436"/>
      <c r="BM14" s="437"/>
      <c r="BN14" s="401"/>
      <c r="BO14" s="402"/>
      <c r="BP14" s="402"/>
      <c r="BQ14" s="402"/>
      <c r="BR14" s="402"/>
      <c r="BS14" s="402"/>
      <c r="BT14" s="402"/>
      <c r="BU14" s="403"/>
      <c r="BV14" s="401"/>
      <c r="BW14" s="402"/>
      <c r="BX14" s="402"/>
      <c r="BY14" s="402"/>
      <c r="BZ14" s="402"/>
      <c r="CA14" s="402"/>
      <c r="CB14" s="402"/>
      <c r="CC14" s="403"/>
      <c r="CD14" s="493" t="s">
        <v>140</v>
      </c>
      <c r="CE14" s="494"/>
      <c r="CF14" s="494"/>
      <c r="CG14" s="494"/>
      <c r="CH14" s="494"/>
      <c r="CI14" s="494"/>
      <c r="CJ14" s="494"/>
      <c r="CK14" s="494"/>
      <c r="CL14" s="494"/>
      <c r="CM14" s="494"/>
      <c r="CN14" s="494"/>
      <c r="CO14" s="494"/>
      <c r="CP14" s="494"/>
      <c r="CQ14" s="494"/>
      <c r="CR14" s="494"/>
      <c r="CS14" s="495"/>
      <c r="CT14" s="496">
        <v>15.4</v>
      </c>
      <c r="CU14" s="497"/>
      <c r="CV14" s="497"/>
      <c r="CW14" s="497"/>
      <c r="CX14" s="497"/>
      <c r="CY14" s="497"/>
      <c r="CZ14" s="497"/>
      <c r="DA14" s="498"/>
      <c r="DB14" s="496">
        <v>37.700000000000003</v>
      </c>
      <c r="DC14" s="497"/>
      <c r="DD14" s="497"/>
      <c r="DE14" s="497"/>
      <c r="DF14" s="497"/>
      <c r="DG14" s="497"/>
      <c r="DH14" s="497"/>
      <c r="DI14" s="498"/>
    </row>
    <row r="15" spans="1:119" ht="18.75" customHeight="1">
      <c r="A15" s="160"/>
      <c r="B15" s="464"/>
      <c r="C15" s="465"/>
      <c r="D15" s="465"/>
      <c r="E15" s="465"/>
      <c r="F15" s="465"/>
      <c r="G15" s="465"/>
      <c r="H15" s="465"/>
      <c r="I15" s="465"/>
      <c r="J15" s="465"/>
      <c r="K15" s="466"/>
      <c r="L15" s="169"/>
      <c r="M15" s="489" t="s">
        <v>134</v>
      </c>
      <c r="N15" s="490"/>
      <c r="O15" s="490"/>
      <c r="P15" s="490"/>
      <c r="Q15" s="491"/>
      <c r="R15" s="482">
        <v>5584</v>
      </c>
      <c r="S15" s="483"/>
      <c r="T15" s="483"/>
      <c r="U15" s="483"/>
      <c r="V15" s="484"/>
      <c r="W15" s="417" t="s">
        <v>141</v>
      </c>
      <c r="X15" s="418"/>
      <c r="Y15" s="418"/>
      <c r="Z15" s="418"/>
      <c r="AA15" s="418"/>
      <c r="AB15" s="408"/>
      <c r="AC15" s="452">
        <v>823</v>
      </c>
      <c r="AD15" s="453"/>
      <c r="AE15" s="453"/>
      <c r="AF15" s="453"/>
      <c r="AG15" s="492"/>
      <c r="AH15" s="452">
        <v>889</v>
      </c>
      <c r="AI15" s="453"/>
      <c r="AJ15" s="453"/>
      <c r="AK15" s="453"/>
      <c r="AL15" s="454"/>
      <c r="AM15" s="430"/>
      <c r="AN15" s="431"/>
      <c r="AO15" s="431"/>
      <c r="AP15" s="431"/>
      <c r="AQ15" s="431"/>
      <c r="AR15" s="431"/>
      <c r="AS15" s="431"/>
      <c r="AT15" s="432"/>
      <c r="AU15" s="433"/>
      <c r="AV15" s="434"/>
      <c r="AW15" s="434"/>
      <c r="AX15" s="434"/>
      <c r="AY15" s="361" t="s">
        <v>142</v>
      </c>
      <c r="AZ15" s="362"/>
      <c r="BA15" s="362"/>
      <c r="BB15" s="362"/>
      <c r="BC15" s="362"/>
      <c r="BD15" s="362"/>
      <c r="BE15" s="362"/>
      <c r="BF15" s="362"/>
      <c r="BG15" s="362"/>
      <c r="BH15" s="362"/>
      <c r="BI15" s="362"/>
      <c r="BJ15" s="362"/>
      <c r="BK15" s="362"/>
      <c r="BL15" s="362"/>
      <c r="BM15" s="363"/>
      <c r="BN15" s="364">
        <v>488563</v>
      </c>
      <c r="BO15" s="365"/>
      <c r="BP15" s="365"/>
      <c r="BQ15" s="365"/>
      <c r="BR15" s="365"/>
      <c r="BS15" s="365"/>
      <c r="BT15" s="365"/>
      <c r="BU15" s="366"/>
      <c r="BV15" s="364">
        <v>480337</v>
      </c>
      <c r="BW15" s="365"/>
      <c r="BX15" s="365"/>
      <c r="BY15" s="365"/>
      <c r="BZ15" s="365"/>
      <c r="CA15" s="365"/>
      <c r="CB15" s="365"/>
      <c r="CC15" s="366"/>
      <c r="CD15" s="499" t="s">
        <v>143</v>
      </c>
      <c r="CE15" s="500"/>
      <c r="CF15" s="500"/>
      <c r="CG15" s="500"/>
      <c r="CH15" s="500"/>
      <c r="CI15" s="500"/>
      <c r="CJ15" s="500"/>
      <c r="CK15" s="500"/>
      <c r="CL15" s="500"/>
      <c r="CM15" s="500"/>
      <c r="CN15" s="500"/>
      <c r="CO15" s="500"/>
      <c r="CP15" s="500"/>
      <c r="CQ15" s="500"/>
      <c r="CR15" s="500"/>
      <c r="CS15" s="501"/>
      <c r="CT15" s="170"/>
      <c r="CU15" s="171"/>
      <c r="CV15" s="171"/>
      <c r="CW15" s="171"/>
      <c r="CX15" s="171"/>
      <c r="CY15" s="171"/>
      <c r="CZ15" s="171"/>
      <c r="DA15" s="172"/>
      <c r="DB15" s="170"/>
      <c r="DC15" s="171"/>
      <c r="DD15" s="171"/>
      <c r="DE15" s="171"/>
      <c r="DF15" s="171"/>
      <c r="DG15" s="171"/>
      <c r="DH15" s="171"/>
      <c r="DI15" s="172"/>
    </row>
    <row r="16" spans="1:119" ht="18.75" customHeight="1">
      <c r="A16" s="160"/>
      <c r="B16" s="464"/>
      <c r="C16" s="465"/>
      <c r="D16" s="465"/>
      <c r="E16" s="465"/>
      <c r="F16" s="465"/>
      <c r="G16" s="465"/>
      <c r="H16" s="465"/>
      <c r="I16" s="465"/>
      <c r="J16" s="465"/>
      <c r="K16" s="466"/>
      <c r="L16" s="479" t="s">
        <v>144</v>
      </c>
      <c r="M16" s="510"/>
      <c r="N16" s="510"/>
      <c r="O16" s="510"/>
      <c r="P16" s="510"/>
      <c r="Q16" s="511"/>
      <c r="R16" s="502" t="s">
        <v>145</v>
      </c>
      <c r="S16" s="503"/>
      <c r="T16" s="503"/>
      <c r="U16" s="503"/>
      <c r="V16" s="504"/>
      <c r="W16" s="391"/>
      <c r="X16" s="392"/>
      <c r="Y16" s="392"/>
      <c r="Z16" s="392"/>
      <c r="AA16" s="392"/>
      <c r="AB16" s="381"/>
      <c r="AC16" s="485">
        <v>30.3</v>
      </c>
      <c r="AD16" s="486"/>
      <c r="AE16" s="486"/>
      <c r="AF16" s="486"/>
      <c r="AG16" s="487"/>
      <c r="AH16" s="485">
        <v>31.1</v>
      </c>
      <c r="AI16" s="486"/>
      <c r="AJ16" s="486"/>
      <c r="AK16" s="486"/>
      <c r="AL16" s="488"/>
      <c r="AM16" s="430"/>
      <c r="AN16" s="431"/>
      <c r="AO16" s="431"/>
      <c r="AP16" s="431"/>
      <c r="AQ16" s="431"/>
      <c r="AR16" s="431"/>
      <c r="AS16" s="431"/>
      <c r="AT16" s="432"/>
      <c r="AU16" s="433"/>
      <c r="AV16" s="434"/>
      <c r="AW16" s="434"/>
      <c r="AX16" s="434"/>
      <c r="AY16" s="435" t="s">
        <v>146</v>
      </c>
      <c r="AZ16" s="436"/>
      <c r="BA16" s="436"/>
      <c r="BB16" s="436"/>
      <c r="BC16" s="436"/>
      <c r="BD16" s="436"/>
      <c r="BE16" s="436"/>
      <c r="BF16" s="436"/>
      <c r="BG16" s="436"/>
      <c r="BH16" s="436"/>
      <c r="BI16" s="436"/>
      <c r="BJ16" s="436"/>
      <c r="BK16" s="436"/>
      <c r="BL16" s="436"/>
      <c r="BM16" s="437"/>
      <c r="BN16" s="401">
        <v>2336939</v>
      </c>
      <c r="BO16" s="402"/>
      <c r="BP16" s="402"/>
      <c r="BQ16" s="402"/>
      <c r="BR16" s="402"/>
      <c r="BS16" s="402"/>
      <c r="BT16" s="402"/>
      <c r="BU16" s="403"/>
      <c r="BV16" s="401">
        <v>2437593</v>
      </c>
      <c r="BW16" s="402"/>
      <c r="BX16" s="402"/>
      <c r="BY16" s="402"/>
      <c r="BZ16" s="402"/>
      <c r="CA16" s="402"/>
      <c r="CB16" s="402"/>
      <c r="CC16" s="403"/>
      <c r="CD16" s="173"/>
      <c r="CE16" s="508"/>
      <c r="CF16" s="508"/>
      <c r="CG16" s="508"/>
      <c r="CH16" s="508"/>
      <c r="CI16" s="508"/>
      <c r="CJ16" s="508"/>
      <c r="CK16" s="508"/>
      <c r="CL16" s="508"/>
      <c r="CM16" s="508"/>
      <c r="CN16" s="508"/>
      <c r="CO16" s="508"/>
      <c r="CP16" s="508"/>
      <c r="CQ16" s="508"/>
      <c r="CR16" s="508"/>
      <c r="CS16" s="509"/>
      <c r="CT16" s="398"/>
      <c r="CU16" s="399"/>
      <c r="CV16" s="399"/>
      <c r="CW16" s="399"/>
      <c r="CX16" s="399"/>
      <c r="CY16" s="399"/>
      <c r="CZ16" s="399"/>
      <c r="DA16" s="400"/>
      <c r="DB16" s="398"/>
      <c r="DC16" s="399"/>
      <c r="DD16" s="399"/>
      <c r="DE16" s="399"/>
      <c r="DF16" s="399"/>
      <c r="DG16" s="399"/>
      <c r="DH16" s="399"/>
      <c r="DI16" s="400"/>
    </row>
    <row r="17" spans="1:113" ht="18.75" customHeight="1" thickBot="1">
      <c r="A17" s="160"/>
      <c r="B17" s="467"/>
      <c r="C17" s="468"/>
      <c r="D17" s="468"/>
      <c r="E17" s="468"/>
      <c r="F17" s="468"/>
      <c r="G17" s="468"/>
      <c r="H17" s="468"/>
      <c r="I17" s="468"/>
      <c r="J17" s="468"/>
      <c r="K17" s="469"/>
      <c r="L17" s="174"/>
      <c r="M17" s="505" t="s">
        <v>147</v>
      </c>
      <c r="N17" s="506"/>
      <c r="O17" s="506"/>
      <c r="P17" s="506"/>
      <c r="Q17" s="507"/>
      <c r="R17" s="502" t="s">
        <v>148</v>
      </c>
      <c r="S17" s="503"/>
      <c r="T17" s="503"/>
      <c r="U17" s="503"/>
      <c r="V17" s="504"/>
      <c r="W17" s="417" t="s">
        <v>149</v>
      </c>
      <c r="X17" s="418"/>
      <c r="Y17" s="418"/>
      <c r="Z17" s="418"/>
      <c r="AA17" s="418"/>
      <c r="AB17" s="408"/>
      <c r="AC17" s="452">
        <v>1374</v>
      </c>
      <c r="AD17" s="453"/>
      <c r="AE17" s="453"/>
      <c r="AF17" s="453"/>
      <c r="AG17" s="492"/>
      <c r="AH17" s="452">
        <v>1449</v>
      </c>
      <c r="AI17" s="453"/>
      <c r="AJ17" s="453"/>
      <c r="AK17" s="453"/>
      <c r="AL17" s="454"/>
      <c r="AM17" s="430"/>
      <c r="AN17" s="431"/>
      <c r="AO17" s="431"/>
      <c r="AP17" s="431"/>
      <c r="AQ17" s="431"/>
      <c r="AR17" s="431"/>
      <c r="AS17" s="431"/>
      <c r="AT17" s="432"/>
      <c r="AU17" s="433"/>
      <c r="AV17" s="434"/>
      <c r="AW17" s="434"/>
      <c r="AX17" s="434"/>
      <c r="AY17" s="435" t="s">
        <v>150</v>
      </c>
      <c r="AZ17" s="436"/>
      <c r="BA17" s="436"/>
      <c r="BB17" s="436"/>
      <c r="BC17" s="436"/>
      <c r="BD17" s="436"/>
      <c r="BE17" s="436"/>
      <c r="BF17" s="436"/>
      <c r="BG17" s="436"/>
      <c r="BH17" s="436"/>
      <c r="BI17" s="436"/>
      <c r="BJ17" s="436"/>
      <c r="BK17" s="436"/>
      <c r="BL17" s="436"/>
      <c r="BM17" s="437"/>
      <c r="BN17" s="401">
        <v>614178</v>
      </c>
      <c r="BO17" s="402"/>
      <c r="BP17" s="402"/>
      <c r="BQ17" s="402"/>
      <c r="BR17" s="402"/>
      <c r="BS17" s="402"/>
      <c r="BT17" s="402"/>
      <c r="BU17" s="403"/>
      <c r="BV17" s="401">
        <v>596857</v>
      </c>
      <c r="BW17" s="402"/>
      <c r="BX17" s="402"/>
      <c r="BY17" s="402"/>
      <c r="BZ17" s="402"/>
      <c r="CA17" s="402"/>
      <c r="CB17" s="402"/>
      <c r="CC17" s="403"/>
      <c r="CD17" s="173"/>
      <c r="CE17" s="508"/>
      <c r="CF17" s="508"/>
      <c r="CG17" s="508"/>
      <c r="CH17" s="508"/>
      <c r="CI17" s="508"/>
      <c r="CJ17" s="508"/>
      <c r="CK17" s="508"/>
      <c r="CL17" s="508"/>
      <c r="CM17" s="508"/>
      <c r="CN17" s="508"/>
      <c r="CO17" s="508"/>
      <c r="CP17" s="508"/>
      <c r="CQ17" s="508"/>
      <c r="CR17" s="508"/>
      <c r="CS17" s="509"/>
      <c r="CT17" s="398"/>
      <c r="CU17" s="399"/>
      <c r="CV17" s="399"/>
      <c r="CW17" s="399"/>
      <c r="CX17" s="399"/>
      <c r="CY17" s="399"/>
      <c r="CZ17" s="399"/>
      <c r="DA17" s="400"/>
      <c r="DB17" s="398"/>
      <c r="DC17" s="399"/>
      <c r="DD17" s="399"/>
      <c r="DE17" s="399"/>
      <c r="DF17" s="399"/>
      <c r="DG17" s="399"/>
      <c r="DH17" s="399"/>
      <c r="DI17" s="400"/>
    </row>
    <row r="18" spans="1:113" ht="18.75" customHeight="1" thickBot="1">
      <c r="A18" s="160"/>
      <c r="B18" s="512" t="s">
        <v>151</v>
      </c>
      <c r="C18" s="444"/>
      <c r="D18" s="444"/>
      <c r="E18" s="513"/>
      <c r="F18" s="513"/>
      <c r="G18" s="513"/>
      <c r="H18" s="513"/>
      <c r="I18" s="513"/>
      <c r="J18" s="513"/>
      <c r="K18" s="513"/>
      <c r="L18" s="514">
        <v>119.04</v>
      </c>
      <c r="M18" s="514"/>
      <c r="N18" s="514"/>
      <c r="O18" s="514"/>
      <c r="P18" s="514"/>
      <c r="Q18" s="514"/>
      <c r="R18" s="515"/>
      <c r="S18" s="515"/>
      <c r="T18" s="515"/>
      <c r="U18" s="515"/>
      <c r="V18" s="516"/>
      <c r="W18" s="419"/>
      <c r="X18" s="420"/>
      <c r="Y18" s="420"/>
      <c r="Z18" s="420"/>
      <c r="AA18" s="420"/>
      <c r="AB18" s="411"/>
      <c r="AC18" s="517">
        <v>50.6</v>
      </c>
      <c r="AD18" s="518"/>
      <c r="AE18" s="518"/>
      <c r="AF18" s="518"/>
      <c r="AG18" s="519"/>
      <c r="AH18" s="517">
        <v>50.7</v>
      </c>
      <c r="AI18" s="518"/>
      <c r="AJ18" s="518"/>
      <c r="AK18" s="518"/>
      <c r="AL18" s="520"/>
      <c r="AM18" s="430"/>
      <c r="AN18" s="431"/>
      <c r="AO18" s="431"/>
      <c r="AP18" s="431"/>
      <c r="AQ18" s="431"/>
      <c r="AR18" s="431"/>
      <c r="AS18" s="431"/>
      <c r="AT18" s="432"/>
      <c r="AU18" s="433"/>
      <c r="AV18" s="434"/>
      <c r="AW18" s="434"/>
      <c r="AX18" s="434"/>
      <c r="AY18" s="435" t="s">
        <v>152</v>
      </c>
      <c r="AZ18" s="436"/>
      <c r="BA18" s="436"/>
      <c r="BB18" s="436"/>
      <c r="BC18" s="436"/>
      <c r="BD18" s="436"/>
      <c r="BE18" s="436"/>
      <c r="BF18" s="436"/>
      <c r="BG18" s="436"/>
      <c r="BH18" s="436"/>
      <c r="BI18" s="436"/>
      <c r="BJ18" s="436"/>
      <c r="BK18" s="436"/>
      <c r="BL18" s="436"/>
      <c r="BM18" s="437"/>
      <c r="BN18" s="401">
        <v>2194427</v>
      </c>
      <c r="BO18" s="402"/>
      <c r="BP18" s="402"/>
      <c r="BQ18" s="402"/>
      <c r="BR18" s="402"/>
      <c r="BS18" s="402"/>
      <c r="BT18" s="402"/>
      <c r="BU18" s="403"/>
      <c r="BV18" s="401">
        <v>2286149</v>
      </c>
      <c r="BW18" s="402"/>
      <c r="BX18" s="402"/>
      <c r="BY18" s="402"/>
      <c r="BZ18" s="402"/>
      <c r="CA18" s="402"/>
      <c r="CB18" s="402"/>
      <c r="CC18" s="403"/>
      <c r="CD18" s="173"/>
      <c r="CE18" s="508"/>
      <c r="CF18" s="508"/>
      <c r="CG18" s="508"/>
      <c r="CH18" s="508"/>
      <c r="CI18" s="508"/>
      <c r="CJ18" s="508"/>
      <c r="CK18" s="508"/>
      <c r="CL18" s="508"/>
      <c r="CM18" s="508"/>
      <c r="CN18" s="508"/>
      <c r="CO18" s="508"/>
      <c r="CP18" s="508"/>
      <c r="CQ18" s="508"/>
      <c r="CR18" s="508"/>
      <c r="CS18" s="509"/>
      <c r="CT18" s="398"/>
      <c r="CU18" s="399"/>
      <c r="CV18" s="399"/>
      <c r="CW18" s="399"/>
      <c r="CX18" s="399"/>
      <c r="CY18" s="399"/>
      <c r="CZ18" s="399"/>
      <c r="DA18" s="400"/>
      <c r="DB18" s="398"/>
      <c r="DC18" s="399"/>
      <c r="DD18" s="399"/>
      <c r="DE18" s="399"/>
      <c r="DF18" s="399"/>
      <c r="DG18" s="399"/>
      <c r="DH18" s="399"/>
      <c r="DI18" s="400"/>
    </row>
    <row r="19" spans="1:113" ht="18.75" customHeight="1" thickBot="1">
      <c r="A19" s="160"/>
      <c r="B19" s="512" t="s">
        <v>153</v>
      </c>
      <c r="C19" s="444"/>
      <c r="D19" s="444"/>
      <c r="E19" s="513"/>
      <c r="F19" s="513"/>
      <c r="G19" s="513"/>
      <c r="H19" s="513"/>
      <c r="I19" s="513"/>
      <c r="J19" s="513"/>
      <c r="K19" s="513"/>
      <c r="L19" s="521">
        <v>47</v>
      </c>
      <c r="M19" s="521"/>
      <c r="N19" s="521"/>
      <c r="O19" s="521"/>
      <c r="P19" s="521"/>
      <c r="Q19" s="521"/>
      <c r="R19" s="522"/>
      <c r="S19" s="522"/>
      <c r="T19" s="522"/>
      <c r="U19" s="522"/>
      <c r="V19" s="523"/>
      <c r="W19" s="358"/>
      <c r="X19" s="359"/>
      <c r="Y19" s="359"/>
      <c r="Z19" s="359"/>
      <c r="AA19" s="359"/>
      <c r="AB19" s="359"/>
      <c r="AC19" s="530"/>
      <c r="AD19" s="530"/>
      <c r="AE19" s="530"/>
      <c r="AF19" s="530"/>
      <c r="AG19" s="530"/>
      <c r="AH19" s="530"/>
      <c r="AI19" s="530"/>
      <c r="AJ19" s="530"/>
      <c r="AK19" s="530"/>
      <c r="AL19" s="531"/>
      <c r="AM19" s="430"/>
      <c r="AN19" s="431"/>
      <c r="AO19" s="431"/>
      <c r="AP19" s="431"/>
      <c r="AQ19" s="431"/>
      <c r="AR19" s="431"/>
      <c r="AS19" s="431"/>
      <c r="AT19" s="432"/>
      <c r="AU19" s="433"/>
      <c r="AV19" s="434"/>
      <c r="AW19" s="434"/>
      <c r="AX19" s="434"/>
      <c r="AY19" s="435" t="s">
        <v>154</v>
      </c>
      <c r="AZ19" s="436"/>
      <c r="BA19" s="436"/>
      <c r="BB19" s="436"/>
      <c r="BC19" s="436"/>
      <c r="BD19" s="436"/>
      <c r="BE19" s="436"/>
      <c r="BF19" s="436"/>
      <c r="BG19" s="436"/>
      <c r="BH19" s="436"/>
      <c r="BI19" s="436"/>
      <c r="BJ19" s="436"/>
      <c r="BK19" s="436"/>
      <c r="BL19" s="436"/>
      <c r="BM19" s="437"/>
      <c r="BN19" s="401">
        <v>3446962</v>
      </c>
      <c r="BO19" s="402"/>
      <c r="BP19" s="402"/>
      <c r="BQ19" s="402"/>
      <c r="BR19" s="402"/>
      <c r="BS19" s="402"/>
      <c r="BT19" s="402"/>
      <c r="BU19" s="403"/>
      <c r="BV19" s="401">
        <v>3637515</v>
      </c>
      <c r="BW19" s="402"/>
      <c r="BX19" s="402"/>
      <c r="BY19" s="402"/>
      <c r="BZ19" s="402"/>
      <c r="CA19" s="402"/>
      <c r="CB19" s="402"/>
      <c r="CC19" s="403"/>
      <c r="CD19" s="173"/>
      <c r="CE19" s="508"/>
      <c r="CF19" s="508"/>
      <c r="CG19" s="508"/>
      <c r="CH19" s="508"/>
      <c r="CI19" s="508"/>
      <c r="CJ19" s="508"/>
      <c r="CK19" s="508"/>
      <c r="CL19" s="508"/>
      <c r="CM19" s="508"/>
      <c r="CN19" s="508"/>
      <c r="CO19" s="508"/>
      <c r="CP19" s="508"/>
      <c r="CQ19" s="508"/>
      <c r="CR19" s="508"/>
      <c r="CS19" s="509"/>
      <c r="CT19" s="398"/>
      <c r="CU19" s="399"/>
      <c r="CV19" s="399"/>
      <c r="CW19" s="399"/>
      <c r="CX19" s="399"/>
      <c r="CY19" s="399"/>
      <c r="CZ19" s="399"/>
      <c r="DA19" s="400"/>
      <c r="DB19" s="398"/>
      <c r="DC19" s="399"/>
      <c r="DD19" s="399"/>
      <c r="DE19" s="399"/>
      <c r="DF19" s="399"/>
      <c r="DG19" s="399"/>
      <c r="DH19" s="399"/>
      <c r="DI19" s="400"/>
    </row>
    <row r="20" spans="1:113" ht="18.75" customHeight="1" thickBot="1">
      <c r="A20" s="160"/>
      <c r="B20" s="512" t="s">
        <v>155</v>
      </c>
      <c r="C20" s="444"/>
      <c r="D20" s="444"/>
      <c r="E20" s="513"/>
      <c r="F20" s="513"/>
      <c r="G20" s="513"/>
      <c r="H20" s="513"/>
      <c r="I20" s="513"/>
      <c r="J20" s="513"/>
      <c r="K20" s="513"/>
      <c r="L20" s="521">
        <v>1621</v>
      </c>
      <c r="M20" s="521"/>
      <c r="N20" s="521"/>
      <c r="O20" s="521"/>
      <c r="P20" s="521"/>
      <c r="Q20" s="521"/>
      <c r="R20" s="522"/>
      <c r="S20" s="522"/>
      <c r="T20" s="522"/>
      <c r="U20" s="522"/>
      <c r="V20" s="523"/>
      <c r="W20" s="419"/>
      <c r="X20" s="420"/>
      <c r="Y20" s="420"/>
      <c r="Z20" s="420"/>
      <c r="AA20" s="420"/>
      <c r="AB20" s="420"/>
      <c r="AC20" s="524"/>
      <c r="AD20" s="524"/>
      <c r="AE20" s="524"/>
      <c r="AF20" s="524"/>
      <c r="AG20" s="524"/>
      <c r="AH20" s="524"/>
      <c r="AI20" s="524"/>
      <c r="AJ20" s="524"/>
      <c r="AK20" s="524"/>
      <c r="AL20" s="525"/>
      <c r="AM20" s="526"/>
      <c r="AN20" s="456"/>
      <c r="AO20" s="456"/>
      <c r="AP20" s="456"/>
      <c r="AQ20" s="456"/>
      <c r="AR20" s="456"/>
      <c r="AS20" s="456"/>
      <c r="AT20" s="457"/>
      <c r="AU20" s="527"/>
      <c r="AV20" s="528"/>
      <c r="AW20" s="528"/>
      <c r="AX20" s="529"/>
      <c r="AY20" s="435"/>
      <c r="AZ20" s="436"/>
      <c r="BA20" s="436"/>
      <c r="BB20" s="436"/>
      <c r="BC20" s="436"/>
      <c r="BD20" s="436"/>
      <c r="BE20" s="436"/>
      <c r="BF20" s="436"/>
      <c r="BG20" s="436"/>
      <c r="BH20" s="436"/>
      <c r="BI20" s="436"/>
      <c r="BJ20" s="436"/>
      <c r="BK20" s="436"/>
      <c r="BL20" s="436"/>
      <c r="BM20" s="437"/>
      <c r="BN20" s="401"/>
      <c r="BO20" s="402"/>
      <c r="BP20" s="402"/>
      <c r="BQ20" s="402"/>
      <c r="BR20" s="402"/>
      <c r="BS20" s="402"/>
      <c r="BT20" s="402"/>
      <c r="BU20" s="403"/>
      <c r="BV20" s="401"/>
      <c r="BW20" s="402"/>
      <c r="BX20" s="402"/>
      <c r="BY20" s="402"/>
      <c r="BZ20" s="402"/>
      <c r="CA20" s="402"/>
      <c r="CB20" s="402"/>
      <c r="CC20" s="403"/>
      <c r="CD20" s="173"/>
      <c r="CE20" s="508"/>
      <c r="CF20" s="508"/>
      <c r="CG20" s="508"/>
      <c r="CH20" s="508"/>
      <c r="CI20" s="508"/>
      <c r="CJ20" s="508"/>
      <c r="CK20" s="508"/>
      <c r="CL20" s="508"/>
      <c r="CM20" s="508"/>
      <c r="CN20" s="508"/>
      <c r="CO20" s="508"/>
      <c r="CP20" s="508"/>
      <c r="CQ20" s="508"/>
      <c r="CR20" s="508"/>
      <c r="CS20" s="509"/>
      <c r="CT20" s="398"/>
      <c r="CU20" s="399"/>
      <c r="CV20" s="399"/>
      <c r="CW20" s="399"/>
      <c r="CX20" s="399"/>
      <c r="CY20" s="399"/>
      <c r="CZ20" s="399"/>
      <c r="DA20" s="400"/>
      <c r="DB20" s="398"/>
      <c r="DC20" s="399"/>
      <c r="DD20" s="399"/>
      <c r="DE20" s="399"/>
      <c r="DF20" s="399"/>
      <c r="DG20" s="399"/>
      <c r="DH20" s="399"/>
      <c r="DI20" s="400"/>
    </row>
    <row r="21" spans="1:113" ht="18.75" customHeight="1">
      <c r="A21" s="160"/>
      <c r="B21" s="532" t="s">
        <v>156</v>
      </c>
      <c r="C21" s="533"/>
      <c r="D21" s="533"/>
      <c r="E21" s="533"/>
      <c r="F21" s="533"/>
      <c r="G21" s="533"/>
      <c r="H21" s="533"/>
      <c r="I21" s="533"/>
      <c r="J21" s="533"/>
      <c r="K21" s="533"/>
      <c r="L21" s="533"/>
      <c r="M21" s="533"/>
      <c r="N21" s="533"/>
      <c r="O21" s="533"/>
      <c r="P21" s="533"/>
      <c r="Q21" s="533"/>
      <c r="R21" s="533"/>
      <c r="S21" s="533"/>
      <c r="T21" s="533"/>
      <c r="U21" s="533"/>
      <c r="V21" s="533"/>
      <c r="W21" s="533"/>
      <c r="X21" s="533"/>
      <c r="Y21" s="533"/>
      <c r="Z21" s="533"/>
      <c r="AA21" s="533"/>
      <c r="AB21" s="533"/>
      <c r="AC21" s="533"/>
      <c r="AD21" s="533"/>
      <c r="AE21" s="533"/>
      <c r="AF21" s="533"/>
      <c r="AG21" s="533"/>
      <c r="AH21" s="533"/>
      <c r="AI21" s="533"/>
      <c r="AJ21" s="533"/>
      <c r="AK21" s="533"/>
      <c r="AL21" s="533"/>
      <c r="AM21" s="533"/>
      <c r="AN21" s="533"/>
      <c r="AO21" s="533"/>
      <c r="AP21" s="533"/>
      <c r="AQ21" s="533"/>
      <c r="AR21" s="533"/>
      <c r="AS21" s="533"/>
      <c r="AT21" s="533"/>
      <c r="AU21" s="533"/>
      <c r="AV21" s="533"/>
      <c r="AW21" s="533"/>
      <c r="AX21" s="534"/>
      <c r="AY21" s="435"/>
      <c r="AZ21" s="436"/>
      <c r="BA21" s="436"/>
      <c r="BB21" s="436"/>
      <c r="BC21" s="436"/>
      <c r="BD21" s="436"/>
      <c r="BE21" s="436"/>
      <c r="BF21" s="436"/>
      <c r="BG21" s="436"/>
      <c r="BH21" s="436"/>
      <c r="BI21" s="436"/>
      <c r="BJ21" s="436"/>
      <c r="BK21" s="436"/>
      <c r="BL21" s="436"/>
      <c r="BM21" s="437"/>
      <c r="BN21" s="401"/>
      <c r="BO21" s="402"/>
      <c r="BP21" s="402"/>
      <c r="BQ21" s="402"/>
      <c r="BR21" s="402"/>
      <c r="BS21" s="402"/>
      <c r="BT21" s="402"/>
      <c r="BU21" s="403"/>
      <c r="BV21" s="401"/>
      <c r="BW21" s="402"/>
      <c r="BX21" s="402"/>
      <c r="BY21" s="402"/>
      <c r="BZ21" s="402"/>
      <c r="CA21" s="402"/>
      <c r="CB21" s="402"/>
      <c r="CC21" s="403"/>
      <c r="CD21" s="173"/>
      <c r="CE21" s="508"/>
      <c r="CF21" s="508"/>
      <c r="CG21" s="508"/>
      <c r="CH21" s="508"/>
      <c r="CI21" s="508"/>
      <c r="CJ21" s="508"/>
      <c r="CK21" s="508"/>
      <c r="CL21" s="508"/>
      <c r="CM21" s="508"/>
      <c r="CN21" s="508"/>
      <c r="CO21" s="508"/>
      <c r="CP21" s="508"/>
      <c r="CQ21" s="508"/>
      <c r="CR21" s="508"/>
      <c r="CS21" s="509"/>
      <c r="CT21" s="398"/>
      <c r="CU21" s="399"/>
      <c r="CV21" s="399"/>
      <c r="CW21" s="399"/>
      <c r="CX21" s="399"/>
      <c r="CY21" s="399"/>
      <c r="CZ21" s="399"/>
      <c r="DA21" s="400"/>
      <c r="DB21" s="398"/>
      <c r="DC21" s="399"/>
      <c r="DD21" s="399"/>
      <c r="DE21" s="399"/>
      <c r="DF21" s="399"/>
      <c r="DG21" s="399"/>
      <c r="DH21" s="399"/>
      <c r="DI21" s="400"/>
    </row>
    <row r="22" spans="1:113" ht="18.75" customHeight="1" thickBot="1">
      <c r="A22" s="160"/>
      <c r="B22" s="535" t="s">
        <v>157</v>
      </c>
      <c r="C22" s="536"/>
      <c r="D22" s="537"/>
      <c r="E22" s="413" t="s">
        <v>1</v>
      </c>
      <c r="F22" s="418"/>
      <c r="G22" s="418"/>
      <c r="H22" s="418"/>
      <c r="I22" s="418"/>
      <c r="J22" s="418"/>
      <c r="K22" s="408"/>
      <c r="L22" s="413" t="s">
        <v>158</v>
      </c>
      <c r="M22" s="418"/>
      <c r="N22" s="418"/>
      <c r="O22" s="418"/>
      <c r="P22" s="408"/>
      <c r="Q22" s="544" t="s">
        <v>159</v>
      </c>
      <c r="R22" s="545"/>
      <c r="S22" s="545"/>
      <c r="T22" s="545"/>
      <c r="U22" s="545"/>
      <c r="V22" s="546"/>
      <c r="W22" s="550" t="s">
        <v>160</v>
      </c>
      <c r="X22" s="536"/>
      <c r="Y22" s="537"/>
      <c r="Z22" s="413" t="s">
        <v>1</v>
      </c>
      <c r="AA22" s="418"/>
      <c r="AB22" s="418"/>
      <c r="AC22" s="418"/>
      <c r="AD22" s="418"/>
      <c r="AE22" s="418"/>
      <c r="AF22" s="418"/>
      <c r="AG22" s="408"/>
      <c r="AH22" s="563" t="s">
        <v>161</v>
      </c>
      <c r="AI22" s="418"/>
      <c r="AJ22" s="418"/>
      <c r="AK22" s="418"/>
      <c r="AL22" s="408"/>
      <c r="AM22" s="563" t="s">
        <v>162</v>
      </c>
      <c r="AN22" s="564"/>
      <c r="AO22" s="564"/>
      <c r="AP22" s="564"/>
      <c r="AQ22" s="564"/>
      <c r="AR22" s="565"/>
      <c r="AS22" s="544" t="s">
        <v>159</v>
      </c>
      <c r="AT22" s="545"/>
      <c r="AU22" s="545"/>
      <c r="AV22" s="545"/>
      <c r="AW22" s="545"/>
      <c r="AX22" s="569"/>
      <c r="AY22" s="571"/>
      <c r="AZ22" s="572"/>
      <c r="BA22" s="572"/>
      <c r="BB22" s="572"/>
      <c r="BC22" s="572"/>
      <c r="BD22" s="572"/>
      <c r="BE22" s="572"/>
      <c r="BF22" s="572"/>
      <c r="BG22" s="572"/>
      <c r="BH22" s="572"/>
      <c r="BI22" s="572"/>
      <c r="BJ22" s="572"/>
      <c r="BK22" s="572"/>
      <c r="BL22" s="572"/>
      <c r="BM22" s="573"/>
      <c r="BN22" s="574"/>
      <c r="BO22" s="575"/>
      <c r="BP22" s="575"/>
      <c r="BQ22" s="575"/>
      <c r="BR22" s="575"/>
      <c r="BS22" s="575"/>
      <c r="BT22" s="575"/>
      <c r="BU22" s="576"/>
      <c r="BV22" s="574"/>
      <c r="BW22" s="575"/>
      <c r="BX22" s="575"/>
      <c r="BY22" s="575"/>
      <c r="BZ22" s="575"/>
      <c r="CA22" s="575"/>
      <c r="CB22" s="575"/>
      <c r="CC22" s="576"/>
      <c r="CD22" s="173"/>
      <c r="CE22" s="508"/>
      <c r="CF22" s="508"/>
      <c r="CG22" s="508"/>
      <c r="CH22" s="508"/>
      <c r="CI22" s="508"/>
      <c r="CJ22" s="508"/>
      <c r="CK22" s="508"/>
      <c r="CL22" s="508"/>
      <c r="CM22" s="508"/>
      <c r="CN22" s="508"/>
      <c r="CO22" s="508"/>
      <c r="CP22" s="508"/>
      <c r="CQ22" s="508"/>
      <c r="CR22" s="508"/>
      <c r="CS22" s="509"/>
      <c r="CT22" s="398"/>
      <c r="CU22" s="399"/>
      <c r="CV22" s="399"/>
      <c r="CW22" s="399"/>
      <c r="CX22" s="399"/>
      <c r="CY22" s="399"/>
      <c r="CZ22" s="399"/>
      <c r="DA22" s="400"/>
      <c r="DB22" s="398"/>
      <c r="DC22" s="399"/>
      <c r="DD22" s="399"/>
      <c r="DE22" s="399"/>
      <c r="DF22" s="399"/>
      <c r="DG22" s="399"/>
      <c r="DH22" s="399"/>
      <c r="DI22" s="400"/>
    </row>
    <row r="23" spans="1:113" ht="18.75" customHeight="1">
      <c r="A23" s="160"/>
      <c r="B23" s="538"/>
      <c r="C23" s="539"/>
      <c r="D23" s="540"/>
      <c r="E23" s="387"/>
      <c r="F23" s="392"/>
      <c r="G23" s="392"/>
      <c r="H23" s="392"/>
      <c r="I23" s="392"/>
      <c r="J23" s="392"/>
      <c r="K23" s="381"/>
      <c r="L23" s="387"/>
      <c r="M23" s="392"/>
      <c r="N23" s="392"/>
      <c r="O23" s="392"/>
      <c r="P23" s="381"/>
      <c r="Q23" s="547"/>
      <c r="R23" s="548"/>
      <c r="S23" s="548"/>
      <c r="T23" s="548"/>
      <c r="U23" s="548"/>
      <c r="V23" s="549"/>
      <c r="W23" s="551"/>
      <c r="X23" s="539"/>
      <c r="Y23" s="540"/>
      <c r="Z23" s="387"/>
      <c r="AA23" s="392"/>
      <c r="AB23" s="392"/>
      <c r="AC23" s="392"/>
      <c r="AD23" s="392"/>
      <c r="AE23" s="392"/>
      <c r="AF23" s="392"/>
      <c r="AG23" s="381"/>
      <c r="AH23" s="387"/>
      <c r="AI23" s="392"/>
      <c r="AJ23" s="392"/>
      <c r="AK23" s="392"/>
      <c r="AL23" s="381"/>
      <c r="AM23" s="566"/>
      <c r="AN23" s="567"/>
      <c r="AO23" s="567"/>
      <c r="AP23" s="567"/>
      <c r="AQ23" s="567"/>
      <c r="AR23" s="568"/>
      <c r="AS23" s="547"/>
      <c r="AT23" s="548"/>
      <c r="AU23" s="548"/>
      <c r="AV23" s="548"/>
      <c r="AW23" s="548"/>
      <c r="AX23" s="570"/>
      <c r="AY23" s="361" t="s">
        <v>163</v>
      </c>
      <c r="AZ23" s="362"/>
      <c r="BA23" s="362"/>
      <c r="BB23" s="362"/>
      <c r="BC23" s="362"/>
      <c r="BD23" s="362"/>
      <c r="BE23" s="362"/>
      <c r="BF23" s="362"/>
      <c r="BG23" s="362"/>
      <c r="BH23" s="362"/>
      <c r="BI23" s="362"/>
      <c r="BJ23" s="362"/>
      <c r="BK23" s="362"/>
      <c r="BL23" s="362"/>
      <c r="BM23" s="363"/>
      <c r="BN23" s="401">
        <v>3801721</v>
      </c>
      <c r="BO23" s="402"/>
      <c r="BP23" s="402"/>
      <c r="BQ23" s="402"/>
      <c r="BR23" s="402"/>
      <c r="BS23" s="402"/>
      <c r="BT23" s="402"/>
      <c r="BU23" s="403"/>
      <c r="BV23" s="401">
        <v>3764893</v>
      </c>
      <c r="BW23" s="402"/>
      <c r="BX23" s="402"/>
      <c r="BY23" s="402"/>
      <c r="BZ23" s="402"/>
      <c r="CA23" s="402"/>
      <c r="CB23" s="402"/>
      <c r="CC23" s="403"/>
      <c r="CD23" s="173"/>
      <c r="CE23" s="508"/>
      <c r="CF23" s="508"/>
      <c r="CG23" s="508"/>
      <c r="CH23" s="508"/>
      <c r="CI23" s="508"/>
      <c r="CJ23" s="508"/>
      <c r="CK23" s="508"/>
      <c r="CL23" s="508"/>
      <c r="CM23" s="508"/>
      <c r="CN23" s="508"/>
      <c r="CO23" s="508"/>
      <c r="CP23" s="508"/>
      <c r="CQ23" s="508"/>
      <c r="CR23" s="508"/>
      <c r="CS23" s="509"/>
      <c r="CT23" s="398"/>
      <c r="CU23" s="399"/>
      <c r="CV23" s="399"/>
      <c r="CW23" s="399"/>
      <c r="CX23" s="399"/>
      <c r="CY23" s="399"/>
      <c r="CZ23" s="399"/>
      <c r="DA23" s="400"/>
      <c r="DB23" s="398"/>
      <c r="DC23" s="399"/>
      <c r="DD23" s="399"/>
      <c r="DE23" s="399"/>
      <c r="DF23" s="399"/>
      <c r="DG23" s="399"/>
      <c r="DH23" s="399"/>
      <c r="DI23" s="400"/>
    </row>
    <row r="24" spans="1:113" ht="18.75" customHeight="1" thickBot="1">
      <c r="A24" s="160"/>
      <c r="B24" s="538"/>
      <c r="C24" s="539"/>
      <c r="D24" s="540"/>
      <c r="E24" s="451" t="s">
        <v>164</v>
      </c>
      <c r="F24" s="431"/>
      <c r="G24" s="431"/>
      <c r="H24" s="431"/>
      <c r="I24" s="431"/>
      <c r="J24" s="431"/>
      <c r="K24" s="432"/>
      <c r="L24" s="452">
        <v>1</v>
      </c>
      <c r="M24" s="453"/>
      <c r="N24" s="453"/>
      <c r="O24" s="453"/>
      <c r="P24" s="492"/>
      <c r="Q24" s="452">
        <v>8200</v>
      </c>
      <c r="R24" s="453"/>
      <c r="S24" s="453"/>
      <c r="T24" s="453"/>
      <c r="U24" s="453"/>
      <c r="V24" s="492"/>
      <c r="W24" s="551"/>
      <c r="X24" s="539"/>
      <c r="Y24" s="540"/>
      <c r="Z24" s="451" t="s">
        <v>165</v>
      </c>
      <c r="AA24" s="431"/>
      <c r="AB24" s="431"/>
      <c r="AC24" s="431"/>
      <c r="AD24" s="431"/>
      <c r="AE24" s="431"/>
      <c r="AF24" s="431"/>
      <c r="AG24" s="432"/>
      <c r="AH24" s="452">
        <v>65</v>
      </c>
      <c r="AI24" s="453"/>
      <c r="AJ24" s="453"/>
      <c r="AK24" s="453"/>
      <c r="AL24" s="492"/>
      <c r="AM24" s="452">
        <v>210340</v>
      </c>
      <c r="AN24" s="453"/>
      <c r="AO24" s="453"/>
      <c r="AP24" s="453"/>
      <c r="AQ24" s="453"/>
      <c r="AR24" s="492"/>
      <c r="AS24" s="452">
        <v>3236</v>
      </c>
      <c r="AT24" s="453"/>
      <c r="AU24" s="453"/>
      <c r="AV24" s="453"/>
      <c r="AW24" s="453"/>
      <c r="AX24" s="454"/>
      <c r="AY24" s="571" t="s">
        <v>166</v>
      </c>
      <c r="AZ24" s="572"/>
      <c r="BA24" s="572"/>
      <c r="BB24" s="572"/>
      <c r="BC24" s="572"/>
      <c r="BD24" s="572"/>
      <c r="BE24" s="572"/>
      <c r="BF24" s="572"/>
      <c r="BG24" s="572"/>
      <c r="BH24" s="572"/>
      <c r="BI24" s="572"/>
      <c r="BJ24" s="572"/>
      <c r="BK24" s="572"/>
      <c r="BL24" s="572"/>
      <c r="BM24" s="573"/>
      <c r="BN24" s="401">
        <v>2805875</v>
      </c>
      <c r="BO24" s="402"/>
      <c r="BP24" s="402"/>
      <c r="BQ24" s="402"/>
      <c r="BR24" s="402"/>
      <c r="BS24" s="402"/>
      <c r="BT24" s="402"/>
      <c r="BU24" s="403"/>
      <c r="BV24" s="401">
        <v>2751473</v>
      </c>
      <c r="BW24" s="402"/>
      <c r="BX24" s="402"/>
      <c r="BY24" s="402"/>
      <c r="BZ24" s="402"/>
      <c r="CA24" s="402"/>
      <c r="CB24" s="402"/>
      <c r="CC24" s="403"/>
      <c r="CD24" s="173"/>
      <c r="CE24" s="508"/>
      <c r="CF24" s="508"/>
      <c r="CG24" s="508"/>
      <c r="CH24" s="508"/>
      <c r="CI24" s="508"/>
      <c r="CJ24" s="508"/>
      <c r="CK24" s="508"/>
      <c r="CL24" s="508"/>
      <c r="CM24" s="508"/>
      <c r="CN24" s="508"/>
      <c r="CO24" s="508"/>
      <c r="CP24" s="508"/>
      <c r="CQ24" s="508"/>
      <c r="CR24" s="508"/>
      <c r="CS24" s="509"/>
      <c r="CT24" s="398"/>
      <c r="CU24" s="399"/>
      <c r="CV24" s="399"/>
      <c r="CW24" s="399"/>
      <c r="CX24" s="399"/>
      <c r="CY24" s="399"/>
      <c r="CZ24" s="399"/>
      <c r="DA24" s="400"/>
      <c r="DB24" s="398"/>
      <c r="DC24" s="399"/>
      <c r="DD24" s="399"/>
      <c r="DE24" s="399"/>
      <c r="DF24" s="399"/>
      <c r="DG24" s="399"/>
      <c r="DH24" s="399"/>
      <c r="DI24" s="400"/>
    </row>
    <row r="25" spans="1:113" ht="18.75" customHeight="1">
      <c r="A25" s="160"/>
      <c r="B25" s="538"/>
      <c r="C25" s="539"/>
      <c r="D25" s="540"/>
      <c r="E25" s="451" t="s">
        <v>167</v>
      </c>
      <c r="F25" s="431"/>
      <c r="G25" s="431"/>
      <c r="H25" s="431"/>
      <c r="I25" s="431"/>
      <c r="J25" s="431"/>
      <c r="K25" s="432"/>
      <c r="L25" s="452">
        <v>1</v>
      </c>
      <c r="M25" s="453"/>
      <c r="N25" s="453"/>
      <c r="O25" s="453"/>
      <c r="P25" s="492"/>
      <c r="Q25" s="452">
        <v>6200</v>
      </c>
      <c r="R25" s="453"/>
      <c r="S25" s="453"/>
      <c r="T25" s="453"/>
      <c r="U25" s="453"/>
      <c r="V25" s="492"/>
      <c r="W25" s="551"/>
      <c r="X25" s="539"/>
      <c r="Y25" s="540"/>
      <c r="Z25" s="451" t="s">
        <v>168</v>
      </c>
      <c r="AA25" s="431"/>
      <c r="AB25" s="431"/>
      <c r="AC25" s="431"/>
      <c r="AD25" s="431"/>
      <c r="AE25" s="431"/>
      <c r="AF25" s="431"/>
      <c r="AG25" s="432"/>
      <c r="AH25" s="452" t="s">
        <v>169</v>
      </c>
      <c r="AI25" s="453"/>
      <c r="AJ25" s="453"/>
      <c r="AK25" s="453"/>
      <c r="AL25" s="492"/>
      <c r="AM25" s="452" t="s">
        <v>170</v>
      </c>
      <c r="AN25" s="453"/>
      <c r="AO25" s="453"/>
      <c r="AP25" s="453"/>
      <c r="AQ25" s="453"/>
      <c r="AR25" s="492"/>
      <c r="AS25" s="452" t="s">
        <v>170</v>
      </c>
      <c r="AT25" s="453"/>
      <c r="AU25" s="453"/>
      <c r="AV25" s="453"/>
      <c r="AW25" s="453"/>
      <c r="AX25" s="454"/>
      <c r="AY25" s="361" t="s">
        <v>171</v>
      </c>
      <c r="AZ25" s="362"/>
      <c r="BA25" s="362"/>
      <c r="BB25" s="362"/>
      <c r="BC25" s="362"/>
      <c r="BD25" s="362"/>
      <c r="BE25" s="362"/>
      <c r="BF25" s="362"/>
      <c r="BG25" s="362"/>
      <c r="BH25" s="362"/>
      <c r="BI25" s="362"/>
      <c r="BJ25" s="362"/>
      <c r="BK25" s="362"/>
      <c r="BL25" s="362"/>
      <c r="BM25" s="363"/>
      <c r="BN25" s="364">
        <v>49777</v>
      </c>
      <c r="BO25" s="365"/>
      <c r="BP25" s="365"/>
      <c r="BQ25" s="365"/>
      <c r="BR25" s="365"/>
      <c r="BS25" s="365"/>
      <c r="BT25" s="365"/>
      <c r="BU25" s="366"/>
      <c r="BV25" s="364">
        <v>49629</v>
      </c>
      <c r="BW25" s="365"/>
      <c r="BX25" s="365"/>
      <c r="BY25" s="365"/>
      <c r="BZ25" s="365"/>
      <c r="CA25" s="365"/>
      <c r="CB25" s="365"/>
      <c r="CC25" s="366"/>
      <c r="CD25" s="173"/>
      <c r="CE25" s="508"/>
      <c r="CF25" s="508"/>
      <c r="CG25" s="508"/>
      <c r="CH25" s="508"/>
      <c r="CI25" s="508"/>
      <c r="CJ25" s="508"/>
      <c r="CK25" s="508"/>
      <c r="CL25" s="508"/>
      <c r="CM25" s="508"/>
      <c r="CN25" s="508"/>
      <c r="CO25" s="508"/>
      <c r="CP25" s="508"/>
      <c r="CQ25" s="508"/>
      <c r="CR25" s="508"/>
      <c r="CS25" s="509"/>
      <c r="CT25" s="398"/>
      <c r="CU25" s="399"/>
      <c r="CV25" s="399"/>
      <c r="CW25" s="399"/>
      <c r="CX25" s="399"/>
      <c r="CY25" s="399"/>
      <c r="CZ25" s="399"/>
      <c r="DA25" s="400"/>
      <c r="DB25" s="398"/>
      <c r="DC25" s="399"/>
      <c r="DD25" s="399"/>
      <c r="DE25" s="399"/>
      <c r="DF25" s="399"/>
      <c r="DG25" s="399"/>
      <c r="DH25" s="399"/>
      <c r="DI25" s="400"/>
    </row>
    <row r="26" spans="1:113" ht="18.75" customHeight="1">
      <c r="A26" s="160"/>
      <c r="B26" s="538"/>
      <c r="C26" s="539"/>
      <c r="D26" s="540"/>
      <c r="E26" s="451" t="s">
        <v>172</v>
      </c>
      <c r="F26" s="431"/>
      <c r="G26" s="431"/>
      <c r="H26" s="431"/>
      <c r="I26" s="431"/>
      <c r="J26" s="431"/>
      <c r="K26" s="432"/>
      <c r="L26" s="452">
        <v>1</v>
      </c>
      <c r="M26" s="453"/>
      <c r="N26" s="453"/>
      <c r="O26" s="453"/>
      <c r="P26" s="492"/>
      <c r="Q26" s="452">
        <v>5750</v>
      </c>
      <c r="R26" s="453"/>
      <c r="S26" s="453"/>
      <c r="T26" s="453"/>
      <c r="U26" s="453"/>
      <c r="V26" s="492"/>
      <c r="W26" s="551"/>
      <c r="X26" s="539"/>
      <c r="Y26" s="540"/>
      <c r="Z26" s="451" t="s">
        <v>173</v>
      </c>
      <c r="AA26" s="561"/>
      <c r="AB26" s="561"/>
      <c r="AC26" s="561"/>
      <c r="AD26" s="561"/>
      <c r="AE26" s="561"/>
      <c r="AF26" s="561"/>
      <c r="AG26" s="562"/>
      <c r="AH26" s="452" t="s">
        <v>170</v>
      </c>
      <c r="AI26" s="453"/>
      <c r="AJ26" s="453"/>
      <c r="AK26" s="453"/>
      <c r="AL26" s="492"/>
      <c r="AM26" s="452" t="s">
        <v>170</v>
      </c>
      <c r="AN26" s="453"/>
      <c r="AO26" s="453"/>
      <c r="AP26" s="453"/>
      <c r="AQ26" s="453"/>
      <c r="AR26" s="492"/>
      <c r="AS26" s="452" t="s">
        <v>123</v>
      </c>
      <c r="AT26" s="453"/>
      <c r="AU26" s="453"/>
      <c r="AV26" s="453"/>
      <c r="AW26" s="453"/>
      <c r="AX26" s="454"/>
      <c r="AY26" s="404" t="s">
        <v>174</v>
      </c>
      <c r="AZ26" s="405"/>
      <c r="BA26" s="405"/>
      <c r="BB26" s="405"/>
      <c r="BC26" s="405"/>
      <c r="BD26" s="405"/>
      <c r="BE26" s="405"/>
      <c r="BF26" s="405"/>
      <c r="BG26" s="405"/>
      <c r="BH26" s="405"/>
      <c r="BI26" s="405"/>
      <c r="BJ26" s="405"/>
      <c r="BK26" s="405"/>
      <c r="BL26" s="405"/>
      <c r="BM26" s="406"/>
      <c r="BN26" s="401" t="s">
        <v>123</v>
      </c>
      <c r="BO26" s="402"/>
      <c r="BP26" s="402"/>
      <c r="BQ26" s="402"/>
      <c r="BR26" s="402"/>
      <c r="BS26" s="402"/>
      <c r="BT26" s="402"/>
      <c r="BU26" s="403"/>
      <c r="BV26" s="401" t="s">
        <v>170</v>
      </c>
      <c r="BW26" s="402"/>
      <c r="BX26" s="402"/>
      <c r="BY26" s="402"/>
      <c r="BZ26" s="402"/>
      <c r="CA26" s="402"/>
      <c r="CB26" s="402"/>
      <c r="CC26" s="403"/>
      <c r="CD26" s="173"/>
      <c r="CE26" s="508"/>
      <c r="CF26" s="508"/>
      <c r="CG26" s="508"/>
      <c r="CH26" s="508"/>
      <c r="CI26" s="508"/>
      <c r="CJ26" s="508"/>
      <c r="CK26" s="508"/>
      <c r="CL26" s="508"/>
      <c r="CM26" s="508"/>
      <c r="CN26" s="508"/>
      <c r="CO26" s="508"/>
      <c r="CP26" s="508"/>
      <c r="CQ26" s="508"/>
      <c r="CR26" s="508"/>
      <c r="CS26" s="509"/>
      <c r="CT26" s="398"/>
      <c r="CU26" s="399"/>
      <c r="CV26" s="399"/>
      <c r="CW26" s="399"/>
      <c r="CX26" s="399"/>
      <c r="CY26" s="399"/>
      <c r="CZ26" s="399"/>
      <c r="DA26" s="400"/>
      <c r="DB26" s="398"/>
      <c r="DC26" s="399"/>
      <c r="DD26" s="399"/>
      <c r="DE26" s="399"/>
      <c r="DF26" s="399"/>
      <c r="DG26" s="399"/>
      <c r="DH26" s="399"/>
      <c r="DI26" s="400"/>
    </row>
    <row r="27" spans="1:113" ht="18.75" customHeight="1" thickBot="1">
      <c r="A27" s="160"/>
      <c r="B27" s="538"/>
      <c r="C27" s="539"/>
      <c r="D27" s="540"/>
      <c r="E27" s="451" t="s">
        <v>175</v>
      </c>
      <c r="F27" s="431"/>
      <c r="G27" s="431"/>
      <c r="H27" s="431"/>
      <c r="I27" s="431"/>
      <c r="J27" s="431"/>
      <c r="K27" s="432"/>
      <c r="L27" s="452">
        <v>1</v>
      </c>
      <c r="M27" s="453"/>
      <c r="N27" s="453"/>
      <c r="O27" s="453"/>
      <c r="P27" s="492"/>
      <c r="Q27" s="452">
        <v>3100</v>
      </c>
      <c r="R27" s="453"/>
      <c r="S27" s="453"/>
      <c r="T27" s="453"/>
      <c r="U27" s="453"/>
      <c r="V27" s="492"/>
      <c r="W27" s="551"/>
      <c r="X27" s="539"/>
      <c r="Y27" s="540"/>
      <c r="Z27" s="451" t="s">
        <v>176</v>
      </c>
      <c r="AA27" s="431"/>
      <c r="AB27" s="431"/>
      <c r="AC27" s="431"/>
      <c r="AD27" s="431"/>
      <c r="AE27" s="431"/>
      <c r="AF27" s="431"/>
      <c r="AG27" s="432"/>
      <c r="AH27" s="452" t="s">
        <v>170</v>
      </c>
      <c r="AI27" s="453"/>
      <c r="AJ27" s="453"/>
      <c r="AK27" s="453"/>
      <c r="AL27" s="492"/>
      <c r="AM27" s="452" t="s">
        <v>169</v>
      </c>
      <c r="AN27" s="453"/>
      <c r="AO27" s="453"/>
      <c r="AP27" s="453"/>
      <c r="AQ27" s="453"/>
      <c r="AR27" s="492"/>
      <c r="AS27" s="452" t="s">
        <v>170</v>
      </c>
      <c r="AT27" s="453"/>
      <c r="AU27" s="453"/>
      <c r="AV27" s="453"/>
      <c r="AW27" s="453"/>
      <c r="AX27" s="454"/>
      <c r="AY27" s="493" t="s">
        <v>177</v>
      </c>
      <c r="AZ27" s="494"/>
      <c r="BA27" s="494"/>
      <c r="BB27" s="494"/>
      <c r="BC27" s="494"/>
      <c r="BD27" s="494"/>
      <c r="BE27" s="494"/>
      <c r="BF27" s="494"/>
      <c r="BG27" s="494"/>
      <c r="BH27" s="494"/>
      <c r="BI27" s="494"/>
      <c r="BJ27" s="494"/>
      <c r="BK27" s="494"/>
      <c r="BL27" s="494"/>
      <c r="BM27" s="495"/>
      <c r="BN27" s="574">
        <v>100761</v>
      </c>
      <c r="BO27" s="575"/>
      <c r="BP27" s="575"/>
      <c r="BQ27" s="575"/>
      <c r="BR27" s="575"/>
      <c r="BS27" s="575"/>
      <c r="BT27" s="575"/>
      <c r="BU27" s="576"/>
      <c r="BV27" s="574">
        <v>100737</v>
      </c>
      <c r="BW27" s="575"/>
      <c r="BX27" s="575"/>
      <c r="BY27" s="575"/>
      <c r="BZ27" s="575"/>
      <c r="CA27" s="575"/>
      <c r="CB27" s="575"/>
      <c r="CC27" s="576"/>
      <c r="CD27" s="175"/>
      <c r="CE27" s="508"/>
      <c r="CF27" s="508"/>
      <c r="CG27" s="508"/>
      <c r="CH27" s="508"/>
      <c r="CI27" s="508"/>
      <c r="CJ27" s="508"/>
      <c r="CK27" s="508"/>
      <c r="CL27" s="508"/>
      <c r="CM27" s="508"/>
      <c r="CN27" s="508"/>
      <c r="CO27" s="508"/>
      <c r="CP27" s="508"/>
      <c r="CQ27" s="508"/>
      <c r="CR27" s="508"/>
      <c r="CS27" s="509"/>
      <c r="CT27" s="398"/>
      <c r="CU27" s="399"/>
      <c r="CV27" s="399"/>
      <c r="CW27" s="399"/>
      <c r="CX27" s="399"/>
      <c r="CY27" s="399"/>
      <c r="CZ27" s="399"/>
      <c r="DA27" s="400"/>
      <c r="DB27" s="398"/>
      <c r="DC27" s="399"/>
      <c r="DD27" s="399"/>
      <c r="DE27" s="399"/>
      <c r="DF27" s="399"/>
      <c r="DG27" s="399"/>
      <c r="DH27" s="399"/>
      <c r="DI27" s="400"/>
    </row>
    <row r="28" spans="1:113" ht="18.75" customHeight="1">
      <c r="A28" s="160"/>
      <c r="B28" s="538"/>
      <c r="C28" s="539"/>
      <c r="D28" s="540"/>
      <c r="E28" s="451" t="s">
        <v>178</v>
      </c>
      <c r="F28" s="431"/>
      <c r="G28" s="431"/>
      <c r="H28" s="431"/>
      <c r="I28" s="431"/>
      <c r="J28" s="431"/>
      <c r="K28" s="432"/>
      <c r="L28" s="452">
        <v>1</v>
      </c>
      <c r="M28" s="453"/>
      <c r="N28" s="453"/>
      <c r="O28" s="453"/>
      <c r="P28" s="492"/>
      <c r="Q28" s="452">
        <v>2500</v>
      </c>
      <c r="R28" s="453"/>
      <c r="S28" s="453"/>
      <c r="T28" s="453"/>
      <c r="U28" s="453"/>
      <c r="V28" s="492"/>
      <c r="W28" s="551"/>
      <c r="X28" s="539"/>
      <c r="Y28" s="540"/>
      <c r="Z28" s="451" t="s">
        <v>179</v>
      </c>
      <c r="AA28" s="431"/>
      <c r="AB28" s="431"/>
      <c r="AC28" s="431"/>
      <c r="AD28" s="431"/>
      <c r="AE28" s="431"/>
      <c r="AF28" s="431"/>
      <c r="AG28" s="432"/>
      <c r="AH28" s="452" t="s">
        <v>170</v>
      </c>
      <c r="AI28" s="453"/>
      <c r="AJ28" s="453"/>
      <c r="AK28" s="453"/>
      <c r="AL28" s="492"/>
      <c r="AM28" s="452" t="s">
        <v>170</v>
      </c>
      <c r="AN28" s="453"/>
      <c r="AO28" s="453"/>
      <c r="AP28" s="453"/>
      <c r="AQ28" s="453"/>
      <c r="AR28" s="492"/>
      <c r="AS28" s="452" t="s">
        <v>170</v>
      </c>
      <c r="AT28" s="453"/>
      <c r="AU28" s="453"/>
      <c r="AV28" s="453"/>
      <c r="AW28" s="453"/>
      <c r="AX28" s="454"/>
      <c r="AY28" s="577" t="s">
        <v>180</v>
      </c>
      <c r="AZ28" s="578"/>
      <c r="BA28" s="578"/>
      <c r="BB28" s="579"/>
      <c r="BC28" s="361" t="s">
        <v>42</v>
      </c>
      <c r="BD28" s="362"/>
      <c r="BE28" s="362"/>
      <c r="BF28" s="362"/>
      <c r="BG28" s="362"/>
      <c r="BH28" s="362"/>
      <c r="BI28" s="362"/>
      <c r="BJ28" s="362"/>
      <c r="BK28" s="362"/>
      <c r="BL28" s="362"/>
      <c r="BM28" s="363"/>
      <c r="BN28" s="364">
        <v>791823</v>
      </c>
      <c r="BO28" s="365"/>
      <c r="BP28" s="365"/>
      <c r="BQ28" s="365"/>
      <c r="BR28" s="365"/>
      <c r="BS28" s="365"/>
      <c r="BT28" s="365"/>
      <c r="BU28" s="366"/>
      <c r="BV28" s="364">
        <v>839117</v>
      </c>
      <c r="BW28" s="365"/>
      <c r="BX28" s="365"/>
      <c r="BY28" s="365"/>
      <c r="BZ28" s="365"/>
      <c r="CA28" s="365"/>
      <c r="CB28" s="365"/>
      <c r="CC28" s="366"/>
      <c r="CD28" s="173"/>
      <c r="CE28" s="508"/>
      <c r="CF28" s="508"/>
      <c r="CG28" s="508"/>
      <c r="CH28" s="508"/>
      <c r="CI28" s="508"/>
      <c r="CJ28" s="508"/>
      <c r="CK28" s="508"/>
      <c r="CL28" s="508"/>
      <c r="CM28" s="508"/>
      <c r="CN28" s="508"/>
      <c r="CO28" s="508"/>
      <c r="CP28" s="508"/>
      <c r="CQ28" s="508"/>
      <c r="CR28" s="508"/>
      <c r="CS28" s="509"/>
      <c r="CT28" s="398"/>
      <c r="CU28" s="399"/>
      <c r="CV28" s="399"/>
      <c r="CW28" s="399"/>
      <c r="CX28" s="399"/>
      <c r="CY28" s="399"/>
      <c r="CZ28" s="399"/>
      <c r="DA28" s="400"/>
      <c r="DB28" s="398"/>
      <c r="DC28" s="399"/>
      <c r="DD28" s="399"/>
      <c r="DE28" s="399"/>
      <c r="DF28" s="399"/>
      <c r="DG28" s="399"/>
      <c r="DH28" s="399"/>
      <c r="DI28" s="400"/>
    </row>
    <row r="29" spans="1:113" ht="18.75" customHeight="1">
      <c r="A29" s="160"/>
      <c r="B29" s="538"/>
      <c r="C29" s="539"/>
      <c r="D29" s="540"/>
      <c r="E29" s="451" t="s">
        <v>181</v>
      </c>
      <c r="F29" s="431"/>
      <c r="G29" s="431"/>
      <c r="H29" s="431"/>
      <c r="I29" s="431"/>
      <c r="J29" s="431"/>
      <c r="K29" s="432"/>
      <c r="L29" s="452">
        <v>8</v>
      </c>
      <c r="M29" s="453"/>
      <c r="N29" s="453"/>
      <c r="O29" s="453"/>
      <c r="P29" s="492"/>
      <c r="Q29" s="452">
        <v>2300</v>
      </c>
      <c r="R29" s="453"/>
      <c r="S29" s="453"/>
      <c r="T29" s="453"/>
      <c r="U29" s="453"/>
      <c r="V29" s="492"/>
      <c r="W29" s="552"/>
      <c r="X29" s="553"/>
      <c r="Y29" s="554"/>
      <c r="Z29" s="451" t="s">
        <v>182</v>
      </c>
      <c r="AA29" s="431"/>
      <c r="AB29" s="431"/>
      <c r="AC29" s="431"/>
      <c r="AD29" s="431"/>
      <c r="AE29" s="431"/>
      <c r="AF29" s="431"/>
      <c r="AG29" s="432"/>
      <c r="AH29" s="452">
        <v>65</v>
      </c>
      <c r="AI29" s="453"/>
      <c r="AJ29" s="453"/>
      <c r="AK29" s="453"/>
      <c r="AL29" s="492"/>
      <c r="AM29" s="452">
        <v>210340</v>
      </c>
      <c r="AN29" s="453"/>
      <c r="AO29" s="453"/>
      <c r="AP29" s="453"/>
      <c r="AQ29" s="453"/>
      <c r="AR29" s="492"/>
      <c r="AS29" s="452">
        <v>3236</v>
      </c>
      <c r="AT29" s="453"/>
      <c r="AU29" s="453"/>
      <c r="AV29" s="453"/>
      <c r="AW29" s="453"/>
      <c r="AX29" s="454"/>
      <c r="AY29" s="580"/>
      <c r="AZ29" s="581"/>
      <c r="BA29" s="581"/>
      <c r="BB29" s="582"/>
      <c r="BC29" s="435" t="s">
        <v>183</v>
      </c>
      <c r="BD29" s="436"/>
      <c r="BE29" s="436"/>
      <c r="BF29" s="436"/>
      <c r="BG29" s="436"/>
      <c r="BH29" s="436"/>
      <c r="BI29" s="436"/>
      <c r="BJ29" s="436"/>
      <c r="BK29" s="436"/>
      <c r="BL29" s="436"/>
      <c r="BM29" s="437"/>
      <c r="BN29" s="401">
        <v>45779</v>
      </c>
      <c r="BO29" s="402"/>
      <c r="BP29" s="402"/>
      <c r="BQ29" s="402"/>
      <c r="BR29" s="402"/>
      <c r="BS29" s="402"/>
      <c r="BT29" s="402"/>
      <c r="BU29" s="403"/>
      <c r="BV29" s="401">
        <v>45757</v>
      </c>
      <c r="BW29" s="402"/>
      <c r="BX29" s="402"/>
      <c r="BY29" s="402"/>
      <c r="BZ29" s="402"/>
      <c r="CA29" s="402"/>
      <c r="CB29" s="402"/>
      <c r="CC29" s="403"/>
      <c r="CD29" s="175"/>
      <c r="CE29" s="508"/>
      <c r="CF29" s="508"/>
      <c r="CG29" s="508"/>
      <c r="CH29" s="508"/>
      <c r="CI29" s="508"/>
      <c r="CJ29" s="508"/>
      <c r="CK29" s="508"/>
      <c r="CL29" s="508"/>
      <c r="CM29" s="508"/>
      <c r="CN29" s="508"/>
      <c r="CO29" s="508"/>
      <c r="CP29" s="508"/>
      <c r="CQ29" s="508"/>
      <c r="CR29" s="508"/>
      <c r="CS29" s="509"/>
      <c r="CT29" s="398"/>
      <c r="CU29" s="399"/>
      <c r="CV29" s="399"/>
      <c r="CW29" s="399"/>
      <c r="CX29" s="399"/>
      <c r="CY29" s="399"/>
      <c r="CZ29" s="399"/>
      <c r="DA29" s="400"/>
      <c r="DB29" s="398"/>
      <c r="DC29" s="399"/>
      <c r="DD29" s="399"/>
      <c r="DE29" s="399"/>
      <c r="DF29" s="399"/>
      <c r="DG29" s="399"/>
      <c r="DH29" s="399"/>
      <c r="DI29" s="400"/>
    </row>
    <row r="30" spans="1:113" ht="18.75" customHeight="1" thickBot="1">
      <c r="A30" s="160"/>
      <c r="B30" s="541"/>
      <c r="C30" s="542"/>
      <c r="D30" s="543"/>
      <c r="E30" s="455"/>
      <c r="F30" s="456"/>
      <c r="G30" s="456"/>
      <c r="H30" s="456"/>
      <c r="I30" s="456"/>
      <c r="J30" s="456"/>
      <c r="K30" s="457"/>
      <c r="L30" s="555"/>
      <c r="M30" s="556"/>
      <c r="N30" s="556"/>
      <c r="O30" s="556"/>
      <c r="P30" s="557"/>
      <c r="Q30" s="555"/>
      <c r="R30" s="556"/>
      <c r="S30" s="556"/>
      <c r="T30" s="556"/>
      <c r="U30" s="556"/>
      <c r="V30" s="557"/>
      <c r="W30" s="558" t="s">
        <v>184</v>
      </c>
      <c r="X30" s="559"/>
      <c r="Y30" s="559"/>
      <c r="Z30" s="559"/>
      <c r="AA30" s="559"/>
      <c r="AB30" s="559"/>
      <c r="AC30" s="559"/>
      <c r="AD30" s="559"/>
      <c r="AE30" s="559"/>
      <c r="AF30" s="559"/>
      <c r="AG30" s="560"/>
      <c r="AH30" s="517">
        <v>99.8</v>
      </c>
      <c r="AI30" s="518"/>
      <c r="AJ30" s="518"/>
      <c r="AK30" s="518"/>
      <c r="AL30" s="518"/>
      <c r="AM30" s="518"/>
      <c r="AN30" s="518"/>
      <c r="AO30" s="518"/>
      <c r="AP30" s="518"/>
      <c r="AQ30" s="518"/>
      <c r="AR30" s="518"/>
      <c r="AS30" s="518"/>
      <c r="AT30" s="518"/>
      <c r="AU30" s="518"/>
      <c r="AV30" s="518"/>
      <c r="AW30" s="518"/>
      <c r="AX30" s="520"/>
      <c r="AY30" s="583"/>
      <c r="AZ30" s="584"/>
      <c r="BA30" s="584"/>
      <c r="BB30" s="585"/>
      <c r="BC30" s="571" t="s">
        <v>44</v>
      </c>
      <c r="BD30" s="572"/>
      <c r="BE30" s="572"/>
      <c r="BF30" s="572"/>
      <c r="BG30" s="572"/>
      <c r="BH30" s="572"/>
      <c r="BI30" s="572"/>
      <c r="BJ30" s="572"/>
      <c r="BK30" s="572"/>
      <c r="BL30" s="572"/>
      <c r="BM30" s="573"/>
      <c r="BN30" s="574">
        <v>1182391</v>
      </c>
      <c r="BO30" s="575"/>
      <c r="BP30" s="575"/>
      <c r="BQ30" s="575"/>
      <c r="BR30" s="575"/>
      <c r="BS30" s="575"/>
      <c r="BT30" s="575"/>
      <c r="BU30" s="576"/>
      <c r="BV30" s="574">
        <v>757111</v>
      </c>
      <c r="BW30" s="575"/>
      <c r="BX30" s="575"/>
      <c r="BY30" s="575"/>
      <c r="BZ30" s="575"/>
      <c r="CA30" s="575"/>
      <c r="CB30" s="575"/>
      <c r="CC30" s="576"/>
      <c r="CD30" s="176"/>
      <c r="CE30" s="177"/>
      <c r="CF30" s="177"/>
      <c r="CG30" s="177"/>
      <c r="CH30" s="177"/>
      <c r="CI30" s="177"/>
      <c r="CJ30" s="177"/>
      <c r="CK30" s="177"/>
      <c r="CL30" s="177"/>
      <c r="CM30" s="177"/>
      <c r="CN30" s="177"/>
      <c r="CO30" s="177"/>
      <c r="CP30" s="177"/>
      <c r="CQ30" s="177"/>
      <c r="CR30" s="177"/>
      <c r="CS30" s="178"/>
      <c r="CT30" s="179"/>
      <c r="CU30" s="180"/>
      <c r="CV30" s="180"/>
      <c r="CW30" s="180"/>
      <c r="CX30" s="180"/>
      <c r="CY30" s="180"/>
      <c r="CZ30" s="180"/>
      <c r="DA30" s="181"/>
      <c r="DB30" s="179"/>
      <c r="DC30" s="180"/>
      <c r="DD30" s="180"/>
      <c r="DE30" s="180"/>
      <c r="DF30" s="180"/>
      <c r="DG30" s="180"/>
      <c r="DH30" s="180"/>
      <c r="DI30" s="181"/>
    </row>
    <row r="31" spans="1:113" ht="13.5" customHeight="1">
      <c r="A31" s="160"/>
      <c r="B31" s="182"/>
      <c r="DI31" s="183"/>
    </row>
    <row r="32" spans="1:113" ht="13.5" customHeight="1">
      <c r="A32" s="160"/>
      <c r="B32" s="184"/>
      <c r="C32" s="160" t="s">
        <v>185</v>
      </c>
      <c r="D32" s="160"/>
      <c r="E32" s="160"/>
      <c r="U32" s="159" t="s">
        <v>186</v>
      </c>
      <c r="AM32" s="159" t="s">
        <v>187</v>
      </c>
      <c r="BE32" s="159" t="s">
        <v>188</v>
      </c>
      <c r="BW32" s="159" t="s">
        <v>189</v>
      </c>
      <c r="CO32" s="159" t="s">
        <v>190</v>
      </c>
      <c r="DI32" s="183"/>
    </row>
    <row r="33" spans="1:113" ht="13.5" customHeight="1">
      <c r="A33" s="160"/>
      <c r="B33" s="184"/>
      <c r="C33" s="425" t="s">
        <v>191</v>
      </c>
      <c r="D33" s="425"/>
      <c r="E33" s="390" t="s">
        <v>192</v>
      </c>
      <c r="F33" s="390"/>
      <c r="G33" s="390"/>
      <c r="H33" s="390"/>
      <c r="I33" s="390"/>
      <c r="J33" s="390"/>
      <c r="K33" s="390"/>
      <c r="L33" s="390"/>
      <c r="M33" s="390"/>
      <c r="N33" s="390"/>
      <c r="O33" s="390"/>
      <c r="P33" s="390"/>
      <c r="Q33" s="390"/>
      <c r="R33" s="390"/>
      <c r="S33" s="390"/>
      <c r="T33" s="185"/>
      <c r="U33" s="425" t="s">
        <v>191</v>
      </c>
      <c r="V33" s="425"/>
      <c r="W33" s="390" t="s">
        <v>193</v>
      </c>
      <c r="X33" s="390"/>
      <c r="Y33" s="390"/>
      <c r="Z33" s="390"/>
      <c r="AA33" s="390"/>
      <c r="AB33" s="390"/>
      <c r="AC33" s="390"/>
      <c r="AD33" s="390"/>
      <c r="AE33" s="390"/>
      <c r="AF33" s="390"/>
      <c r="AG33" s="390"/>
      <c r="AH33" s="390"/>
      <c r="AI33" s="390"/>
      <c r="AJ33" s="390"/>
      <c r="AK33" s="390"/>
      <c r="AL33" s="185"/>
      <c r="AM33" s="425" t="s">
        <v>191</v>
      </c>
      <c r="AN33" s="425"/>
      <c r="AO33" s="390" t="s">
        <v>192</v>
      </c>
      <c r="AP33" s="390"/>
      <c r="AQ33" s="390"/>
      <c r="AR33" s="390"/>
      <c r="AS33" s="390"/>
      <c r="AT33" s="390"/>
      <c r="AU33" s="390"/>
      <c r="AV33" s="390"/>
      <c r="AW33" s="390"/>
      <c r="AX33" s="390"/>
      <c r="AY33" s="390"/>
      <c r="AZ33" s="390"/>
      <c r="BA33" s="390"/>
      <c r="BB33" s="390"/>
      <c r="BC33" s="390"/>
      <c r="BD33" s="186"/>
      <c r="BE33" s="390" t="s">
        <v>194</v>
      </c>
      <c r="BF33" s="390"/>
      <c r="BG33" s="390" t="s">
        <v>195</v>
      </c>
      <c r="BH33" s="390"/>
      <c r="BI33" s="390"/>
      <c r="BJ33" s="390"/>
      <c r="BK33" s="390"/>
      <c r="BL33" s="390"/>
      <c r="BM33" s="390"/>
      <c r="BN33" s="390"/>
      <c r="BO33" s="390"/>
      <c r="BP33" s="390"/>
      <c r="BQ33" s="390"/>
      <c r="BR33" s="390"/>
      <c r="BS33" s="390"/>
      <c r="BT33" s="390"/>
      <c r="BU33" s="390"/>
      <c r="BV33" s="186"/>
      <c r="BW33" s="425" t="s">
        <v>194</v>
      </c>
      <c r="BX33" s="425"/>
      <c r="BY33" s="390" t="s">
        <v>196</v>
      </c>
      <c r="BZ33" s="390"/>
      <c r="CA33" s="390"/>
      <c r="CB33" s="390"/>
      <c r="CC33" s="390"/>
      <c r="CD33" s="390"/>
      <c r="CE33" s="390"/>
      <c r="CF33" s="390"/>
      <c r="CG33" s="390"/>
      <c r="CH33" s="390"/>
      <c r="CI33" s="390"/>
      <c r="CJ33" s="390"/>
      <c r="CK33" s="390"/>
      <c r="CL33" s="390"/>
      <c r="CM33" s="390"/>
      <c r="CN33" s="185"/>
      <c r="CO33" s="425" t="s">
        <v>191</v>
      </c>
      <c r="CP33" s="425"/>
      <c r="CQ33" s="390" t="s">
        <v>197</v>
      </c>
      <c r="CR33" s="390"/>
      <c r="CS33" s="390"/>
      <c r="CT33" s="390"/>
      <c r="CU33" s="390"/>
      <c r="CV33" s="390"/>
      <c r="CW33" s="390"/>
      <c r="CX33" s="390"/>
      <c r="CY33" s="390"/>
      <c r="CZ33" s="390"/>
      <c r="DA33" s="390"/>
      <c r="DB33" s="390"/>
      <c r="DC33" s="390"/>
      <c r="DD33" s="390"/>
      <c r="DE33" s="390"/>
      <c r="DF33" s="185"/>
      <c r="DG33" s="586" t="s">
        <v>198</v>
      </c>
      <c r="DH33" s="586"/>
      <c r="DI33" s="187"/>
    </row>
    <row r="34" spans="1:113" ht="32.25" customHeight="1">
      <c r="A34" s="160"/>
      <c r="B34" s="184"/>
      <c r="C34" s="587">
        <f>IF(E34="","",1)</f>
        <v>1</v>
      </c>
      <c r="D34" s="587"/>
      <c r="E34" s="588" t="str">
        <f>IF('各会計、関係団体の財政状況及び健全化判断比率'!B7="","",'各会計、関係団体の財政状況及び健全化判断比率'!B7)</f>
        <v>一般会計</v>
      </c>
      <c r="F34" s="588"/>
      <c r="G34" s="588"/>
      <c r="H34" s="588"/>
      <c r="I34" s="588"/>
      <c r="J34" s="588"/>
      <c r="K34" s="588"/>
      <c r="L34" s="588"/>
      <c r="M34" s="588"/>
      <c r="N34" s="588"/>
      <c r="O34" s="588"/>
      <c r="P34" s="588"/>
      <c r="Q34" s="588"/>
      <c r="R34" s="588"/>
      <c r="S34" s="588"/>
      <c r="T34" s="160"/>
      <c r="U34" s="587">
        <f>IF(W34="","",MAX(C34:D43)+1)</f>
        <v>2</v>
      </c>
      <c r="V34" s="587"/>
      <c r="W34" s="588" t="str">
        <f>IF('各会計、関係団体の財政状況及び健全化判断比率'!B28="","",'各会計、関係団体の財政状況及び健全化判断比率'!B28)</f>
        <v>国民健康保険事業特別会計</v>
      </c>
      <c r="X34" s="588"/>
      <c r="Y34" s="588"/>
      <c r="Z34" s="588"/>
      <c r="AA34" s="588"/>
      <c r="AB34" s="588"/>
      <c r="AC34" s="588"/>
      <c r="AD34" s="588"/>
      <c r="AE34" s="588"/>
      <c r="AF34" s="588"/>
      <c r="AG34" s="588"/>
      <c r="AH34" s="588"/>
      <c r="AI34" s="588"/>
      <c r="AJ34" s="588"/>
      <c r="AK34" s="588"/>
      <c r="AL34" s="160"/>
      <c r="AM34" s="587">
        <f>IF(AO34="","",MAX(C34:D43,U34:V43)+1)</f>
        <v>5</v>
      </c>
      <c r="AN34" s="587"/>
      <c r="AO34" s="588" t="str">
        <f>IF('各会計、関係団体の財政状況及び健全化判断比率'!B31="","",'各会計、関係団体の財政状況及び健全化判断比率'!B31)</f>
        <v>水道事業特別会計</v>
      </c>
      <c r="AP34" s="588"/>
      <c r="AQ34" s="588"/>
      <c r="AR34" s="588"/>
      <c r="AS34" s="588"/>
      <c r="AT34" s="588"/>
      <c r="AU34" s="588"/>
      <c r="AV34" s="588"/>
      <c r="AW34" s="588"/>
      <c r="AX34" s="588"/>
      <c r="AY34" s="588"/>
      <c r="AZ34" s="588"/>
      <c r="BA34" s="588"/>
      <c r="BB34" s="588"/>
      <c r="BC34" s="588"/>
      <c r="BD34" s="160"/>
      <c r="BE34" s="587">
        <f>IF(BG34="","",MAX(C34:D43,U34:V43,AM34:AN43)+1)</f>
        <v>6</v>
      </c>
      <c r="BF34" s="587"/>
      <c r="BG34" s="588" t="str">
        <f>IF('各会計、関係団体の財政状況及び健全化判断比率'!B32="","",'各会計、関係団体の財政状況及び健全化判断比率'!B32)</f>
        <v>農業集落排水事業特別会計</v>
      </c>
      <c r="BH34" s="588"/>
      <c r="BI34" s="588"/>
      <c r="BJ34" s="588"/>
      <c r="BK34" s="588"/>
      <c r="BL34" s="588"/>
      <c r="BM34" s="588"/>
      <c r="BN34" s="588"/>
      <c r="BO34" s="588"/>
      <c r="BP34" s="588"/>
      <c r="BQ34" s="588"/>
      <c r="BR34" s="588"/>
      <c r="BS34" s="588"/>
      <c r="BT34" s="588"/>
      <c r="BU34" s="588"/>
      <c r="BV34" s="160"/>
      <c r="BW34" s="587">
        <f>IF(BY34="","",MAX(C34:D43,U34:V43,AM34:AN43,BE34:BF43)+1)</f>
        <v>8</v>
      </c>
      <c r="BX34" s="587"/>
      <c r="BY34" s="588" t="str">
        <f>IF('各会計、関係団体の財政状況及び健全化判断比率'!B68="","",'各会計、関係団体の財政状況及び健全化判断比率'!B68)</f>
        <v>山形県消防補償等組合</v>
      </c>
      <c r="BZ34" s="588"/>
      <c r="CA34" s="588"/>
      <c r="CB34" s="588"/>
      <c r="CC34" s="588"/>
      <c r="CD34" s="588"/>
      <c r="CE34" s="588"/>
      <c r="CF34" s="588"/>
      <c r="CG34" s="588"/>
      <c r="CH34" s="588"/>
      <c r="CI34" s="588"/>
      <c r="CJ34" s="588"/>
      <c r="CK34" s="588"/>
      <c r="CL34" s="588"/>
      <c r="CM34" s="588"/>
      <c r="CN34" s="160"/>
      <c r="CO34" s="587">
        <f>IF(CQ34="","",MAX(C34:D43,U34:V43,AM34:AN43,BE34:BF43,BW34:BX43)+1)</f>
        <v>15</v>
      </c>
      <c r="CP34" s="587"/>
      <c r="CQ34" s="588" t="str">
        <f>IF('各会計、関係団体の財政状況及び健全化判断比率'!BS7="","",'各会計、関係団体の財政状況及び健全化判断比率'!BS7)</f>
        <v>舟形町振興公社</v>
      </c>
      <c r="CR34" s="588"/>
      <c r="CS34" s="588"/>
      <c r="CT34" s="588"/>
      <c r="CU34" s="588"/>
      <c r="CV34" s="588"/>
      <c r="CW34" s="588"/>
      <c r="CX34" s="588"/>
      <c r="CY34" s="588"/>
      <c r="CZ34" s="588"/>
      <c r="DA34" s="588"/>
      <c r="DB34" s="588"/>
      <c r="DC34" s="588"/>
      <c r="DD34" s="588"/>
      <c r="DE34" s="588"/>
      <c r="DG34" s="589" t="str">
        <f>IF('各会計、関係団体の財政状況及び健全化判断比率'!BR7="","",'各会計、関係団体の財政状況及び健全化判断比率'!BR7)</f>
        <v/>
      </c>
      <c r="DH34" s="589"/>
      <c r="DI34" s="187"/>
    </row>
    <row r="35" spans="1:113" ht="32.25" customHeight="1">
      <c r="A35" s="160"/>
      <c r="B35" s="184"/>
      <c r="C35" s="587" t="str">
        <f>IF(E35="","",C34+1)</f>
        <v/>
      </c>
      <c r="D35" s="587"/>
      <c r="E35" s="588" t="str">
        <f>IF('各会計、関係団体の財政状況及び健全化判断比率'!B8="","",'各会計、関係団体の財政状況及び健全化判断比率'!B8)</f>
        <v/>
      </c>
      <c r="F35" s="588"/>
      <c r="G35" s="588"/>
      <c r="H35" s="588"/>
      <c r="I35" s="588"/>
      <c r="J35" s="588"/>
      <c r="K35" s="588"/>
      <c r="L35" s="588"/>
      <c r="M35" s="588"/>
      <c r="N35" s="588"/>
      <c r="O35" s="588"/>
      <c r="P35" s="588"/>
      <c r="Q35" s="588"/>
      <c r="R35" s="588"/>
      <c r="S35" s="588"/>
      <c r="T35" s="160"/>
      <c r="U35" s="587">
        <f>IF(W35="","",U34+1)</f>
        <v>3</v>
      </c>
      <c r="V35" s="587"/>
      <c r="W35" s="588" t="str">
        <f>IF('各会計、関係団体の財政状況及び健全化判断比率'!B29="","",'各会計、関係団体の財政状況及び健全化判断比率'!B29)</f>
        <v>介護保険事業特別会計</v>
      </c>
      <c r="X35" s="588"/>
      <c r="Y35" s="588"/>
      <c r="Z35" s="588"/>
      <c r="AA35" s="588"/>
      <c r="AB35" s="588"/>
      <c r="AC35" s="588"/>
      <c r="AD35" s="588"/>
      <c r="AE35" s="588"/>
      <c r="AF35" s="588"/>
      <c r="AG35" s="588"/>
      <c r="AH35" s="588"/>
      <c r="AI35" s="588"/>
      <c r="AJ35" s="588"/>
      <c r="AK35" s="588"/>
      <c r="AL35" s="160"/>
      <c r="AM35" s="587" t="str">
        <f t="shared" ref="AM35:AM43" si="0">IF(AO35="","",AM34+1)</f>
        <v/>
      </c>
      <c r="AN35" s="587"/>
      <c r="AO35" s="588"/>
      <c r="AP35" s="588"/>
      <c r="AQ35" s="588"/>
      <c r="AR35" s="588"/>
      <c r="AS35" s="588"/>
      <c r="AT35" s="588"/>
      <c r="AU35" s="588"/>
      <c r="AV35" s="588"/>
      <c r="AW35" s="588"/>
      <c r="AX35" s="588"/>
      <c r="AY35" s="588"/>
      <c r="AZ35" s="588"/>
      <c r="BA35" s="588"/>
      <c r="BB35" s="588"/>
      <c r="BC35" s="588"/>
      <c r="BD35" s="160"/>
      <c r="BE35" s="587">
        <f t="shared" ref="BE35:BE43" si="1">IF(BG35="","",BE34+1)</f>
        <v>7</v>
      </c>
      <c r="BF35" s="587"/>
      <c r="BG35" s="588" t="str">
        <f>IF('各会計、関係団体の財政状況及び健全化判断比率'!B33="","",'各会計、関係団体の財政状況及び健全化判断比率'!B33)</f>
        <v>公共下水道事業特別会計</v>
      </c>
      <c r="BH35" s="588"/>
      <c r="BI35" s="588"/>
      <c r="BJ35" s="588"/>
      <c r="BK35" s="588"/>
      <c r="BL35" s="588"/>
      <c r="BM35" s="588"/>
      <c r="BN35" s="588"/>
      <c r="BO35" s="588"/>
      <c r="BP35" s="588"/>
      <c r="BQ35" s="588"/>
      <c r="BR35" s="588"/>
      <c r="BS35" s="588"/>
      <c r="BT35" s="588"/>
      <c r="BU35" s="588"/>
      <c r="BV35" s="160"/>
      <c r="BW35" s="587">
        <f t="shared" ref="BW35:BW43" si="2">IF(BY35="","",BW34+1)</f>
        <v>9</v>
      </c>
      <c r="BX35" s="587"/>
      <c r="BY35" s="588" t="str">
        <f>IF('各会計、関係団体の財政状況及び健全化判断比率'!B69="","",'各会計、関係団体の財政状況及び健全化判断比率'!B69)</f>
        <v>山形県自治会館管理組合</v>
      </c>
      <c r="BZ35" s="588"/>
      <c r="CA35" s="588"/>
      <c r="CB35" s="588"/>
      <c r="CC35" s="588"/>
      <c r="CD35" s="588"/>
      <c r="CE35" s="588"/>
      <c r="CF35" s="588"/>
      <c r="CG35" s="588"/>
      <c r="CH35" s="588"/>
      <c r="CI35" s="588"/>
      <c r="CJ35" s="588"/>
      <c r="CK35" s="588"/>
      <c r="CL35" s="588"/>
      <c r="CM35" s="588"/>
      <c r="CN35" s="160"/>
      <c r="CO35" s="587" t="str">
        <f t="shared" ref="CO35:CO43" si="3">IF(CQ35="","",CO34+1)</f>
        <v/>
      </c>
      <c r="CP35" s="587"/>
      <c r="CQ35" s="588" t="str">
        <f>IF('各会計、関係団体の財政状況及び健全化判断比率'!BS8="","",'各会計、関係団体の財政状況及び健全化判断比率'!BS8)</f>
        <v/>
      </c>
      <c r="CR35" s="588"/>
      <c r="CS35" s="588"/>
      <c r="CT35" s="588"/>
      <c r="CU35" s="588"/>
      <c r="CV35" s="588"/>
      <c r="CW35" s="588"/>
      <c r="CX35" s="588"/>
      <c r="CY35" s="588"/>
      <c r="CZ35" s="588"/>
      <c r="DA35" s="588"/>
      <c r="DB35" s="588"/>
      <c r="DC35" s="588"/>
      <c r="DD35" s="588"/>
      <c r="DE35" s="588"/>
      <c r="DG35" s="589" t="str">
        <f>IF('各会計、関係団体の財政状況及び健全化判断比率'!BR8="","",'各会計、関係団体の財政状況及び健全化判断比率'!BR8)</f>
        <v/>
      </c>
      <c r="DH35" s="589"/>
      <c r="DI35" s="187"/>
    </row>
    <row r="36" spans="1:113" ht="32.25" customHeight="1">
      <c r="A36" s="160"/>
      <c r="B36" s="184"/>
      <c r="C36" s="587" t="str">
        <f>IF(E36="","",C35+1)</f>
        <v/>
      </c>
      <c r="D36" s="587"/>
      <c r="E36" s="588" t="str">
        <f>IF('各会計、関係団体の財政状況及び健全化判断比率'!B9="","",'各会計、関係団体の財政状況及び健全化判断比率'!B9)</f>
        <v/>
      </c>
      <c r="F36" s="588"/>
      <c r="G36" s="588"/>
      <c r="H36" s="588"/>
      <c r="I36" s="588"/>
      <c r="J36" s="588"/>
      <c r="K36" s="588"/>
      <c r="L36" s="588"/>
      <c r="M36" s="588"/>
      <c r="N36" s="588"/>
      <c r="O36" s="588"/>
      <c r="P36" s="588"/>
      <c r="Q36" s="588"/>
      <c r="R36" s="588"/>
      <c r="S36" s="588"/>
      <c r="T36" s="160"/>
      <c r="U36" s="587">
        <f t="shared" ref="U36:U43" si="4">IF(W36="","",U35+1)</f>
        <v>4</v>
      </c>
      <c r="V36" s="587"/>
      <c r="W36" s="588" t="str">
        <f>IF('各会計、関係団体の財政状況及び健全化判断比率'!B30="","",'各会計、関係団体の財政状況及び健全化判断比率'!B30)</f>
        <v>後期高齢者医療事業特別会計</v>
      </c>
      <c r="X36" s="588"/>
      <c r="Y36" s="588"/>
      <c r="Z36" s="588"/>
      <c r="AA36" s="588"/>
      <c r="AB36" s="588"/>
      <c r="AC36" s="588"/>
      <c r="AD36" s="588"/>
      <c r="AE36" s="588"/>
      <c r="AF36" s="588"/>
      <c r="AG36" s="588"/>
      <c r="AH36" s="588"/>
      <c r="AI36" s="588"/>
      <c r="AJ36" s="588"/>
      <c r="AK36" s="588"/>
      <c r="AL36" s="160"/>
      <c r="AM36" s="587" t="str">
        <f t="shared" si="0"/>
        <v/>
      </c>
      <c r="AN36" s="587"/>
      <c r="AO36" s="588"/>
      <c r="AP36" s="588"/>
      <c r="AQ36" s="588"/>
      <c r="AR36" s="588"/>
      <c r="AS36" s="588"/>
      <c r="AT36" s="588"/>
      <c r="AU36" s="588"/>
      <c r="AV36" s="588"/>
      <c r="AW36" s="588"/>
      <c r="AX36" s="588"/>
      <c r="AY36" s="588"/>
      <c r="AZ36" s="588"/>
      <c r="BA36" s="588"/>
      <c r="BB36" s="588"/>
      <c r="BC36" s="588"/>
      <c r="BD36" s="160"/>
      <c r="BE36" s="587" t="str">
        <f t="shared" si="1"/>
        <v/>
      </c>
      <c r="BF36" s="587"/>
      <c r="BG36" s="588"/>
      <c r="BH36" s="588"/>
      <c r="BI36" s="588"/>
      <c r="BJ36" s="588"/>
      <c r="BK36" s="588"/>
      <c r="BL36" s="588"/>
      <c r="BM36" s="588"/>
      <c r="BN36" s="588"/>
      <c r="BO36" s="588"/>
      <c r="BP36" s="588"/>
      <c r="BQ36" s="588"/>
      <c r="BR36" s="588"/>
      <c r="BS36" s="588"/>
      <c r="BT36" s="588"/>
      <c r="BU36" s="588"/>
      <c r="BV36" s="160"/>
      <c r="BW36" s="587">
        <f t="shared" si="2"/>
        <v>10</v>
      </c>
      <c r="BX36" s="587"/>
      <c r="BY36" s="588" t="str">
        <f>IF('各会計、関係団体の財政状況及び健全化判断比率'!B70="","",'各会計、関係団体の財政状況及び健全化判断比率'!B70)</f>
        <v>山形県市町村退職手当組合</v>
      </c>
      <c r="BZ36" s="588"/>
      <c r="CA36" s="588"/>
      <c r="CB36" s="588"/>
      <c r="CC36" s="588"/>
      <c r="CD36" s="588"/>
      <c r="CE36" s="588"/>
      <c r="CF36" s="588"/>
      <c r="CG36" s="588"/>
      <c r="CH36" s="588"/>
      <c r="CI36" s="588"/>
      <c r="CJ36" s="588"/>
      <c r="CK36" s="588"/>
      <c r="CL36" s="588"/>
      <c r="CM36" s="588"/>
      <c r="CN36" s="160"/>
      <c r="CO36" s="587" t="str">
        <f t="shared" si="3"/>
        <v/>
      </c>
      <c r="CP36" s="587"/>
      <c r="CQ36" s="588" t="str">
        <f>IF('各会計、関係団体の財政状況及び健全化判断比率'!BS9="","",'各会計、関係団体の財政状況及び健全化判断比率'!BS9)</f>
        <v/>
      </c>
      <c r="CR36" s="588"/>
      <c r="CS36" s="588"/>
      <c r="CT36" s="588"/>
      <c r="CU36" s="588"/>
      <c r="CV36" s="588"/>
      <c r="CW36" s="588"/>
      <c r="CX36" s="588"/>
      <c r="CY36" s="588"/>
      <c r="CZ36" s="588"/>
      <c r="DA36" s="588"/>
      <c r="DB36" s="588"/>
      <c r="DC36" s="588"/>
      <c r="DD36" s="588"/>
      <c r="DE36" s="588"/>
      <c r="DG36" s="589" t="str">
        <f>IF('各会計、関係団体の財政状況及び健全化判断比率'!BR9="","",'各会計、関係団体の財政状況及び健全化判断比率'!BR9)</f>
        <v/>
      </c>
      <c r="DH36" s="589"/>
      <c r="DI36" s="187"/>
    </row>
    <row r="37" spans="1:113" ht="32.25" customHeight="1">
      <c r="A37" s="160"/>
      <c r="B37" s="184"/>
      <c r="C37" s="587" t="str">
        <f>IF(E37="","",C36+1)</f>
        <v/>
      </c>
      <c r="D37" s="587"/>
      <c r="E37" s="588" t="str">
        <f>IF('各会計、関係団体の財政状況及び健全化判断比率'!B10="","",'各会計、関係団体の財政状況及び健全化判断比率'!B10)</f>
        <v/>
      </c>
      <c r="F37" s="588"/>
      <c r="G37" s="588"/>
      <c r="H37" s="588"/>
      <c r="I37" s="588"/>
      <c r="J37" s="588"/>
      <c r="K37" s="588"/>
      <c r="L37" s="588"/>
      <c r="M37" s="588"/>
      <c r="N37" s="588"/>
      <c r="O37" s="588"/>
      <c r="P37" s="588"/>
      <c r="Q37" s="588"/>
      <c r="R37" s="588"/>
      <c r="S37" s="588"/>
      <c r="T37" s="160"/>
      <c r="U37" s="587" t="str">
        <f t="shared" si="4"/>
        <v/>
      </c>
      <c r="V37" s="587"/>
      <c r="W37" s="588"/>
      <c r="X37" s="588"/>
      <c r="Y37" s="588"/>
      <c r="Z37" s="588"/>
      <c r="AA37" s="588"/>
      <c r="AB37" s="588"/>
      <c r="AC37" s="588"/>
      <c r="AD37" s="588"/>
      <c r="AE37" s="588"/>
      <c r="AF37" s="588"/>
      <c r="AG37" s="588"/>
      <c r="AH37" s="588"/>
      <c r="AI37" s="588"/>
      <c r="AJ37" s="588"/>
      <c r="AK37" s="588"/>
      <c r="AL37" s="160"/>
      <c r="AM37" s="587" t="str">
        <f t="shared" si="0"/>
        <v/>
      </c>
      <c r="AN37" s="587"/>
      <c r="AO37" s="588"/>
      <c r="AP37" s="588"/>
      <c r="AQ37" s="588"/>
      <c r="AR37" s="588"/>
      <c r="AS37" s="588"/>
      <c r="AT37" s="588"/>
      <c r="AU37" s="588"/>
      <c r="AV37" s="588"/>
      <c r="AW37" s="588"/>
      <c r="AX37" s="588"/>
      <c r="AY37" s="588"/>
      <c r="AZ37" s="588"/>
      <c r="BA37" s="588"/>
      <c r="BB37" s="588"/>
      <c r="BC37" s="588"/>
      <c r="BD37" s="160"/>
      <c r="BE37" s="587" t="str">
        <f t="shared" si="1"/>
        <v/>
      </c>
      <c r="BF37" s="587"/>
      <c r="BG37" s="588"/>
      <c r="BH37" s="588"/>
      <c r="BI37" s="588"/>
      <c r="BJ37" s="588"/>
      <c r="BK37" s="588"/>
      <c r="BL37" s="588"/>
      <c r="BM37" s="588"/>
      <c r="BN37" s="588"/>
      <c r="BO37" s="588"/>
      <c r="BP37" s="588"/>
      <c r="BQ37" s="588"/>
      <c r="BR37" s="588"/>
      <c r="BS37" s="588"/>
      <c r="BT37" s="588"/>
      <c r="BU37" s="588"/>
      <c r="BV37" s="160"/>
      <c r="BW37" s="587">
        <f t="shared" si="2"/>
        <v>11</v>
      </c>
      <c r="BX37" s="587"/>
      <c r="BY37" s="588" t="str">
        <f>IF('各会計、関係団体の財政状況及び健全化判断比率'!B71="","",'各会計、関係団体の財政状況及び健全化判断比率'!B71)</f>
        <v>山形県市町村交通災害共済組合</v>
      </c>
      <c r="BZ37" s="588"/>
      <c r="CA37" s="588"/>
      <c r="CB37" s="588"/>
      <c r="CC37" s="588"/>
      <c r="CD37" s="588"/>
      <c r="CE37" s="588"/>
      <c r="CF37" s="588"/>
      <c r="CG37" s="588"/>
      <c r="CH37" s="588"/>
      <c r="CI37" s="588"/>
      <c r="CJ37" s="588"/>
      <c r="CK37" s="588"/>
      <c r="CL37" s="588"/>
      <c r="CM37" s="588"/>
      <c r="CN37" s="160"/>
      <c r="CO37" s="587" t="str">
        <f t="shared" si="3"/>
        <v/>
      </c>
      <c r="CP37" s="587"/>
      <c r="CQ37" s="588" t="str">
        <f>IF('各会計、関係団体の財政状況及び健全化判断比率'!BS10="","",'各会計、関係団体の財政状況及び健全化判断比率'!BS10)</f>
        <v/>
      </c>
      <c r="CR37" s="588"/>
      <c r="CS37" s="588"/>
      <c r="CT37" s="588"/>
      <c r="CU37" s="588"/>
      <c r="CV37" s="588"/>
      <c r="CW37" s="588"/>
      <c r="CX37" s="588"/>
      <c r="CY37" s="588"/>
      <c r="CZ37" s="588"/>
      <c r="DA37" s="588"/>
      <c r="DB37" s="588"/>
      <c r="DC37" s="588"/>
      <c r="DD37" s="588"/>
      <c r="DE37" s="588"/>
      <c r="DG37" s="589" t="str">
        <f>IF('各会計、関係団体の財政状況及び健全化判断比率'!BR10="","",'各会計、関係団体の財政状況及び健全化判断比率'!BR10)</f>
        <v/>
      </c>
      <c r="DH37" s="589"/>
      <c r="DI37" s="187"/>
    </row>
    <row r="38" spans="1:113" ht="32.25" customHeight="1">
      <c r="A38" s="160"/>
      <c r="B38" s="184"/>
      <c r="C38" s="587" t="str">
        <f t="shared" ref="C38:C43" si="5">IF(E38="","",C37+1)</f>
        <v/>
      </c>
      <c r="D38" s="587"/>
      <c r="E38" s="588" t="str">
        <f>IF('各会計、関係団体の財政状況及び健全化判断比率'!B11="","",'各会計、関係団体の財政状況及び健全化判断比率'!B11)</f>
        <v/>
      </c>
      <c r="F38" s="588"/>
      <c r="G38" s="588"/>
      <c r="H38" s="588"/>
      <c r="I38" s="588"/>
      <c r="J38" s="588"/>
      <c r="K38" s="588"/>
      <c r="L38" s="588"/>
      <c r="M38" s="588"/>
      <c r="N38" s="588"/>
      <c r="O38" s="588"/>
      <c r="P38" s="588"/>
      <c r="Q38" s="588"/>
      <c r="R38" s="588"/>
      <c r="S38" s="588"/>
      <c r="T38" s="160"/>
      <c r="U38" s="587" t="str">
        <f t="shared" si="4"/>
        <v/>
      </c>
      <c r="V38" s="587"/>
      <c r="W38" s="588"/>
      <c r="X38" s="588"/>
      <c r="Y38" s="588"/>
      <c r="Z38" s="588"/>
      <c r="AA38" s="588"/>
      <c r="AB38" s="588"/>
      <c r="AC38" s="588"/>
      <c r="AD38" s="588"/>
      <c r="AE38" s="588"/>
      <c r="AF38" s="588"/>
      <c r="AG38" s="588"/>
      <c r="AH38" s="588"/>
      <c r="AI38" s="588"/>
      <c r="AJ38" s="588"/>
      <c r="AK38" s="588"/>
      <c r="AL38" s="160"/>
      <c r="AM38" s="587" t="str">
        <f t="shared" si="0"/>
        <v/>
      </c>
      <c r="AN38" s="587"/>
      <c r="AO38" s="588"/>
      <c r="AP38" s="588"/>
      <c r="AQ38" s="588"/>
      <c r="AR38" s="588"/>
      <c r="AS38" s="588"/>
      <c r="AT38" s="588"/>
      <c r="AU38" s="588"/>
      <c r="AV38" s="588"/>
      <c r="AW38" s="588"/>
      <c r="AX38" s="588"/>
      <c r="AY38" s="588"/>
      <c r="AZ38" s="588"/>
      <c r="BA38" s="588"/>
      <c r="BB38" s="588"/>
      <c r="BC38" s="588"/>
      <c r="BD38" s="160"/>
      <c r="BE38" s="587" t="str">
        <f t="shared" si="1"/>
        <v/>
      </c>
      <c r="BF38" s="587"/>
      <c r="BG38" s="588"/>
      <c r="BH38" s="588"/>
      <c r="BI38" s="588"/>
      <c r="BJ38" s="588"/>
      <c r="BK38" s="588"/>
      <c r="BL38" s="588"/>
      <c r="BM38" s="588"/>
      <c r="BN38" s="588"/>
      <c r="BO38" s="588"/>
      <c r="BP38" s="588"/>
      <c r="BQ38" s="588"/>
      <c r="BR38" s="588"/>
      <c r="BS38" s="588"/>
      <c r="BT38" s="588"/>
      <c r="BU38" s="588"/>
      <c r="BV38" s="160"/>
      <c r="BW38" s="587">
        <f t="shared" si="2"/>
        <v>12</v>
      </c>
      <c r="BX38" s="587"/>
      <c r="BY38" s="588" t="str">
        <f>IF('各会計、関係団体の財政状況及び健全化判断比率'!B72="","",'各会計、関係団体の財政状況及び健全化判断比率'!B72)</f>
        <v>最上広域市町村圏事務組合</v>
      </c>
      <c r="BZ38" s="588"/>
      <c r="CA38" s="588"/>
      <c r="CB38" s="588"/>
      <c r="CC38" s="588"/>
      <c r="CD38" s="588"/>
      <c r="CE38" s="588"/>
      <c r="CF38" s="588"/>
      <c r="CG38" s="588"/>
      <c r="CH38" s="588"/>
      <c r="CI38" s="588"/>
      <c r="CJ38" s="588"/>
      <c r="CK38" s="588"/>
      <c r="CL38" s="588"/>
      <c r="CM38" s="588"/>
      <c r="CN38" s="160"/>
      <c r="CO38" s="587" t="str">
        <f t="shared" si="3"/>
        <v/>
      </c>
      <c r="CP38" s="587"/>
      <c r="CQ38" s="588" t="str">
        <f>IF('各会計、関係団体の財政状況及び健全化判断比率'!BS11="","",'各会計、関係団体の財政状況及び健全化判断比率'!BS11)</f>
        <v/>
      </c>
      <c r="CR38" s="588"/>
      <c r="CS38" s="588"/>
      <c r="CT38" s="588"/>
      <c r="CU38" s="588"/>
      <c r="CV38" s="588"/>
      <c r="CW38" s="588"/>
      <c r="CX38" s="588"/>
      <c r="CY38" s="588"/>
      <c r="CZ38" s="588"/>
      <c r="DA38" s="588"/>
      <c r="DB38" s="588"/>
      <c r="DC38" s="588"/>
      <c r="DD38" s="588"/>
      <c r="DE38" s="588"/>
      <c r="DG38" s="589" t="str">
        <f>IF('各会計、関係団体の財政状況及び健全化判断比率'!BR11="","",'各会計、関係団体の財政状況及び健全化判断比率'!BR11)</f>
        <v/>
      </c>
      <c r="DH38" s="589"/>
      <c r="DI38" s="187"/>
    </row>
    <row r="39" spans="1:113" ht="32.25" customHeight="1">
      <c r="A39" s="160"/>
      <c r="B39" s="184"/>
      <c r="C39" s="587" t="str">
        <f t="shared" si="5"/>
        <v/>
      </c>
      <c r="D39" s="587"/>
      <c r="E39" s="588" t="str">
        <f>IF('各会計、関係団体の財政状況及び健全化判断比率'!B12="","",'各会計、関係団体の財政状況及び健全化判断比率'!B12)</f>
        <v/>
      </c>
      <c r="F39" s="588"/>
      <c r="G39" s="588"/>
      <c r="H39" s="588"/>
      <c r="I39" s="588"/>
      <c r="J39" s="588"/>
      <c r="K39" s="588"/>
      <c r="L39" s="588"/>
      <c r="M39" s="588"/>
      <c r="N39" s="588"/>
      <c r="O39" s="588"/>
      <c r="P39" s="588"/>
      <c r="Q39" s="588"/>
      <c r="R39" s="588"/>
      <c r="S39" s="588"/>
      <c r="T39" s="160"/>
      <c r="U39" s="587" t="str">
        <f t="shared" si="4"/>
        <v/>
      </c>
      <c r="V39" s="587"/>
      <c r="W39" s="588"/>
      <c r="X39" s="588"/>
      <c r="Y39" s="588"/>
      <c r="Z39" s="588"/>
      <c r="AA39" s="588"/>
      <c r="AB39" s="588"/>
      <c r="AC39" s="588"/>
      <c r="AD39" s="588"/>
      <c r="AE39" s="588"/>
      <c r="AF39" s="588"/>
      <c r="AG39" s="588"/>
      <c r="AH39" s="588"/>
      <c r="AI39" s="588"/>
      <c r="AJ39" s="588"/>
      <c r="AK39" s="588"/>
      <c r="AL39" s="160"/>
      <c r="AM39" s="587" t="str">
        <f t="shared" si="0"/>
        <v/>
      </c>
      <c r="AN39" s="587"/>
      <c r="AO39" s="588"/>
      <c r="AP39" s="588"/>
      <c r="AQ39" s="588"/>
      <c r="AR39" s="588"/>
      <c r="AS39" s="588"/>
      <c r="AT39" s="588"/>
      <c r="AU39" s="588"/>
      <c r="AV39" s="588"/>
      <c r="AW39" s="588"/>
      <c r="AX39" s="588"/>
      <c r="AY39" s="588"/>
      <c r="AZ39" s="588"/>
      <c r="BA39" s="588"/>
      <c r="BB39" s="588"/>
      <c r="BC39" s="588"/>
      <c r="BD39" s="160"/>
      <c r="BE39" s="587" t="str">
        <f t="shared" si="1"/>
        <v/>
      </c>
      <c r="BF39" s="587"/>
      <c r="BG39" s="588"/>
      <c r="BH39" s="588"/>
      <c r="BI39" s="588"/>
      <c r="BJ39" s="588"/>
      <c r="BK39" s="588"/>
      <c r="BL39" s="588"/>
      <c r="BM39" s="588"/>
      <c r="BN39" s="588"/>
      <c r="BO39" s="588"/>
      <c r="BP39" s="588"/>
      <c r="BQ39" s="588"/>
      <c r="BR39" s="588"/>
      <c r="BS39" s="588"/>
      <c r="BT39" s="588"/>
      <c r="BU39" s="588"/>
      <c r="BV39" s="160"/>
      <c r="BW39" s="587">
        <f t="shared" si="2"/>
        <v>13</v>
      </c>
      <c r="BX39" s="587"/>
      <c r="BY39" s="588" t="str">
        <f>IF('各会計、関係団体の財政状況及び健全化判断比率'!B73="","",'各会計、関係団体の財政状況及び健全化判断比率'!B73)</f>
        <v>山形県後期高齢者医療広域連合（普通会計）</v>
      </c>
      <c r="BZ39" s="588"/>
      <c r="CA39" s="588"/>
      <c r="CB39" s="588"/>
      <c r="CC39" s="588"/>
      <c r="CD39" s="588"/>
      <c r="CE39" s="588"/>
      <c r="CF39" s="588"/>
      <c r="CG39" s="588"/>
      <c r="CH39" s="588"/>
      <c r="CI39" s="588"/>
      <c r="CJ39" s="588"/>
      <c r="CK39" s="588"/>
      <c r="CL39" s="588"/>
      <c r="CM39" s="588"/>
      <c r="CN39" s="160"/>
      <c r="CO39" s="587" t="str">
        <f t="shared" si="3"/>
        <v/>
      </c>
      <c r="CP39" s="587"/>
      <c r="CQ39" s="588" t="str">
        <f>IF('各会計、関係団体の財政状況及び健全化判断比率'!BS12="","",'各会計、関係団体の財政状況及び健全化判断比率'!BS12)</f>
        <v/>
      </c>
      <c r="CR39" s="588"/>
      <c r="CS39" s="588"/>
      <c r="CT39" s="588"/>
      <c r="CU39" s="588"/>
      <c r="CV39" s="588"/>
      <c r="CW39" s="588"/>
      <c r="CX39" s="588"/>
      <c r="CY39" s="588"/>
      <c r="CZ39" s="588"/>
      <c r="DA39" s="588"/>
      <c r="DB39" s="588"/>
      <c r="DC39" s="588"/>
      <c r="DD39" s="588"/>
      <c r="DE39" s="588"/>
      <c r="DG39" s="589" t="str">
        <f>IF('各会計、関係団体の財政状況及び健全化判断比率'!BR12="","",'各会計、関係団体の財政状況及び健全化判断比率'!BR12)</f>
        <v/>
      </c>
      <c r="DH39" s="589"/>
      <c r="DI39" s="187"/>
    </row>
    <row r="40" spans="1:113" ht="32.25" customHeight="1">
      <c r="A40" s="160"/>
      <c r="B40" s="184"/>
      <c r="C40" s="587" t="str">
        <f t="shared" si="5"/>
        <v/>
      </c>
      <c r="D40" s="587"/>
      <c r="E40" s="588" t="str">
        <f>IF('各会計、関係団体の財政状況及び健全化判断比率'!B13="","",'各会計、関係団体の財政状況及び健全化判断比率'!B13)</f>
        <v/>
      </c>
      <c r="F40" s="588"/>
      <c r="G40" s="588"/>
      <c r="H40" s="588"/>
      <c r="I40" s="588"/>
      <c r="J40" s="588"/>
      <c r="K40" s="588"/>
      <c r="L40" s="588"/>
      <c r="M40" s="588"/>
      <c r="N40" s="588"/>
      <c r="O40" s="588"/>
      <c r="P40" s="588"/>
      <c r="Q40" s="588"/>
      <c r="R40" s="588"/>
      <c r="S40" s="588"/>
      <c r="T40" s="160"/>
      <c r="U40" s="587" t="str">
        <f t="shared" si="4"/>
        <v/>
      </c>
      <c r="V40" s="587"/>
      <c r="W40" s="588"/>
      <c r="X40" s="588"/>
      <c r="Y40" s="588"/>
      <c r="Z40" s="588"/>
      <c r="AA40" s="588"/>
      <c r="AB40" s="588"/>
      <c r="AC40" s="588"/>
      <c r="AD40" s="588"/>
      <c r="AE40" s="588"/>
      <c r="AF40" s="588"/>
      <c r="AG40" s="588"/>
      <c r="AH40" s="588"/>
      <c r="AI40" s="588"/>
      <c r="AJ40" s="588"/>
      <c r="AK40" s="588"/>
      <c r="AL40" s="160"/>
      <c r="AM40" s="587" t="str">
        <f t="shared" si="0"/>
        <v/>
      </c>
      <c r="AN40" s="587"/>
      <c r="AO40" s="588"/>
      <c r="AP40" s="588"/>
      <c r="AQ40" s="588"/>
      <c r="AR40" s="588"/>
      <c r="AS40" s="588"/>
      <c r="AT40" s="588"/>
      <c r="AU40" s="588"/>
      <c r="AV40" s="588"/>
      <c r="AW40" s="588"/>
      <c r="AX40" s="588"/>
      <c r="AY40" s="588"/>
      <c r="AZ40" s="588"/>
      <c r="BA40" s="588"/>
      <c r="BB40" s="588"/>
      <c r="BC40" s="588"/>
      <c r="BD40" s="160"/>
      <c r="BE40" s="587" t="str">
        <f t="shared" si="1"/>
        <v/>
      </c>
      <c r="BF40" s="587"/>
      <c r="BG40" s="588"/>
      <c r="BH40" s="588"/>
      <c r="BI40" s="588"/>
      <c r="BJ40" s="588"/>
      <c r="BK40" s="588"/>
      <c r="BL40" s="588"/>
      <c r="BM40" s="588"/>
      <c r="BN40" s="588"/>
      <c r="BO40" s="588"/>
      <c r="BP40" s="588"/>
      <c r="BQ40" s="588"/>
      <c r="BR40" s="588"/>
      <c r="BS40" s="588"/>
      <c r="BT40" s="588"/>
      <c r="BU40" s="588"/>
      <c r="BV40" s="160"/>
      <c r="BW40" s="587">
        <f t="shared" si="2"/>
        <v>14</v>
      </c>
      <c r="BX40" s="587"/>
      <c r="BY40" s="588" t="str">
        <f>IF('各会計、関係団体の財政状況及び健全化判断比率'!B74="","",'各会計、関係団体の財政状況及び健全化判断比率'!B74)</f>
        <v>山形県後期高齢者医療広域連合（事業会計）</v>
      </c>
      <c r="BZ40" s="588"/>
      <c r="CA40" s="588"/>
      <c r="CB40" s="588"/>
      <c r="CC40" s="588"/>
      <c r="CD40" s="588"/>
      <c r="CE40" s="588"/>
      <c r="CF40" s="588"/>
      <c r="CG40" s="588"/>
      <c r="CH40" s="588"/>
      <c r="CI40" s="588"/>
      <c r="CJ40" s="588"/>
      <c r="CK40" s="588"/>
      <c r="CL40" s="588"/>
      <c r="CM40" s="588"/>
      <c r="CN40" s="160"/>
      <c r="CO40" s="587" t="str">
        <f t="shared" si="3"/>
        <v/>
      </c>
      <c r="CP40" s="587"/>
      <c r="CQ40" s="588" t="str">
        <f>IF('各会計、関係団体の財政状況及び健全化判断比率'!BS13="","",'各会計、関係団体の財政状況及び健全化判断比率'!BS13)</f>
        <v/>
      </c>
      <c r="CR40" s="588"/>
      <c r="CS40" s="588"/>
      <c r="CT40" s="588"/>
      <c r="CU40" s="588"/>
      <c r="CV40" s="588"/>
      <c r="CW40" s="588"/>
      <c r="CX40" s="588"/>
      <c r="CY40" s="588"/>
      <c r="CZ40" s="588"/>
      <c r="DA40" s="588"/>
      <c r="DB40" s="588"/>
      <c r="DC40" s="588"/>
      <c r="DD40" s="588"/>
      <c r="DE40" s="588"/>
      <c r="DG40" s="589" t="str">
        <f>IF('各会計、関係団体の財政状況及び健全化判断比率'!BR13="","",'各会計、関係団体の財政状況及び健全化判断比率'!BR13)</f>
        <v/>
      </c>
      <c r="DH40" s="589"/>
      <c r="DI40" s="187"/>
    </row>
    <row r="41" spans="1:113" ht="32.25" customHeight="1">
      <c r="A41" s="160"/>
      <c r="B41" s="184"/>
      <c r="C41" s="587" t="str">
        <f t="shared" si="5"/>
        <v/>
      </c>
      <c r="D41" s="587"/>
      <c r="E41" s="588" t="str">
        <f>IF('各会計、関係団体の財政状況及び健全化判断比率'!B14="","",'各会計、関係団体の財政状況及び健全化判断比率'!B14)</f>
        <v/>
      </c>
      <c r="F41" s="588"/>
      <c r="G41" s="588"/>
      <c r="H41" s="588"/>
      <c r="I41" s="588"/>
      <c r="J41" s="588"/>
      <c r="K41" s="588"/>
      <c r="L41" s="588"/>
      <c r="M41" s="588"/>
      <c r="N41" s="588"/>
      <c r="O41" s="588"/>
      <c r="P41" s="588"/>
      <c r="Q41" s="588"/>
      <c r="R41" s="588"/>
      <c r="S41" s="588"/>
      <c r="T41" s="160"/>
      <c r="U41" s="587" t="str">
        <f t="shared" si="4"/>
        <v/>
      </c>
      <c r="V41" s="587"/>
      <c r="W41" s="588"/>
      <c r="X41" s="588"/>
      <c r="Y41" s="588"/>
      <c r="Z41" s="588"/>
      <c r="AA41" s="588"/>
      <c r="AB41" s="588"/>
      <c r="AC41" s="588"/>
      <c r="AD41" s="588"/>
      <c r="AE41" s="588"/>
      <c r="AF41" s="588"/>
      <c r="AG41" s="588"/>
      <c r="AH41" s="588"/>
      <c r="AI41" s="588"/>
      <c r="AJ41" s="588"/>
      <c r="AK41" s="588"/>
      <c r="AL41" s="160"/>
      <c r="AM41" s="587" t="str">
        <f t="shared" si="0"/>
        <v/>
      </c>
      <c r="AN41" s="587"/>
      <c r="AO41" s="588"/>
      <c r="AP41" s="588"/>
      <c r="AQ41" s="588"/>
      <c r="AR41" s="588"/>
      <c r="AS41" s="588"/>
      <c r="AT41" s="588"/>
      <c r="AU41" s="588"/>
      <c r="AV41" s="588"/>
      <c r="AW41" s="588"/>
      <c r="AX41" s="588"/>
      <c r="AY41" s="588"/>
      <c r="AZ41" s="588"/>
      <c r="BA41" s="588"/>
      <c r="BB41" s="588"/>
      <c r="BC41" s="588"/>
      <c r="BD41" s="160"/>
      <c r="BE41" s="587" t="str">
        <f t="shared" si="1"/>
        <v/>
      </c>
      <c r="BF41" s="587"/>
      <c r="BG41" s="588"/>
      <c r="BH41" s="588"/>
      <c r="BI41" s="588"/>
      <c r="BJ41" s="588"/>
      <c r="BK41" s="588"/>
      <c r="BL41" s="588"/>
      <c r="BM41" s="588"/>
      <c r="BN41" s="588"/>
      <c r="BO41" s="588"/>
      <c r="BP41" s="588"/>
      <c r="BQ41" s="588"/>
      <c r="BR41" s="588"/>
      <c r="BS41" s="588"/>
      <c r="BT41" s="588"/>
      <c r="BU41" s="588"/>
      <c r="BV41" s="160"/>
      <c r="BW41" s="587" t="str">
        <f t="shared" si="2"/>
        <v/>
      </c>
      <c r="BX41" s="587"/>
      <c r="BY41" s="588" t="str">
        <f>IF('各会計、関係団体の財政状況及び健全化判断比率'!B75="","",'各会計、関係団体の財政状況及び健全化判断比率'!B75)</f>
        <v/>
      </c>
      <c r="BZ41" s="588"/>
      <c r="CA41" s="588"/>
      <c r="CB41" s="588"/>
      <c r="CC41" s="588"/>
      <c r="CD41" s="588"/>
      <c r="CE41" s="588"/>
      <c r="CF41" s="588"/>
      <c r="CG41" s="588"/>
      <c r="CH41" s="588"/>
      <c r="CI41" s="588"/>
      <c r="CJ41" s="588"/>
      <c r="CK41" s="588"/>
      <c r="CL41" s="588"/>
      <c r="CM41" s="588"/>
      <c r="CN41" s="160"/>
      <c r="CO41" s="587" t="str">
        <f t="shared" si="3"/>
        <v/>
      </c>
      <c r="CP41" s="587"/>
      <c r="CQ41" s="588" t="str">
        <f>IF('各会計、関係団体の財政状況及び健全化判断比率'!BS14="","",'各会計、関係団体の財政状況及び健全化判断比率'!BS14)</f>
        <v/>
      </c>
      <c r="CR41" s="588"/>
      <c r="CS41" s="588"/>
      <c r="CT41" s="588"/>
      <c r="CU41" s="588"/>
      <c r="CV41" s="588"/>
      <c r="CW41" s="588"/>
      <c r="CX41" s="588"/>
      <c r="CY41" s="588"/>
      <c r="CZ41" s="588"/>
      <c r="DA41" s="588"/>
      <c r="DB41" s="588"/>
      <c r="DC41" s="588"/>
      <c r="DD41" s="588"/>
      <c r="DE41" s="588"/>
      <c r="DG41" s="589" t="str">
        <f>IF('各会計、関係団体の財政状況及び健全化判断比率'!BR14="","",'各会計、関係団体の財政状況及び健全化判断比率'!BR14)</f>
        <v/>
      </c>
      <c r="DH41" s="589"/>
      <c r="DI41" s="187"/>
    </row>
    <row r="42" spans="1:113" ht="32.25" customHeight="1">
      <c r="B42" s="184"/>
      <c r="C42" s="587" t="str">
        <f t="shared" si="5"/>
        <v/>
      </c>
      <c r="D42" s="587"/>
      <c r="E42" s="588" t="str">
        <f>IF('各会計、関係団体の財政状況及び健全化判断比率'!B15="","",'各会計、関係団体の財政状況及び健全化判断比率'!B15)</f>
        <v/>
      </c>
      <c r="F42" s="588"/>
      <c r="G42" s="588"/>
      <c r="H42" s="588"/>
      <c r="I42" s="588"/>
      <c r="J42" s="588"/>
      <c r="K42" s="588"/>
      <c r="L42" s="588"/>
      <c r="M42" s="588"/>
      <c r="N42" s="588"/>
      <c r="O42" s="588"/>
      <c r="P42" s="588"/>
      <c r="Q42" s="588"/>
      <c r="R42" s="588"/>
      <c r="S42" s="588"/>
      <c r="T42" s="160"/>
      <c r="U42" s="587" t="str">
        <f t="shared" si="4"/>
        <v/>
      </c>
      <c r="V42" s="587"/>
      <c r="W42" s="588"/>
      <c r="X42" s="588"/>
      <c r="Y42" s="588"/>
      <c r="Z42" s="588"/>
      <c r="AA42" s="588"/>
      <c r="AB42" s="588"/>
      <c r="AC42" s="588"/>
      <c r="AD42" s="588"/>
      <c r="AE42" s="588"/>
      <c r="AF42" s="588"/>
      <c r="AG42" s="588"/>
      <c r="AH42" s="588"/>
      <c r="AI42" s="588"/>
      <c r="AJ42" s="588"/>
      <c r="AK42" s="588"/>
      <c r="AL42" s="160"/>
      <c r="AM42" s="587" t="str">
        <f t="shared" si="0"/>
        <v/>
      </c>
      <c r="AN42" s="587"/>
      <c r="AO42" s="588"/>
      <c r="AP42" s="588"/>
      <c r="AQ42" s="588"/>
      <c r="AR42" s="588"/>
      <c r="AS42" s="588"/>
      <c r="AT42" s="588"/>
      <c r="AU42" s="588"/>
      <c r="AV42" s="588"/>
      <c r="AW42" s="588"/>
      <c r="AX42" s="588"/>
      <c r="AY42" s="588"/>
      <c r="AZ42" s="588"/>
      <c r="BA42" s="588"/>
      <c r="BB42" s="588"/>
      <c r="BC42" s="588"/>
      <c r="BD42" s="160"/>
      <c r="BE42" s="587" t="str">
        <f t="shared" si="1"/>
        <v/>
      </c>
      <c r="BF42" s="587"/>
      <c r="BG42" s="588"/>
      <c r="BH42" s="588"/>
      <c r="BI42" s="588"/>
      <c r="BJ42" s="588"/>
      <c r="BK42" s="588"/>
      <c r="BL42" s="588"/>
      <c r="BM42" s="588"/>
      <c r="BN42" s="588"/>
      <c r="BO42" s="588"/>
      <c r="BP42" s="588"/>
      <c r="BQ42" s="588"/>
      <c r="BR42" s="588"/>
      <c r="BS42" s="588"/>
      <c r="BT42" s="588"/>
      <c r="BU42" s="588"/>
      <c r="BV42" s="160"/>
      <c r="BW42" s="587" t="str">
        <f t="shared" si="2"/>
        <v/>
      </c>
      <c r="BX42" s="587"/>
      <c r="BY42" s="588" t="str">
        <f>IF('各会計、関係団体の財政状況及び健全化判断比率'!B76="","",'各会計、関係団体の財政状況及び健全化判断比率'!B76)</f>
        <v/>
      </c>
      <c r="BZ42" s="588"/>
      <c r="CA42" s="588"/>
      <c r="CB42" s="588"/>
      <c r="CC42" s="588"/>
      <c r="CD42" s="588"/>
      <c r="CE42" s="588"/>
      <c r="CF42" s="588"/>
      <c r="CG42" s="588"/>
      <c r="CH42" s="588"/>
      <c r="CI42" s="588"/>
      <c r="CJ42" s="588"/>
      <c r="CK42" s="588"/>
      <c r="CL42" s="588"/>
      <c r="CM42" s="588"/>
      <c r="CN42" s="160"/>
      <c r="CO42" s="587" t="str">
        <f t="shared" si="3"/>
        <v/>
      </c>
      <c r="CP42" s="587"/>
      <c r="CQ42" s="588" t="str">
        <f>IF('各会計、関係団体の財政状況及び健全化判断比率'!BS15="","",'各会計、関係団体の財政状況及び健全化判断比率'!BS15)</f>
        <v/>
      </c>
      <c r="CR42" s="588"/>
      <c r="CS42" s="588"/>
      <c r="CT42" s="588"/>
      <c r="CU42" s="588"/>
      <c r="CV42" s="588"/>
      <c r="CW42" s="588"/>
      <c r="CX42" s="588"/>
      <c r="CY42" s="588"/>
      <c r="CZ42" s="588"/>
      <c r="DA42" s="588"/>
      <c r="DB42" s="588"/>
      <c r="DC42" s="588"/>
      <c r="DD42" s="588"/>
      <c r="DE42" s="588"/>
      <c r="DG42" s="589" t="str">
        <f>IF('各会計、関係団体の財政状況及び健全化判断比率'!BR15="","",'各会計、関係団体の財政状況及び健全化判断比率'!BR15)</f>
        <v/>
      </c>
      <c r="DH42" s="589"/>
      <c r="DI42" s="187"/>
    </row>
    <row r="43" spans="1:113" ht="32.25" customHeight="1">
      <c r="B43" s="184"/>
      <c r="C43" s="587" t="str">
        <f t="shared" si="5"/>
        <v/>
      </c>
      <c r="D43" s="587"/>
      <c r="E43" s="588" t="str">
        <f>IF('各会計、関係団体の財政状況及び健全化判断比率'!B16="","",'各会計、関係団体の財政状況及び健全化判断比率'!B16)</f>
        <v/>
      </c>
      <c r="F43" s="588"/>
      <c r="G43" s="588"/>
      <c r="H43" s="588"/>
      <c r="I43" s="588"/>
      <c r="J43" s="588"/>
      <c r="K43" s="588"/>
      <c r="L43" s="588"/>
      <c r="M43" s="588"/>
      <c r="N43" s="588"/>
      <c r="O43" s="588"/>
      <c r="P43" s="588"/>
      <c r="Q43" s="588"/>
      <c r="R43" s="588"/>
      <c r="S43" s="588"/>
      <c r="T43" s="160"/>
      <c r="U43" s="587" t="str">
        <f t="shared" si="4"/>
        <v/>
      </c>
      <c r="V43" s="587"/>
      <c r="W43" s="588"/>
      <c r="X43" s="588"/>
      <c r="Y43" s="588"/>
      <c r="Z43" s="588"/>
      <c r="AA43" s="588"/>
      <c r="AB43" s="588"/>
      <c r="AC43" s="588"/>
      <c r="AD43" s="588"/>
      <c r="AE43" s="588"/>
      <c r="AF43" s="588"/>
      <c r="AG43" s="588"/>
      <c r="AH43" s="588"/>
      <c r="AI43" s="588"/>
      <c r="AJ43" s="588"/>
      <c r="AK43" s="588"/>
      <c r="AL43" s="160"/>
      <c r="AM43" s="587" t="str">
        <f t="shared" si="0"/>
        <v/>
      </c>
      <c r="AN43" s="587"/>
      <c r="AO43" s="588"/>
      <c r="AP43" s="588"/>
      <c r="AQ43" s="588"/>
      <c r="AR43" s="588"/>
      <c r="AS43" s="588"/>
      <c r="AT43" s="588"/>
      <c r="AU43" s="588"/>
      <c r="AV43" s="588"/>
      <c r="AW43" s="588"/>
      <c r="AX43" s="588"/>
      <c r="AY43" s="588"/>
      <c r="AZ43" s="588"/>
      <c r="BA43" s="588"/>
      <c r="BB43" s="588"/>
      <c r="BC43" s="588"/>
      <c r="BD43" s="160"/>
      <c r="BE43" s="587" t="str">
        <f t="shared" si="1"/>
        <v/>
      </c>
      <c r="BF43" s="587"/>
      <c r="BG43" s="588"/>
      <c r="BH43" s="588"/>
      <c r="BI43" s="588"/>
      <c r="BJ43" s="588"/>
      <c r="BK43" s="588"/>
      <c r="BL43" s="588"/>
      <c r="BM43" s="588"/>
      <c r="BN43" s="588"/>
      <c r="BO43" s="588"/>
      <c r="BP43" s="588"/>
      <c r="BQ43" s="588"/>
      <c r="BR43" s="588"/>
      <c r="BS43" s="588"/>
      <c r="BT43" s="588"/>
      <c r="BU43" s="588"/>
      <c r="BV43" s="160"/>
      <c r="BW43" s="587" t="str">
        <f t="shared" si="2"/>
        <v/>
      </c>
      <c r="BX43" s="587"/>
      <c r="BY43" s="588" t="str">
        <f>IF('各会計、関係団体の財政状況及び健全化判断比率'!B77="","",'各会計、関係団体の財政状況及び健全化判断比率'!B77)</f>
        <v/>
      </c>
      <c r="BZ43" s="588"/>
      <c r="CA43" s="588"/>
      <c r="CB43" s="588"/>
      <c r="CC43" s="588"/>
      <c r="CD43" s="588"/>
      <c r="CE43" s="588"/>
      <c r="CF43" s="588"/>
      <c r="CG43" s="588"/>
      <c r="CH43" s="588"/>
      <c r="CI43" s="588"/>
      <c r="CJ43" s="588"/>
      <c r="CK43" s="588"/>
      <c r="CL43" s="588"/>
      <c r="CM43" s="588"/>
      <c r="CN43" s="160"/>
      <c r="CO43" s="587" t="str">
        <f t="shared" si="3"/>
        <v/>
      </c>
      <c r="CP43" s="587"/>
      <c r="CQ43" s="588" t="str">
        <f>IF('各会計、関係団体の財政状況及び健全化判断比率'!BS16="","",'各会計、関係団体の財政状況及び健全化判断比率'!BS16)</f>
        <v/>
      </c>
      <c r="CR43" s="588"/>
      <c r="CS43" s="588"/>
      <c r="CT43" s="588"/>
      <c r="CU43" s="588"/>
      <c r="CV43" s="588"/>
      <c r="CW43" s="588"/>
      <c r="CX43" s="588"/>
      <c r="CY43" s="588"/>
      <c r="CZ43" s="588"/>
      <c r="DA43" s="588"/>
      <c r="DB43" s="588"/>
      <c r="DC43" s="588"/>
      <c r="DD43" s="588"/>
      <c r="DE43" s="588"/>
      <c r="DG43" s="589" t="str">
        <f>IF('各会計、関係団体の財政状況及び健全化判断比率'!BR16="","",'各会計、関係団体の財政状況及び健全化判断比率'!BR16)</f>
        <v/>
      </c>
      <c r="DH43" s="589"/>
      <c r="DI43" s="187"/>
    </row>
    <row r="44" spans="1:113" ht="13.5" customHeight="1" thickBot="1">
      <c r="B44" s="188"/>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90"/>
    </row>
    <row r="45" spans="1:113"/>
    <row r="46" spans="1:113">
      <c r="B46" s="159" t="s">
        <v>199</v>
      </c>
      <c r="E46" s="159" t="s">
        <v>200</v>
      </c>
    </row>
    <row r="47" spans="1:113">
      <c r="E47" s="159" t="s">
        <v>201</v>
      </c>
    </row>
    <row r="48" spans="1:113">
      <c r="E48" s="159" t="s">
        <v>202</v>
      </c>
    </row>
    <row r="49" spans="5:5">
      <c r="E49" s="191" t="s">
        <v>203</v>
      </c>
    </row>
    <row r="50" spans="5:5">
      <c r="E50" s="159" t="s">
        <v>204</v>
      </c>
    </row>
    <row r="51" spans="5:5">
      <c r="E51" s="159" t="s">
        <v>205</v>
      </c>
    </row>
    <row r="52" spans="5:5">
      <c r="E52" s="159" t="s">
        <v>206</v>
      </c>
    </row>
    <row r="53" spans="5:5">
      <c r="E53" s="159" t="s">
        <v>207</v>
      </c>
    </row>
    <row r="54" spans="5:5"/>
    <row r="55" spans="5:5"/>
    <row r="56" spans="5:5"/>
    <row r="57" spans="5:5" hidden="1"/>
    <row r="58" spans="5:5" hidden="1"/>
    <row r="59" spans="5:5" hidden="1"/>
  </sheetData>
  <sheetProtection algorithmName="SHA-512" hashValue="Edr2IjzGCKgSxVAMnm2dcAwXLsWZEIp+Mk55FT9wt2UMYocmfTxh9we8FHg0pMdfULALA43ZluKO2nBhGLWEmg==" saltValue="2okdAp/lEW909OIEKE0gI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70" zoomScaleNormal="70" workbookViewId="0"/>
  </sheetViews>
  <sheetFormatPr defaultColWidth="0" defaultRowHeight="11.25" customHeight="1" zeroHeight="1"/>
  <cols>
    <col min="1" max="95" width="1.6640625" style="194" customWidth="1"/>
    <col min="96" max="133" width="1.6640625" style="207" customWidth="1"/>
    <col min="134" max="143" width="1.6640625" style="194" customWidth="1"/>
    <col min="144" max="16384" width="0" style="194" hidden="1"/>
  </cols>
  <sheetData>
    <row r="1" spans="2:143" ht="22.5" customHeight="1" thickBot="1">
      <c r="B1" s="192"/>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c r="BR1" s="193"/>
      <c r="BS1" s="193"/>
      <c r="BT1" s="193"/>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93"/>
      <c r="CZ1" s="193"/>
      <c r="DA1" s="193"/>
      <c r="DB1" s="193"/>
      <c r="DC1" s="193"/>
      <c r="DD1" s="193"/>
      <c r="DE1" s="193"/>
      <c r="DF1" s="193"/>
      <c r="DG1" s="193"/>
      <c r="DH1" s="590" t="s">
        <v>208</v>
      </c>
      <c r="DI1" s="591"/>
      <c r="DJ1" s="591"/>
      <c r="DK1" s="591"/>
      <c r="DL1" s="591"/>
      <c r="DM1" s="591"/>
      <c r="DN1" s="592"/>
      <c r="DO1" s="194"/>
      <c r="DP1" s="590" t="s">
        <v>209</v>
      </c>
      <c r="DQ1" s="591"/>
      <c r="DR1" s="591"/>
      <c r="DS1" s="591"/>
      <c r="DT1" s="591"/>
      <c r="DU1" s="591"/>
      <c r="DV1" s="591"/>
      <c r="DW1" s="591"/>
      <c r="DX1" s="591"/>
      <c r="DY1" s="591"/>
      <c r="DZ1" s="591"/>
      <c r="EA1" s="591"/>
      <c r="EB1" s="591"/>
      <c r="EC1" s="592"/>
      <c r="ED1" s="193"/>
      <c r="EE1" s="193"/>
      <c r="EF1" s="193"/>
      <c r="EG1" s="193"/>
      <c r="EH1" s="193"/>
      <c r="EI1" s="193"/>
      <c r="EJ1" s="193"/>
      <c r="EK1" s="193"/>
      <c r="EL1" s="193"/>
      <c r="EM1" s="193"/>
    </row>
    <row r="2" spans="2:143" ht="22.5" customHeight="1">
      <c r="B2" s="195" t="s">
        <v>210</v>
      </c>
      <c r="R2" s="196"/>
      <c r="S2" s="196"/>
      <c r="T2" s="196"/>
      <c r="U2" s="196"/>
      <c r="V2" s="196"/>
      <c r="W2" s="196"/>
      <c r="X2" s="196"/>
      <c r="Y2" s="196"/>
      <c r="Z2" s="196"/>
      <c r="AA2" s="196"/>
      <c r="AB2" s="196"/>
      <c r="AC2" s="196"/>
      <c r="AE2" s="197"/>
      <c r="AF2" s="197"/>
      <c r="AG2" s="197"/>
      <c r="AH2" s="197"/>
      <c r="AI2" s="197"/>
      <c r="AJ2" s="196"/>
      <c r="AK2" s="196"/>
      <c r="AL2" s="196"/>
      <c r="AM2" s="196"/>
      <c r="AN2" s="196"/>
      <c r="AO2" s="196"/>
      <c r="AP2" s="196"/>
      <c r="CD2" s="193"/>
      <c r="CE2" s="193"/>
      <c r="CF2" s="193"/>
      <c r="CG2" s="193"/>
      <c r="CH2" s="193"/>
      <c r="CI2" s="193"/>
      <c r="CJ2" s="193"/>
      <c r="CK2" s="193"/>
      <c r="CL2" s="193"/>
      <c r="CM2" s="193"/>
      <c r="CN2" s="193"/>
      <c r="CO2" s="193"/>
      <c r="CP2" s="193"/>
      <c r="CQ2" s="193"/>
      <c r="CR2" s="193"/>
      <c r="CS2" s="193"/>
      <c r="CT2" s="193"/>
      <c r="CU2" s="193"/>
      <c r="CV2" s="193"/>
      <c r="CW2" s="193"/>
      <c r="CX2" s="193"/>
      <c r="CY2" s="193"/>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3"/>
      <c r="DX2" s="193"/>
      <c r="DY2" s="193"/>
      <c r="DZ2" s="193"/>
      <c r="EA2" s="193"/>
      <c r="EB2" s="193"/>
      <c r="EC2" s="193"/>
    </row>
    <row r="3" spans="2:143" ht="11.25" customHeight="1">
      <c r="B3" s="593" t="s">
        <v>211</v>
      </c>
      <c r="C3" s="594"/>
      <c r="D3" s="594"/>
      <c r="E3" s="594"/>
      <c r="F3" s="594"/>
      <c r="G3" s="594"/>
      <c r="H3" s="594"/>
      <c r="I3" s="594"/>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c r="AJ3" s="594"/>
      <c r="AK3" s="594"/>
      <c r="AL3" s="594"/>
      <c r="AM3" s="594"/>
      <c r="AN3" s="594"/>
      <c r="AO3" s="594"/>
      <c r="AP3" s="593" t="s">
        <v>212</v>
      </c>
      <c r="AQ3" s="594"/>
      <c r="AR3" s="594"/>
      <c r="AS3" s="594"/>
      <c r="AT3" s="594"/>
      <c r="AU3" s="594"/>
      <c r="AV3" s="594"/>
      <c r="AW3" s="594"/>
      <c r="AX3" s="594"/>
      <c r="AY3" s="594"/>
      <c r="AZ3" s="594"/>
      <c r="BA3" s="594"/>
      <c r="BB3" s="594"/>
      <c r="BC3" s="594"/>
      <c r="BD3" s="594"/>
      <c r="BE3" s="594"/>
      <c r="BF3" s="594"/>
      <c r="BG3" s="594"/>
      <c r="BH3" s="594"/>
      <c r="BI3" s="594"/>
      <c r="BJ3" s="594"/>
      <c r="BK3" s="594"/>
      <c r="BL3" s="594"/>
      <c r="BM3" s="594"/>
      <c r="BN3" s="594"/>
      <c r="BO3" s="594"/>
      <c r="BP3" s="594"/>
      <c r="BQ3" s="594"/>
      <c r="BR3" s="594"/>
      <c r="BS3" s="594"/>
      <c r="BT3" s="594"/>
      <c r="BU3" s="594"/>
      <c r="BV3" s="594"/>
      <c r="BW3" s="594"/>
      <c r="BX3" s="594"/>
      <c r="BY3" s="594"/>
      <c r="BZ3" s="594"/>
      <c r="CA3" s="594"/>
      <c r="CB3" s="595"/>
      <c r="CD3" s="593" t="s">
        <v>213</v>
      </c>
      <c r="CE3" s="594"/>
      <c r="CF3" s="594"/>
      <c r="CG3" s="594"/>
      <c r="CH3" s="594"/>
      <c r="CI3" s="594"/>
      <c r="CJ3" s="594"/>
      <c r="CK3" s="594"/>
      <c r="CL3" s="594"/>
      <c r="CM3" s="594"/>
      <c r="CN3" s="594"/>
      <c r="CO3" s="594"/>
      <c r="CP3" s="594"/>
      <c r="CQ3" s="594"/>
      <c r="CR3" s="594"/>
      <c r="CS3" s="594"/>
      <c r="CT3" s="594"/>
      <c r="CU3" s="594"/>
      <c r="CV3" s="594"/>
      <c r="CW3" s="594"/>
      <c r="CX3" s="594"/>
      <c r="CY3" s="594"/>
      <c r="CZ3" s="594"/>
      <c r="DA3" s="594"/>
      <c r="DB3" s="594"/>
      <c r="DC3" s="594"/>
      <c r="DD3" s="594"/>
      <c r="DE3" s="594"/>
      <c r="DF3" s="594"/>
      <c r="DG3" s="594"/>
      <c r="DH3" s="594"/>
      <c r="DI3" s="594"/>
      <c r="DJ3" s="594"/>
      <c r="DK3" s="594"/>
      <c r="DL3" s="594"/>
      <c r="DM3" s="594"/>
      <c r="DN3" s="594"/>
      <c r="DO3" s="594"/>
      <c r="DP3" s="594"/>
      <c r="DQ3" s="594"/>
      <c r="DR3" s="594"/>
      <c r="DS3" s="594"/>
      <c r="DT3" s="594"/>
      <c r="DU3" s="594"/>
      <c r="DV3" s="594"/>
      <c r="DW3" s="594"/>
      <c r="DX3" s="594"/>
      <c r="DY3" s="594"/>
      <c r="DZ3" s="594"/>
      <c r="EA3" s="594"/>
      <c r="EB3" s="594"/>
      <c r="EC3" s="595"/>
    </row>
    <row r="4" spans="2:143" ht="11.25" customHeight="1">
      <c r="B4" s="593" t="s">
        <v>1</v>
      </c>
      <c r="C4" s="594"/>
      <c r="D4" s="594"/>
      <c r="E4" s="594"/>
      <c r="F4" s="594"/>
      <c r="G4" s="594"/>
      <c r="H4" s="594"/>
      <c r="I4" s="594"/>
      <c r="J4" s="594"/>
      <c r="K4" s="594"/>
      <c r="L4" s="594"/>
      <c r="M4" s="594"/>
      <c r="N4" s="594"/>
      <c r="O4" s="594"/>
      <c r="P4" s="594"/>
      <c r="Q4" s="595"/>
      <c r="R4" s="593" t="s">
        <v>214</v>
      </c>
      <c r="S4" s="594"/>
      <c r="T4" s="594"/>
      <c r="U4" s="594"/>
      <c r="V4" s="594"/>
      <c r="W4" s="594"/>
      <c r="X4" s="594"/>
      <c r="Y4" s="595"/>
      <c r="Z4" s="593" t="s">
        <v>215</v>
      </c>
      <c r="AA4" s="594"/>
      <c r="AB4" s="594"/>
      <c r="AC4" s="595"/>
      <c r="AD4" s="593" t="s">
        <v>216</v>
      </c>
      <c r="AE4" s="594"/>
      <c r="AF4" s="594"/>
      <c r="AG4" s="594"/>
      <c r="AH4" s="594"/>
      <c r="AI4" s="594"/>
      <c r="AJ4" s="594"/>
      <c r="AK4" s="595"/>
      <c r="AL4" s="593" t="s">
        <v>215</v>
      </c>
      <c r="AM4" s="594"/>
      <c r="AN4" s="594"/>
      <c r="AO4" s="595"/>
      <c r="AP4" s="596" t="s">
        <v>217</v>
      </c>
      <c r="AQ4" s="596"/>
      <c r="AR4" s="596"/>
      <c r="AS4" s="596"/>
      <c r="AT4" s="596"/>
      <c r="AU4" s="596"/>
      <c r="AV4" s="596"/>
      <c r="AW4" s="596"/>
      <c r="AX4" s="596"/>
      <c r="AY4" s="596"/>
      <c r="AZ4" s="596"/>
      <c r="BA4" s="596"/>
      <c r="BB4" s="596"/>
      <c r="BC4" s="596"/>
      <c r="BD4" s="596"/>
      <c r="BE4" s="596"/>
      <c r="BF4" s="596"/>
      <c r="BG4" s="596" t="s">
        <v>218</v>
      </c>
      <c r="BH4" s="596"/>
      <c r="BI4" s="596"/>
      <c r="BJ4" s="596"/>
      <c r="BK4" s="596"/>
      <c r="BL4" s="596"/>
      <c r="BM4" s="596"/>
      <c r="BN4" s="596"/>
      <c r="BO4" s="596" t="s">
        <v>215</v>
      </c>
      <c r="BP4" s="596"/>
      <c r="BQ4" s="596"/>
      <c r="BR4" s="596"/>
      <c r="BS4" s="596" t="s">
        <v>219</v>
      </c>
      <c r="BT4" s="596"/>
      <c r="BU4" s="596"/>
      <c r="BV4" s="596"/>
      <c r="BW4" s="596"/>
      <c r="BX4" s="596"/>
      <c r="BY4" s="596"/>
      <c r="BZ4" s="596"/>
      <c r="CA4" s="596"/>
      <c r="CB4" s="596"/>
      <c r="CD4" s="593" t="s">
        <v>220</v>
      </c>
      <c r="CE4" s="594"/>
      <c r="CF4" s="594"/>
      <c r="CG4" s="594"/>
      <c r="CH4" s="594"/>
      <c r="CI4" s="594"/>
      <c r="CJ4" s="594"/>
      <c r="CK4" s="594"/>
      <c r="CL4" s="594"/>
      <c r="CM4" s="594"/>
      <c r="CN4" s="594"/>
      <c r="CO4" s="594"/>
      <c r="CP4" s="594"/>
      <c r="CQ4" s="594"/>
      <c r="CR4" s="594"/>
      <c r="CS4" s="594"/>
      <c r="CT4" s="594"/>
      <c r="CU4" s="594"/>
      <c r="CV4" s="594"/>
      <c r="CW4" s="594"/>
      <c r="CX4" s="594"/>
      <c r="CY4" s="594"/>
      <c r="CZ4" s="594"/>
      <c r="DA4" s="594"/>
      <c r="DB4" s="594"/>
      <c r="DC4" s="594"/>
      <c r="DD4" s="594"/>
      <c r="DE4" s="594"/>
      <c r="DF4" s="594"/>
      <c r="DG4" s="594"/>
      <c r="DH4" s="594"/>
      <c r="DI4" s="594"/>
      <c r="DJ4" s="594"/>
      <c r="DK4" s="594"/>
      <c r="DL4" s="594"/>
      <c r="DM4" s="594"/>
      <c r="DN4" s="594"/>
      <c r="DO4" s="594"/>
      <c r="DP4" s="594"/>
      <c r="DQ4" s="594"/>
      <c r="DR4" s="594"/>
      <c r="DS4" s="594"/>
      <c r="DT4" s="594"/>
      <c r="DU4" s="594"/>
      <c r="DV4" s="594"/>
      <c r="DW4" s="594"/>
      <c r="DX4" s="594"/>
      <c r="DY4" s="594"/>
      <c r="DZ4" s="594"/>
      <c r="EA4" s="594"/>
      <c r="EB4" s="594"/>
      <c r="EC4" s="595"/>
    </row>
    <row r="5" spans="2:143" ht="11.25" customHeight="1">
      <c r="B5" s="597" t="s">
        <v>221</v>
      </c>
      <c r="C5" s="598"/>
      <c r="D5" s="598"/>
      <c r="E5" s="598"/>
      <c r="F5" s="598"/>
      <c r="G5" s="598"/>
      <c r="H5" s="598"/>
      <c r="I5" s="598"/>
      <c r="J5" s="598"/>
      <c r="K5" s="598"/>
      <c r="L5" s="598"/>
      <c r="M5" s="598"/>
      <c r="N5" s="598"/>
      <c r="O5" s="598"/>
      <c r="P5" s="598"/>
      <c r="Q5" s="599"/>
      <c r="R5" s="600">
        <v>485294</v>
      </c>
      <c r="S5" s="601"/>
      <c r="T5" s="601"/>
      <c r="U5" s="601"/>
      <c r="V5" s="601"/>
      <c r="W5" s="601"/>
      <c r="X5" s="601"/>
      <c r="Y5" s="602"/>
      <c r="Z5" s="603">
        <v>8.3000000000000007</v>
      </c>
      <c r="AA5" s="603"/>
      <c r="AB5" s="603"/>
      <c r="AC5" s="603"/>
      <c r="AD5" s="604">
        <v>485294</v>
      </c>
      <c r="AE5" s="604"/>
      <c r="AF5" s="604"/>
      <c r="AG5" s="604"/>
      <c r="AH5" s="604"/>
      <c r="AI5" s="604"/>
      <c r="AJ5" s="604"/>
      <c r="AK5" s="604"/>
      <c r="AL5" s="605">
        <v>19.600000000000001</v>
      </c>
      <c r="AM5" s="606"/>
      <c r="AN5" s="606"/>
      <c r="AO5" s="607"/>
      <c r="AP5" s="597" t="s">
        <v>222</v>
      </c>
      <c r="AQ5" s="598"/>
      <c r="AR5" s="598"/>
      <c r="AS5" s="598"/>
      <c r="AT5" s="598"/>
      <c r="AU5" s="598"/>
      <c r="AV5" s="598"/>
      <c r="AW5" s="598"/>
      <c r="AX5" s="598"/>
      <c r="AY5" s="598"/>
      <c r="AZ5" s="598"/>
      <c r="BA5" s="598"/>
      <c r="BB5" s="598"/>
      <c r="BC5" s="598"/>
      <c r="BD5" s="598"/>
      <c r="BE5" s="598"/>
      <c r="BF5" s="599"/>
      <c r="BG5" s="611">
        <v>484895</v>
      </c>
      <c r="BH5" s="612"/>
      <c r="BI5" s="612"/>
      <c r="BJ5" s="612"/>
      <c r="BK5" s="612"/>
      <c r="BL5" s="612"/>
      <c r="BM5" s="612"/>
      <c r="BN5" s="613"/>
      <c r="BO5" s="614">
        <v>99.9</v>
      </c>
      <c r="BP5" s="614"/>
      <c r="BQ5" s="614"/>
      <c r="BR5" s="614"/>
      <c r="BS5" s="615">
        <v>6055</v>
      </c>
      <c r="BT5" s="615"/>
      <c r="BU5" s="615"/>
      <c r="BV5" s="615"/>
      <c r="BW5" s="615"/>
      <c r="BX5" s="615"/>
      <c r="BY5" s="615"/>
      <c r="BZ5" s="615"/>
      <c r="CA5" s="615"/>
      <c r="CB5" s="619"/>
      <c r="CD5" s="593" t="s">
        <v>217</v>
      </c>
      <c r="CE5" s="594"/>
      <c r="CF5" s="594"/>
      <c r="CG5" s="594"/>
      <c r="CH5" s="594"/>
      <c r="CI5" s="594"/>
      <c r="CJ5" s="594"/>
      <c r="CK5" s="594"/>
      <c r="CL5" s="594"/>
      <c r="CM5" s="594"/>
      <c r="CN5" s="594"/>
      <c r="CO5" s="594"/>
      <c r="CP5" s="594"/>
      <c r="CQ5" s="595"/>
      <c r="CR5" s="593" t="s">
        <v>223</v>
      </c>
      <c r="CS5" s="594"/>
      <c r="CT5" s="594"/>
      <c r="CU5" s="594"/>
      <c r="CV5" s="594"/>
      <c r="CW5" s="594"/>
      <c r="CX5" s="594"/>
      <c r="CY5" s="595"/>
      <c r="CZ5" s="593" t="s">
        <v>215</v>
      </c>
      <c r="DA5" s="594"/>
      <c r="DB5" s="594"/>
      <c r="DC5" s="595"/>
      <c r="DD5" s="593" t="s">
        <v>224</v>
      </c>
      <c r="DE5" s="594"/>
      <c r="DF5" s="594"/>
      <c r="DG5" s="594"/>
      <c r="DH5" s="594"/>
      <c r="DI5" s="594"/>
      <c r="DJ5" s="594"/>
      <c r="DK5" s="594"/>
      <c r="DL5" s="594"/>
      <c r="DM5" s="594"/>
      <c r="DN5" s="594"/>
      <c r="DO5" s="594"/>
      <c r="DP5" s="595"/>
      <c r="DQ5" s="593" t="s">
        <v>225</v>
      </c>
      <c r="DR5" s="594"/>
      <c r="DS5" s="594"/>
      <c r="DT5" s="594"/>
      <c r="DU5" s="594"/>
      <c r="DV5" s="594"/>
      <c r="DW5" s="594"/>
      <c r="DX5" s="594"/>
      <c r="DY5" s="594"/>
      <c r="DZ5" s="594"/>
      <c r="EA5" s="594"/>
      <c r="EB5" s="594"/>
      <c r="EC5" s="595"/>
    </row>
    <row r="6" spans="2:143" ht="11.25" customHeight="1">
      <c r="B6" s="608" t="s">
        <v>226</v>
      </c>
      <c r="C6" s="609"/>
      <c r="D6" s="609"/>
      <c r="E6" s="609"/>
      <c r="F6" s="609"/>
      <c r="G6" s="609"/>
      <c r="H6" s="609"/>
      <c r="I6" s="609"/>
      <c r="J6" s="609"/>
      <c r="K6" s="609"/>
      <c r="L6" s="609"/>
      <c r="M6" s="609"/>
      <c r="N6" s="609"/>
      <c r="O6" s="609"/>
      <c r="P6" s="609"/>
      <c r="Q6" s="610"/>
      <c r="R6" s="611">
        <v>33817</v>
      </c>
      <c r="S6" s="612"/>
      <c r="T6" s="612"/>
      <c r="U6" s="612"/>
      <c r="V6" s="612"/>
      <c r="W6" s="612"/>
      <c r="X6" s="612"/>
      <c r="Y6" s="613"/>
      <c r="Z6" s="614">
        <v>0.6</v>
      </c>
      <c r="AA6" s="614"/>
      <c r="AB6" s="614"/>
      <c r="AC6" s="614"/>
      <c r="AD6" s="615">
        <v>33817</v>
      </c>
      <c r="AE6" s="615"/>
      <c r="AF6" s="615"/>
      <c r="AG6" s="615"/>
      <c r="AH6" s="615"/>
      <c r="AI6" s="615"/>
      <c r="AJ6" s="615"/>
      <c r="AK6" s="615"/>
      <c r="AL6" s="616">
        <v>1.4</v>
      </c>
      <c r="AM6" s="617"/>
      <c r="AN6" s="617"/>
      <c r="AO6" s="618"/>
      <c r="AP6" s="608" t="s">
        <v>227</v>
      </c>
      <c r="AQ6" s="609"/>
      <c r="AR6" s="609"/>
      <c r="AS6" s="609"/>
      <c r="AT6" s="609"/>
      <c r="AU6" s="609"/>
      <c r="AV6" s="609"/>
      <c r="AW6" s="609"/>
      <c r="AX6" s="609"/>
      <c r="AY6" s="609"/>
      <c r="AZ6" s="609"/>
      <c r="BA6" s="609"/>
      <c r="BB6" s="609"/>
      <c r="BC6" s="609"/>
      <c r="BD6" s="609"/>
      <c r="BE6" s="609"/>
      <c r="BF6" s="610"/>
      <c r="BG6" s="611">
        <v>484895</v>
      </c>
      <c r="BH6" s="612"/>
      <c r="BI6" s="612"/>
      <c r="BJ6" s="612"/>
      <c r="BK6" s="612"/>
      <c r="BL6" s="612"/>
      <c r="BM6" s="612"/>
      <c r="BN6" s="613"/>
      <c r="BO6" s="614">
        <v>99.9</v>
      </c>
      <c r="BP6" s="614"/>
      <c r="BQ6" s="614"/>
      <c r="BR6" s="614"/>
      <c r="BS6" s="615">
        <v>6055</v>
      </c>
      <c r="BT6" s="615"/>
      <c r="BU6" s="615"/>
      <c r="BV6" s="615"/>
      <c r="BW6" s="615"/>
      <c r="BX6" s="615"/>
      <c r="BY6" s="615"/>
      <c r="BZ6" s="615"/>
      <c r="CA6" s="615"/>
      <c r="CB6" s="619"/>
      <c r="CD6" s="597" t="s">
        <v>228</v>
      </c>
      <c r="CE6" s="598"/>
      <c r="CF6" s="598"/>
      <c r="CG6" s="598"/>
      <c r="CH6" s="598"/>
      <c r="CI6" s="598"/>
      <c r="CJ6" s="598"/>
      <c r="CK6" s="598"/>
      <c r="CL6" s="598"/>
      <c r="CM6" s="598"/>
      <c r="CN6" s="598"/>
      <c r="CO6" s="598"/>
      <c r="CP6" s="598"/>
      <c r="CQ6" s="599"/>
      <c r="CR6" s="611">
        <v>72608</v>
      </c>
      <c r="CS6" s="612"/>
      <c r="CT6" s="612"/>
      <c r="CU6" s="612"/>
      <c r="CV6" s="612"/>
      <c r="CW6" s="612"/>
      <c r="CX6" s="612"/>
      <c r="CY6" s="613"/>
      <c r="CZ6" s="605">
        <v>1.3</v>
      </c>
      <c r="DA6" s="606"/>
      <c r="DB6" s="606"/>
      <c r="DC6" s="622"/>
      <c r="DD6" s="620" t="s">
        <v>229</v>
      </c>
      <c r="DE6" s="612"/>
      <c r="DF6" s="612"/>
      <c r="DG6" s="612"/>
      <c r="DH6" s="612"/>
      <c r="DI6" s="612"/>
      <c r="DJ6" s="612"/>
      <c r="DK6" s="612"/>
      <c r="DL6" s="612"/>
      <c r="DM6" s="612"/>
      <c r="DN6" s="612"/>
      <c r="DO6" s="612"/>
      <c r="DP6" s="613"/>
      <c r="DQ6" s="620">
        <v>72608</v>
      </c>
      <c r="DR6" s="612"/>
      <c r="DS6" s="612"/>
      <c r="DT6" s="612"/>
      <c r="DU6" s="612"/>
      <c r="DV6" s="612"/>
      <c r="DW6" s="612"/>
      <c r="DX6" s="612"/>
      <c r="DY6" s="612"/>
      <c r="DZ6" s="612"/>
      <c r="EA6" s="612"/>
      <c r="EB6" s="612"/>
      <c r="EC6" s="621"/>
    </row>
    <row r="7" spans="2:143" ht="11.25" customHeight="1">
      <c r="B7" s="608" t="s">
        <v>230</v>
      </c>
      <c r="C7" s="609"/>
      <c r="D7" s="609"/>
      <c r="E7" s="609"/>
      <c r="F7" s="609"/>
      <c r="G7" s="609"/>
      <c r="H7" s="609"/>
      <c r="I7" s="609"/>
      <c r="J7" s="609"/>
      <c r="K7" s="609"/>
      <c r="L7" s="609"/>
      <c r="M7" s="609"/>
      <c r="N7" s="609"/>
      <c r="O7" s="609"/>
      <c r="P7" s="609"/>
      <c r="Q7" s="610"/>
      <c r="R7" s="611">
        <v>964</v>
      </c>
      <c r="S7" s="612"/>
      <c r="T7" s="612"/>
      <c r="U7" s="612"/>
      <c r="V7" s="612"/>
      <c r="W7" s="612"/>
      <c r="X7" s="612"/>
      <c r="Y7" s="613"/>
      <c r="Z7" s="614">
        <v>0</v>
      </c>
      <c r="AA7" s="614"/>
      <c r="AB7" s="614"/>
      <c r="AC7" s="614"/>
      <c r="AD7" s="615">
        <v>964</v>
      </c>
      <c r="AE7" s="615"/>
      <c r="AF7" s="615"/>
      <c r="AG7" s="615"/>
      <c r="AH7" s="615"/>
      <c r="AI7" s="615"/>
      <c r="AJ7" s="615"/>
      <c r="AK7" s="615"/>
      <c r="AL7" s="616">
        <v>0</v>
      </c>
      <c r="AM7" s="617"/>
      <c r="AN7" s="617"/>
      <c r="AO7" s="618"/>
      <c r="AP7" s="608" t="s">
        <v>231</v>
      </c>
      <c r="AQ7" s="609"/>
      <c r="AR7" s="609"/>
      <c r="AS7" s="609"/>
      <c r="AT7" s="609"/>
      <c r="AU7" s="609"/>
      <c r="AV7" s="609"/>
      <c r="AW7" s="609"/>
      <c r="AX7" s="609"/>
      <c r="AY7" s="609"/>
      <c r="AZ7" s="609"/>
      <c r="BA7" s="609"/>
      <c r="BB7" s="609"/>
      <c r="BC7" s="609"/>
      <c r="BD7" s="609"/>
      <c r="BE7" s="609"/>
      <c r="BF7" s="610"/>
      <c r="BG7" s="611">
        <v>211127</v>
      </c>
      <c r="BH7" s="612"/>
      <c r="BI7" s="612"/>
      <c r="BJ7" s="612"/>
      <c r="BK7" s="612"/>
      <c r="BL7" s="612"/>
      <c r="BM7" s="612"/>
      <c r="BN7" s="613"/>
      <c r="BO7" s="614">
        <v>43.5</v>
      </c>
      <c r="BP7" s="614"/>
      <c r="BQ7" s="614"/>
      <c r="BR7" s="614"/>
      <c r="BS7" s="615">
        <v>6055</v>
      </c>
      <c r="BT7" s="615"/>
      <c r="BU7" s="615"/>
      <c r="BV7" s="615"/>
      <c r="BW7" s="615"/>
      <c r="BX7" s="615"/>
      <c r="BY7" s="615"/>
      <c r="BZ7" s="615"/>
      <c r="CA7" s="615"/>
      <c r="CB7" s="619"/>
      <c r="CD7" s="608" t="s">
        <v>232</v>
      </c>
      <c r="CE7" s="609"/>
      <c r="CF7" s="609"/>
      <c r="CG7" s="609"/>
      <c r="CH7" s="609"/>
      <c r="CI7" s="609"/>
      <c r="CJ7" s="609"/>
      <c r="CK7" s="609"/>
      <c r="CL7" s="609"/>
      <c r="CM7" s="609"/>
      <c r="CN7" s="609"/>
      <c r="CO7" s="609"/>
      <c r="CP7" s="609"/>
      <c r="CQ7" s="610"/>
      <c r="CR7" s="611">
        <v>1985704</v>
      </c>
      <c r="CS7" s="612"/>
      <c r="CT7" s="612"/>
      <c r="CU7" s="612"/>
      <c r="CV7" s="612"/>
      <c r="CW7" s="612"/>
      <c r="CX7" s="612"/>
      <c r="CY7" s="613"/>
      <c r="CZ7" s="614">
        <v>35.5</v>
      </c>
      <c r="DA7" s="614"/>
      <c r="DB7" s="614"/>
      <c r="DC7" s="614"/>
      <c r="DD7" s="620">
        <v>44677</v>
      </c>
      <c r="DE7" s="612"/>
      <c r="DF7" s="612"/>
      <c r="DG7" s="612"/>
      <c r="DH7" s="612"/>
      <c r="DI7" s="612"/>
      <c r="DJ7" s="612"/>
      <c r="DK7" s="612"/>
      <c r="DL7" s="612"/>
      <c r="DM7" s="612"/>
      <c r="DN7" s="612"/>
      <c r="DO7" s="612"/>
      <c r="DP7" s="613"/>
      <c r="DQ7" s="620">
        <v>920652</v>
      </c>
      <c r="DR7" s="612"/>
      <c r="DS7" s="612"/>
      <c r="DT7" s="612"/>
      <c r="DU7" s="612"/>
      <c r="DV7" s="612"/>
      <c r="DW7" s="612"/>
      <c r="DX7" s="612"/>
      <c r="DY7" s="612"/>
      <c r="DZ7" s="612"/>
      <c r="EA7" s="612"/>
      <c r="EB7" s="612"/>
      <c r="EC7" s="621"/>
    </row>
    <row r="8" spans="2:143" ht="11.25" customHeight="1">
      <c r="B8" s="608" t="s">
        <v>233</v>
      </c>
      <c r="C8" s="609"/>
      <c r="D8" s="609"/>
      <c r="E8" s="609"/>
      <c r="F8" s="609"/>
      <c r="G8" s="609"/>
      <c r="H8" s="609"/>
      <c r="I8" s="609"/>
      <c r="J8" s="609"/>
      <c r="K8" s="609"/>
      <c r="L8" s="609"/>
      <c r="M8" s="609"/>
      <c r="N8" s="609"/>
      <c r="O8" s="609"/>
      <c r="P8" s="609"/>
      <c r="Q8" s="610"/>
      <c r="R8" s="611">
        <v>1260</v>
      </c>
      <c r="S8" s="612"/>
      <c r="T8" s="612"/>
      <c r="U8" s="612"/>
      <c r="V8" s="612"/>
      <c r="W8" s="612"/>
      <c r="X8" s="612"/>
      <c r="Y8" s="613"/>
      <c r="Z8" s="614">
        <v>0</v>
      </c>
      <c r="AA8" s="614"/>
      <c r="AB8" s="614"/>
      <c r="AC8" s="614"/>
      <c r="AD8" s="615">
        <v>1260</v>
      </c>
      <c r="AE8" s="615"/>
      <c r="AF8" s="615"/>
      <c r="AG8" s="615"/>
      <c r="AH8" s="615"/>
      <c r="AI8" s="615"/>
      <c r="AJ8" s="615"/>
      <c r="AK8" s="615"/>
      <c r="AL8" s="616">
        <v>0.1</v>
      </c>
      <c r="AM8" s="617"/>
      <c r="AN8" s="617"/>
      <c r="AO8" s="618"/>
      <c r="AP8" s="608" t="s">
        <v>234</v>
      </c>
      <c r="AQ8" s="609"/>
      <c r="AR8" s="609"/>
      <c r="AS8" s="609"/>
      <c r="AT8" s="609"/>
      <c r="AU8" s="609"/>
      <c r="AV8" s="609"/>
      <c r="AW8" s="609"/>
      <c r="AX8" s="609"/>
      <c r="AY8" s="609"/>
      <c r="AZ8" s="609"/>
      <c r="BA8" s="609"/>
      <c r="BB8" s="609"/>
      <c r="BC8" s="609"/>
      <c r="BD8" s="609"/>
      <c r="BE8" s="609"/>
      <c r="BF8" s="610"/>
      <c r="BG8" s="611">
        <v>8947</v>
      </c>
      <c r="BH8" s="612"/>
      <c r="BI8" s="612"/>
      <c r="BJ8" s="612"/>
      <c r="BK8" s="612"/>
      <c r="BL8" s="612"/>
      <c r="BM8" s="612"/>
      <c r="BN8" s="613"/>
      <c r="BO8" s="614">
        <v>1.8</v>
      </c>
      <c r="BP8" s="614"/>
      <c r="BQ8" s="614"/>
      <c r="BR8" s="614"/>
      <c r="BS8" s="620" t="s">
        <v>229</v>
      </c>
      <c r="BT8" s="612"/>
      <c r="BU8" s="612"/>
      <c r="BV8" s="612"/>
      <c r="BW8" s="612"/>
      <c r="BX8" s="612"/>
      <c r="BY8" s="612"/>
      <c r="BZ8" s="612"/>
      <c r="CA8" s="612"/>
      <c r="CB8" s="621"/>
      <c r="CD8" s="608" t="s">
        <v>235</v>
      </c>
      <c r="CE8" s="609"/>
      <c r="CF8" s="609"/>
      <c r="CG8" s="609"/>
      <c r="CH8" s="609"/>
      <c r="CI8" s="609"/>
      <c r="CJ8" s="609"/>
      <c r="CK8" s="609"/>
      <c r="CL8" s="609"/>
      <c r="CM8" s="609"/>
      <c r="CN8" s="609"/>
      <c r="CO8" s="609"/>
      <c r="CP8" s="609"/>
      <c r="CQ8" s="610"/>
      <c r="CR8" s="611">
        <v>839807</v>
      </c>
      <c r="CS8" s="612"/>
      <c r="CT8" s="612"/>
      <c r="CU8" s="612"/>
      <c r="CV8" s="612"/>
      <c r="CW8" s="612"/>
      <c r="CX8" s="612"/>
      <c r="CY8" s="613"/>
      <c r="CZ8" s="614">
        <v>15</v>
      </c>
      <c r="DA8" s="614"/>
      <c r="DB8" s="614"/>
      <c r="DC8" s="614"/>
      <c r="DD8" s="620">
        <v>3696</v>
      </c>
      <c r="DE8" s="612"/>
      <c r="DF8" s="612"/>
      <c r="DG8" s="612"/>
      <c r="DH8" s="612"/>
      <c r="DI8" s="612"/>
      <c r="DJ8" s="612"/>
      <c r="DK8" s="612"/>
      <c r="DL8" s="612"/>
      <c r="DM8" s="612"/>
      <c r="DN8" s="612"/>
      <c r="DO8" s="612"/>
      <c r="DP8" s="613"/>
      <c r="DQ8" s="620">
        <v>454591</v>
      </c>
      <c r="DR8" s="612"/>
      <c r="DS8" s="612"/>
      <c r="DT8" s="612"/>
      <c r="DU8" s="612"/>
      <c r="DV8" s="612"/>
      <c r="DW8" s="612"/>
      <c r="DX8" s="612"/>
      <c r="DY8" s="612"/>
      <c r="DZ8" s="612"/>
      <c r="EA8" s="612"/>
      <c r="EB8" s="612"/>
      <c r="EC8" s="621"/>
    </row>
    <row r="9" spans="2:143" ht="11.25" customHeight="1">
      <c r="B9" s="608" t="s">
        <v>236</v>
      </c>
      <c r="C9" s="609"/>
      <c r="D9" s="609"/>
      <c r="E9" s="609"/>
      <c r="F9" s="609"/>
      <c r="G9" s="609"/>
      <c r="H9" s="609"/>
      <c r="I9" s="609"/>
      <c r="J9" s="609"/>
      <c r="K9" s="609"/>
      <c r="L9" s="609"/>
      <c r="M9" s="609"/>
      <c r="N9" s="609"/>
      <c r="O9" s="609"/>
      <c r="P9" s="609"/>
      <c r="Q9" s="610"/>
      <c r="R9" s="611">
        <v>1281</v>
      </c>
      <c r="S9" s="612"/>
      <c r="T9" s="612"/>
      <c r="U9" s="612"/>
      <c r="V9" s="612"/>
      <c r="W9" s="612"/>
      <c r="X9" s="612"/>
      <c r="Y9" s="613"/>
      <c r="Z9" s="614">
        <v>0</v>
      </c>
      <c r="AA9" s="614"/>
      <c r="AB9" s="614"/>
      <c r="AC9" s="614"/>
      <c r="AD9" s="615">
        <v>1281</v>
      </c>
      <c r="AE9" s="615"/>
      <c r="AF9" s="615"/>
      <c r="AG9" s="615"/>
      <c r="AH9" s="615"/>
      <c r="AI9" s="615"/>
      <c r="AJ9" s="615"/>
      <c r="AK9" s="615"/>
      <c r="AL9" s="616">
        <v>0.1</v>
      </c>
      <c r="AM9" s="617"/>
      <c r="AN9" s="617"/>
      <c r="AO9" s="618"/>
      <c r="AP9" s="608" t="s">
        <v>237</v>
      </c>
      <c r="AQ9" s="609"/>
      <c r="AR9" s="609"/>
      <c r="AS9" s="609"/>
      <c r="AT9" s="609"/>
      <c r="AU9" s="609"/>
      <c r="AV9" s="609"/>
      <c r="AW9" s="609"/>
      <c r="AX9" s="609"/>
      <c r="AY9" s="609"/>
      <c r="AZ9" s="609"/>
      <c r="BA9" s="609"/>
      <c r="BB9" s="609"/>
      <c r="BC9" s="609"/>
      <c r="BD9" s="609"/>
      <c r="BE9" s="609"/>
      <c r="BF9" s="610"/>
      <c r="BG9" s="611">
        <v>163504</v>
      </c>
      <c r="BH9" s="612"/>
      <c r="BI9" s="612"/>
      <c r="BJ9" s="612"/>
      <c r="BK9" s="612"/>
      <c r="BL9" s="612"/>
      <c r="BM9" s="612"/>
      <c r="BN9" s="613"/>
      <c r="BO9" s="614">
        <v>33.700000000000003</v>
      </c>
      <c r="BP9" s="614"/>
      <c r="BQ9" s="614"/>
      <c r="BR9" s="614"/>
      <c r="BS9" s="620" t="s">
        <v>229</v>
      </c>
      <c r="BT9" s="612"/>
      <c r="BU9" s="612"/>
      <c r="BV9" s="612"/>
      <c r="BW9" s="612"/>
      <c r="BX9" s="612"/>
      <c r="BY9" s="612"/>
      <c r="BZ9" s="612"/>
      <c r="CA9" s="612"/>
      <c r="CB9" s="621"/>
      <c r="CD9" s="608" t="s">
        <v>238</v>
      </c>
      <c r="CE9" s="609"/>
      <c r="CF9" s="609"/>
      <c r="CG9" s="609"/>
      <c r="CH9" s="609"/>
      <c r="CI9" s="609"/>
      <c r="CJ9" s="609"/>
      <c r="CK9" s="609"/>
      <c r="CL9" s="609"/>
      <c r="CM9" s="609"/>
      <c r="CN9" s="609"/>
      <c r="CO9" s="609"/>
      <c r="CP9" s="609"/>
      <c r="CQ9" s="610"/>
      <c r="CR9" s="611">
        <v>249612</v>
      </c>
      <c r="CS9" s="612"/>
      <c r="CT9" s="612"/>
      <c r="CU9" s="612"/>
      <c r="CV9" s="612"/>
      <c r="CW9" s="612"/>
      <c r="CX9" s="612"/>
      <c r="CY9" s="613"/>
      <c r="CZ9" s="614">
        <v>4.5</v>
      </c>
      <c r="DA9" s="614"/>
      <c r="DB9" s="614"/>
      <c r="DC9" s="614"/>
      <c r="DD9" s="620">
        <v>15067</v>
      </c>
      <c r="DE9" s="612"/>
      <c r="DF9" s="612"/>
      <c r="DG9" s="612"/>
      <c r="DH9" s="612"/>
      <c r="DI9" s="612"/>
      <c r="DJ9" s="612"/>
      <c r="DK9" s="612"/>
      <c r="DL9" s="612"/>
      <c r="DM9" s="612"/>
      <c r="DN9" s="612"/>
      <c r="DO9" s="612"/>
      <c r="DP9" s="613"/>
      <c r="DQ9" s="620">
        <v>214248</v>
      </c>
      <c r="DR9" s="612"/>
      <c r="DS9" s="612"/>
      <c r="DT9" s="612"/>
      <c r="DU9" s="612"/>
      <c r="DV9" s="612"/>
      <c r="DW9" s="612"/>
      <c r="DX9" s="612"/>
      <c r="DY9" s="612"/>
      <c r="DZ9" s="612"/>
      <c r="EA9" s="612"/>
      <c r="EB9" s="612"/>
      <c r="EC9" s="621"/>
    </row>
    <row r="10" spans="2:143" ht="11.25" customHeight="1">
      <c r="B10" s="608" t="s">
        <v>239</v>
      </c>
      <c r="C10" s="609"/>
      <c r="D10" s="609"/>
      <c r="E10" s="609"/>
      <c r="F10" s="609"/>
      <c r="G10" s="609"/>
      <c r="H10" s="609"/>
      <c r="I10" s="609"/>
      <c r="J10" s="609"/>
      <c r="K10" s="609"/>
      <c r="L10" s="609"/>
      <c r="M10" s="609"/>
      <c r="N10" s="609"/>
      <c r="O10" s="609"/>
      <c r="P10" s="609"/>
      <c r="Q10" s="610"/>
      <c r="R10" s="611" t="s">
        <v>229</v>
      </c>
      <c r="S10" s="612"/>
      <c r="T10" s="612"/>
      <c r="U10" s="612"/>
      <c r="V10" s="612"/>
      <c r="W10" s="612"/>
      <c r="X10" s="612"/>
      <c r="Y10" s="613"/>
      <c r="Z10" s="614" t="s">
        <v>229</v>
      </c>
      <c r="AA10" s="614"/>
      <c r="AB10" s="614"/>
      <c r="AC10" s="614"/>
      <c r="AD10" s="615" t="s">
        <v>123</v>
      </c>
      <c r="AE10" s="615"/>
      <c r="AF10" s="615"/>
      <c r="AG10" s="615"/>
      <c r="AH10" s="615"/>
      <c r="AI10" s="615"/>
      <c r="AJ10" s="615"/>
      <c r="AK10" s="615"/>
      <c r="AL10" s="616" t="s">
        <v>229</v>
      </c>
      <c r="AM10" s="617"/>
      <c r="AN10" s="617"/>
      <c r="AO10" s="618"/>
      <c r="AP10" s="608" t="s">
        <v>240</v>
      </c>
      <c r="AQ10" s="609"/>
      <c r="AR10" s="609"/>
      <c r="AS10" s="609"/>
      <c r="AT10" s="609"/>
      <c r="AU10" s="609"/>
      <c r="AV10" s="609"/>
      <c r="AW10" s="609"/>
      <c r="AX10" s="609"/>
      <c r="AY10" s="609"/>
      <c r="AZ10" s="609"/>
      <c r="BA10" s="609"/>
      <c r="BB10" s="609"/>
      <c r="BC10" s="609"/>
      <c r="BD10" s="609"/>
      <c r="BE10" s="609"/>
      <c r="BF10" s="610"/>
      <c r="BG10" s="611">
        <v>8152</v>
      </c>
      <c r="BH10" s="612"/>
      <c r="BI10" s="612"/>
      <c r="BJ10" s="612"/>
      <c r="BK10" s="612"/>
      <c r="BL10" s="612"/>
      <c r="BM10" s="612"/>
      <c r="BN10" s="613"/>
      <c r="BO10" s="614">
        <v>1.7</v>
      </c>
      <c r="BP10" s="614"/>
      <c r="BQ10" s="614"/>
      <c r="BR10" s="614"/>
      <c r="BS10" s="620" t="s">
        <v>229</v>
      </c>
      <c r="BT10" s="612"/>
      <c r="BU10" s="612"/>
      <c r="BV10" s="612"/>
      <c r="BW10" s="612"/>
      <c r="BX10" s="612"/>
      <c r="BY10" s="612"/>
      <c r="BZ10" s="612"/>
      <c r="CA10" s="612"/>
      <c r="CB10" s="621"/>
      <c r="CD10" s="608" t="s">
        <v>241</v>
      </c>
      <c r="CE10" s="609"/>
      <c r="CF10" s="609"/>
      <c r="CG10" s="609"/>
      <c r="CH10" s="609"/>
      <c r="CI10" s="609"/>
      <c r="CJ10" s="609"/>
      <c r="CK10" s="609"/>
      <c r="CL10" s="609"/>
      <c r="CM10" s="609"/>
      <c r="CN10" s="609"/>
      <c r="CO10" s="609"/>
      <c r="CP10" s="609"/>
      <c r="CQ10" s="610"/>
      <c r="CR10" s="611" t="s">
        <v>229</v>
      </c>
      <c r="CS10" s="612"/>
      <c r="CT10" s="612"/>
      <c r="CU10" s="612"/>
      <c r="CV10" s="612"/>
      <c r="CW10" s="612"/>
      <c r="CX10" s="612"/>
      <c r="CY10" s="613"/>
      <c r="CZ10" s="614" t="s">
        <v>229</v>
      </c>
      <c r="DA10" s="614"/>
      <c r="DB10" s="614"/>
      <c r="DC10" s="614"/>
      <c r="DD10" s="620" t="s">
        <v>229</v>
      </c>
      <c r="DE10" s="612"/>
      <c r="DF10" s="612"/>
      <c r="DG10" s="612"/>
      <c r="DH10" s="612"/>
      <c r="DI10" s="612"/>
      <c r="DJ10" s="612"/>
      <c r="DK10" s="612"/>
      <c r="DL10" s="612"/>
      <c r="DM10" s="612"/>
      <c r="DN10" s="612"/>
      <c r="DO10" s="612"/>
      <c r="DP10" s="613"/>
      <c r="DQ10" s="620" t="s">
        <v>229</v>
      </c>
      <c r="DR10" s="612"/>
      <c r="DS10" s="612"/>
      <c r="DT10" s="612"/>
      <c r="DU10" s="612"/>
      <c r="DV10" s="612"/>
      <c r="DW10" s="612"/>
      <c r="DX10" s="612"/>
      <c r="DY10" s="612"/>
      <c r="DZ10" s="612"/>
      <c r="EA10" s="612"/>
      <c r="EB10" s="612"/>
      <c r="EC10" s="621"/>
    </row>
    <row r="11" spans="2:143" ht="11.25" customHeight="1">
      <c r="B11" s="608" t="s">
        <v>242</v>
      </c>
      <c r="C11" s="609"/>
      <c r="D11" s="609"/>
      <c r="E11" s="609"/>
      <c r="F11" s="609"/>
      <c r="G11" s="609"/>
      <c r="H11" s="609"/>
      <c r="I11" s="609"/>
      <c r="J11" s="609"/>
      <c r="K11" s="609"/>
      <c r="L11" s="609"/>
      <c r="M11" s="609"/>
      <c r="N11" s="609"/>
      <c r="O11" s="609"/>
      <c r="P11" s="609"/>
      <c r="Q11" s="610"/>
      <c r="R11" s="611" t="s">
        <v>229</v>
      </c>
      <c r="S11" s="612"/>
      <c r="T11" s="612"/>
      <c r="U11" s="612"/>
      <c r="V11" s="612"/>
      <c r="W11" s="612"/>
      <c r="X11" s="612"/>
      <c r="Y11" s="613"/>
      <c r="Z11" s="614" t="s">
        <v>229</v>
      </c>
      <c r="AA11" s="614"/>
      <c r="AB11" s="614"/>
      <c r="AC11" s="614"/>
      <c r="AD11" s="615" t="s">
        <v>123</v>
      </c>
      <c r="AE11" s="615"/>
      <c r="AF11" s="615"/>
      <c r="AG11" s="615"/>
      <c r="AH11" s="615"/>
      <c r="AI11" s="615"/>
      <c r="AJ11" s="615"/>
      <c r="AK11" s="615"/>
      <c r="AL11" s="616" t="s">
        <v>123</v>
      </c>
      <c r="AM11" s="617"/>
      <c r="AN11" s="617"/>
      <c r="AO11" s="618"/>
      <c r="AP11" s="608" t="s">
        <v>243</v>
      </c>
      <c r="AQ11" s="609"/>
      <c r="AR11" s="609"/>
      <c r="AS11" s="609"/>
      <c r="AT11" s="609"/>
      <c r="AU11" s="609"/>
      <c r="AV11" s="609"/>
      <c r="AW11" s="609"/>
      <c r="AX11" s="609"/>
      <c r="AY11" s="609"/>
      <c r="AZ11" s="609"/>
      <c r="BA11" s="609"/>
      <c r="BB11" s="609"/>
      <c r="BC11" s="609"/>
      <c r="BD11" s="609"/>
      <c r="BE11" s="609"/>
      <c r="BF11" s="610"/>
      <c r="BG11" s="611">
        <v>30524</v>
      </c>
      <c r="BH11" s="612"/>
      <c r="BI11" s="612"/>
      <c r="BJ11" s="612"/>
      <c r="BK11" s="612"/>
      <c r="BL11" s="612"/>
      <c r="BM11" s="612"/>
      <c r="BN11" s="613"/>
      <c r="BO11" s="614">
        <v>6.3</v>
      </c>
      <c r="BP11" s="614"/>
      <c r="BQ11" s="614"/>
      <c r="BR11" s="614"/>
      <c r="BS11" s="620">
        <v>6055</v>
      </c>
      <c r="BT11" s="612"/>
      <c r="BU11" s="612"/>
      <c r="BV11" s="612"/>
      <c r="BW11" s="612"/>
      <c r="BX11" s="612"/>
      <c r="BY11" s="612"/>
      <c r="BZ11" s="612"/>
      <c r="CA11" s="612"/>
      <c r="CB11" s="621"/>
      <c r="CD11" s="608" t="s">
        <v>244</v>
      </c>
      <c r="CE11" s="609"/>
      <c r="CF11" s="609"/>
      <c r="CG11" s="609"/>
      <c r="CH11" s="609"/>
      <c r="CI11" s="609"/>
      <c r="CJ11" s="609"/>
      <c r="CK11" s="609"/>
      <c r="CL11" s="609"/>
      <c r="CM11" s="609"/>
      <c r="CN11" s="609"/>
      <c r="CO11" s="609"/>
      <c r="CP11" s="609"/>
      <c r="CQ11" s="610"/>
      <c r="CR11" s="611">
        <v>457950</v>
      </c>
      <c r="CS11" s="612"/>
      <c r="CT11" s="612"/>
      <c r="CU11" s="612"/>
      <c r="CV11" s="612"/>
      <c r="CW11" s="612"/>
      <c r="CX11" s="612"/>
      <c r="CY11" s="613"/>
      <c r="CZ11" s="614">
        <v>8.1999999999999993</v>
      </c>
      <c r="DA11" s="614"/>
      <c r="DB11" s="614"/>
      <c r="DC11" s="614"/>
      <c r="DD11" s="620">
        <v>124532</v>
      </c>
      <c r="DE11" s="612"/>
      <c r="DF11" s="612"/>
      <c r="DG11" s="612"/>
      <c r="DH11" s="612"/>
      <c r="DI11" s="612"/>
      <c r="DJ11" s="612"/>
      <c r="DK11" s="612"/>
      <c r="DL11" s="612"/>
      <c r="DM11" s="612"/>
      <c r="DN11" s="612"/>
      <c r="DO11" s="612"/>
      <c r="DP11" s="613"/>
      <c r="DQ11" s="620">
        <v>241676</v>
      </c>
      <c r="DR11" s="612"/>
      <c r="DS11" s="612"/>
      <c r="DT11" s="612"/>
      <c r="DU11" s="612"/>
      <c r="DV11" s="612"/>
      <c r="DW11" s="612"/>
      <c r="DX11" s="612"/>
      <c r="DY11" s="612"/>
      <c r="DZ11" s="612"/>
      <c r="EA11" s="612"/>
      <c r="EB11" s="612"/>
      <c r="EC11" s="621"/>
    </row>
    <row r="12" spans="2:143" ht="11.25" customHeight="1">
      <c r="B12" s="608" t="s">
        <v>245</v>
      </c>
      <c r="C12" s="609"/>
      <c r="D12" s="609"/>
      <c r="E12" s="609"/>
      <c r="F12" s="609"/>
      <c r="G12" s="609"/>
      <c r="H12" s="609"/>
      <c r="I12" s="609"/>
      <c r="J12" s="609"/>
      <c r="K12" s="609"/>
      <c r="L12" s="609"/>
      <c r="M12" s="609"/>
      <c r="N12" s="609"/>
      <c r="O12" s="609"/>
      <c r="P12" s="609"/>
      <c r="Q12" s="610"/>
      <c r="R12" s="611">
        <v>90520</v>
      </c>
      <c r="S12" s="612"/>
      <c r="T12" s="612"/>
      <c r="U12" s="612"/>
      <c r="V12" s="612"/>
      <c r="W12" s="612"/>
      <c r="X12" s="612"/>
      <c r="Y12" s="613"/>
      <c r="Z12" s="614">
        <v>1.6</v>
      </c>
      <c r="AA12" s="614"/>
      <c r="AB12" s="614"/>
      <c r="AC12" s="614"/>
      <c r="AD12" s="615">
        <v>90520</v>
      </c>
      <c r="AE12" s="615"/>
      <c r="AF12" s="615"/>
      <c r="AG12" s="615"/>
      <c r="AH12" s="615"/>
      <c r="AI12" s="615"/>
      <c r="AJ12" s="615"/>
      <c r="AK12" s="615"/>
      <c r="AL12" s="616">
        <v>3.7</v>
      </c>
      <c r="AM12" s="617"/>
      <c r="AN12" s="617"/>
      <c r="AO12" s="618"/>
      <c r="AP12" s="608" t="s">
        <v>246</v>
      </c>
      <c r="AQ12" s="609"/>
      <c r="AR12" s="609"/>
      <c r="AS12" s="609"/>
      <c r="AT12" s="609"/>
      <c r="AU12" s="609"/>
      <c r="AV12" s="609"/>
      <c r="AW12" s="609"/>
      <c r="AX12" s="609"/>
      <c r="AY12" s="609"/>
      <c r="AZ12" s="609"/>
      <c r="BA12" s="609"/>
      <c r="BB12" s="609"/>
      <c r="BC12" s="609"/>
      <c r="BD12" s="609"/>
      <c r="BE12" s="609"/>
      <c r="BF12" s="610"/>
      <c r="BG12" s="611">
        <v>235636</v>
      </c>
      <c r="BH12" s="612"/>
      <c r="BI12" s="612"/>
      <c r="BJ12" s="612"/>
      <c r="BK12" s="612"/>
      <c r="BL12" s="612"/>
      <c r="BM12" s="612"/>
      <c r="BN12" s="613"/>
      <c r="BO12" s="614">
        <v>48.6</v>
      </c>
      <c r="BP12" s="614"/>
      <c r="BQ12" s="614"/>
      <c r="BR12" s="614"/>
      <c r="BS12" s="620" t="s">
        <v>229</v>
      </c>
      <c r="BT12" s="612"/>
      <c r="BU12" s="612"/>
      <c r="BV12" s="612"/>
      <c r="BW12" s="612"/>
      <c r="BX12" s="612"/>
      <c r="BY12" s="612"/>
      <c r="BZ12" s="612"/>
      <c r="CA12" s="612"/>
      <c r="CB12" s="621"/>
      <c r="CD12" s="608" t="s">
        <v>247</v>
      </c>
      <c r="CE12" s="609"/>
      <c r="CF12" s="609"/>
      <c r="CG12" s="609"/>
      <c r="CH12" s="609"/>
      <c r="CI12" s="609"/>
      <c r="CJ12" s="609"/>
      <c r="CK12" s="609"/>
      <c r="CL12" s="609"/>
      <c r="CM12" s="609"/>
      <c r="CN12" s="609"/>
      <c r="CO12" s="609"/>
      <c r="CP12" s="609"/>
      <c r="CQ12" s="610"/>
      <c r="CR12" s="611">
        <v>214482</v>
      </c>
      <c r="CS12" s="612"/>
      <c r="CT12" s="612"/>
      <c r="CU12" s="612"/>
      <c r="CV12" s="612"/>
      <c r="CW12" s="612"/>
      <c r="CX12" s="612"/>
      <c r="CY12" s="613"/>
      <c r="CZ12" s="614">
        <v>3.8</v>
      </c>
      <c r="DA12" s="614"/>
      <c r="DB12" s="614"/>
      <c r="DC12" s="614"/>
      <c r="DD12" s="620">
        <v>115027</v>
      </c>
      <c r="DE12" s="612"/>
      <c r="DF12" s="612"/>
      <c r="DG12" s="612"/>
      <c r="DH12" s="612"/>
      <c r="DI12" s="612"/>
      <c r="DJ12" s="612"/>
      <c r="DK12" s="612"/>
      <c r="DL12" s="612"/>
      <c r="DM12" s="612"/>
      <c r="DN12" s="612"/>
      <c r="DO12" s="612"/>
      <c r="DP12" s="613"/>
      <c r="DQ12" s="620">
        <v>76601</v>
      </c>
      <c r="DR12" s="612"/>
      <c r="DS12" s="612"/>
      <c r="DT12" s="612"/>
      <c r="DU12" s="612"/>
      <c r="DV12" s="612"/>
      <c r="DW12" s="612"/>
      <c r="DX12" s="612"/>
      <c r="DY12" s="612"/>
      <c r="DZ12" s="612"/>
      <c r="EA12" s="612"/>
      <c r="EB12" s="612"/>
      <c r="EC12" s="621"/>
    </row>
    <row r="13" spans="2:143" ht="11.25" customHeight="1">
      <c r="B13" s="608" t="s">
        <v>248</v>
      </c>
      <c r="C13" s="609"/>
      <c r="D13" s="609"/>
      <c r="E13" s="609"/>
      <c r="F13" s="609"/>
      <c r="G13" s="609"/>
      <c r="H13" s="609"/>
      <c r="I13" s="609"/>
      <c r="J13" s="609"/>
      <c r="K13" s="609"/>
      <c r="L13" s="609"/>
      <c r="M13" s="609"/>
      <c r="N13" s="609"/>
      <c r="O13" s="609"/>
      <c r="P13" s="609"/>
      <c r="Q13" s="610"/>
      <c r="R13" s="611">
        <v>5544</v>
      </c>
      <c r="S13" s="612"/>
      <c r="T13" s="612"/>
      <c r="U13" s="612"/>
      <c r="V13" s="612"/>
      <c r="W13" s="612"/>
      <c r="X13" s="612"/>
      <c r="Y13" s="613"/>
      <c r="Z13" s="614">
        <v>0.1</v>
      </c>
      <c r="AA13" s="614"/>
      <c r="AB13" s="614"/>
      <c r="AC13" s="614"/>
      <c r="AD13" s="615">
        <v>5544</v>
      </c>
      <c r="AE13" s="615"/>
      <c r="AF13" s="615"/>
      <c r="AG13" s="615"/>
      <c r="AH13" s="615"/>
      <c r="AI13" s="615"/>
      <c r="AJ13" s="615"/>
      <c r="AK13" s="615"/>
      <c r="AL13" s="616">
        <v>0.2</v>
      </c>
      <c r="AM13" s="617"/>
      <c r="AN13" s="617"/>
      <c r="AO13" s="618"/>
      <c r="AP13" s="608" t="s">
        <v>249</v>
      </c>
      <c r="AQ13" s="609"/>
      <c r="AR13" s="609"/>
      <c r="AS13" s="609"/>
      <c r="AT13" s="609"/>
      <c r="AU13" s="609"/>
      <c r="AV13" s="609"/>
      <c r="AW13" s="609"/>
      <c r="AX13" s="609"/>
      <c r="AY13" s="609"/>
      <c r="AZ13" s="609"/>
      <c r="BA13" s="609"/>
      <c r="BB13" s="609"/>
      <c r="BC13" s="609"/>
      <c r="BD13" s="609"/>
      <c r="BE13" s="609"/>
      <c r="BF13" s="610"/>
      <c r="BG13" s="611">
        <v>230377</v>
      </c>
      <c r="BH13" s="612"/>
      <c r="BI13" s="612"/>
      <c r="BJ13" s="612"/>
      <c r="BK13" s="612"/>
      <c r="BL13" s="612"/>
      <c r="BM13" s="612"/>
      <c r="BN13" s="613"/>
      <c r="BO13" s="614">
        <v>47.5</v>
      </c>
      <c r="BP13" s="614"/>
      <c r="BQ13" s="614"/>
      <c r="BR13" s="614"/>
      <c r="BS13" s="620" t="s">
        <v>229</v>
      </c>
      <c r="BT13" s="612"/>
      <c r="BU13" s="612"/>
      <c r="BV13" s="612"/>
      <c r="BW13" s="612"/>
      <c r="BX13" s="612"/>
      <c r="BY13" s="612"/>
      <c r="BZ13" s="612"/>
      <c r="CA13" s="612"/>
      <c r="CB13" s="621"/>
      <c r="CD13" s="608" t="s">
        <v>250</v>
      </c>
      <c r="CE13" s="609"/>
      <c r="CF13" s="609"/>
      <c r="CG13" s="609"/>
      <c r="CH13" s="609"/>
      <c r="CI13" s="609"/>
      <c r="CJ13" s="609"/>
      <c r="CK13" s="609"/>
      <c r="CL13" s="609"/>
      <c r="CM13" s="609"/>
      <c r="CN13" s="609"/>
      <c r="CO13" s="609"/>
      <c r="CP13" s="609"/>
      <c r="CQ13" s="610"/>
      <c r="CR13" s="611">
        <v>610992</v>
      </c>
      <c r="CS13" s="612"/>
      <c r="CT13" s="612"/>
      <c r="CU13" s="612"/>
      <c r="CV13" s="612"/>
      <c r="CW13" s="612"/>
      <c r="CX13" s="612"/>
      <c r="CY13" s="613"/>
      <c r="CZ13" s="614">
        <v>10.9</v>
      </c>
      <c r="DA13" s="614"/>
      <c r="DB13" s="614"/>
      <c r="DC13" s="614"/>
      <c r="DD13" s="620">
        <v>262167</v>
      </c>
      <c r="DE13" s="612"/>
      <c r="DF13" s="612"/>
      <c r="DG13" s="612"/>
      <c r="DH13" s="612"/>
      <c r="DI13" s="612"/>
      <c r="DJ13" s="612"/>
      <c r="DK13" s="612"/>
      <c r="DL13" s="612"/>
      <c r="DM13" s="612"/>
      <c r="DN13" s="612"/>
      <c r="DO13" s="612"/>
      <c r="DP13" s="613"/>
      <c r="DQ13" s="620">
        <v>327105</v>
      </c>
      <c r="DR13" s="612"/>
      <c r="DS13" s="612"/>
      <c r="DT13" s="612"/>
      <c r="DU13" s="612"/>
      <c r="DV13" s="612"/>
      <c r="DW13" s="612"/>
      <c r="DX13" s="612"/>
      <c r="DY13" s="612"/>
      <c r="DZ13" s="612"/>
      <c r="EA13" s="612"/>
      <c r="EB13" s="612"/>
      <c r="EC13" s="621"/>
    </row>
    <row r="14" spans="2:143" ht="11.25" customHeight="1">
      <c r="B14" s="608" t="s">
        <v>251</v>
      </c>
      <c r="C14" s="609"/>
      <c r="D14" s="609"/>
      <c r="E14" s="609"/>
      <c r="F14" s="609"/>
      <c r="G14" s="609"/>
      <c r="H14" s="609"/>
      <c r="I14" s="609"/>
      <c r="J14" s="609"/>
      <c r="K14" s="609"/>
      <c r="L14" s="609"/>
      <c r="M14" s="609"/>
      <c r="N14" s="609"/>
      <c r="O14" s="609"/>
      <c r="P14" s="609"/>
      <c r="Q14" s="610"/>
      <c r="R14" s="611" t="s">
        <v>123</v>
      </c>
      <c r="S14" s="612"/>
      <c r="T14" s="612"/>
      <c r="U14" s="612"/>
      <c r="V14" s="612"/>
      <c r="W14" s="612"/>
      <c r="X14" s="612"/>
      <c r="Y14" s="613"/>
      <c r="Z14" s="614" t="s">
        <v>229</v>
      </c>
      <c r="AA14" s="614"/>
      <c r="AB14" s="614"/>
      <c r="AC14" s="614"/>
      <c r="AD14" s="615" t="s">
        <v>229</v>
      </c>
      <c r="AE14" s="615"/>
      <c r="AF14" s="615"/>
      <c r="AG14" s="615"/>
      <c r="AH14" s="615"/>
      <c r="AI14" s="615"/>
      <c r="AJ14" s="615"/>
      <c r="AK14" s="615"/>
      <c r="AL14" s="616" t="s">
        <v>229</v>
      </c>
      <c r="AM14" s="617"/>
      <c r="AN14" s="617"/>
      <c r="AO14" s="618"/>
      <c r="AP14" s="608" t="s">
        <v>252</v>
      </c>
      <c r="AQ14" s="609"/>
      <c r="AR14" s="609"/>
      <c r="AS14" s="609"/>
      <c r="AT14" s="609"/>
      <c r="AU14" s="609"/>
      <c r="AV14" s="609"/>
      <c r="AW14" s="609"/>
      <c r="AX14" s="609"/>
      <c r="AY14" s="609"/>
      <c r="AZ14" s="609"/>
      <c r="BA14" s="609"/>
      <c r="BB14" s="609"/>
      <c r="BC14" s="609"/>
      <c r="BD14" s="609"/>
      <c r="BE14" s="609"/>
      <c r="BF14" s="610"/>
      <c r="BG14" s="611">
        <v>18528</v>
      </c>
      <c r="BH14" s="612"/>
      <c r="BI14" s="612"/>
      <c r="BJ14" s="612"/>
      <c r="BK14" s="612"/>
      <c r="BL14" s="612"/>
      <c r="BM14" s="612"/>
      <c r="BN14" s="613"/>
      <c r="BO14" s="614">
        <v>3.8</v>
      </c>
      <c r="BP14" s="614"/>
      <c r="BQ14" s="614"/>
      <c r="BR14" s="614"/>
      <c r="BS14" s="620" t="s">
        <v>229</v>
      </c>
      <c r="BT14" s="612"/>
      <c r="BU14" s="612"/>
      <c r="BV14" s="612"/>
      <c r="BW14" s="612"/>
      <c r="BX14" s="612"/>
      <c r="BY14" s="612"/>
      <c r="BZ14" s="612"/>
      <c r="CA14" s="612"/>
      <c r="CB14" s="621"/>
      <c r="CD14" s="608" t="s">
        <v>253</v>
      </c>
      <c r="CE14" s="609"/>
      <c r="CF14" s="609"/>
      <c r="CG14" s="609"/>
      <c r="CH14" s="609"/>
      <c r="CI14" s="609"/>
      <c r="CJ14" s="609"/>
      <c r="CK14" s="609"/>
      <c r="CL14" s="609"/>
      <c r="CM14" s="609"/>
      <c r="CN14" s="609"/>
      <c r="CO14" s="609"/>
      <c r="CP14" s="609"/>
      <c r="CQ14" s="610"/>
      <c r="CR14" s="611">
        <v>160689</v>
      </c>
      <c r="CS14" s="612"/>
      <c r="CT14" s="612"/>
      <c r="CU14" s="612"/>
      <c r="CV14" s="612"/>
      <c r="CW14" s="612"/>
      <c r="CX14" s="612"/>
      <c r="CY14" s="613"/>
      <c r="CZ14" s="614">
        <v>2.9</v>
      </c>
      <c r="DA14" s="614"/>
      <c r="DB14" s="614"/>
      <c r="DC14" s="614"/>
      <c r="DD14" s="620">
        <v>33042</v>
      </c>
      <c r="DE14" s="612"/>
      <c r="DF14" s="612"/>
      <c r="DG14" s="612"/>
      <c r="DH14" s="612"/>
      <c r="DI14" s="612"/>
      <c r="DJ14" s="612"/>
      <c r="DK14" s="612"/>
      <c r="DL14" s="612"/>
      <c r="DM14" s="612"/>
      <c r="DN14" s="612"/>
      <c r="DO14" s="612"/>
      <c r="DP14" s="613"/>
      <c r="DQ14" s="620">
        <v>129944</v>
      </c>
      <c r="DR14" s="612"/>
      <c r="DS14" s="612"/>
      <c r="DT14" s="612"/>
      <c r="DU14" s="612"/>
      <c r="DV14" s="612"/>
      <c r="DW14" s="612"/>
      <c r="DX14" s="612"/>
      <c r="DY14" s="612"/>
      <c r="DZ14" s="612"/>
      <c r="EA14" s="612"/>
      <c r="EB14" s="612"/>
      <c r="EC14" s="621"/>
    </row>
    <row r="15" spans="2:143" ht="11.25" customHeight="1">
      <c r="B15" s="608" t="s">
        <v>254</v>
      </c>
      <c r="C15" s="609"/>
      <c r="D15" s="609"/>
      <c r="E15" s="609"/>
      <c r="F15" s="609"/>
      <c r="G15" s="609"/>
      <c r="H15" s="609"/>
      <c r="I15" s="609"/>
      <c r="J15" s="609"/>
      <c r="K15" s="609"/>
      <c r="L15" s="609"/>
      <c r="M15" s="609"/>
      <c r="N15" s="609"/>
      <c r="O15" s="609"/>
      <c r="P15" s="609"/>
      <c r="Q15" s="610"/>
      <c r="R15" s="611">
        <v>9604</v>
      </c>
      <c r="S15" s="612"/>
      <c r="T15" s="612"/>
      <c r="U15" s="612"/>
      <c r="V15" s="612"/>
      <c r="W15" s="612"/>
      <c r="X15" s="612"/>
      <c r="Y15" s="613"/>
      <c r="Z15" s="614">
        <v>0.2</v>
      </c>
      <c r="AA15" s="614"/>
      <c r="AB15" s="614"/>
      <c r="AC15" s="614"/>
      <c r="AD15" s="615">
        <v>9604</v>
      </c>
      <c r="AE15" s="615"/>
      <c r="AF15" s="615"/>
      <c r="AG15" s="615"/>
      <c r="AH15" s="615"/>
      <c r="AI15" s="615"/>
      <c r="AJ15" s="615"/>
      <c r="AK15" s="615"/>
      <c r="AL15" s="616">
        <v>0.4</v>
      </c>
      <c r="AM15" s="617"/>
      <c r="AN15" s="617"/>
      <c r="AO15" s="618"/>
      <c r="AP15" s="608" t="s">
        <v>255</v>
      </c>
      <c r="AQ15" s="609"/>
      <c r="AR15" s="609"/>
      <c r="AS15" s="609"/>
      <c r="AT15" s="609"/>
      <c r="AU15" s="609"/>
      <c r="AV15" s="609"/>
      <c r="AW15" s="609"/>
      <c r="AX15" s="609"/>
      <c r="AY15" s="609"/>
      <c r="AZ15" s="609"/>
      <c r="BA15" s="609"/>
      <c r="BB15" s="609"/>
      <c r="BC15" s="609"/>
      <c r="BD15" s="609"/>
      <c r="BE15" s="609"/>
      <c r="BF15" s="610"/>
      <c r="BG15" s="611">
        <v>19604</v>
      </c>
      <c r="BH15" s="612"/>
      <c r="BI15" s="612"/>
      <c r="BJ15" s="612"/>
      <c r="BK15" s="612"/>
      <c r="BL15" s="612"/>
      <c r="BM15" s="612"/>
      <c r="BN15" s="613"/>
      <c r="BO15" s="614">
        <v>4</v>
      </c>
      <c r="BP15" s="614"/>
      <c r="BQ15" s="614"/>
      <c r="BR15" s="614"/>
      <c r="BS15" s="620" t="s">
        <v>229</v>
      </c>
      <c r="BT15" s="612"/>
      <c r="BU15" s="612"/>
      <c r="BV15" s="612"/>
      <c r="BW15" s="612"/>
      <c r="BX15" s="612"/>
      <c r="BY15" s="612"/>
      <c r="BZ15" s="612"/>
      <c r="CA15" s="612"/>
      <c r="CB15" s="621"/>
      <c r="CD15" s="608" t="s">
        <v>256</v>
      </c>
      <c r="CE15" s="609"/>
      <c r="CF15" s="609"/>
      <c r="CG15" s="609"/>
      <c r="CH15" s="609"/>
      <c r="CI15" s="609"/>
      <c r="CJ15" s="609"/>
      <c r="CK15" s="609"/>
      <c r="CL15" s="609"/>
      <c r="CM15" s="609"/>
      <c r="CN15" s="609"/>
      <c r="CO15" s="609"/>
      <c r="CP15" s="609"/>
      <c r="CQ15" s="610"/>
      <c r="CR15" s="611">
        <v>385122</v>
      </c>
      <c r="CS15" s="612"/>
      <c r="CT15" s="612"/>
      <c r="CU15" s="612"/>
      <c r="CV15" s="612"/>
      <c r="CW15" s="612"/>
      <c r="CX15" s="612"/>
      <c r="CY15" s="613"/>
      <c r="CZ15" s="614">
        <v>6.9</v>
      </c>
      <c r="DA15" s="614"/>
      <c r="DB15" s="614"/>
      <c r="DC15" s="614"/>
      <c r="DD15" s="620">
        <v>83252</v>
      </c>
      <c r="DE15" s="612"/>
      <c r="DF15" s="612"/>
      <c r="DG15" s="612"/>
      <c r="DH15" s="612"/>
      <c r="DI15" s="612"/>
      <c r="DJ15" s="612"/>
      <c r="DK15" s="612"/>
      <c r="DL15" s="612"/>
      <c r="DM15" s="612"/>
      <c r="DN15" s="612"/>
      <c r="DO15" s="612"/>
      <c r="DP15" s="613"/>
      <c r="DQ15" s="620">
        <v>274561</v>
      </c>
      <c r="DR15" s="612"/>
      <c r="DS15" s="612"/>
      <c r="DT15" s="612"/>
      <c r="DU15" s="612"/>
      <c r="DV15" s="612"/>
      <c r="DW15" s="612"/>
      <c r="DX15" s="612"/>
      <c r="DY15" s="612"/>
      <c r="DZ15" s="612"/>
      <c r="EA15" s="612"/>
      <c r="EB15" s="612"/>
      <c r="EC15" s="621"/>
    </row>
    <row r="16" spans="2:143" ht="11.25" customHeight="1">
      <c r="B16" s="608" t="s">
        <v>257</v>
      </c>
      <c r="C16" s="609"/>
      <c r="D16" s="609"/>
      <c r="E16" s="609"/>
      <c r="F16" s="609"/>
      <c r="G16" s="609"/>
      <c r="H16" s="609"/>
      <c r="I16" s="609"/>
      <c r="J16" s="609"/>
      <c r="K16" s="609"/>
      <c r="L16" s="609"/>
      <c r="M16" s="609"/>
      <c r="N16" s="609"/>
      <c r="O16" s="609"/>
      <c r="P16" s="609"/>
      <c r="Q16" s="610"/>
      <c r="R16" s="611" t="s">
        <v>229</v>
      </c>
      <c r="S16" s="612"/>
      <c r="T16" s="612"/>
      <c r="U16" s="612"/>
      <c r="V16" s="612"/>
      <c r="W16" s="612"/>
      <c r="X16" s="612"/>
      <c r="Y16" s="613"/>
      <c r="Z16" s="614" t="s">
        <v>229</v>
      </c>
      <c r="AA16" s="614"/>
      <c r="AB16" s="614"/>
      <c r="AC16" s="614"/>
      <c r="AD16" s="615" t="s">
        <v>229</v>
      </c>
      <c r="AE16" s="615"/>
      <c r="AF16" s="615"/>
      <c r="AG16" s="615"/>
      <c r="AH16" s="615"/>
      <c r="AI16" s="615"/>
      <c r="AJ16" s="615"/>
      <c r="AK16" s="615"/>
      <c r="AL16" s="616" t="s">
        <v>229</v>
      </c>
      <c r="AM16" s="617"/>
      <c r="AN16" s="617"/>
      <c r="AO16" s="618"/>
      <c r="AP16" s="608" t="s">
        <v>258</v>
      </c>
      <c r="AQ16" s="609"/>
      <c r="AR16" s="609"/>
      <c r="AS16" s="609"/>
      <c r="AT16" s="609"/>
      <c r="AU16" s="609"/>
      <c r="AV16" s="609"/>
      <c r="AW16" s="609"/>
      <c r="AX16" s="609"/>
      <c r="AY16" s="609"/>
      <c r="AZ16" s="609"/>
      <c r="BA16" s="609"/>
      <c r="BB16" s="609"/>
      <c r="BC16" s="609"/>
      <c r="BD16" s="609"/>
      <c r="BE16" s="609"/>
      <c r="BF16" s="610"/>
      <c r="BG16" s="611" t="s">
        <v>229</v>
      </c>
      <c r="BH16" s="612"/>
      <c r="BI16" s="612"/>
      <c r="BJ16" s="612"/>
      <c r="BK16" s="612"/>
      <c r="BL16" s="612"/>
      <c r="BM16" s="612"/>
      <c r="BN16" s="613"/>
      <c r="BO16" s="614" t="s">
        <v>229</v>
      </c>
      <c r="BP16" s="614"/>
      <c r="BQ16" s="614"/>
      <c r="BR16" s="614"/>
      <c r="BS16" s="620" t="s">
        <v>229</v>
      </c>
      <c r="BT16" s="612"/>
      <c r="BU16" s="612"/>
      <c r="BV16" s="612"/>
      <c r="BW16" s="612"/>
      <c r="BX16" s="612"/>
      <c r="BY16" s="612"/>
      <c r="BZ16" s="612"/>
      <c r="CA16" s="612"/>
      <c r="CB16" s="621"/>
      <c r="CD16" s="608" t="s">
        <v>259</v>
      </c>
      <c r="CE16" s="609"/>
      <c r="CF16" s="609"/>
      <c r="CG16" s="609"/>
      <c r="CH16" s="609"/>
      <c r="CI16" s="609"/>
      <c r="CJ16" s="609"/>
      <c r="CK16" s="609"/>
      <c r="CL16" s="609"/>
      <c r="CM16" s="609"/>
      <c r="CN16" s="609"/>
      <c r="CO16" s="609"/>
      <c r="CP16" s="609"/>
      <c r="CQ16" s="610"/>
      <c r="CR16" s="611">
        <v>142018</v>
      </c>
      <c r="CS16" s="612"/>
      <c r="CT16" s="612"/>
      <c r="CU16" s="612"/>
      <c r="CV16" s="612"/>
      <c r="CW16" s="612"/>
      <c r="CX16" s="612"/>
      <c r="CY16" s="613"/>
      <c r="CZ16" s="614">
        <v>2.5</v>
      </c>
      <c r="DA16" s="614"/>
      <c r="DB16" s="614"/>
      <c r="DC16" s="614"/>
      <c r="DD16" s="620" t="s">
        <v>123</v>
      </c>
      <c r="DE16" s="612"/>
      <c r="DF16" s="612"/>
      <c r="DG16" s="612"/>
      <c r="DH16" s="612"/>
      <c r="DI16" s="612"/>
      <c r="DJ16" s="612"/>
      <c r="DK16" s="612"/>
      <c r="DL16" s="612"/>
      <c r="DM16" s="612"/>
      <c r="DN16" s="612"/>
      <c r="DO16" s="612"/>
      <c r="DP16" s="613"/>
      <c r="DQ16" s="620">
        <v>30094</v>
      </c>
      <c r="DR16" s="612"/>
      <c r="DS16" s="612"/>
      <c r="DT16" s="612"/>
      <c r="DU16" s="612"/>
      <c r="DV16" s="612"/>
      <c r="DW16" s="612"/>
      <c r="DX16" s="612"/>
      <c r="DY16" s="612"/>
      <c r="DZ16" s="612"/>
      <c r="EA16" s="612"/>
      <c r="EB16" s="612"/>
      <c r="EC16" s="621"/>
    </row>
    <row r="17" spans="2:133" ht="11.25" customHeight="1">
      <c r="B17" s="608" t="s">
        <v>260</v>
      </c>
      <c r="C17" s="609"/>
      <c r="D17" s="609"/>
      <c r="E17" s="609"/>
      <c r="F17" s="609"/>
      <c r="G17" s="609"/>
      <c r="H17" s="609"/>
      <c r="I17" s="609"/>
      <c r="J17" s="609"/>
      <c r="K17" s="609"/>
      <c r="L17" s="609"/>
      <c r="M17" s="609"/>
      <c r="N17" s="609"/>
      <c r="O17" s="609"/>
      <c r="P17" s="609"/>
      <c r="Q17" s="610"/>
      <c r="R17" s="611">
        <v>1143</v>
      </c>
      <c r="S17" s="612"/>
      <c r="T17" s="612"/>
      <c r="U17" s="612"/>
      <c r="V17" s="612"/>
      <c r="W17" s="612"/>
      <c r="X17" s="612"/>
      <c r="Y17" s="613"/>
      <c r="Z17" s="614">
        <v>0</v>
      </c>
      <c r="AA17" s="614"/>
      <c r="AB17" s="614"/>
      <c r="AC17" s="614"/>
      <c r="AD17" s="615">
        <v>1143</v>
      </c>
      <c r="AE17" s="615"/>
      <c r="AF17" s="615"/>
      <c r="AG17" s="615"/>
      <c r="AH17" s="615"/>
      <c r="AI17" s="615"/>
      <c r="AJ17" s="615"/>
      <c r="AK17" s="615"/>
      <c r="AL17" s="616">
        <v>0</v>
      </c>
      <c r="AM17" s="617"/>
      <c r="AN17" s="617"/>
      <c r="AO17" s="618"/>
      <c r="AP17" s="608" t="s">
        <v>261</v>
      </c>
      <c r="AQ17" s="609"/>
      <c r="AR17" s="609"/>
      <c r="AS17" s="609"/>
      <c r="AT17" s="609"/>
      <c r="AU17" s="609"/>
      <c r="AV17" s="609"/>
      <c r="AW17" s="609"/>
      <c r="AX17" s="609"/>
      <c r="AY17" s="609"/>
      <c r="AZ17" s="609"/>
      <c r="BA17" s="609"/>
      <c r="BB17" s="609"/>
      <c r="BC17" s="609"/>
      <c r="BD17" s="609"/>
      <c r="BE17" s="609"/>
      <c r="BF17" s="610"/>
      <c r="BG17" s="611" t="s">
        <v>229</v>
      </c>
      <c r="BH17" s="612"/>
      <c r="BI17" s="612"/>
      <c r="BJ17" s="612"/>
      <c r="BK17" s="612"/>
      <c r="BL17" s="612"/>
      <c r="BM17" s="612"/>
      <c r="BN17" s="613"/>
      <c r="BO17" s="614" t="s">
        <v>229</v>
      </c>
      <c r="BP17" s="614"/>
      <c r="BQ17" s="614"/>
      <c r="BR17" s="614"/>
      <c r="BS17" s="620" t="s">
        <v>229</v>
      </c>
      <c r="BT17" s="612"/>
      <c r="BU17" s="612"/>
      <c r="BV17" s="612"/>
      <c r="BW17" s="612"/>
      <c r="BX17" s="612"/>
      <c r="BY17" s="612"/>
      <c r="BZ17" s="612"/>
      <c r="CA17" s="612"/>
      <c r="CB17" s="621"/>
      <c r="CD17" s="608" t="s">
        <v>262</v>
      </c>
      <c r="CE17" s="609"/>
      <c r="CF17" s="609"/>
      <c r="CG17" s="609"/>
      <c r="CH17" s="609"/>
      <c r="CI17" s="609"/>
      <c r="CJ17" s="609"/>
      <c r="CK17" s="609"/>
      <c r="CL17" s="609"/>
      <c r="CM17" s="609"/>
      <c r="CN17" s="609"/>
      <c r="CO17" s="609"/>
      <c r="CP17" s="609"/>
      <c r="CQ17" s="610"/>
      <c r="CR17" s="611">
        <v>479813</v>
      </c>
      <c r="CS17" s="612"/>
      <c r="CT17" s="612"/>
      <c r="CU17" s="612"/>
      <c r="CV17" s="612"/>
      <c r="CW17" s="612"/>
      <c r="CX17" s="612"/>
      <c r="CY17" s="613"/>
      <c r="CZ17" s="614">
        <v>8.6</v>
      </c>
      <c r="DA17" s="614"/>
      <c r="DB17" s="614"/>
      <c r="DC17" s="614"/>
      <c r="DD17" s="620" t="s">
        <v>229</v>
      </c>
      <c r="DE17" s="612"/>
      <c r="DF17" s="612"/>
      <c r="DG17" s="612"/>
      <c r="DH17" s="612"/>
      <c r="DI17" s="612"/>
      <c r="DJ17" s="612"/>
      <c r="DK17" s="612"/>
      <c r="DL17" s="612"/>
      <c r="DM17" s="612"/>
      <c r="DN17" s="612"/>
      <c r="DO17" s="612"/>
      <c r="DP17" s="613"/>
      <c r="DQ17" s="620">
        <v>473045</v>
      </c>
      <c r="DR17" s="612"/>
      <c r="DS17" s="612"/>
      <c r="DT17" s="612"/>
      <c r="DU17" s="612"/>
      <c r="DV17" s="612"/>
      <c r="DW17" s="612"/>
      <c r="DX17" s="612"/>
      <c r="DY17" s="612"/>
      <c r="DZ17" s="612"/>
      <c r="EA17" s="612"/>
      <c r="EB17" s="612"/>
      <c r="EC17" s="621"/>
    </row>
    <row r="18" spans="2:133" ht="11.25" customHeight="1">
      <c r="B18" s="608" t="s">
        <v>263</v>
      </c>
      <c r="C18" s="609"/>
      <c r="D18" s="609"/>
      <c r="E18" s="609"/>
      <c r="F18" s="609"/>
      <c r="G18" s="609"/>
      <c r="H18" s="609"/>
      <c r="I18" s="609"/>
      <c r="J18" s="609"/>
      <c r="K18" s="609"/>
      <c r="L18" s="609"/>
      <c r="M18" s="609"/>
      <c r="N18" s="609"/>
      <c r="O18" s="609"/>
      <c r="P18" s="609"/>
      <c r="Q18" s="610"/>
      <c r="R18" s="611">
        <v>2074205</v>
      </c>
      <c r="S18" s="612"/>
      <c r="T18" s="612"/>
      <c r="U18" s="612"/>
      <c r="V18" s="612"/>
      <c r="W18" s="612"/>
      <c r="X18" s="612"/>
      <c r="Y18" s="613"/>
      <c r="Z18" s="614">
        <v>35.6</v>
      </c>
      <c r="AA18" s="614"/>
      <c r="AB18" s="614"/>
      <c r="AC18" s="614"/>
      <c r="AD18" s="615">
        <v>1843663</v>
      </c>
      <c r="AE18" s="615"/>
      <c r="AF18" s="615"/>
      <c r="AG18" s="615"/>
      <c r="AH18" s="615"/>
      <c r="AI18" s="615"/>
      <c r="AJ18" s="615"/>
      <c r="AK18" s="615"/>
      <c r="AL18" s="616">
        <v>74.400000000000006</v>
      </c>
      <c r="AM18" s="617"/>
      <c r="AN18" s="617"/>
      <c r="AO18" s="618"/>
      <c r="AP18" s="608" t="s">
        <v>264</v>
      </c>
      <c r="AQ18" s="609"/>
      <c r="AR18" s="609"/>
      <c r="AS18" s="609"/>
      <c r="AT18" s="609"/>
      <c r="AU18" s="609"/>
      <c r="AV18" s="609"/>
      <c r="AW18" s="609"/>
      <c r="AX18" s="609"/>
      <c r="AY18" s="609"/>
      <c r="AZ18" s="609"/>
      <c r="BA18" s="609"/>
      <c r="BB18" s="609"/>
      <c r="BC18" s="609"/>
      <c r="BD18" s="609"/>
      <c r="BE18" s="609"/>
      <c r="BF18" s="610"/>
      <c r="BG18" s="611" t="s">
        <v>229</v>
      </c>
      <c r="BH18" s="612"/>
      <c r="BI18" s="612"/>
      <c r="BJ18" s="612"/>
      <c r="BK18" s="612"/>
      <c r="BL18" s="612"/>
      <c r="BM18" s="612"/>
      <c r="BN18" s="613"/>
      <c r="BO18" s="614" t="s">
        <v>229</v>
      </c>
      <c r="BP18" s="614"/>
      <c r="BQ18" s="614"/>
      <c r="BR18" s="614"/>
      <c r="BS18" s="620" t="s">
        <v>229</v>
      </c>
      <c r="BT18" s="612"/>
      <c r="BU18" s="612"/>
      <c r="BV18" s="612"/>
      <c r="BW18" s="612"/>
      <c r="BX18" s="612"/>
      <c r="BY18" s="612"/>
      <c r="BZ18" s="612"/>
      <c r="CA18" s="612"/>
      <c r="CB18" s="621"/>
      <c r="CD18" s="608" t="s">
        <v>265</v>
      </c>
      <c r="CE18" s="609"/>
      <c r="CF18" s="609"/>
      <c r="CG18" s="609"/>
      <c r="CH18" s="609"/>
      <c r="CI18" s="609"/>
      <c r="CJ18" s="609"/>
      <c r="CK18" s="609"/>
      <c r="CL18" s="609"/>
      <c r="CM18" s="609"/>
      <c r="CN18" s="609"/>
      <c r="CO18" s="609"/>
      <c r="CP18" s="609"/>
      <c r="CQ18" s="610"/>
      <c r="CR18" s="611" t="s">
        <v>229</v>
      </c>
      <c r="CS18" s="612"/>
      <c r="CT18" s="612"/>
      <c r="CU18" s="612"/>
      <c r="CV18" s="612"/>
      <c r="CW18" s="612"/>
      <c r="CX18" s="612"/>
      <c r="CY18" s="613"/>
      <c r="CZ18" s="614" t="s">
        <v>229</v>
      </c>
      <c r="DA18" s="614"/>
      <c r="DB18" s="614"/>
      <c r="DC18" s="614"/>
      <c r="DD18" s="620" t="s">
        <v>229</v>
      </c>
      <c r="DE18" s="612"/>
      <c r="DF18" s="612"/>
      <c r="DG18" s="612"/>
      <c r="DH18" s="612"/>
      <c r="DI18" s="612"/>
      <c r="DJ18" s="612"/>
      <c r="DK18" s="612"/>
      <c r="DL18" s="612"/>
      <c r="DM18" s="612"/>
      <c r="DN18" s="612"/>
      <c r="DO18" s="612"/>
      <c r="DP18" s="613"/>
      <c r="DQ18" s="620" t="s">
        <v>123</v>
      </c>
      <c r="DR18" s="612"/>
      <c r="DS18" s="612"/>
      <c r="DT18" s="612"/>
      <c r="DU18" s="612"/>
      <c r="DV18" s="612"/>
      <c r="DW18" s="612"/>
      <c r="DX18" s="612"/>
      <c r="DY18" s="612"/>
      <c r="DZ18" s="612"/>
      <c r="EA18" s="612"/>
      <c r="EB18" s="612"/>
      <c r="EC18" s="621"/>
    </row>
    <row r="19" spans="2:133" ht="11.25" customHeight="1">
      <c r="B19" s="608" t="s">
        <v>266</v>
      </c>
      <c r="C19" s="609"/>
      <c r="D19" s="609"/>
      <c r="E19" s="609"/>
      <c r="F19" s="609"/>
      <c r="G19" s="609"/>
      <c r="H19" s="609"/>
      <c r="I19" s="609"/>
      <c r="J19" s="609"/>
      <c r="K19" s="609"/>
      <c r="L19" s="609"/>
      <c r="M19" s="609"/>
      <c r="N19" s="609"/>
      <c r="O19" s="609"/>
      <c r="P19" s="609"/>
      <c r="Q19" s="610"/>
      <c r="R19" s="611">
        <v>1843663</v>
      </c>
      <c r="S19" s="612"/>
      <c r="T19" s="612"/>
      <c r="U19" s="612"/>
      <c r="V19" s="612"/>
      <c r="W19" s="612"/>
      <c r="X19" s="612"/>
      <c r="Y19" s="613"/>
      <c r="Z19" s="614">
        <v>31.6</v>
      </c>
      <c r="AA19" s="614"/>
      <c r="AB19" s="614"/>
      <c r="AC19" s="614"/>
      <c r="AD19" s="615">
        <v>1843663</v>
      </c>
      <c r="AE19" s="615"/>
      <c r="AF19" s="615"/>
      <c r="AG19" s="615"/>
      <c r="AH19" s="615"/>
      <c r="AI19" s="615"/>
      <c r="AJ19" s="615"/>
      <c r="AK19" s="615"/>
      <c r="AL19" s="616">
        <v>74.400000000000006</v>
      </c>
      <c r="AM19" s="617"/>
      <c r="AN19" s="617"/>
      <c r="AO19" s="618"/>
      <c r="AP19" s="608" t="s">
        <v>267</v>
      </c>
      <c r="AQ19" s="609"/>
      <c r="AR19" s="609"/>
      <c r="AS19" s="609"/>
      <c r="AT19" s="609"/>
      <c r="AU19" s="609"/>
      <c r="AV19" s="609"/>
      <c r="AW19" s="609"/>
      <c r="AX19" s="609"/>
      <c r="AY19" s="609"/>
      <c r="AZ19" s="609"/>
      <c r="BA19" s="609"/>
      <c r="BB19" s="609"/>
      <c r="BC19" s="609"/>
      <c r="BD19" s="609"/>
      <c r="BE19" s="609"/>
      <c r="BF19" s="610"/>
      <c r="BG19" s="611">
        <v>399</v>
      </c>
      <c r="BH19" s="612"/>
      <c r="BI19" s="612"/>
      <c r="BJ19" s="612"/>
      <c r="BK19" s="612"/>
      <c r="BL19" s="612"/>
      <c r="BM19" s="612"/>
      <c r="BN19" s="613"/>
      <c r="BO19" s="614">
        <v>0.1</v>
      </c>
      <c r="BP19" s="614"/>
      <c r="BQ19" s="614"/>
      <c r="BR19" s="614"/>
      <c r="BS19" s="620" t="s">
        <v>229</v>
      </c>
      <c r="BT19" s="612"/>
      <c r="BU19" s="612"/>
      <c r="BV19" s="612"/>
      <c r="BW19" s="612"/>
      <c r="BX19" s="612"/>
      <c r="BY19" s="612"/>
      <c r="BZ19" s="612"/>
      <c r="CA19" s="612"/>
      <c r="CB19" s="621"/>
      <c r="CD19" s="608" t="s">
        <v>268</v>
      </c>
      <c r="CE19" s="609"/>
      <c r="CF19" s="609"/>
      <c r="CG19" s="609"/>
      <c r="CH19" s="609"/>
      <c r="CI19" s="609"/>
      <c r="CJ19" s="609"/>
      <c r="CK19" s="609"/>
      <c r="CL19" s="609"/>
      <c r="CM19" s="609"/>
      <c r="CN19" s="609"/>
      <c r="CO19" s="609"/>
      <c r="CP19" s="609"/>
      <c r="CQ19" s="610"/>
      <c r="CR19" s="611" t="s">
        <v>229</v>
      </c>
      <c r="CS19" s="612"/>
      <c r="CT19" s="612"/>
      <c r="CU19" s="612"/>
      <c r="CV19" s="612"/>
      <c r="CW19" s="612"/>
      <c r="CX19" s="612"/>
      <c r="CY19" s="613"/>
      <c r="CZ19" s="614" t="s">
        <v>229</v>
      </c>
      <c r="DA19" s="614"/>
      <c r="DB19" s="614"/>
      <c r="DC19" s="614"/>
      <c r="DD19" s="620" t="s">
        <v>229</v>
      </c>
      <c r="DE19" s="612"/>
      <c r="DF19" s="612"/>
      <c r="DG19" s="612"/>
      <c r="DH19" s="612"/>
      <c r="DI19" s="612"/>
      <c r="DJ19" s="612"/>
      <c r="DK19" s="612"/>
      <c r="DL19" s="612"/>
      <c r="DM19" s="612"/>
      <c r="DN19" s="612"/>
      <c r="DO19" s="612"/>
      <c r="DP19" s="613"/>
      <c r="DQ19" s="620" t="s">
        <v>123</v>
      </c>
      <c r="DR19" s="612"/>
      <c r="DS19" s="612"/>
      <c r="DT19" s="612"/>
      <c r="DU19" s="612"/>
      <c r="DV19" s="612"/>
      <c r="DW19" s="612"/>
      <c r="DX19" s="612"/>
      <c r="DY19" s="612"/>
      <c r="DZ19" s="612"/>
      <c r="EA19" s="612"/>
      <c r="EB19" s="612"/>
      <c r="EC19" s="621"/>
    </row>
    <row r="20" spans="2:133" ht="11.25" customHeight="1">
      <c r="B20" s="608" t="s">
        <v>269</v>
      </c>
      <c r="C20" s="609"/>
      <c r="D20" s="609"/>
      <c r="E20" s="609"/>
      <c r="F20" s="609"/>
      <c r="G20" s="609"/>
      <c r="H20" s="609"/>
      <c r="I20" s="609"/>
      <c r="J20" s="609"/>
      <c r="K20" s="609"/>
      <c r="L20" s="609"/>
      <c r="M20" s="609"/>
      <c r="N20" s="609"/>
      <c r="O20" s="609"/>
      <c r="P20" s="609"/>
      <c r="Q20" s="610"/>
      <c r="R20" s="611">
        <v>230542</v>
      </c>
      <c r="S20" s="612"/>
      <c r="T20" s="612"/>
      <c r="U20" s="612"/>
      <c r="V20" s="612"/>
      <c r="W20" s="612"/>
      <c r="X20" s="612"/>
      <c r="Y20" s="613"/>
      <c r="Z20" s="614">
        <v>4</v>
      </c>
      <c r="AA20" s="614"/>
      <c r="AB20" s="614"/>
      <c r="AC20" s="614"/>
      <c r="AD20" s="615" t="s">
        <v>229</v>
      </c>
      <c r="AE20" s="615"/>
      <c r="AF20" s="615"/>
      <c r="AG20" s="615"/>
      <c r="AH20" s="615"/>
      <c r="AI20" s="615"/>
      <c r="AJ20" s="615"/>
      <c r="AK20" s="615"/>
      <c r="AL20" s="616" t="s">
        <v>229</v>
      </c>
      <c r="AM20" s="617"/>
      <c r="AN20" s="617"/>
      <c r="AO20" s="618"/>
      <c r="AP20" s="608" t="s">
        <v>270</v>
      </c>
      <c r="AQ20" s="609"/>
      <c r="AR20" s="609"/>
      <c r="AS20" s="609"/>
      <c r="AT20" s="609"/>
      <c r="AU20" s="609"/>
      <c r="AV20" s="609"/>
      <c r="AW20" s="609"/>
      <c r="AX20" s="609"/>
      <c r="AY20" s="609"/>
      <c r="AZ20" s="609"/>
      <c r="BA20" s="609"/>
      <c r="BB20" s="609"/>
      <c r="BC20" s="609"/>
      <c r="BD20" s="609"/>
      <c r="BE20" s="609"/>
      <c r="BF20" s="610"/>
      <c r="BG20" s="611">
        <v>399</v>
      </c>
      <c r="BH20" s="612"/>
      <c r="BI20" s="612"/>
      <c r="BJ20" s="612"/>
      <c r="BK20" s="612"/>
      <c r="BL20" s="612"/>
      <c r="BM20" s="612"/>
      <c r="BN20" s="613"/>
      <c r="BO20" s="614">
        <v>0.1</v>
      </c>
      <c r="BP20" s="614"/>
      <c r="BQ20" s="614"/>
      <c r="BR20" s="614"/>
      <c r="BS20" s="620" t="s">
        <v>229</v>
      </c>
      <c r="BT20" s="612"/>
      <c r="BU20" s="612"/>
      <c r="BV20" s="612"/>
      <c r="BW20" s="612"/>
      <c r="BX20" s="612"/>
      <c r="BY20" s="612"/>
      <c r="BZ20" s="612"/>
      <c r="CA20" s="612"/>
      <c r="CB20" s="621"/>
      <c r="CD20" s="608" t="s">
        <v>271</v>
      </c>
      <c r="CE20" s="609"/>
      <c r="CF20" s="609"/>
      <c r="CG20" s="609"/>
      <c r="CH20" s="609"/>
      <c r="CI20" s="609"/>
      <c r="CJ20" s="609"/>
      <c r="CK20" s="609"/>
      <c r="CL20" s="609"/>
      <c r="CM20" s="609"/>
      <c r="CN20" s="609"/>
      <c r="CO20" s="609"/>
      <c r="CP20" s="609"/>
      <c r="CQ20" s="610"/>
      <c r="CR20" s="611">
        <v>5598797</v>
      </c>
      <c r="CS20" s="612"/>
      <c r="CT20" s="612"/>
      <c r="CU20" s="612"/>
      <c r="CV20" s="612"/>
      <c r="CW20" s="612"/>
      <c r="CX20" s="612"/>
      <c r="CY20" s="613"/>
      <c r="CZ20" s="614">
        <v>100</v>
      </c>
      <c r="DA20" s="614"/>
      <c r="DB20" s="614"/>
      <c r="DC20" s="614"/>
      <c r="DD20" s="620">
        <v>681460</v>
      </c>
      <c r="DE20" s="612"/>
      <c r="DF20" s="612"/>
      <c r="DG20" s="612"/>
      <c r="DH20" s="612"/>
      <c r="DI20" s="612"/>
      <c r="DJ20" s="612"/>
      <c r="DK20" s="612"/>
      <c r="DL20" s="612"/>
      <c r="DM20" s="612"/>
      <c r="DN20" s="612"/>
      <c r="DO20" s="612"/>
      <c r="DP20" s="613"/>
      <c r="DQ20" s="620">
        <v>3215125</v>
      </c>
      <c r="DR20" s="612"/>
      <c r="DS20" s="612"/>
      <c r="DT20" s="612"/>
      <c r="DU20" s="612"/>
      <c r="DV20" s="612"/>
      <c r="DW20" s="612"/>
      <c r="DX20" s="612"/>
      <c r="DY20" s="612"/>
      <c r="DZ20" s="612"/>
      <c r="EA20" s="612"/>
      <c r="EB20" s="612"/>
      <c r="EC20" s="621"/>
    </row>
    <row r="21" spans="2:133" ht="11.25" customHeight="1">
      <c r="B21" s="608" t="s">
        <v>272</v>
      </c>
      <c r="C21" s="609"/>
      <c r="D21" s="609"/>
      <c r="E21" s="609"/>
      <c r="F21" s="609"/>
      <c r="G21" s="609"/>
      <c r="H21" s="609"/>
      <c r="I21" s="609"/>
      <c r="J21" s="609"/>
      <c r="K21" s="609"/>
      <c r="L21" s="609"/>
      <c r="M21" s="609"/>
      <c r="N21" s="609"/>
      <c r="O21" s="609"/>
      <c r="P21" s="609"/>
      <c r="Q21" s="610"/>
      <c r="R21" s="611" t="s">
        <v>229</v>
      </c>
      <c r="S21" s="612"/>
      <c r="T21" s="612"/>
      <c r="U21" s="612"/>
      <c r="V21" s="612"/>
      <c r="W21" s="612"/>
      <c r="X21" s="612"/>
      <c r="Y21" s="613"/>
      <c r="Z21" s="614" t="s">
        <v>123</v>
      </c>
      <c r="AA21" s="614"/>
      <c r="AB21" s="614"/>
      <c r="AC21" s="614"/>
      <c r="AD21" s="615" t="s">
        <v>229</v>
      </c>
      <c r="AE21" s="615"/>
      <c r="AF21" s="615"/>
      <c r="AG21" s="615"/>
      <c r="AH21" s="615"/>
      <c r="AI21" s="615"/>
      <c r="AJ21" s="615"/>
      <c r="AK21" s="615"/>
      <c r="AL21" s="616" t="s">
        <v>229</v>
      </c>
      <c r="AM21" s="617"/>
      <c r="AN21" s="617"/>
      <c r="AO21" s="618"/>
      <c r="AP21" s="608" t="s">
        <v>273</v>
      </c>
      <c r="AQ21" s="623"/>
      <c r="AR21" s="623"/>
      <c r="AS21" s="623"/>
      <c r="AT21" s="623"/>
      <c r="AU21" s="623"/>
      <c r="AV21" s="623"/>
      <c r="AW21" s="623"/>
      <c r="AX21" s="623"/>
      <c r="AY21" s="623"/>
      <c r="AZ21" s="623"/>
      <c r="BA21" s="623"/>
      <c r="BB21" s="623"/>
      <c r="BC21" s="623"/>
      <c r="BD21" s="623"/>
      <c r="BE21" s="623"/>
      <c r="BF21" s="624"/>
      <c r="BG21" s="611">
        <v>399</v>
      </c>
      <c r="BH21" s="612"/>
      <c r="BI21" s="612"/>
      <c r="BJ21" s="612"/>
      <c r="BK21" s="612"/>
      <c r="BL21" s="612"/>
      <c r="BM21" s="612"/>
      <c r="BN21" s="613"/>
      <c r="BO21" s="614">
        <v>0.1</v>
      </c>
      <c r="BP21" s="614"/>
      <c r="BQ21" s="614"/>
      <c r="BR21" s="614"/>
      <c r="BS21" s="620" t="s">
        <v>229</v>
      </c>
      <c r="BT21" s="612"/>
      <c r="BU21" s="612"/>
      <c r="BV21" s="612"/>
      <c r="BW21" s="612"/>
      <c r="BX21" s="612"/>
      <c r="BY21" s="612"/>
      <c r="BZ21" s="612"/>
      <c r="CA21" s="612"/>
      <c r="CB21" s="621"/>
      <c r="CD21" s="628"/>
      <c r="CE21" s="629"/>
      <c r="CF21" s="629"/>
      <c r="CG21" s="629"/>
      <c r="CH21" s="629"/>
      <c r="CI21" s="629"/>
      <c r="CJ21" s="629"/>
      <c r="CK21" s="629"/>
      <c r="CL21" s="629"/>
      <c r="CM21" s="629"/>
      <c r="CN21" s="629"/>
      <c r="CO21" s="629"/>
      <c r="CP21" s="629"/>
      <c r="CQ21" s="630"/>
      <c r="CR21" s="631"/>
      <c r="CS21" s="626"/>
      <c r="CT21" s="626"/>
      <c r="CU21" s="626"/>
      <c r="CV21" s="626"/>
      <c r="CW21" s="626"/>
      <c r="CX21" s="626"/>
      <c r="CY21" s="632"/>
      <c r="CZ21" s="633"/>
      <c r="DA21" s="633"/>
      <c r="DB21" s="633"/>
      <c r="DC21" s="633"/>
      <c r="DD21" s="625"/>
      <c r="DE21" s="626"/>
      <c r="DF21" s="626"/>
      <c r="DG21" s="626"/>
      <c r="DH21" s="626"/>
      <c r="DI21" s="626"/>
      <c r="DJ21" s="626"/>
      <c r="DK21" s="626"/>
      <c r="DL21" s="626"/>
      <c r="DM21" s="626"/>
      <c r="DN21" s="626"/>
      <c r="DO21" s="626"/>
      <c r="DP21" s="632"/>
      <c r="DQ21" s="625"/>
      <c r="DR21" s="626"/>
      <c r="DS21" s="626"/>
      <c r="DT21" s="626"/>
      <c r="DU21" s="626"/>
      <c r="DV21" s="626"/>
      <c r="DW21" s="626"/>
      <c r="DX21" s="626"/>
      <c r="DY21" s="626"/>
      <c r="DZ21" s="626"/>
      <c r="EA21" s="626"/>
      <c r="EB21" s="626"/>
      <c r="EC21" s="627"/>
    </row>
    <row r="22" spans="2:133" ht="11.25" customHeight="1">
      <c r="B22" s="608" t="s">
        <v>274</v>
      </c>
      <c r="C22" s="609"/>
      <c r="D22" s="609"/>
      <c r="E22" s="609"/>
      <c r="F22" s="609"/>
      <c r="G22" s="609"/>
      <c r="H22" s="609"/>
      <c r="I22" s="609"/>
      <c r="J22" s="609"/>
      <c r="K22" s="609"/>
      <c r="L22" s="609"/>
      <c r="M22" s="609"/>
      <c r="N22" s="609"/>
      <c r="O22" s="609"/>
      <c r="P22" s="609"/>
      <c r="Q22" s="610"/>
      <c r="R22" s="611">
        <v>2703632</v>
      </c>
      <c r="S22" s="612"/>
      <c r="T22" s="612"/>
      <c r="U22" s="612"/>
      <c r="V22" s="612"/>
      <c r="W22" s="612"/>
      <c r="X22" s="612"/>
      <c r="Y22" s="613"/>
      <c r="Z22" s="614">
        <v>46.4</v>
      </c>
      <c r="AA22" s="614"/>
      <c r="AB22" s="614"/>
      <c r="AC22" s="614"/>
      <c r="AD22" s="615">
        <v>2473090</v>
      </c>
      <c r="AE22" s="615"/>
      <c r="AF22" s="615"/>
      <c r="AG22" s="615"/>
      <c r="AH22" s="615"/>
      <c r="AI22" s="615"/>
      <c r="AJ22" s="615"/>
      <c r="AK22" s="615"/>
      <c r="AL22" s="616">
        <v>99.9</v>
      </c>
      <c r="AM22" s="617"/>
      <c r="AN22" s="617"/>
      <c r="AO22" s="618"/>
      <c r="AP22" s="608" t="s">
        <v>275</v>
      </c>
      <c r="AQ22" s="623"/>
      <c r="AR22" s="623"/>
      <c r="AS22" s="623"/>
      <c r="AT22" s="623"/>
      <c r="AU22" s="623"/>
      <c r="AV22" s="623"/>
      <c r="AW22" s="623"/>
      <c r="AX22" s="623"/>
      <c r="AY22" s="623"/>
      <c r="AZ22" s="623"/>
      <c r="BA22" s="623"/>
      <c r="BB22" s="623"/>
      <c r="BC22" s="623"/>
      <c r="BD22" s="623"/>
      <c r="BE22" s="623"/>
      <c r="BF22" s="624"/>
      <c r="BG22" s="611" t="s">
        <v>229</v>
      </c>
      <c r="BH22" s="612"/>
      <c r="BI22" s="612"/>
      <c r="BJ22" s="612"/>
      <c r="BK22" s="612"/>
      <c r="BL22" s="612"/>
      <c r="BM22" s="612"/>
      <c r="BN22" s="613"/>
      <c r="BO22" s="614" t="s">
        <v>229</v>
      </c>
      <c r="BP22" s="614"/>
      <c r="BQ22" s="614"/>
      <c r="BR22" s="614"/>
      <c r="BS22" s="620" t="s">
        <v>229</v>
      </c>
      <c r="BT22" s="612"/>
      <c r="BU22" s="612"/>
      <c r="BV22" s="612"/>
      <c r="BW22" s="612"/>
      <c r="BX22" s="612"/>
      <c r="BY22" s="612"/>
      <c r="BZ22" s="612"/>
      <c r="CA22" s="612"/>
      <c r="CB22" s="621"/>
      <c r="CD22" s="593" t="s">
        <v>276</v>
      </c>
      <c r="CE22" s="594"/>
      <c r="CF22" s="594"/>
      <c r="CG22" s="594"/>
      <c r="CH22" s="594"/>
      <c r="CI22" s="594"/>
      <c r="CJ22" s="594"/>
      <c r="CK22" s="594"/>
      <c r="CL22" s="594"/>
      <c r="CM22" s="594"/>
      <c r="CN22" s="594"/>
      <c r="CO22" s="594"/>
      <c r="CP22" s="594"/>
      <c r="CQ22" s="594"/>
      <c r="CR22" s="594"/>
      <c r="CS22" s="594"/>
      <c r="CT22" s="594"/>
      <c r="CU22" s="594"/>
      <c r="CV22" s="594"/>
      <c r="CW22" s="594"/>
      <c r="CX22" s="594"/>
      <c r="CY22" s="594"/>
      <c r="CZ22" s="594"/>
      <c r="DA22" s="594"/>
      <c r="DB22" s="594"/>
      <c r="DC22" s="594"/>
      <c r="DD22" s="594"/>
      <c r="DE22" s="594"/>
      <c r="DF22" s="594"/>
      <c r="DG22" s="594"/>
      <c r="DH22" s="594"/>
      <c r="DI22" s="594"/>
      <c r="DJ22" s="594"/>
      <c r="DK22" s="594"/>
      <c r="DL22" s="594"/>
      <c r="DM22" s="594"/>
      <c r="DN22" s="594"/>
      <c r="DO22" s="594"/>
      <c r="DP22" s="594"/>
      <c r="DQ22" s="594"/>
      <c r="DR22" s="594"/>
      <c r="DS22" s="594"/>
      <c r="DT22" s="594"/>
      <c r="DU22" s="594"/>
      <c r="DV22" s="594"/>
      <c r="DW22" s="594"/>
      <c r="DX22" s="594"/>
      <c r="DY22" s="594"/>
      <c r="DZ22" s="594"/>
      <c r="EA22" s="594"/>
      <c r="EB22" s="594"/>
      <c r="EC22" s="595"/>
    </row>
    <row r="23" spans="2:133" ht="11.25" customHeight="1">
      <c r="B23" s="608" t="s">
        <v>277</v>
      </c>
      <c r="C23" s="609"/>
      <c r="D23" s="609"/>
      <c r="E23" s="609"/>
      <c r="F23" s="609"/>
      <c r="G23" s="609"/>
      <c r="H23" s="609"/>
      <c r="I23" s="609"/>
      <c r="J23" s="609"/>
      <c r="K23" s="609"/>
      <c r="L23" s="609"/>
      <c r="M23" s="609"/>
      <c r="N23" s="609"/>
      <c r="O23" s="609"/>
      <c r="P23" s="609"/>
      <c r="Q23" s="610"/>
      <c r="R23" s="611">
        <v>725</v>
      </c>
      <c r="S23" s="612"/>
      <c r="T23" s="612"/>
      <c r="U23" s="612"/>
      <c r="V23" s="612"/>
      <c r="W23" s="612"/>
      <c r="X23" s="612"/>
      <c r="Y23" s="613"/>
      <c r="Z23" s="614">
        <v>0</v>
      </c>
      <c r="AA23" s="614"/>
      <c r="AB23" s="614"/>
      <c r="AC23" s="614"/>
      <c r="AD23" s="615">
        <v>725</v>
      </c>
      <c r="AE23" s="615"/>
      <c r="AF23" s="615"/>
      <c r="AG23" s="615"/>
      <c r="AH23" s="615"/>
      <c r="AI23" s="615"/>
      <c r="AJ23" s="615"/>
      <c r="AK23" s="615"/>
      <c r="AL23" s="616">
        <v>0</v>
      </c>
      <c r="AM23" s="617"/>
      <c r="AN23" s="617"/>
      <c r="AO23" s="618"/>
      <c r="AP23" s="608" t="s">
        <v>278</v>
      </c>
      <c r="AQ23" s="623"/>
      <c r="AR23" s="623"/>
      <c r="AS23" s="623"/>
      <c r="AT23" s="623"/>
      <c r="AU23" s="623"/>
      <c r="AV23" s="623"/>
      <c r="AW23" s="623"/>
      <c r="AX23" s="623"/>
      <c r="AY23" s="623"/>
      <c r="AZ23" s="623"/>
      <c r="BA23" s="623"/>
      <c r="BB23" s="623"/>
      <c r="BC23" s="623"/>
      <c r="BD23" s="623"/>
      <c r="BE23" s="623"/>
      <c r="BF23" s="624"/>
      <c r="BG23" s="611" t="s">
        <v>229</v>
      </c>
      <c r="BH23" s="612"/>
      <c r="BI23" s="612"/>
      <c r="BJ23" s="612"/>
      <c r="BK23" s="612"/>
      <c r="BL23" s="612"/>
      <c r="BM23" s="612"/>
      <c r="BN23" s="613"/>
      <c r="BO23" s="614" t="s">
        <v>229</v>
      </c>
      <c r="BP23" s="614"/>
      <c r="BQ23" s="614"/>
      <c r="BR23" s="614"/>
      <c r="BS23" s="620" t="s">
        <v>229</v>
      </c>
      <c r="BT23" s="612"/>
      <c r="BU23" s="612"/>
      <c r="BV23" s="612"/>
      <c r="BW23" s="612"/>
      <c r="BX23" s="612"/>
      <c r="BY23" s="612"/>
      <c r="BZ23" s="612"/>
      <c r="CA23" s="612"/>
      <c r="CB23" s="621"/>
      <c r="CD23" s="593" t="s">
        <v>217</v>
      </c>
      <c r="CE23" s="594"/>
      <c r="CF23" s="594"/>
      <c r="CG23" s="594"/>
      <c r="CH23" s="594"/>
      <c r="CI23" s="594"/>
      <c r="CJ23" s="594"/>
      <c r="CK23" s="594"/>
      <c r="CL23" s="594"/>
      <c r="CM23" s="594"/>
      <c r="CN23" s="594"/>
      <c r="CO23" s="594"/>
      <c r="CP23" s="594"/>
      <c r="CQ23" s="595"/>
      <c r="CR23" s="593" t="s">
        <v>279</v>
      </c>
      <c r="CS23" s="594"/>
      <c r="CT23" s="594"/>
      <c r="CU23" s="594"/>
      <c r="CV23" s="594"/>
      <c r="CW23" s="594"/>
      <c r="CX23" s="594"/>
      <c r="CY23" s="595"/>
      <c r="CZ23" s="593" t="s">
        <v>280</v>
      </c>
      <c r="DA23" s="594"/>
      <c r="DB23" s="594"/>
      <c r="DC23" s="595"/>
      <c r="DD23" s="593" t="s">
        <v>281</v>
      </c>
      <c r="DE23" s="594"/>
      <c r="DF23" s="594"/>
      <c r="DG23" s="594"/>
      <c r="DH23" s="594"/>
      <c r="DI23" s="594"/>
      <c r="DJ23" s="594"/>
      <c r="DK23" s="595"/>
      <c r="DL23" s="634" t="s">
        <v>282</v>
      </c>
      <c r="DM23" s="635"/>
      <c r="DN23" s="635"/>
      <c r="DO23" s="635"/>
      <c r="DP23" s="635"/>
      <c r="DQ23" s="635"/>
      <c r="DR23" s="635"/>
      <c r="DS23" s="635"/>
      <c r="DT23" s="635"/>
      <c r="DU23" s="635"/>
      <c r="DV23" s="636"/>
      <c r="DW23" s="593" t="s">
        <v>283</v>
      </c>
      <c r="DX23" s="594"/>
      <c r="DY23" s="594"/>
      <c r="DZ23" s="594"/>
      <c r="EA23" s="594"/>
      <c r="EB23" s="594"/>
      <c r="EC23" s="595"/>
    </row>
    <row r="24" spans="2:133" ht="11.25" customHeight="1">
      <c r="B24" s="608" t="s">
        <v>284</v>
      </c>
      <c r="C24" s="609"/>
      <c r="D24" s="609"/>
      <c r="E24" s="609"/>
      <c r="F24" s="609"/>
      <c r="G24" s="609"/>
      <c r="H24" s="609"/>
      <c r="I24" s="609"/>
      <c r="J24" s="609"/>
      <c r="K24" s="609"/>
      <c r="L24" s="609"/>
      <c r="M24" s="609"/>
      <c r="N24" s="609"/>
      <c r="O24" s="609"/>
      <c r="P24" s="609"/>
      <c r="Q24" s="610"/>
      <c r="R24" s="611">
        <v>77763</v>
      </c>
      <c r="S24" s="612"/>
      <c r="T24" s="612"/>
      <c r="U24" s="612"/>
      <c r="V24" s="612"/>
      <c r="W24" s="612"/>
      <c r="X24" s="612"/>
      <c r="Y24" s="613"/>
      <c r="Z24" s="614">
        <v>1.3</v>
      </c>
      <c r="AA24" s="614"/>
      <c r="AB24" s="614"/>
      <c r="AC24" s="614"/>
      <c r="AD24" s="615" t="s">
        <v>229</v>
      </c>
      <c r="AE24" s="615"/>
      <c r="AF24" s="615"/>
      <c r="AG24" s="615"/>
      <c r="AH24" s="615"/>
      <c r="AI24" s="615"/>
      <c r="AJ24" s="615"/>
      <c r="AK24" s="615"/>
      <c r="AL24" s="616" t="s">
        <v>123</v>
      </c>
      <c r="AM24" s="617"/>
      <c r="AN24" s="617"/>
      <c r="AO24" s="618"/>
      <c r="AP24" s="608" t="s">
        <v>285</v>
      </c>
      <c r="AQ24" s="623"/>
      <c r="AR24" s="623"/>
      <c r="AS24" s="623"/>
      <c r="AT24" s="623"/>
      <c r="AU24" s="623"/>
      <c r="AV24" s="623"/>
      <c r="AW24" s="623"/>
      <c r="AX24" s="623"/>
      <c r="AY24" s="623"/>
      <c r="AZ24" s="623"/>
      <c r="BA24" s="623"/>
      <c r="BB24" s="623"/>
      <c r="BC24" s="623"/>
      <c r="BD24" s="623"/>
      <c r="BE24" s="623"/>
      <c r="BF24" s="624"/>
      <c r="BG24" s="611" t="s">
        <v>229</v>
      </c>
      <c r="BH24" s="612"/>
      <c r="BI24" s="612"/>
      <c r="BJ24" s="612"/>
      <c r="BK24" s="612"/>
      <c r="BL24" s="612"/>
      <c r="BM24" s="612"/>
      <c r="BN24" s="613"/>
      <c r="BO24" s="614" t="s">
        <v>229</v>
      </c>
      <c r="BP24" s="614"/>
      <c r="BQ24" s="614"/>
      <c r="BR24" s="614"/>
      <c r="BS24" s="620" t="s">
        <v>229</v>
      </c>
      <c r="BT24" s="612"/>
      <c r="BU24" s="612"/>
      <c r="BV24" s="612"/>
      <c r="BW24" s="612"/>
      <c r="BX24" s="612"/>
      <c r="BY24" s="612"/>
      <c r="BZ24" s="612"/>
      <c r="CA24" s="612"/>
      <c r="CB24" s="621"/>
      <c r="CD24" s="597" t="s">
        <v>286</v>
      </c>
      <c r="CE24" s="598"/>
      <c r="CF24" s="598"/>
      <c r="CG24" s="598"/>
      <c r="CH24" s="598"/>
      <c r="CI24" s="598"/>
      <c r="CJ24" s="598"/>
      <c r="CK24" s="598"/>
      <c r="CL24" s="598"/>
      <c r="CM24" s="598"/>
      <c r="CN24" s="598"/>
      <c r="CO24" s="598"/>
      <c r="CP24" s="598"/>
      <c r="CQ24" s="599"/>
      <c r="CR24" s="600">
        <v>1395892</v>
      </c>
      <c r="CS24" s="601"/>
      <c r="CT24" s="601"/>
      <c r="CU24" s="601"/>
      <c r="CV24" s="601"/>
      <c r="CW24" s="601"/>
      <c r="CX24" s="601"/>
      <c r="CY24" s="602"/>
      <c r="CZ24" s="605">
        <v>24.9</v>
      </c>
      <c r="DA24" s="606"/>
      <c r="DB24" s="606"/>
      <c r="DC24" s="622"/>
      <c r="DD24" s="637">
        <v>1153859</v>
      </c>
      <c r="DE24" s="601"/>
      <c r="DF24" s="601"/>
      <c r="DG24" s="601"/>
      <c r="DH24" s="601"/>
      <c r="DI24" s="601"/>
      <c r="DJ24" s="601"/>
      <c r="DK24" s="602"/>
      <c r="DL24" s="637">
        <v>1119204</v>
      </c>
      <c r="DM24" s="601"/>
      <c r="DN24" s="601"/>
      <c r="DO24" s="601"/>
      <c r="DP24" s="601"/>
      <c r="DQ24" s="601"/>
      <c r="DR24" s="601"/>
      <c r="DS24" s="601"/>
      <c r="DT24" s="601"/>
      <c r="DU24" s="601"/>
      <c r="DV24" s="602"/>
      <c r="DW24" s="605">
        <v>43.3</v>
      </c>
      <c r="DX24" s="606"/>
      <c r="DY24" s="606"/>
      <c r="DZ24" s="606"/>
      <c r="EA24" s="606"/>
      <c r="EB24" s="606"/>
      <c r="EC24" s="607"/>
    </row>
    <row r="25" spans="2:133" ht="11.25" customHeight="1">
      <c r="B25" s="608" t="s">
        <v>287</v>
      </c>
      <c r="C25" s="609"/>
      <c r="D25" s="609"/>
      <c r="E25" s="609"/>
      <c r="F25" s="609"/>
      <c r="G25" s="609"/>
      <c r="H25" s="609"/>
      <c r="I25" s="609"/>
      <c r="J25" s="609"/>
      <c r="K25" s="609"/>
      <c r="L25" s="609"/>
      <c r="M25" s="609"/>
      <c r="N25" s="609"/>
      <c r="O25" s="609"/>
      <c r="P25" s="609"/>
      <c r="Q25" s="610"/>
      <c r="R25" s="611">
        <v>60351</v>
      </c>
      <c r="S25" s="612"/>
      <c r="T25" s="612"/>
      <c r="U25" s="612"/>
      <c r="V25" s="612"/>
      <c r="W25" s="612"/>
      <c r="X25" s="612"/>
      <c r="Y25" s="613"/>
      <c r="Z25" s="614">
        <v>1</v>
      </c>
      <c r="AA25" s="614"/>
      <c r="AB25" s="614"/>
      <c r="AC25" s="614"/>
      <c r="AD25" s="615">
        <v>1048</v>
      </c>
      <c r="AE25" s="615"/>
      <c r="AF25" s="615"/>
      <c r="AG25" s="615"/>
      <c r="AH25" s="615"/>
      <c r="AI25" s="615"/>
      <c r="AJ25" s="615"/>
      <c r="AK25" s="615"/>
      <c r="AL25" s="616">
        <v>0</v>
      </c>
      <c r="AM25" s="617"/>
      <c r="AN25" s="617"/>
      <c r="AO25" s="618"/>
      <c r="AP25" s="608" t="s">
        <v>288</v>
      </c>
      <c r="AQ25" s="623"/>
      <c r="AR25" s="623"/>
      <c r="AS25" s="623"/>
      <c r="AT25" s="623"/>
      <c r="AU25" s="623"/>
      <c r="AV25" s="623"/>
      <c r="AW25" s="623"/>
      <c r="AX25" s="623"/>
      <c r="AY25" s="623"/>
      <c r="AZ25" s="623"/>
      <c r="BA25" s="623"/>
      <c r="BB25" s="623"/>
      <c r="BC25" s="623"/>
      <c r="BD25" s="623"/>
      <c r="BE25" s="623"/>
      <c r="BF25" s="624"/>
      <c r="BG25" s="611" t="s">
        <v>229</v>
      </c>
      <c r="BH25" s="612"/>
      <c r="BI25" s="612"/>
      <c r="BJ25" s="612"/>
      <c r="BK25" s="612"/>
      <c r="BL25" s="612"/>
      <c r="BM25" s="612"/>
      <c r="BN25" s="613"/>
      <c r="BO25" s="614" t="s">
        <v>229</v>
      </c>
      <c r="BP25" s="614"/>
      <c r="BQ25" s="614"/>
      <c r="BR25" s="614"/>
      <c r="BS25" s="620" t="s">
        <v>229</v>
      </c>
      <c r="BT25" s="612"/>
      <c r="BU25" s="612"/>
      <c r="BV25" s="612"/>
      <c r="BW25" s="612"/>
      <c r="BX25" s="612"/>
      <c r="BY25" s="612"/>
      <c r="BZ25" s="612"/>
      <c r="CA25" s="612"/>
      <c r="CB25" s="621"/>
      <c r="CD25" s="608" t="s">
        <v>289</v>
      </c>
      <c r="CE25" s="609"/>
      <c r="CF25" s="609"/>
      <c r="CG25" s="609"/>
      <c r="CH25" s="609"/>
      <c r="CI25" s="609"/>
      <c r="CJ25" s="609"/>
      <c r="CK25" s="609"/>
      <c r="CL25" s="609"/>
      <c r="CM25" s="609"/>
      <c r="CN25" s="609"/>
      <c r="CO25" s="609"/>
      <c r="CP25" s="609"/>
      <c r="CQ25" s="610"/>
      <c r="CR25" s="611">
        <v>637606</v>
      </c>
      <c r="CS25" s="640"/>
      <c r="CT25" s="640"/>
      <c r="CU25" s="640"/>
      <c r="CV25" s="640"/>
      <c r="CW25" s="640"/>
      <c r="CX25" s="640"/>
      <c r="CY25" s="641"/>
      <c r="CZ25" s="616">
        <v>11.4</v>
      </c>
      <c r="DA25" s="638"/>
      <c r="DB25" s="638"/>
      <c r="DC25" s="642"/>
      <c r="DD25" s="620">
        <v>610429</v>
      </c>
      <c r="DE25" s="640"/>
      <c r="DF25" s="640"/>
      <c r="DG25" s="640"/>
      <c r="DH25" s="640"/>
      <c r="DI25" s="640"/>
      <c r="DJ25" s="640"/>
      <c r="DK25" s="641"/>
      <c r="DL25" s="620">
        <v>578714</v>
      </c>
      <c r="DM25" s="640"/>
      <c r="DN25" s="640"/>
      <c r="DO25" s="640"/>
      <c r="DP25" s="640"/>
      <c r="DQ25" s="640"/>
      <c r="DR25" s="640"/>
      <c r="DS25" s="640"/>
      <c r="DT25" s="640"/>
      <c r="DU25" s="640"/>
      <c r="DV25" s="641"/>
      <c r="DW25" s="616">
        <v>22.4</v>
      </c>
      <c r="DX25" s="638"/>
      <c r="DY25" s="638"/>
      <c r="DZ25" s="638"/>
      <c r="EA25" s="638"/>
      <c r="EB25" s="638"/>
      <c r="EC25" s="639"/>
    </row>
    <row r="26" spans="2:133" ht="11.25" customHeight="1">
      <c r="B26" s="608" t="s">
        <v>290</v>
      </c>
      <c r="C26" s="609"/>
      <c r="D26" s="609"/>
      <c r="E26" s="609"/>
      <c r="F26" s="609"/>
      <c r="G26" s="609"/>
      <c r="H26" s="609"/>
      <c r="I26" s="609"/>
      <c r="J26" s="609"/>
      <c r="K26" s="609"/>
      <c r="L26" s="609"/>
      <c r="M26" s="609"/>
      <c r="N26" s="609"/>
      <c r="O26" s="609"/>
      <c r="P26" s="609"/>
      <c r="Q26" s="610"/>
      <c r="R26" s="611">
        <v>13696</v>
      </c>
      <c r="S26" s="612"/>
      <c r="T26" s="612"/>
      <c r="U26" s="612"/>
      <c r="V26" s="612"/>
      <c r="W26" s="612"/>
      <c r="X26" s="612"/>
      <c r="Y26" s="613"/>
      <c r="Z26" s="614">
        <v>0.2</v>
      </c>
      <c r="AA26" s="614"/>
      <c r="AB26" s="614"/>
      <c r="AC26" s="614"/>
      <c r="AD26" s="615" t="s">
        <v>229</v>
      </c>
      <c r="AE26" s="615"/>
      <c r="AF26" s="615"/>
      <c r="AG26" s="615"/>
      <c r="AH26" s="615"/>
      <c r="AI26" s="615"/>
      <c r="AJ26" s="615"/>
      <c r="AK26" s="615"/>
      <c r="AL26" s="616" t="s">
        <v>229</v>
      </c>
      <c r="AM26" s="617"/>
      <c r="AN26" s="617"/>
      <c r="AO26" s="618"/>
      <c r="AP26" s="608" t="s">
        <v>291</v>
      </c>
      <c r="AQ26" s="623"/>
      <c r="AR26" s="623"/>
      <c r="AS26" s="623"/>
      <c r="AT26" s="623"/>
      <c r="AU26" s="623"/>
      <c r="AV26" s="623"/>
      <c r="AW26" s="623"/>
      <c r="AX26" s="623"/>
      <c r="AY26" s="623"/>
      <c r="AZ26" s="623"/>
      <c r="BA26" s="623"/>
      <c r="BB26" s="623"/>
      <c r="BC26" s="623"/>
      <c r="BD26" s="623"/>
      <c r="BE26" s="623"/>
      <c r="BF26" s="624"/>
      <c r="BG26" s="611" t="s">
        <v>229</v>
      </c>
      <c r="BH26" s="612"/>
      <c r="BI26" s="612"/>
      <c r="BJ26" s="612"/>
      <c r="BK26" s="612"/>
      <c r="BL26" s="612"/>
      <c r="BM26" s="612"/>
      <c r="BN26" s="613"/>
      <c r="BO26" s="614" t="s">
        <v>229</v>
      </c>
      <c r="BP26" s="614"/>
      <c r="BQ26" s="614"/>
      <c r="BR26" s="614"/>
      <c r="BS26" s="620" t="s">
        <v>229</v>
      </c>
      <c r="BT26" s="612"/>
      <c r="BU26" s="612"/>
      <c r="BV26" s="612"/>
      <c r="BW26" s="612"/>
      <c r="BX26" s="612"/>
      <c r="BY26" s="612"/>
      <c r="BZ26" s="612"/>
      <c r="CA26" s="612"/>
      <c r="CB26" s="621"/>
      <c r="CD26" s="608" t="s">
        <v>292</v>
      </c>
      <c r="CE26" s="609"/>
      <c r="CF26" s="609"/>
      <c r="CG26" s="609"/>
      <c r="CH26" s="609"/>
      <c r="CI26" s="609"/>
      <c r="CJ26" s="609"/>
      <c r="CK26" s="609"/>
      <c r="CL26" s="609"/>
      <c r="CM26" s="609"/>
      <c r="CN26" s="609"/>
      <c r="CO26" s="609"/>
      <c r="CP26" s="609"/>
      <c r="CQ26" s="610"/>
      <c r="CR26" s="611">
        <v>364060</v>
      </c>
      <c r="CS26" s="612"/>
      <c r="CT26" s="612"/>
      <c r="CU26" s="612"/>
      <c r="CV26" s="612"/>
      <c r="CW26" s="612"/>
      <c r="CX26" s="612"/>
      <c r="CY26" s="613"/>
      <c r="CZ26" s="616">
        <v>6.5</v>
      </c>
      <c r="DA26" s="638"/>
      <c r="DB26" s="638"/>
      <c r="DC26" s="642"/>
      <c r="DD26" s="620">
        <v>343010</v>
      </c>
      <c r="DE26" s="612"/>
      <c r="DF26" s="612"/>
      <c r="DG26" s="612"/>
      <c r="DH26" s="612"/>
      <c r="DI26" s="612"/>
      <c r="DJ26" s="612"/>
      <c r="DK26" s="613"/>
      <c r="DL26" s="620" t="s">
        <v>229</v>
      </c>
      <c r="DM26" s="612"/>
      <c r="DN26" s="612"/>
      <c r="DO26" s="612"/>
      <c r="DP26" s="612"/>
      <c r="DQ26" s="612"/>
      <c r="DR26" s="612"/>
      <c r="DS26" s="612"/>
      <c r="DT26" s="612"/>
      <c r="DU26" s="612"/>
      <c r="DV26" s="613"/>
      <c r="DW26" s="616" t="s">
        <v>229</v>
      </c>
      <c r="DX26" s="638"/>
      <c r="DY26" s="638"/>
      <c r="DZ26" s="638"/>
      <c r="EA26" s="638"/>
      <c r="EB26" s="638"/>
      <c r="EC26" s="639"/>
    </row>
    <row r="27" spans="2:133" ht="11.25" customHeight="1">
      <c r="B27" s="608" t="s">
        <v>293</v>
      </c>
      <c r="C27" s="609"/>
      <c r="D27" s="609"/>
      <c r="E27" s="609"/>
      <c r="F27" s="609"/>
      <c r="G27" s="609"/>
      <c r="H27" s="609"/>
      <c r="I27" s="609"/>
      <c r="J27" s="609"/>
      <c r="K27" s="609"/>
      <c r="L27" s="609"/>
      <c r="M27" s="609"/>
      <c r="N27" s="609"/>
      <c r="O27" s="609"/>
      <c r="P27" s="609"/>
      <c r="Q27" s="610"/>
      <c r="R27" s="611">
        <v>312423</v>
      </c>
      <c r="S27" s="612"/>
      <c r="T27" s="612"/>
      <c r="U27" s="612"/>
      <c r="V27" s="612"/>
      <c r="W27" s="612"/>
      <c r="X27" s="612"/>
      <c r="Y27" s="613"/>
      <c r="Z27" s="614">
        <v>5.4</v>
      </c>
      <c r="AA27" s="614"/>
      <c r="AB27" s="614"/>
      <c r="AC27" s="614"/>
      <c r="AD27" s="615" t="s">
        <v>229</v>
      </c>
      <c r="AE27" s="615"/>
      <c r="AF27" s="615"/>
      <c r="AG27" s="615"/>
      <c r="AH27" s="615"/>
      <c r="AI27" s="615"/>
      <c r="AJ27" s="615"/>
      <c r="AK27" s="615"/>
      <c r="AL27" s="616" t="s">
        <v>229</v>
      </c>
      <c r="AM27" s="617"/>
      <c r="AN27" s="617"/>
      <c r="AO27" s="618"/>
      <c r="AP27" s="608" t="s">
        <v>294</v>
      </c>
      <c r="AQ27" s="609"/>
      <c r="AR27" s="609"/>
      <c r="AS27" s="609"/>
      <c r="AT27" s="609"/>
      <c r="AU27" s="609"/>
      <c r="AV27" s="609"/>
      <c r="AW27" s="609"/>
      <c r="AX27" s="609"/>
      <c r="AY27" s="609"/>
      <c r="AZ27" s="609"/>
      <c r="BA27" s="609"/>
      <c r="BB27" s="609"/>
      <c r="BC27" s="609"/>
      <c r="BD27" s="609"/>
      <c r="BE27" s="609"/>
      <c r="BF27" s="610"/>
      <c r="BG27" s="611">
        <v>485294</v>
      </c>
      <c r="BH27" s="612"/>
      <c r="BI27" s="612"/>
      <c r="BJ27" s="612"/>
      <c r="BK27" s="612"/>
      <c r="BL27" s="612"/>
      <c r="BM27" s="612"/>
      <c r="BN27" s="613"/>
      <c r="BO27" s="614">
        <v>100</v>
      </c>
      <c r="BP27" s="614"/>
      <c r="BQ27" s="614"/>
      <c r="BR27" s="614"/>
      <c r="BS27" s="620">
        <v>6055</v>
      </c>
      <c r="BT27" s="612"/>
      <c r="BU27" s="612"/>
      <c r="BV27" s="612"/>
      <c r="BW27" s="612"/>
      <c r="BX27" s="612"/>
      <c r="BY27" s="612"/>
      <c r="BZ27" s="612"/>
      <c r="CA27" s="612"/>
      <c r="CB27" s="621"/>
      <c r="CD27" s="608" t="s">
        <v>295</v>
      </c>
      <c r="CE27" s="609"/>
      <c r="CF27" s="609"/>
      <c r="CG27" s="609"/>
      <c r="CH27" s="609"/>
      <c r="CI27" s="609"/>
      <c r="CJ27" s="609"/>
      <c r="CK27" s="609"/>
      <c r="CL27" s="609"/>
      <c r="CM27" s="609"/>
      <c r="CN27" s="609"/>
      <c r="CO27" s="609"/>
      <c r="CP27" s="609"/>
      <c r="CQ27" s="610"/>
      <c r="CR27" s="611">
        <v>278473</v>
      </c>
      <c r="CS27" s="640"/>
      <c r="CT27" s="640"/>
      <c r="CU27" s="640"/>
      <c r="CV27" s="640"/>
      <c r="CW27" s="640"/>
      <c r="CX27" s="640"/>
      <c r="CY27" s="641"/>
      <c r="CZ27" s="616">
        <v>5</v>
      </c>
      <c r="DA27" s="638"/>
      <c r="DB27" s="638"/>
      <c r="DC27" s="642"/>
      <c r="DD27" s="620">
        <v>70385</v>
      </c>
      <c r="DE27" s="640"/>
      <c r="DF27" s="640"/>
      <c r="DG27" s="640"/>
      <c r="DH27" s="640"/>
      <c r="DI27" s="640"/>
      <c r="DJ27" s="640"/>
      <c r="DK27" s="641"/>
      <c r="DL27" s="620">
        <v>67445</v>
      </c>
      <c r="DM27" s="640"/>
      <c r="DN27" s="640"/>
      <c r="DO27" s="640"/>
      <c r="DP27" s="640"/>
      <c r="DQ27" s="640"/>
      <c r="DR27" s="640"/>
      <c r="DS27" s="640"/>
      <c r="DT27" s="640"/>
      <c r="DU27" s="640"/>
      <c r="DV27" s="641"/>
      <c r="DW27" s="616">
        <v>2.6</v>
      </c>
      <c r="DX27" s="638"/>
      <c r="DY27" s="638"/>
      <c r="DZ27" s="638"/>
      <c r="EA27" s="638"/>
      <c r="EB27" s="638"/>
      <c r="EC27" s="639"/>
    </row>
    <row r="28" spans="2:133" ht="11.25" customHeight="1">
      <c r="B28" s="645" t="s">
        <v>296</v>
      </c>
      <c r="C28" s="646"/>
      <c r="D28" s="646"/>
      <c r="E28" s="646"/>
      <c r="F28" s="646"/>
      <c r="G28" s="646"/>
      <c r="H28" s="646"/>
      <c r="I28" s="646"/>
      <c r="J28" s="646"/>
      <c r="K28" s="646"/>
      <c r="L28" s="646"/>
      <c r="M28" s="646"/>
      <c r="N28" s="646"/>
      <c r="O28" s="646"/>
      <c r="P28" s="646"/>
      <c r="Q28" s="647"/>
      <c r="R28" s="611" t="s">
        <v>229</v>
      </c>
      <c r="S28" s="612"/>
      <c r="T28" s="612"/>
      <c r="U28" s="612"/>
      <c r="V28" s="612"/>
      <c r="W28" s="612"/>
      <c r="X28" s="612"/>
      <c r="Y28" s="613"/>
      <c r="Z28" s="614" t="s">
        <v>229</v>
      </c>
      <c r="AA28" s="614"/>
      <c r="AB28" s="614"/>
      <c r="AC28" s="614"/>
      <c r="AD28" s="615" t="s">
        <v>229</v>
      </c>
      <c r="AE28" s="615"/>
      <c r="AF28" s="615"/>
      <c r="AG28" s="615"/>
      <c r="AH28" s="615"/>
      <c r="AI28" s="615"/>
      <c r="AJ28" s="615"/>
      <c r="AK28" s="615"/>
      <c r="AL28" s="616" t="s">
        <v>229</v>
      </c>
      <c r="AM28" s="617"/>
      <c r="AN28" s="617"/>
      <c r="AO28" s="618"/>
      <c r="AP28" s="628"/>
      <c r="AQ28" s="629"/>
      <c r="AR28" s="629"/>
      <c r="AS28" s="629"/>
      <c r="AT28" s="629"/>
      <c r="AU28" s="629"/>
      <c r="AV28" s="629"/>
      <c r="AW28" s="629"/>
      <c r="AX28" s="629"/>
      <c r="AY28" s="629"/>
      <c r="AZ28" s="629"/>
      <c r="BA28" s="629"/>
      <c r="BB28" s="629"/>
      <c r="BC28" s="629"/>
      <c r="BD28" s="629"/>
      <c r="BE28" s="629"/>
      <c r="BF28" s="630"/>
      <c r="BG28" s="611"/>
      <c r="BH28" s="612"/>
      <c r="BI28" s="612"/>
      <c r="BJ28" s="612"/>
      <c r="BK28" s="612"/>
      <c r="BL28" s="612"/>
      <c r="BM28" s="612"/>
      <c r="BN28" s="613"/>
      <c r="BO28" s="614"/>
      <c r="BP28" s="614"/>
      <c r="BQ28" s="614"/>
      <c r="BR28" s="614"/>
      <c r="BS28" s="615"/>
      <c r="BT28" s="615"/>
      <c r="BU28" s="615"/>
      <c r="BV28" s="615"/>
      <c r="BW28" s="615"/>
      <c r="BX28" s="615"/>
      <c r="BY28" s="615"/>
      <c r="BZ28" s="615"/>
      <c r="CA28" s="615"/>
      <c r="CB28" s="619"/>
      <c r="CD28" s="608" t="s">
        <v>297</v>
      </c>
      <c r="CE28" s="609"/>
      <c r="CF28" s="609"/>
      <c r="CG28" s="609"/>
      <c r="CH28" s="609"/>
      <c r="CI28" s="609"/>
      <c r="CJ28" s="609"/>
      <c r="CK28" s="609"/>
      <c r="CL28" s="609"/>
      <c r="CM28" s="609"/>
      <c r="CN28" s="609"/>
      <c r="CO28" s="609"/>
      <c r="CP28" s="609"/>
      <c r="CQ28" s="610"/>
      <c r="CR28" s="611">
        <v>479813</v>
      </c>
      <c r="CS28" s="612"/>
      <c r="CT28" s="612"/>
      <c r="CU28" s="612"/>
      <c r="CV28" s="612"/>
      <c r="CW28" s="612"/>
      <c r="CX28" s="612"/>
      <c r="CY28" s="613"/>
      <c r="CZ28" s="616">
        <v>8.6</v>
      </c>
      <c r="DA28" s="638"/>
      <c r="DB28" s="638"/>
      <c r="DC28" s="642"/>
      <c r="DD28" s="620">
        <v>473045</v>
      </c>
      <c r="DE28" s="612"/>
      <c r="DF28" s="612"/>
      <c r="DG28" s="612"/>
      <c r="DH28" s="612"/>
      <c r="DI28" s="612"/>
      <c r="DJ28" s="612"/>
      <c r="DK28" s="613"/>
      <c r="DL28" s="620">
        <v>473045</v>
      </c>
      <c r="DM28" s="612"/>
      <c r="DN28" s="612"/>
      <c r="DO28" s="612"/>
      <c r="DP28" s="612"/>
      <c r="DQ28" s="612"/>
      <c r="DR28" s="612"/>
      <c r="DS28" s="612"/>
      <c r="DT28" s="612"/>
      <c r="DU28" s="612"/>
      <c r="DV28" s="613"/>
      <c r="DW28" s="616">
        <v>18.3</v>
      </c>
      <c r="DX28" s="638"/>
      <c r="DY28" s="638"/>
      <c r="DZ28" s="638"/>
      <c r="EA28" s="638"/>
      <c r="EB28" s="638"/>
      <c r="EC28" s="639"/>
    </row>
    <row r="29" spans="2:133" ht="11.25" customHeight="1">
      <c r="B29" s="608" t="s">
        <v>298</v>
      </c>
      <c r="C29" s="609"/>
      <c r="D29" s="609"/>
      <c r="E29" s="609"/>
      <c r="F29" s="609"/>
      <c r="G29" s="609"/>
      <c r="H29" s="609"/>
      <c r="I29" s="609"/>
      <c r="J29" s="609"/>
      <c r="K29" s="609"/>
      <c r="L29" s="609"/>
      <c r="M29" s="609"/>
      <c r="N29" s="609"/>
      <c r="O29" s="609"/>
      <c r="P29" s="609"/>
      <c r="Q29" s="610"/>
      <c r="R29" s="611">
        <v>340943</v>
      </c>
      <c r="S29" s="612"/>
      <c r="T29" s="612"/>
      <c r="U29" s="612"/>
      <c r="V29" s="612"/>
      <c r="W29" s="612"/>
      <c r="X29" s="612"/>
      <c r="Y29" s="613"/>
      <c r="Z29" s="614">
        <v>5.8</v>
      </c>
      <c r="AA29" s="614"/>
      <c r="AB29" s="614"/>
      <c r="AC29" s="614"/>
      <c r="AD29" s="615" t="s">
        <v>229</v>
      </c>
      <c r="AE29" s="615"/>
      <c r="AF29" s="615"/>
      <c r="AG29" s="615"/>
      <c r="AH29" s="615"/>
      <c r="AI29" s="615"/>
      <c r="AJ29" s="615"/>
      <c r="AK29" s="615"/>
      <c r="AL29" s="616" t="s">
        <v>229</v>
      </c>
      <c r="AM29" s="617"/>
      <c r="AN29" s="617"/>
      <c r="AO29" s="618"/>
      <c r="AP29" s="593" t="s">
        <v>217</v>
      </c>
      <c r="AQ29" s="594"/>
      <c r="AR29" s="594"/>
      <c r="AS29" s="594"/>
      <c r="AT29" s="594"/>
      <c r="AU29" s="594"/>
      <c r="AV29" s="594"/>
      <c r="AW29" s="594"/>
      <c r="AX29" s="594"/>
      <c r="AY29" s="594"/>
      <c r="AZ29" s="594"/>
      <c r="BA29" s="594"/>
      <c r="BB29" s="594"/>
      <c r="BC29" s="594"/>
      <c r="BD29" s="594"/>
      <c r="BE29" s="594"/>
      <c r="BF29" s="595"/>
      <c r="BG29" s="593" t="s">
        <v>299</v>
      </c>
      <c r="BH29" s="643"/>
      <c r="BI29" s="643"/>
      <c r="BJ29" s="643"/>
      <c r="BK29" s="643"/>
      <c r="BL29" s="643"/>
      <c r="BM29" s="643"/>
      <c r="BN29" s="643"/>
      <c r="BO29" s="643"/>
      <c r="BP29" s="643"/>
      <c r="BQ29" s="644"/>
      <c r="BR29" s="593" t="s">
        <v>300</v>
      </c>
      <c r="BS29" s="643"/>
      <c r="BT29" s="643"/>
      <c r="BU29" s="643"/>
      <c r="BV29" s="643"/>
      <c r="BW29" s="643"/>
      <c r="BX29" s="643"/>
      <c r="BY29" s="643"/>
      <c r="BZ29" s="643"/>
      <c r="CA29" s="643"/>
      <c r="CB29" s="644"/>
      <c r="CD29" s="662" t="s">
        <v>301</v>
      </c>
      <c r="CE29" s="663"/>
      <c r="CF29" s="608" t="s">
        <v>302</v>
      </c>
      <c r="CG29" s="609"/>
      <c r="CH29" s="609"/>
      <c r="CI29" s="609"/>
      <c r="CJ29" s="609"/>
      <c r="CK29" s="609"/>
      <c r="CL29" s="609"/>
      <c r="CM29" s="609"/>
      <c r="CN29" s="609"/>
      <c r="CO29" s="609"/>
      <c r="CP29" s="609"/>
      <c r="CQ29" s="610"/>
      <c r="CR29" s="611">
        <v>479813</v>
      </c>
      <c r="CS29" s="640"/>
      <c r="CT29" s="640"/>
      <c r="CU29" s="640"/>
      <c r="CV29" s="640"/>
      <c r="CW29" s="640"/>
      <c r="CX29" s="640"/>
      <c r="CY29" s="641"/>
      <c r="CZ29" s="616">
        <v>8.6</v>
      </c>
      <c r="DA29" s="638"/>
      <c r="DB29" s="638"/>
      <c r="DC29" s="642"/>
      <c r="DD29" s="620">
        <v>473045</v>
      </c>
      <c r="DE29" s="640"/>
      <c r="DF29" s="640"/>
      <c r="DG29" s="640"/>
      <c r="DH29" s="640"/>
      <c r="DI29" s="640"/>
      <c r="DJ29" s="640"/>
      <c r="DK29" s="641"/>
      <c r="DL29" s="620">
        <v>473045</v>
      </c>
      <c r="DM29" s="640"/>
      <c r="DN29" s="640"/>
      <c r="DO29" s="640"/>
      <c r="DP29" s="640"/>
      <c r="DQ29" s="640"/>
      <c r="DR29" s="640"/>
      <c r="DS29" s="640"/>
      <c r="DT29" s="640"/>
      <c r="DU29" s="640"/>
      <c r="DV29" s="641"/>
      <c r="DW29" s="616">
        <v>18.3</v>
      </c>
      <c r="DX29" s="638"/>
      <c r="DY29" s="638"/>
      <c r="DZ29" s="638"/>
      <c r="EA29" s="638"/>
      <c r="EB29" s="638"/>
      <c r="EC29" s="639"/>
    </row>
    <row r="30" spans="2:133" ht="11.25" customHeight="1">
      <c r="B30" s="608" t="s">
        <v>303</v>
      </c>
      <c r="C30" s="609"/>
      <c r="D30" s="609"/>
      <c r="E30" s="609"/>
      <c r="F30" s="609"/>
      <c r="G30" s="609"/>
      <c r="H30" s="609"/>
      <c r="I30" s="609"/>
      <c r="J30" s="609"/>
      <c r="K30" s="609"/>
      <c r="L30" s="609"/>
      <c r="M30" s="609"/>
      <c r="N30" s="609"/>
      <c r="O30" s="609"/>
      <c r="P30" s="609"/>
      <c r="Q30" s="610"/>
      <c r="R30" s="611">
        <v>16208</v>
      </c>
      <c r="S30" s="612"/>
      <c r="T30" s="612"/>
      <c r="U30" s="612"/>
      <c r="V30" s="612"/>
      <c r="W30" s="612"/>
      <c r="X30" s="612"/>
      <c r="Y30" s="613"/>
      <c r="Z30" s="614">
        <v>0.3</v>
      </c>
      <c r="AA30" s="614"/>
      <c r="AB30" s="614"/>
      <c r="AC30" s="614"/>
      <c r="AD30" s="615">
        <v>1439</v>
      </c>
      <c r="AE30" s="615"/>
      <c r="AF30" s="615"/>
      <c r="AG30" s="615"/>
      <c r="AH30" s="615"/>
      <c r="AI30" s="615"/>
      <c r="AJ30" s="615"/>
      <c r="AK30" s="615"/>
      <c r="AL30" s="616">
        <v>0.1</v>
      </c>
      <c r="AM30" s="617"/>
      <c r="AN30" s="617"/>
      <c r="AO30" s="618"/>
      <c r="AP30" s="648" t="s">
        <v>304</v>
      </c>
      <c r="AQ30" s="649"/>
      <c r="AR30" s="649"/>
      <c r="AS30" s="649"/>
      <c r="AT30" s="654" t="s">
        <v>305</v>
      </c>
      <c r="AU30" s="198"/>
      <c r="AV30" s="198"/>
      <c r="AW30" s="198"/>
      <c r="AX30" s="597" t="s">
        <v>182</v>
      </c>
      <c r="AY30" s="598"/>
      <c r="AZ30" s="598"/>
      <c r="BA30" s="598"/>
      <c r="BB30" s="598"/>
      <c r="BC30" s="598"/>
      <c r="BD30" s="598"/>
      <c r="BE30" s="598"/>
      <c r="BF30" s="599"/>
      <c r="BG30" s="659">
        <v>99.7</v>
      </c>
      <c r="BH30" s="660"/>
      <c r="BI30" s="660"/>
      <c r="BJ30" s="660"/>
      <c r="BK30" s="660"/>
      <c r="BL30" s="660"/>
      <c r="BM30" s="606">
        <v>97.9</v>
      </c>
      <c r="BN30" s="660"/>
      <c r="BO30" s="660"/>
      <c r="BP30" s="660"/>
      <c r="BQ30" s="661"/>
      <c r="BR30" s="659">
        <v>99.7</v>
      </c>
      <c r="BS30" s="660"/>
      <c r="BT30" s="660"/>
      <c r="BU30" s="660"/>
      <c r="BV30" s="660"/>
      <c r="BW30" s="660"/>
      <c r="BX30" s="606">
        <v>97.1</v>
      </c>
      <c r="BY30" s="660"/>
      <c r="BZ30" s="660"/>
      <c r="CA30" s="660"/>
      <c r="CB30" s="661"/>
      <c r="CD30" s="664"/>
      <c r="CE30" s="665"/>
      <c r="CF30" s="608" t="s">
        <v>306</v>
      </c>
      <c r="CG30" s="609"/>
      <c r="CH30" s="609"/>
      <c r="CI30" s="609"/>
      <c r="CJ30" s="609"/>
      <c r="CK30" s="609"/>
      <c r="CL30" s="609"/>
      <c r="CM30" s="609"/>
      <c r="CN30" s="609"/>
      <c r="CO30" s="609"/>
      <c r="CP30" s="609"/>
      <c r="CQ30" s="610"/>
      <c r="CR30" s="611">
        <v>451772</v>
      </c>
      <c r="CS30" s="612"/>
      <c r="CT30" s="612"/>
      <c r="CU30" s="612"/>
      <c r="CV30" s="612"/>
      <c r="CW30" s="612"/>
      <c r="CX30" s="612"/>
      <c r="CY30" s="613"/>
      <c r="CZ30" s="616">
        <v>8.1</v>
      </c>
      <c r="DA30" s="638"/>
      <c r="DB30" s="638"/>
      <c r="DC30" s="642"/>
      <c r="DD30" s="620">
        <v>445343</v>
      </c>
      <c r="DE30" s="612"/>
      <c r="DF30" s="612"/>
      <c r="DG30" s="612"/>
      <c r="DH30" s="612"/>
      <c r="DI30" s="612"/>
      <c r="DJ30" s="612"/>
      <c r="DK30" s="613"/>
      <c r="DL30" s="620">
        <v>445343</v>
      </c>
      <c r="DM30" s="612"/>
      <c r="DN30" s="612"/>
      <c r="DO30" s="612"/>
      <c r="DP30" s="612"/>
      <c r="DQ30" s="612"/>
      <c r="DR30" s="612"/>
      <c r="DS30" s="612"/>
      <c r="DT30" s="612"/>
      <c r="DU30" s="612"/>
      <c r="DV30" s="613"/>
      <c r="DW30" s="616">
        <v>17.2</v>
      </c>
      <c r="DX30" s="638"/>
      <c r="DY30" s="638"/>
      <c r="DZ30" s="638"/>
      <c r="EA30" s="638"/>
      <c r="EB30" s="638"/>
      <c r="EC30" s="639"/>
    </row>
    <row r="31" spans="2:133" ht="11.25" customHeight="1">
      <c r="B31" s="608" t="s">
        <v>307</v>
      </c>
      <c r="C31" s="609"/>
      <c r="D31" s="609"/>
      <c r="E31" s="609"/>
      <c r="F31" s="609"/>
      <c r="G31" s="609"/>
      <c r="H31" s="609"/>
      <c r="I31" s="609"/>
      <c r="J31" s="609"/>
      <c r="K31" s="609"/>
      <c r="L31" s="609"/>
      <c r="M31" s="609"/>
      <c r="N31" s="609"/>
      <c r="O31" s="609"/>
      <c r="P31" s="609"/>
      <c r="Q31" s="610"/>
      <c r="R31" s="611">
        <v>1016311</v>
      </c>
      <c r="S31" s="612"/>
      <c r="T31" s="612"/>
      <c r="U31" s="612"/>
      <c r="V31" s="612"/>
      <c r="W31" s="612"/>
      <c r="X31" s="612"/>
      <c r="Y31" s="613"/>
      <c r="Z31" s="614">
        <v>17.399999999999999</v>
      </c>
      <c r="AA31" s="614"/>
      <c r="AB31" s="614"/>
      <c r="AC31" s="614"/>
      <c r="AD31" s="615" t="s">
        <v>229</v>
      </c>
      <c r="AE31" s="615"/>
      <c r="AF31" s="615"/>
      <c r="AG31" s="615"/>
      <c r="AH31" s="615"/>
      <c r="AI31" s="615"/>
      <c r="AJ31" s="615"/>
      <c r="AK31" s="615"/>
      <c r="AL31" s="616" t="s">
        <v>229</v>
      </c>
      <c r="AM31" s="617"/>
      <c r="AN31" s="617"/>
      <c r="AO31" s="618"/>
      <c r="AP31" s="650"/>
      <c r="AQ31" s="651"/>
      <c r="AR31" s="651"/>
      <c r="AS31" s="651"/>
      <c r="AT31" s="655"/>
      <c r="AU31" s="194" t="s">
        <v>308</v>
      </c>
      <c r="AX31" s="608" t="s">
        <v>309</v>
      </c>
      <c r="AY31" s="609"/>
      <c r="AZ31" s="609"/>
      <c r="BA31" s="609"/>
      <c r="BB31" s="609"/>
      <c r="BC31" s="609"/>
      <c r="BD31" s="609"/>
      <c r="BE31" s="609"/>
      <c r="BF31" s="610"/>
      <c r="BG31" s="657">
        <v>99.6</v>
      </c>
      <c r="BH31" s="640"/>
      <c r="BI31" s="640"/>
      <c r="BJ31" s="640"/>
      <c r="BK31" s="640"/>
      <c r="BL31" s="640"/>
      <c r="BM31" s="617">
        <v>99.4</v>
      </c>
      <c r="BN31" s="640"/>
      <c r="BO31" s="640"/>
      <c r="BP31" s="640"/>
      <c r="BQ31" s="658"/>
      <c r="BR31" s="657">
        <v>99.8</v>
      </c>
      <c r="BS31" s="640"/>
      <c r="BT31" s="640"/>
      <c r="BU31" s="640"/>
      <c r="BV31" s="640"/>
      <c r="BW31" s="640"/>
      <c r="BX31" s="617">
        <v>99.3</v>
      </c>
      <c r="BY31" s="640"/>
      <c r="BZ31" s="640"/>
      <c r="CA31" s="640"/>
      <c r="CB31" s="658"/>
      <c r="CD31" s="664"/>
      <c r="CE31" s="665"/>
      <c r="CF31" s="608" t="s">
        <v>310</v>
      </c>
      <c r="CG31" s="609"/>
      <c r="CH31" s="609"/>
      <c r="CI31" s="609"/>
      <c r="CJ31" s="609"/>
      <c r="CK31" s="609"/>
      <c r="CL31" s="609"/>
      <c r="CM31" s="609"/>
      <c r="CN31" s="609"/>
      <c r="CO31" s="609"/>
      <c r="CP31" s="609"/>
      <c r="CQ31" s="610"/>
      <c r="CR31" s="611">
        <v>28041</v>
      </c>
      <c r="CS31" s="640"/>
      <c r="CT31" s="640"/>
      <c r="CU31" s="640"/>
      <c r="CV31" s="640"/>
      <c r="CW31" s="640"/>
      <c r="CX31" s="640"/>
      <c r="CY31" s="641"/>
      <c r="CZ31" s="616">
        <v>0.5</v>
      </c>
      <c r="DA31" s="638"/>
      <c r="DB31" s="638"/>
      <c r="DC31" s="642"/>
      <c r="DD31" s="620">
        <v>27702</v>
      </c>
      <c r="DE31" s="640"/>
      <c r="DF31" s="640"/>
      <c r="DG31" s="640"/>
      <c r="DH31" s="640"/>
      <c r="DI31" s="640"/>
      <c r="DJ31" s="640"/>
      <c r="DK31" s="641"/>
      <c r="DL31" s="620">
        <v>27702</v>
      </c>
      <c r="DM31" s="640"/>
      <c r="DN31" s="640"/>
      <c r="DO31" s="640"/>
      <c r="DP31" s="640"/>
      <c r="DQ31" s="640"/>
      <c r="DR31" s="640"/>
      <c r="DS31" s="640"/>
      <c r="DT31" s="640"/>
      <c r="DU31" s="640"/>
      <c r="DV31" s="641"/>
      <c r="DW31" s="616">
        <v>1.1000000000000001</v>
      </c>
      <c r="DX31" s="638"/>
      <c r="DY31" s="638"/>
      <c r="DZ31" s="638"/>
      <c r="EA31" s="638"/>
      <c r="EB31" s="638"/>
      <c r="EC31" s="639"/>
    </row>
    <row r="32" spans="2:133" ht="11.25" customHeight="1">
      <c r="B32" s="608" t="s">
        <v>311</v>
      </c>
      <c r="C32" s="609"/>
      <c r="D32" s="609"/>
      <c r="E32" s="609"/>
      <c r="F32" s="609"/>
      <c r="G32" s="609"/>
      <c r="H32" s="609"/>
      <c r="I32" s="609"/>
      <c r="J32" s="609"/>
      <c r="K32" s="609"/>
      <c r="L32" s="609"/>
      <c r="M32" s="609"/>
      <c r="N32" s="609"/>
      <c r="O32" s="609"/>
      <c r="P32" s="609"/>
      <c r="Q32" s="610"/>
      <c r="R32" s="611">
        <v>428821</v>
      </c>
      <c r="S32" s="612"/>
      <c r="T32" s="612"/>
      <c r="U32" s="612"/>
      <c r="V32" s="612"/>
      <c r="W32" s="612"/>
      <c r="X32" s="612"/>
      <c r="Y32" s="613"/>
      <c r="Z32" s="614">
        <v>7.4</v>
      </c>
      <c r="AA32" s="614"/>
      <c r="AB32" s="614"/>
      <c r="AC32" s="614"/>
      <c r="AD32" s="615" t="s">
        <v>229</v>
      </c>
      <c r="AE32" s="615"/>
      <c r="AF32" s="615"/>
      <c r="AG32" s="615"/>
      <c r="AH32" s="615"/>
      <c r="AI32" s="615"/>
      <c r="AJ32" s="615"/>
      <c r="AK32" s="615"/>
      <c r="AL32" s="616" t="s">
        <v>229</v>
      </c>
      <c r="AM32" s="617"/>
      <c r="AN32" s="617"/>
      <c r="AO32" s="618"/>
      <c r="AP32" s="652"/>
      <c r="AQ32" s="653"/>
      <c r="AR32" s="653"/>
      <c r="AS32" s="653"/>
      <c r="AT32" s="656"/>
      <c r="AU32" s="199"/>
      <c r="AV32" s="199"/>
      <c r="AW32" s="199"/>
      <c r="AX32" s="628" t="s">
        <v>312</v>
      </c>
      <c r="AY32" s="629"/>
      <c r="AZ32" s="629"/>
      <c r="BA32" s="629"/>
      <c r="BB32" s="629"/>
      <c r="BC32" s="629"/>
      <c r="BD32" s="629"/>
      <c r="BE32" s="629"/>
      <c r="BF32" s="630"/>
      <c r="BG32" s="668">
        <v>99.6</v>
      </c>
      <c r="BH32" s="669"/>
      <c r="BI32" s="669"/>
      <c r="BJ32" s="669"/>
      <c r="BK32" s="669"/>
      <c r="BL32" s="669"/>
      <c r="BM32" s="670">
        <v>96.2</v>
      </c>
      <c r="BN32" s="669"/>
      <c r="BO32" s="669"/>
      <c r="BP32" s="669"/>
      <c r="BQ32" s="671"/>
      <c r="BR32" s="668">
        <v>99.5</v>
      </c>
      <c r="BS32" s="669"/>
      <c r="BT32" s="669"/>
      <c r="BU32" s="669"/>
      <c r="BV32" s="669"/>
      <c r="BW32" s="669"/>
      <c r="BX32" s="670">
        <v>94.8</v>
      </c>
      <c r="BY32" s="669"/>
      <c r="BZ32" s="669"/>
      <c r="CA32" s="669"/>
      <c r="CB32" s="671"/>
      <c r="CD32" s="666"/>
      <c r="CE32" s="667"/>
      <c r="CF32" s="608" t="s">
        <v>313</v>
      </c>
      <c r="CG32" s="609"/>
      <c r="CH32" s="609"/>
      <c r="CI32" s="609"/>
      <c r="CJ32" s="609"/>
      <c r="CK32" s="609"/>
      <c r="CL32" s="609"/>
      <c r="CM32" s="609"/>
      <c r="CN32" s="609"/>
      <c r="CO32" s="609"/>
      <c r="CP32" s="609"/>
      <c r="CQ32" s="610"/>
      <c r="CR32" s="611" t="s">
        <v>123</v>
      </c>
      <c r="CS32" s="612"/>
      <c r="CT32" s="612"/>
      <c r="CU32" s="612"/>
      <c r="CV32" s="612"/>
      <c r="CW32" s="612"/>
      <c r="CX32" s="612"/>
      <c r="CY32" s="613"/>
      <c r="CZ32" s="616" t="s">
        <v>229</v>
      </c>
      <c r="DA32" s="638"/>
      <c r="DB32" s="638"/>
      <c r="DC32" s="642"/>
      <c r="DD32" s="620" t="s">
        <v>229</v>
      </c>
      <c r="DE32" s="612"/>
      <c r="DF32" s="612"/>
      <c r="DG32" s="612"/>
      <c r="DH32" s="612"/>
      <c r="DI32" s="612"/>
      <c r="DJ32" s="612"/>
      <c r="DK32" s="613"/>
      <c r="DL32" s="620" t="s">
        <v>229</v>
      </c>
      <c r="DM32" s="612"/>
      <c r="DN32" s="612"/>
      <c r="DO32" s="612"/>
      <c r="DP32" s="612"/>
      <c r="DQ32" s="612"/>
      <c r="DR32" s="612"/>
      <c r="DS32" s="612"/>
      <c r="DT32" s="612"/>
      <c r="DU32" s="612"/>
      <c r="DV32" s="613"/>
      <c r="DW32" s="616" t="s">
        <v>123</v>
      </c>
      <c r="DX32" s="638"/>
      <c r="DY32" s="638"/>
      <c r="DZ32" s="638"/>
      <c r="EA32" s="638"/>
      <c r="EB32" s="638"/>
      <c r="EC32" s="639"/>
    </row>
    <row r="33" spans="2:133" ht="11.25" customHeight="1">
      <c r="B33" s="608" t="s">
        <v>314</v>
      </c>
      <c r="C33" s="609"/>
      <c r="D33" s="609"/>
      <c r="E33" s="609"/>
      <c r="F33" s="609"/>
      <c r="G33" s="609"/>
      <c r="H33" s="609"/>
      <c r="I33" s="609"/>
      <c r="J33" s="609"/>
      <c r="K33" s="609"/>
      <c r="L33" s="609"/>
      <c r="M33" s="609"/>
      <c r="N33" s="609"/>
      <c r="O33" s="609"/>
      <c r="P33" s="609"/>
      <c r="Q33" s="610"/>
      <c r="R33" s="611">
        <v>296838</v>
      </c>
      <c r="S33" s="612"/>
      <c r="T33" s="612"/>
      <c r="U33" s="612"/>
      <c r="V33" s="612"/>
      <c r="W33" s="612"/>
      <c r="X33" s="612"/>
      <c r="Y33" s="613"/>
      <c r="Z33" s="614">
        <v>5.0999999999999996</v>
      </c>
      <c r="AA33" s="614"/>
      <c r="AB33" s="614"/>
      <c r="AC33" s="614"/>
      <c r="AD33" s="615" t="s">
        <v>229</v>
      </c>
      <c r="AE33" s="615"/>
      <c r="AF33" s="615"/>
      <c r="AG33" s="615"/>
      <c r="AH33" s="615"/>
      <c r="AI33" s="615"/>
      <c r="AJ33" s="615"/>
      <c r="AK33" s="615"/>
      <c r="AL33" s="616" t="s">
        <v>229</v>
      </c>
      <c r="AM33" s="617"/>
      <c r="AN33" s="617"/>
      <c r="AO33" s="618"/>
      <c r="AP33" s="200"/>
      <c r="AQ33" s="201"/>
      <c r="AS33" s="198"/>
      <c r="AT33" s="198"/>
      <c r="AU33" s="198"/>
      <c r="AV33" s="198"/>
      <c r="AW33" s="198"/>
      <c r="AX33" s="198"/>
      <c r="AY33" s="198"/>
      <c r="AZ33" s="198"/>
      <c r="BA33" s="198"/>
      <c r="BB33" s="198"/>
      <c r="BC33" s="198"/>
      <c r="BD33" s="198"/>
      <c r="BE33" s="198"/>
      <c r="BF33" s="198"/>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D33" s="608" t="s">
        <v>315</v>
      </c>
      <c r="CE33" s="609"/>
      <c r="CF33" s="609"/>
      <c r="CG33" s="609"/>
      <c r="CH33" s="609"/>
      <c r="CI33" s="609"/>
      <c r="CJ33" s="609"/>
      <c r="CK33" s="609"/>
      <c r="CL33" s="609"/>
      <c r="CM33" s="609"/>
      <c r="CN33" s="609"/>
      <c r="CO33" s="609"/>
      <c r="CP33" s="609"/>
      <c r="CQ33" s="610"/>
      <c r="CR33" s="611">
        <v>3379427</v>
      </c>
      <c r="CS33" s="640"/>
      <c r="CT33" s="640"/>
      <c r="CU33" s="640"/>
      <c r="CV33" s="640"/>
      <c r="CW33" s="640"/>
      <c r="CX33" s="640"/>
      <c r="CY33" s="641"/>
      <c r="CZ33" s="616">
        <v>60.4</v>
      </c>
      <c r="DA33" s="638"/>
      <c r="DB33" s="638"/>
      <c r="DC33" s="642"/>
      <c r="DD33" s="620">
        <v>1962995</v>
      </c>
      <c r="DE33" s="640"/>
      <c r="DF33" s="640"/>
      <c r="DG33" s="640"/>
      <c r="DH33" s="640"/>
      <c r="DI33" s="640"/>
      <c r="DJ33" s="640"/>
      <c r="DK33" s="641"/>
      <c r="DL33" s="620">
        <v>1075223</v>
      </c>
      <c r="DM33" s="640"/>
      <c r="DN33" s="640"/>
      <c r="DO33" s="640"/>
      <c r="DP33" s="640"/>
      <c r="DQ33" s="640"/>
      <c r="DR33" s="640"/>
      <c r="DS33" s="640"/>
      <c r="DT33" s="640"/>
      <c r="DU33" s="640"/>
      <c r="DV33" s="641"/>
      <c r="DW33" s="616">
        <v>41.6</v>
      </c>
      <c r="DX33" s="638"/>
      <c r="DY33" s="638"/>
      <c r="DZ33" s="638"/>
      <c r="EA33" s="638"/>
      <c r="EB33" s="638"/>
      <c r="EC33" s="639"/>
    </row>
    <row r="34" spans="2:133" ht="11.25" customHeight="1">
      <c r="B34" s="608" t="s">
        <v>316</v>
      </c>
      <c r="C34" s="609"/>
      <c r="D34" s="609"/>
      <c r="E34" s="609"/>
      <c r="F34" s="609"/>
      <c r="G34" s="609"/>
      <c r="H34" s="609"/>
      <c r="I34" s="609"/>
      <c r="J34" s="609"/>
      <c r="K34" s="609"/>
      <c r="L34" s="609"/>
      <c r="M34" s="609"/>
      <c r="N34" s="609"/>
      <c r="O34" s="609"/>
      <c r="P34" s="609"/>
      <c r="Q34" s="610"/>
      <c r="R34" s="611">
        <v>74323</v>
      </c>
      <c r="S34" s="612"/>
      <c r="T34" s="612"/>
      <c r="U34" s="612"/>
      <c r="V34" s="612"/>
      <c r="W34" s="612"/>
      <c r="X34" s="612"/>
      <c r="Y34" s="613"/>
      <c r="Z34" s="614">
        <v>1.3</v>
      </c>
      <c r="AA34" s="614"/>
      <c r="AB34" s="614"/>
      <c r="AC34" s="614"/>
      <c r="AD34" s="615">
        <v>225</v>
      </c>
      <c r="AE34" s="615"/>
      <c r="AF34" s="615"/>
      <c r="AG34" s="615"/>
      <c r="AH34" s="615"/>
      <c r="AI34" s="615"/>
      <c r="AJ34" s="615"/>
      <c r="AK34" s="615"/>
      <c r="AL34" s="616">
        <v>0</v>
      </c>
      <c r="AM34" s="617"/>
      <c r="AN34" s="617"/>
      <c r="AO34" s="618"/>
      <c r="AP34" s="202"/>
      <c r="AQ34" s="593" t="s">
        <v>317</v>
      </c>
      <c r="AR34" s="594"/>
      <c r="AS34" s="594"/>
      <c r="AT34" s="594"/>
      <c r="AU34" s="594"/>
      <c r="AV34" s="594"/>
      <c r="AW34" s="594"/>
      <c r="AX34" s="594"/>
      <c r="AY34" s="594"/>
      <c r="AZ34" s="594"/>
      <c r="BA34" s="594"/>
      <c r="BB34" s="594"/>
      <c r="BC34" s="594"/>
      <c r="BD34" s="594"/>
      <c r="BE34" s="594"/>
      <c r="BF34" s="595"/>
      <c r="BG34" s="593" t="s">
        <v>318</v>
      </c>
      <c r="BH34" s="594"/>
      <c r="BI34" s="594"/>
      <c r="BJ34" s="594"/>
      <c r="BK34" s="594"/>
      <c r="BL34" s="594"/>
      <c r="BM34" s="594"/>
      <c r="BN34" s="594"/>
      <c r="BO34" s="594"/>
      <c r="BP34" s="594"/>
      <c r="BQ34" s="594"/>
      <c r="BR34" s="594"/>
      <c r="BS34" s="594"/>
      <c r="BT34" s="594"/>
      <c r="BU34" s="594"/>
      <c r="BV34" s="594"/>
      <c r="BW34" s="594"/>
      <c r="BX34" s="594"/>
      <c r="BY34" s="594"/>
      <c r="BZ34" s="594"/>
      <c r="CA34" s="594"/>
      <c r="CB34" s="595"/>
      <c r="CD34" s="608" t="s">
        <v>319</v>
      </c>
      <c r="CE34" s="609"/>
      <c r="CF34" s="609"/>
      <c r="CG34" s="609"/>
      <c r="CH34" s="609"/>
      <c r="CI34" s="609"/>
      <c r="CJ34" s="609"/>
      <c r="CK34" s="609"/>
      <c r="CL34" s="609"/>
      <c r="CM34" s="609"/>
      <c r="CN34" s="609"/>
      <c r="CO34" s="609"/>
      <c r="CP34" s="609"/>
      <c r="CQ34" s="610"/>
      <c r="CR34" s="611">
        <v>718450</v>
      </c>
      <c r="CS34" s="612"/>
      <c r="CT34" s="612"/>
      <c r="CU34" s="612"/>
      <c r="CV34" s="612"/>
      <c r="CW34" s="612"/>
      <c r="CX34" s="612"/>
      <c r="CY34" s="613"/>
      <c r="CZ34" s="616">
        <v>12.8</v>
      </c>
      <c r="DA34" s="638"/>
      <c r="DB34" s="638"/>
      <c r="DC34" s="642"/>
      <c r="DD34" s="620">
        <v>463094</v>
      </c>
      <c r="DE34" s="612"/>
      <c r="DF34" s="612"/>
      <c r="DG34" s="612"/>
      <c r="DH34" s="612"/>
      <c r="DI34" s="612"/>
      <c r="DJ34" s="612"/>
      <c r="DK34" s="613"/>
      <c r="DL34" s="620">
        <v>291392</v>
      </c>
      <c r="DM34" s="612"/>
      <c r="DN34" s="612"/>
      <c r="DO34" s="612"/>
      <c r="DP34" s="612"/>
      <c r="DQ34" s="612"/>
      <c r="DR34" s="612"/>
      <c r="DS34" s="612"/>
      <c r="DT34" s="612"/>
      <c r="DU34" s="612"/>
      <c r="DV34" s="613"/>
      <c r="DW34" s="616">
        <v>11.3</v>
      </c>
      <c r="DX34" s="638"/>
      <c r="DY34" s="638"/>
      <c r="DZ34" s="638"/>
      <c r="EA34" s="638"/>
      <c r="EB34" s="638"/>
      <c r="EC34" s="639"/>
    </row>
    <row r="35" spans="2:133" ht="11.25" customHeight="1">
      <c r="B35" s="608" t="s">
        <v>320</v>
      </c>
      <c r="C35" s="609"/>
      <c r="D35" s="609"/>
      <c r="E35" s="609"/>
      <c r="F35" s="609"/>
      <c r="G35" s="609"/>
      <c r="H35" s="609"/>
      <c r="I35" s="609"/>
      <c r="J35" s="609"/>
      <c r="K35" s="609"/>
      <c r="L35" s="609"/>
      <c r="M35" s="609"/>
      <c r="N35" s="609"/>
      <c r="O35" s="609"/>
      <c r="P35" s="609"/>
      <c r="Q35" s="610"/>
      <c r="R35" s="611">
        <v>488600</v>
      </c>
      <c r="S35" s="612"/>
      <c r="T35" s="612"/>
      <c r="U35" s="612"/>
      <c r="V35" s="612"/>
      <c r="W35" s="612"/>
      <c r="X35" s="612"/>
      <c r="Y35" s="613"/>
      <c r="Z35" s="614">
        <v>8.4</v>
      </c>
      <c r="AA35" s="614"/>
      <c r="AB35" s="614"/>
      <c r="AC35" s="614"/>
      <c r="AD35" s="615" t="s">
        <v>229</v>
      </c>
      <c r="AE35" s="615"/>
      <c r="AF35" s="615"/>
      <c r="AG35" s="615"/>
      <c r="AH35" s="615"/>
      <c r="AI35" s="615"/>
      <c r="AJ35" s="615"/>
      <c r="AK35" s="615"/>
      <c r="AL35" s="616" t="s">
        <v>229</v>
      </c>
      <c r="AM35" s="617"/>
      <c r="AN35" s="617"/>
      <c r="AO35" s="618"/>
      <c r="AP35" s="202"/>
      <c r="AQ35" s="672" t="s">
        <v>321</v>
      </c>
      <c r="AR35" s="673"/>
      <c r="AS35" s="673"/>
      <c r="AT35" s="673"/>
      <c r="AU35" s="673"/>
      <c r="AV35" s="673"/>
      <c r="AW35" s="673"/>
      <c r="AX35" s="673"/>
      <c r="AY35" s="674"/>
      <c r="AZ35" s="600">
        <v>575716</v>
      </c>
      <c r="BA35" s="601"/>
      <c r="BB35" s="601"/>
      <c r="BC35" s="601"/>
      <c r="BD35" s="601"/>
      <c r="BE35" s="601"/>
      <c r="BF35" s="675"/>
      <c r="BG35" s="597" t="s">
        <v>322</v>
      </c>
      <c r="BH35" s="598"/>
      <c r="BI35" s="598"/>
      <c r="BJ35" s="598"/>
      <c r="BK35" s="598"/>
      <c r="BL35" s="598"/>
      <c r="BM35" s="598"/>
      <c r="BN35" s="598"/>
      <c r="BO35" s="598"/>
      <c r="BP35" s="598"/>
      <c r="BQ35" s="598"/>
      <c r="BR35" s="598"/>
      <c r="BS35" s="598"/>
      <c r="BT35" s="598"/>
      <c r="BU35" s="599"/>
      <c r="BV35" s="600">
        <v>51983</v>
      </c>
      <c r="BW35" s="601"/>
      <c r="BX35" s="601"/>
      <c r="BY35" s="601"/>
      <c r="BZ35" s="601"/>
      <c r="CA35" s="601"/>
      <c r="CB35" s="675"/>
      <c r="CD35" s="608" t="s">
        <v>323</v>
      </c>
      <c r="CE35" s="609"/>
      <c r="CF35" s="609"/>
      <c r="CG35" s="609"/>
      <c r="CH35" s="609"/>
      <c r="CI35" s="609"/>
      <c r="CJ35" s="609"/>
      <c r="CK35" s="609"/>
      <c r="CL35" s="609"/>
      <c r="CM35" s="609"/>
      <c r="CN35" s="609"/>
      <c r="CO35" s="609"/>
      <c r="CP35" s="609"/>
      <c r="CQ35" s="610"/>
      <c r="CR35" s="611">
        <v>229637</v>
      </c>
      <c r="CS35" s="640"/>
      <c r="CT35" s="640"/>
      <c r="CU35" s="640"/>
      <c r="CV35" s="640"/>
      <c r="CW35" s="640"/>
      <c r="CX35" s="640"/>
      <c r="CY35" s="641"/>
      <c r="CZ35" s="616">
        <v>4.0999999999999996</v>
      </c>
      <c r="DA35" s="638"/>
      <c r="DB35" s="638"/>
      <c r="DC35" s="642"/>
      <c r="DD35" s="620">
        <v>181769</v>
      </c>
      <c r="DE35" s="640"/>
      <c r="DF35" s="640"/>
      <c r="DG35" s="640"/>
      <c r="DH35" s="640"/>
      <c r="DI35" s="640"/>
      <c r="DJ35" s="640"/>
      <c r="DK35" s="641"/>
      <c r="DL35" s="620">
        <v>89261</v>
      </c>
      <c r="DM35" s="640"/>
      <c r="DN35" s="640"/>
      <c r="DO35" s="640"/>
      <c r="DP35" s="640"/>
      <c r="DQ35" s="640"/>
      <c r="DR35" s="640"/>
      <c r="DS35" s="640"/>
      <c r="DT35" s="640"/>
      <c r="DU35" s="640"/>
      <c r="DV35" s="641"/>
      <c r="DW35" s="616">
        <v>3.5</v>
      </c>
      <c r="DX35" s="638"/>
      <c r="DY35" s="638"/>
      <c r="DZ35" s="638"/>
      <c r="EA35" s="638"/>
      <c r="EB35" s="638"/>
      <c r="EC35" s="639"/>
    </row>
    <row r="36" spans="2:133" ht="11.25" customHeight="1">
      <c r="B36" s="608" t="s">
        <v>324</v>
      </c>
      <c r="C36" s="609"/>
      <c r="D36" s="609"/>
      <c r="E36" s="609"/>
      <c r="F36" s="609"/>
      <c r="G36" s="609"/>
      <c r="H36" s="609"/>
      <c r="I36" s="609"/>
      <c r="J36" s="609"/>
      <c r="K36" s="609"/>
      <c r="L36" s="609"/>
      <c r="M36" s="609"/>
      <c r="N36" s="609"/>
      <c r="O36" s="609"/>
      <c r="P36" s="609"/>
      <c r="Q36" s="610"/>
      <c r="R36" s="611" t="s">
        <v>229</v>
      </c>
      <c r="S36" s="612"/>
      <c r="T36" s="612"/>
      <c r="U36" s="612"/>
      <c r="V36" s="612"/>
      <c r="W36" s="612"/>
      <c r="X36" s="612"/>
      <c r="Y36" s="613"/>
      <c r="Z36" s="614" t="s">
        <v>123</v>
      </c>
      <c r="AA36" s="614"/>
      <c r="AB36" s="614"/>
      <c r="AC36" s="614"/>
      <c r="AD36" s="615" t="s">
        <v>229</v>
      </c>
      <c r="AE36" s="615"/>
      <c r="AF36" s="615"/>
      <c r="AG36" s="615"/>
      <c r="AH36" s="615"/>
      <c r="AI36" s="615"/>
      <c r="AJ36" s="615"/>
      <c r="AK36" s="615"/>
      <c r="AL36" s="616" t="s">
        <v>229</v>
      </c>
      <c r="AM36" s="617"/>
      <c r="AN36" s="617"/>
      <c r="AO36" s="618"/>
      <c r="AQ36" s="676" t="s">
        <v>325</v>
      </c>
      <c r="AR36" s="677"/>
      <c r="AS36" s="677"/>
      <c r="AT36" s="677"/>
      <c r="AU36" s="677"/>
      <c r="AV36" s="677"/>
      <c r="AW36" s="677"/>
      <c r="AX36" s="677"/>
      <c r="AY36" s="678"/>
      <c r="AZ36" s="611">
        <v>226514</v>
      </c>
      <c r="BA36" s="612"/>
      <c r="BB36" s="612"/>
      <c r="BC36" s="612"/>
      <c r="BD36" s="640"/>
      <c r="BE36" s="640"/>
      <c r="BF36" s="658"/>
      <c r="BG36" s="608" t="s">
        <v>326</v>
      </c>
      <c r="BH36" s="609"/>
      <c r="BI36" s="609"/>
      <c r="BJ36" s="609"/>
      <c r="BK36" s="609"/>
      <c r="BL36" s="609"/>
      <c r="BM36" s="609"/>
      <c r="BN36" s="609"/>
      <c r="BO36" s="609"/>
      <c r="BP36" s="609"/>
      <c r="BQ36" s="609"/>
      <c r="BR36" s="609"/>
      <c r="BS36" s="609"/>
      <c r="BT36" s="609"/>
      <c r="BU36" s="610"/>
      <c r="BV36" s="611">
        <v>43316</v>
      </c>
      <c r="BW36" s="612"/>
      <c r="BX36" s="612"/>
      <c r="BY36" s="612"/>
      <c r="BZ36" s="612"/>
      <c r="CA36" s="612"/>
      <c r="CB36" s="621"/>
      <c r="CD36" s="608" t="s">
        <v>327</v>
      </c>
      <c r="CE36" s="609"/>
      <c r="CF36" s="609"/>
      <c r="CG36" s="609"/>
      <c r="CH36" s="609"/>
      <c r="CI36" s="609"/>
      <c r="CJ36" s="609"/>
      <c r="CK36" s="609"/>
      <c r="CL36" s="609"/>
      <c r="CM36" s="609"/>
      <c r="CN36" s="609"/>
      <c r="CO36" s="609"/>
      <c r="CP36" s="609"/>
      <c r="CQ36" s="610"/>
      <c r="CR36" s="611">
        <v>1122704</v>
      </c>
      <c r="CS36" s="612"/>
      <c r="CT36" s="612"/>
      <c r="CU36" s="612"/>
      <c r="CV36" s="612"/>
      <c r="CW36" s="612"/>
      <c r="CX36" s="612"/>
      <c r="CY36" s="613"/>
      <c r="CZ36" s="616">
        <v>20.100000000000001</v>
      </c>
      <c r="DA36" s="638"/>
      <c r="DB36" s="638"/>
      <c r="DC36" s="642"/>
      <c r="DD36" s="620">
        <v>363435</v>
      </c>
      <c r="DE36" s="612"/>
      <c r="DF36" s="612"/>
      <c r="DG36" s="612"/>
      <c r="DH36" s="612"/>
      <c r="DI36" s="612"/>
      <c r="DJ36" s="612"/>
      <c r="DK36" s="613"/>
      <c r="DL36" s="620">
        <v>282793</v>
      </c>
      <c r="DM36" s="612"/>
      <c r="DN36" s="612"/>
      <c r="DO36" s="612"/>
      <c r="DP36" s="612"/>
      <c r="DQ36" s="612"/>
      <c r="DR36" s="612"/>
      <c r="DS36" s="612"/>
      <c r="DT36" s="612"/>
      <c r="DU36" s="612"/>
      <c r="DV36" s="613"/>
      <c r="DW36" s="616">
        <v>10.9</v>
      </c>
      <c r="DX36" s="638"/>
      <c r="DY36" s="638"/>
      <c r="DZ36" s="638"/>
      <c r="EA36" s="638"/>
      <c r="EB36" s="638"/>
      <c r="EC36" s="639"/>
    </row>
    <row r="37" spans="2:133" ht="11.25" customHeight="1">
      <c r="B37" s="608" t="s">
        <v>328</v>
      </c>
      <c r="C37" s="609"/>
      <c r="D37" s="609"/>
      <c r="E37" s="609"/>
      <c r="F37" s="609"/>
      <c r="G37" s="609"/>
      <c r="H37" s="609"/>
      <c r="I37" s="609"/>
      <c r="J37" s="609"/>
      <c r="K37" s="609"/>
      <c r="L37" s="609"/>
      <c r="M37" s="609"/>
      <c r="N37" s="609"/>
      <c r="O37" s="609"/>
      <c r="P37" s="609"/>
      <c r="Q37" s="610"/>
      <c r="R37" s="611">
        <v>106900</v>
      </c>
      <c r="S37" s="612"/>
      <c r="T37" s="612"/>
      <c r="U37" s="612"/>
      <c r="V37" s="612"/>
      <c r="W37" s="612"/>
      <c r="X37" s="612"/>
      <c r="Y37" s="613"/>
      <c r="Z37" s="614">
        <v>1.8</v>
      </c>
      <c r="AA37" s="614"/>
      <c r="AB37" s="614"/>
      <c r="AC37" s="614"/>
      <c r="AD37" s="615" t="s">
        <v>229</v>
      </c>
      <c r="AE37" s="615"/>
      <c r="AF37" s="615"/>
      <c r="AG37" s="615"/>
      <c r="AH37" s="615"/>
      <c r="AI37" s="615"/>
      <c r="AJ37" s="615"/>
      <c r="AK37" s="615"/>
      <c r="AL37" s="616" t="s">
        <v>229</v>
      </c>
      <c r="AM37" s="617"/>
      <c r="AN37" s="617"/>
      <c r="AO37" s="618"/>
      <c r="AQ37" s="676" t="s">
        <v>329</v>
      </c>
      <c r="AR37" s="677"/>
      <c r="AS37" s="677"/>
      <c r="AT37" s="677"/>
      <c r="AU37" s="677"/>
      <c r="AV37" s="677"/>
      <c r="AW37" s="677"/>
      <c r="AX37" s="677"/>
      <c r="AY37" s="678"/>
      <c r="AZ37" s="611">
        <v>65170</v>
      </c>
      <c r="BA37" s="612"/>
      <c r="BB37" s="612"/>
      <c r="BC37" s="612"/>
      <c r="BD37" s="640"/>
      <c r="BE37" s="640"/>
      <c r="BF37" s="658"/>
      <c r="BG37" s="608" t="s">
        <v>330</v>
      </c>
      <c r="BH37" s="609"/>
      <c r="BI37" s="609"/>
      <c r="BJ37" s="609"/>
      <c r="BK37" s="609"/>
      <c r="BL37" s="609"/>
      <c r="BM37" s="609"/>
      <c r="BN37" s="609"/>
      <c r="BO37" s="609"/>
      <c r="BP37" s="609"/>
      <c r="BQ37" s="609"/>
      <c r="BR37" s="609"/>
      <c r="BS37" s="609"/>
      <c r="BT37" s="609"/>
      <c r="BU37" s="610"/>
      <c r="BV37" s="611">
        <v>778</v>
      </c>
      <c r="BW37" s="612"/>
      <c r="BX37" s="612"/>
      <c r="BY37" s="612"/>
      <c r="BZ37" s="612"/>
      <c r="CA37" s="612"/>
      <c r="CB37" s="621"/>
      <c r="CD37" s="608" t="s">
        <v>331</v>
      </c>
      <c r="CE37" s="609"/>
      <c r="CF37" s="609"/>
      <c r="CG37" s="609"/>
      <c r="CH37" s="609"/>
      <c r="CI37" s="609"/>
      <c r="CJ37" s="609"/>
      <c r="CK37" s="609"/>
      <c r="CL37" s="609"/>
      <c r="CM37" s="609"/>
      <c r="CN37" s="609"/>
      <c r="CO37" s="609"/>
      <c r="CP37" s="609"/>
      <c r="CQ37" s="610"/>
      <c r="CR37" s="611">
        <v>193487</v>
      </c>
      <c r="CS37" s="640"/>
      <c r="CT37" s="640"/>
      <c r="CU37" s="640"/>
      <c r="CV37" s="640"/>
      <c r="CW37" s="640"/>
      <c r="CX37" s="640"/>
      <c r="CY37" s="641"/>
      <c r="CZ37" s="616">
        <v>3.5</v>
      </c>
      <c r="DA37" s="638"/>
      <c r="DB37" s="638"/>
      <c r="DC37" s="642"/>
      <c r="DD37" s="620">
        <v>185963</v>
      </c>
      <c r="DE37" s="640"/>
      <c r="DF37" s="640"/>
      <c r="DG37" s="640"/>
      <c r="DH37" s="640"/>
      <c r="DI37" s="640"/>
      <c r="DJ37" s="640"/>
      <c r="DK37" s="641"/>
      <c r="DL37" s="620">
        <v>173203</v>
      </c>
      <c r="DM37" s="640"/>
      <c r="DN37" s="640"/>
      <c r="DO37" s="640"/>
      <c r="DP37" s="640"/>
      <c r="DQ37" s="640"/>
      <c r="DR37" s="640"/>
      <c r="DS37" s="640"/>
      <c r="DT37" s="640"/>
      <c r="DU37" s="640"/>
      <c r="DV37" s="641"/>
      <c r="DW37" s="616">
        <v>6.7</v>
      </c>
      <c r="DX37" s="638"/>
      <c r="DY37" s="638"/>
      <c r="DZ37" s="638"/>
      <c r="EA37" s="638"/>
      <c r="EB37" s="638"/>
      <c r="EC37" s="639"/>
    </row>
    <row r="38" spans="2:133" ht="11.25" customHeight="1">
      <c r="B38" s="628" t="s">
        <v>332</v>
      </c>
      <c r="C38" s="629"/>
      <c r="D38" s="629"/>
      <c r="E38" s="629"/>
      <c r="F38" s="629"/>
      <c r="G38" s="629"/>
      <c r="H38" s="629"/>
      <c r="I38" s="629"/>
      <c r="J38" s="629"/>
      <c r="K38" s="629"/>
      <c r="L38" s="629"/>
      <c r="M38" s="629"/>
      <c r="N38" s="629"/>
      <c r="O38" s="629"/>
      <c r="P38" s="629"/>
      <c r="Q38" s="630"/>
      <c r="R38" s="679">
        <v>5830634</v>
      </c>
      <c r="S38" s="680"/>
      <c r="T38" s="680"/>
      <c r="U38" s="680"/>
      <c r="V38" s="680"/>
      <c r="W38" s="680"/>
      <c r="X38" s="680"/>
      <c r="Y38" s="681"/>
      <c r="Z38" s="682">
        <v>100</v>
      </c>
      <c r="AA38" s="682"/>
      <c r="AB38" s="682"/>
      <c r="AC38" s="682"/>
      <c r="AD38" s="683">
        <v>2476527</v>
      </c>
      <c r="AE38" s="683"/>
      <c r="AF38" s="683"/>
      <c r="AG38" s="683"/>
      <c r="AH38" s="683"/>
      <c r="AI38" s="683"/>
      <c r="AJ38" s="683"/>
      <c r="AK38" s="683"/>
      <c r="AL38" s="684">
        <v>100</v>
      </c>
      <c r="AM38" s="670"/>
      <c r="AN38" s="670"/>
      <c r="AO38" s="685"/>
      <c r="AQ38" s="676" t="s">
        <v>333</v>
      </c>
      <c r="AR38" s="677"/>
      <c r="AS38" s="677"/>
      <c r="AT38" s="677"/>
      <c r="AU38" s="677"/>
      <c r="AV38" s="677"/>
      <c r="AW38" s="677"/>
      <c r="AX38" s="677"/>
      <c r="AY38" s="678"/>
      <c r="AZ38" s="611">
        <v>16660</v>
      </c>
      <c r="BA38" s="612"/>
      <c r="BB38" s="612"/>
      <c r="BC38" s="612"/>
      <c r="BD38" s="640"/>
      <c r="BE38" s="640"/>
      <c r="BF38" s="658"/>
      <c r="BG38" s="608" t="s">
        <v>334</v>
      </c>
      <c r="BH38" s="609"/>
      <c r="BI38" s="609"/>
      <c r="BJ38" s="609"/>
      <c r="BK38" s="609"/>
      <c r="BL38" s="609"/>
      <c r="BM38" s="609"/>
      <c r="BN38" s="609"/>
      <c r="BO38" s="609"/>
      <c r="BP38" s="609"/>
      <c r="BQ38" s="609"/>
      <c r="BR38" s="609"/>
      <c r="BS38" s="609"/>
      <c r="BT38" s="609"/>
      <c r="BU38" s="610"/>
      <c r="BV38" s="611">
        <v>1342</v>
      </c>
      <c r="BW38" s="612"/>
      <c r="BX38" s="612"/>
      <c r="BY38" s="612"/>
      <c r="BZ38" s="612"/>
      <c r="CA38" s="612"/>
      <c r="CB38" s="621"/>
      <c r="CD38" s="608" t="s">
        <v>335</v>
      </c>
      <c r="CE38" s="609"/>
      <c r="CF38" s="609"/>
      <c r="CG38" s="609"/>
      <c r="CH38" s="609"/>
      <c r="CI38" s="609"/>
      <c r="CJ38" s="609"/>
      <c r="CK38" s="609"/>
      <c r="CL38" s="609"/>
      <c r="CM38" s="609"/>
      <c r="CN38" s="609"/>
      <c r="CO38" s="609"/>
      <c r="CP38" s="609"/>
      <c r="CQ38" s="610"/>
      <c r="CR38" s="611">
        <v>510546</v>
      </c>
      <c r="CS38" s="612"/>
      <c r="CT38" s="612"/>
      <c r="CU38" s="612"/>
      <c r="CV38" s="612"/>
      <c r="CW38" s="612"/>
      <c r="CX38" s="612"/>
      <c r="CY38" s="613"/>
      <c r="CZ38" s="616">
        <v>9.1</v>
      </c>
      <c r="DA38" s="638"/>
      <c r="DB38" s="638"/>
      <c r="DC38" s="642"/>
      <c r="DD38" s="620">
        <v>465664</v>
      </c>
      <c r="DE38" s="612"/>
      <c r="DF38" s="612"/>
      <c r="DG38" s="612"/>
      <c r="DH38" s="612"/>
      <c r="DI38" s="612"/>
      <c r="DJ38" s="612"/>
      <c r="DK38" s="613"/>
      <c r="DL38" s="620">
        <v>411777</v>
      </c>
      <c r="DM38" s="612"/>
      <c r="DN38" s="612"/>
      <c r="DO38" s="612"/>
      <c r="DP38" s="612"/>
      <c r="DQ38" s="612"/>
      <c r="DR38" s="612"/>
      <c r="DS38" s="612"/>
      <c r="DT38" s="612"/>
      <c r="DU38" s="612"/>
      <c r="DV38" s="613"/>
      <c r="DW38" s="616">
        <v>15.9</v>
      </c>
      <c r="DX38" s="638"/>
      <c r="DY38" s="638"/>
      <c r="DZ38" s="638"/>
      <c r="EA38" s="638"/>
      <c r="EB38" s="638"/>
      <c r="EC38" s="639"/>
    </row>
    <row r="39" spans="2:133" ht="11.25" customHeight="1">
      <c r="AQ39" s="676" t="s">
        <v>336</v>
      </c>
      <c r="AR39" s="677"/>
      <c r="AS39" s="677"/>
      <c r="AT39" s="677"/>
      <c r="AU39" s="677"/>
      <c r="AV39" s="677"/>
      <c r="AW39" s="677"/>
      <c r="AX39" s="677"/>
      <c r="AY39" s="678"/>
      <c r="AZ39" s="611" t="s">
        <v>123</v>
      </c>
      <c r="BA39" s="612"/>
      <c r="BB39" s="612"/>
      <c r="BC39" s="612"/>
      <c r="BD39" s="640"/>
      <c r="BE39" s="640"/>
      <c r="BF39" s="658"/>
      <c r="BG39" s="650" t="s">
        <v>337</v>
      </c>
      <c r="BH39" s="651"/>
      <c r="BI39" s="651"/>
      <c r="BJ39" s="651"/>
      <c r="BK39" s="651"/>
      <c r="BL39" s="203"/>
      <c r="BM39" s="609" t="s">
        <v>338</v>
      </c>
      <c r="BN39" s="609"/>
      <c r="BO39" s="609"/>
      <c r="BP39" s="609"/>
      <c r="BQ39" s="609"/>
      <c r="BR39" s="609"/>
      <c r="BS39" s="609"/>
      <c r="BT39" s="609"/>
      <c r="BU39" s="610"/>
      <c r="BV39" s="611">
        <v>124</v>
      </c>
      <c r="BW39" s="612"/>
      <c r="BX39" s="612"/>
      <c r="BY39" s="612"/>
      <c r="BZ39" s="612"/>
      <c r="CA39" s="612"/>
      <c r="CB39" s="621"/>
      <c r="CD39" s="608" t="s">
        <v>339</v>
      </c>
      <c r="CE39" s="609"/>
      <c r="CF39" s="609"/>
      <c r="CG39" s="609"/>
      <c r="CH39" s="609"/>
      <c r="CI39" s="609"/>
      <c r="CJ39" s="609"/>
      <c r="CK39" s="609"/>
      <c r="CL39" s="609"/>
      <c r="CM39" s="609"/>
      <c r="CN39" s="609"/>
      <c r="CO39" s="609"/>
      <c r="CP39" s="609"/>
      <c r="CQ39" s="610"/>
      <c r="CR39" s="611">
        <v>792090</v>
      </c>
      <c r="CS39" s="640"/>
      <c r="CT39" s="640"/>
      <c r="CU39" s="640"/>
      <c r="CV39" s="640"/>
      <c r="CW39" s="640"/>
      <c r="CX39" s="640"/>
      <c r="CY39" s="641"/>
      <c r="CZ39" s="616">
        <v>14.1</v>
      </c>
      <c r="DA39" s="638"/>
      <c r="DB39" s="638"/>
      <c r="DC39" s="642"/>
      <c r="DD39" s="620">
        <v>489033</v>
      </c>
      <c r="DE39" s="640"/>
      <c r="DF39" s="640"/>
      <c r="DG39" s="640"/>
      <c r="DH39" s="640"/>
      <c r="DI39" s="640"/>
      <c r="DJ39" s="640"/>
      <c r="DK39" s="641"/>
      <c r="DL39" s="620" t="s">
        <v>229</v>
      </c>
      <c r="DM39" s="640"/>
      <c r="DN39" s="640"/>
      <c r="DO39" s="640"/>
      <c r="DP39" s="640"/>
      <c r="DQ39" s="640"/>
      <c r="DR39" s="640"/>
      <c r="DS39" s="640"/>
      <c r="DT39" s="640"/>
      <c r="DU39" s="640"/>
      <c r="DV39" s="641"/>
      <c r="DW39" s="616" t="s">
        <v>123</v>
      </c>
      <c r="DX39" s="638"/>
      <c r="DY39" s="638"/>
      <c r="DZ39" s="638"/>
      <c r="EA39" s="638"/>
      <c r="EB39" s="638"/>
      <c r="EC39" s="639"/>
    </row>
    <row r="40" spans="2:133" ht="11.25" customHeight="1">
      <c r="AQ40" s="676" t="s">
        <v>340</v>
      </c>
      <c r="AR40" s="677"/>
      <c r="AS40" s="677"/>
      <c r="AT40" s="677"/>
      <c r="AU40" s="677"/>
      <c r="AV40" s="677"/>
      <c r="AW40" s="677"/>
      <c r="AX40" s="677"/>
      <c r="AY40" s="678"/>
      <c r="AZ40" s="611">
        <v>73194</v>
      </c>
      <c r="BA40" s="612"/>
      <c r="BB40" s="612"/>
      <c r="BC40" s="612"/>
      <c r="BD40" s="640"/>
      <c r="BE40" s="640"/>
      <c r="BF40" s="658"/>
      <c r="BG40" s="650"/>
      <c r="BH40" s="651"/>
      <c r="BI40" s="651"/>
      <c r="BJ40" s="651"/>
      <c r="BK40" s="651"/>
      <c r="BL40" s="203"/>
      <c r="BM40" s="609" t="s">
        <v>341</v>
      </c>
      <c r="BN40" s="609"/>
      <c r="BO40" s="609"/>
      <c r="BP40" s="609"/>
      <c r="BQ40" s="609"/>
      <c r="BR40" s="609"/>
      <c r="BS40" s="609"/>
      <c r="BT40" s="609"/>
      <c r="BU40" s="610"/>
      <c r="BV40" s="611">
        <v>120</v>
      </c>
      <c r="BW40" s="612"/>
      <c r="BX40" s="612"/>
      <c r="BY40" s="612"/>
      <c r="BZ40" s="612"/>
      <c r="CA40" s="612"/>
      <c r="CB40" s="621"/>
      <c r="CD40" s="608" t="s">
        <v>342</v>
      </c>
      <c r="CE40" s="609"/>
      <c r="CF40" s="609"/>
      <c r="CG40" s="609"/>
      <c r="CH40" s="609"/>
      <c r="CI40" s="609"/>
      <c r="CJ40" s="609"/>
      <c r="CK40" s="609"/>
      <c r="CL40" s="609"/>
      <c r="CM40" s="609"/>
      <c r="CN40" s="609"/>
      <c r="CO40" s="609"/>
      <c r="CP40" s="609"/>
      <c r="CQ40" s="610"/>
      <c r="CR40" s="611">
        <v>6000</v>
      </c>
      <c r="CS40" s="612"/>
      <c r="CT40" s="612"/>
      <c r="CU40" s="612"/>
      <c r="CV40" s="612"/>
      <c r="CW40" s="612"/>
      <c r="CX40" s="612"/>
      <c r="CY40" s="613"/>
      <c r="CZ40" s="616">
        <v>0.1</v>
      </c>
      <c r="DA40" s="638"/>
      <c r="DB40" s="638"/>
      <c r="DC40" s="642"/>
      <c r="DD40" s="620" t="s">
        <v>229</v>
      </c>
      <c r="DE40" s="612"/>
      <c r="DF40" s="612"/>
      <c r="DG40" s="612"/>
      <c r="DH40" s="612"/>
      <c r="DI40" s="612"/>
      <c r="DJ40" s="612"/>
      <c r="DK40" s="613"/>
      <c r="DL40" s="620" t="s">
        <v>123</v>
      </c>
      <c r="DM40" s="612"/>
      <c r="DN40" s="612"/>
      <c r="DO40" s="612"/>
      <c r="DP40" s="612"/>
      <c r="DQ40" s="612"/>
      <c r="DR40" s="612"/>
      <c r="DS40" s="612"/>
      <c r="DT40" s="612"/>
      <c r="DU40" s="612"/>
      <c r="DV40" s="613"/>
      <c r="DW40" s="616" t="s">
        <v>123</v>
      </c>
      <c r="DX40" s="638"/>
      <c r="DY40" s="638"/>
      <c r="DZ40" s="638"/>
      <c r="EA40" s="638"/>
      <c r="EB40" s="638"/>
      <c r="EC40" s="639"/>
    </row>
    <row r="41" spans="2:133" ht="11.25" customHeight="1">
      <c r="AQ41" s="686" t="s">
        <v>343</v>
      </c>
      <c r="AR41" s="687"/>
      <c r="AS41" s="687"/>
      <c r="AT41" s="687"/>
      <c r="AU41" s="687"/>
      <c r="AV41" s="687"/>
      <c r="AW41" s="687"/>
      <c r="AX41" s="687"/>
      <c r="AY41" s="688"/>
      <c r="AZ41" s="679">
        <v>194178</v>
      </c>
      <c r="BA41" s="680"/>
      <c r="BB41" s="680"/>
      <c r="BC41" s="680"/>
      <c r="BD41" s="669"/>
      <c r="BE41" s="669"/>
      <c r="BF41" s="671"/>
      <c r="BG41" s="652"/>
      <c r="BH41" s="653"/>
      <c r="BI41" s="653"/>
      <c r="BJ41" s="653"/>
      <c r="BK41" s="653"/>
      <c r="BL41" s="204"/>
      <c r="BM41" s="629" t="s">
        <v>344</v>
      </c>
      <c r="BN41" s="629"/>
      <c r="BO41" s="629"/>
      <c r="BP41" s="629"/>
      <c r="BQ41" s="629"/>
      <c r="BR41" s="629"/>
      <c r="BS41" s="629"/>
      <c r="BT41" s="629"/>
      <c r="BU41" s="630"/>
      <c r="BV41" s="679">
        <v>307</v>
      </c>
      <c r="BW41" s="680"/>
      <c r="BX41" s="680"/>
      <c r="BY41" s="680"/>
      <c r="BZ41" s="680"/>
      <c r="CA41" s="680"/>
      <c r="CB41" s="689"/>
      <c r="CD41" s="608" t="s">
        <v>345</v>
      </c>
      <c r="CE41" s="609"/>
      <c r="CF41" s="609"/>
      <c r="CG41" s="609"/>
      <c r="CH41" s="609"/>
      <c r="CI41" s="609"/>
      <c r="CJ41" s="609"/>
      <c r="CK41" s="609"/>
      <c r="CL41" s="609"/>
      <c r="CM41" s="609"/>
      <c r="CN41" s="609"/>
      <c r="CO41" s="609"/>
      <c r="CP41" s="609"/>
      <c r="CQ41" s="610"/>
      <c r="CR41" s="611" t="s">
        <v>123</v>
      </c>
      <c r="CS41" s="640"/>
      <c r="CT41" s="640"/>
      <c r="CU41" s="640"/>
      <c r="CV41" s="640"/>
      <c r="CW41" s="640"/>
      <c r="CX41" s="640"/>
      <c r="CY41" s="641"/>
      <c r="CZ41" s="616" t="s">
        <v>229</v>
      </c>
      <c r="DA41" s="638"/>
      <c r="DB41" s="638"/>
      <c r="DC41" s="642"/>
      <c r="DD41" s="620" t="s">
        <v>123</v>
      </c>
      <c r="DE41" s="640"/>
      <c r="DF41" s="640"/>
      <c r="DG41" s="640"/>
      <c r="DH41" s="640"/>
      <c r="DI41" s="640"/>
      <c r="DJ41" s="640"/>
      <c r="DK41" s="641"/>
      <c r="DL41" s="690"/>
      <c r="DM41" s="691"/>
      <c r="DN41" s="691"/>
      <c r="DO41" s="691"/>
      <c r="DP41" s="691"/>
      <c r="DQ41" s="691"/>
      <c r="DR41" s="691"/>
      <c r="DS41" s="691"/>
      <c r="DT41" s="691"/>
      <c r="DU41" s="691"/>
      <c r="DV41" s="692"/>
      <c r="DW41" s="693"/>
      <c r="DX41" s="694"/>
      <c r="DY41" s="694"/>
      <c r="DZ41" s="694"/>
      <c r="EA41" s="694"/>
      <c r="EB41" s="694"/>
      <c r="EC41" s="695"/>
    </row>
    <row r="42" spans="2:133" ht="11.25" customHeight="1">
      <c r="B42" s="194" t="s">
        <v>346</v>
      </c>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CD42" s="608" t="s">
        <v>347</v>
      </c>
      <c r="CE42" s="609"/>
      <c r="CF42" s="609"/>
      <c r="CG42" s="609"/>
      <c r="CH42" s="609"/>
      <c r="CI42" s="609"/>
      <c r="CJ42" s="609"/>
      <c r="CK42" s="609"/>
      <c r="CL42" s="609"/>
      <c r="CM42" s="609"/>
      <c r="CN42" s="609"/>
      <c r="CO42" s="609"/>
      <c r="CP42" s="609"/>
      <c r="CQ42" s="610"/>
      <c r="CR42" s="611">
        <v>823478</v>
      </c>
      <c r="CS42" s="612"/>
      <c r="CT42" s="612"/>
      <c r="CU42" s="612"/>
      <c r="CV42" s="612"/>
      <c r="CW42" s="612"/>
      <c r="CX42" s="612"/>
      <c r="CY42" s="613"/>
      <c r="CZ42" s="616">
        <v>14.7</v>
      </c>
      <c r="DA42" s="617"/>
      <c r="DB42" s="617"/>
      <c r="DC42" s="696"/>
      <c r="DD42" s="620">
        <v>98271</v>
      </c>
      <c r="DE42" s="612"/>
      <c r="DF42" s="612"/>
      <c r="DG42" s="612"/>
      <c r="DH42" s="612"/>
      <c r="DI42" s="612"/>
      <c r="DJ42" s="612"/>
      <c r="DK42" s="613"/>
      <c r="DL42" s="690"/>
      <c r="DM42" s="691"/>
      <c r="DN42" s="691"/>
      <c r="DO42" s="691"/>
      <c r="DP42" s="691"/>
      <c r="DQ42" s="691"/>
      <c r="DR42" s="691"/>
      <c r="DS42" s="691"/>
      <c r="DT42" s="691"/>
      <c r="DU42" s="691"/>
      <c r="DV42" s="692"/>
      <c r="DW42" s="693"/>
      <c r="DX42" s="694"/>
      <c r="DY42" s="694"/>
      <c r="DZ42" s="694"/>
      <c r="EA42" s="694"/>
      <c r="EB42" s="694"/>
      <c r="EC42" s="695"/>
    </row>
    <row r="43" spans="2:133" ht="11.25" customHeight="1">
      <c r="B43" s="206" t="s">
        <v>348</v>
      </c>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CD43" s="608" t="s">
        <v>349</v>
      </c>
      <c r="CE43" s="609"/>
      <c r="CF43" s="609"/>
      <c r="CG43" s="609"/>
      <c r="CH43" s="609"/>
      <c r="CI43" s="609"/>
      <c r="CJ43" s="609"/>
      <c r="CK43" s="609"/>
      <c r="CL43" s="609"/>
      <c r="CM43" s="609"/>
      <c r="CN43" s="609"/>
      <c r="CO43" s="609"/>
      <c r="CP43" s="609"/>
      <c r="CQ43" s="610"/>
      <c r="CR43" s="611">
        <v>23986</v>
      </c>
      <c r="CS43" s="640"/>
      <c r="CT43" s="640"/>
      <c r="CU43" s="640"/>
      <c r="CV43" s="640"/>
      <c r="CW43" s="640"/>
      <c r="CX43" s="640"/>
      <c r="CY43" s="641"/>
      <c r="CZ43" s="616">
        <v>0.4</v>
      </c>
      <c r="DA43" s="638"/>
      <c r="DB43" s="638"/>
      <c r="DC43" s="642"/>
      <c r="DD43" s="620">
        <v>23986</v>
      </c>
      <c r="DE43" s="640"/>
      <c r="DF43" s="640"/>
      <c r="DG43" s="640"/>
      <c r="DH43" s="640"/>
      <c r="DI43" s="640"/>
      <c r="DJ43" s="640"/>
      <c r="DK43" s="641"/>
      <c r="DL43" s="690"/>
      <c r="DM43" s="691"/>
      <c r="DN43" s="691"/>
      <c r="DO43" s="691"/>
      <c r="DP43" s="691"/>
      <c r="DQ43" s="691"/>
      <c r="DR43" s="691"/>
      <c r="DS43" s="691"/>
      <c r="DT43" s="691"/>
      <c r="DU43" s="691"/>
      <c r="DV43" s="692"/>
      <c r="DW43" s="693"/>
      <c r="DX43" s="694"/>
      <c r="DY43" s="694"/>
      <c r="DZ43" s="694"/>
      <c r="EA43" s="694"/>
      <c r="EB43" s="694"/>
      <c r="EC43" s="695"/>
    </row>
    <row r="44" spans="2:133" ht="11.25" customHeight="1">
      <c r="B44" s="206" t="s">
        <v>350</v>
      </c>
      <c r="CD44" s="662" t="s">
        <v>301</v>
      </c>
      <c r="CE44" s="663"/>
      <c r="CF44" s="608" t="s">
        <v>351</v>
      </c>
      <c r="CG44" s="609"/>
      <c r="CH44" s="609"/>
      <c r="CI44" s="609"/>
      <c r="CJ44" s="609"/>
      <c r="CK44" s="609"/>
      <c r="CL44" s="609"/>
      <c r="CM44" s="609"/>
      <c r="CN44" s="609"/>
      <c r="CO44" s="609"/>
      <c r="CP44" s="609"/>
      <c r="CQ44" s="610"/>
      <c r="CR44" s="611">
        <v>681460</v>
      </c>
      <c r="CS44" s="612"/>
      <c r="CT44" s="612"/>
      <c r="CU44" s="612"/>
      <c r="CV44" s="612"/>
      <c r="CW44" s="612"/>
      <c r="CX44" s="612"/>
      <c r="CY44" s="613"/>
      <c r="CZ44" s="616">
        <v>12.2</v>
      </c>
      <c r="DA44" s="617"/>
      <c r="DB44" s="617"/>
      <c r="DC44" s="696"/>
      <c r="DD44" s="620">
        <v>68177</v>
      </c>
      <c r="DE44" s="612"/>
      <c r="DF44" s="612"/>
      <c r="DG44" s="612"/>
      <c r="DH44" s="612"/>
      <c r="DI44" s="612"/>
      <c r="DJ44" s="612"/>
      <c r="DK44" s="613"/>
      <c r="DL44" s="690"/>
      <c r="DM44" s="691"/>
      <c r="DN44" s="691"/>
      <c r="DO44" s="691"/>
      <c r="DP44" s="691"/>
      <c r="DQ44" s="691"/>
      <c r="DR44" s="691"/>
      <c r="DS44" s="691"/>
      <c r="DT44" s="691"/>
      <c r="DU44" s="691"/>
      <c r="DV44" s="692"/>
      <c r="DW44" s="693"/>
      <c r="DX44" s="694"/>
      <c r="DY44" s="694"/>
      <c r="DZ44" s="694"/>
      <c r="EA44" s="694"/>
      <c r="EB44" s="694"/>
      <c r="EC44" s="695"/>
    </row>
    <row r="45" spans="2:133" ht="11.25" customHeight="1">
      <c r="CD45" s="664"/>
      <c r="CE45" s="665"/>
      <c r="CF45" s="608" t="s">
        <v>352</v>
      </c>
      <c r="CG45" s="609"/>
      <c r="CH45" s="609"/>
      <c r="CI45" s="609"/>
      <c r="CJ45" s="609"/>
      <c r="CK45" s="609"/>
      <c r="CL45" s="609"/>
      <c r="CM45" s="609"/>
      <c r="CN45" s="609"/>
      <c r="CO45" s="609"/>
      <c r="CP45" s="609"/>
      <c r="CQ45" s="610"/>
      <c r="CR45" s="611">
        <v>278470</v>
      </c>
      <c r="CS45" s="640"/>
      <c r="CT45" s="640"/>
      <c r="CU45" s="640"/>
      <c r="CV45" s="640"/>
      <c r="CW45" s="640"/>
      <c r="CX45" s="640"/>
      <c r="CY45" s="641"/>
      <c r="CZ45" s="616">
        <v>5</v>
      </c>
      <c r="DA45" s="638"/>
      <c r="DB45" s="638"/>
      <c r="DC45" s="642"/>
      <c r="DD45" s="620">
        <v>13568</v>
      </c>
      <c r="DE45" s="640"/>
      <c r="DF45" s="640"/>
      <c r="DG45" s="640"/>
      <c r="DH45" s="640"/>
      <c r="DI45" s="640"/>
      <c r="DJ45" s="640"/>
      <c r="DK45" s="641"/>
      <c r="DL45" s="690"/>
      <c r="DM45" s="691"/>
      <c r="DN45" s="691"/>
      <c r="DO45" s="691"/>
      <c r="DP45" s="691"/>
      <c r="DQ45" s="691"/>
      <c r="DR45" s="691"/>
      <c r="DS45" s="691"/>
      <c r="DT45" s="691"/>
      <c r="DU45" s="691"/>
      <c r="DV45" s="692"/>
      <c r="DW45" s="693"/>
      <c r="DX45" s="694"/>
      <c r="DY45" s="694"/>
      <c r="DZ45" s="694"/>
      <c r="EA45" s="694"/>
      <c r="EB45" s="694"/>
      <c r="EC45" s="695"/>
    </row>
    <row r="46" spans="2:133" ht="11.25" customHeight="1">
      <c r="CD46" s="664"/>
      <c r="CE46" s="665"/>
      <c r="CF46" s="608" t="s">
        <v>353</v>
      </c>
      <c r="CG46" s="609"/>
      <c r="CH46" s="609"/>
      <c r="CI46" s="609"/>
      <c r="CJ46" s="609"/>
      <c r="CK46" s="609"/>
      <c r="CL46" s="609"/>
      <c r="CM46" s="609"/>
      <c r="CN46" s="609"/>
      <c r="CO46" s="609"/>
      <c r="CP46" s="609"/>
      <c r="CQ46" s="610"/>
      <c r="CR46" s="611">
        <v>376685</v>
      </c>
      <c r="CS46" s="612"/>
      <c r="CT46" s="612"/>
      <c r="CU46" s="612"/>
      <c r="CV46" s="612"/>
      <c r="CW46" s="612"/>
      <c r="CX46" s="612"/>
      <c r="CY46" s="613"/>
      <c r="CZ46" s="616">
        <v>6.7</v>
      </c>
      <c r="DA46" s="617"/>
      <c r="DB46" s="617"/>
      <c r="DC46" s="696"/>
      <c r="DD46" s="620">
        <v>52304</v>
      </c>
      <c r="DE46" s="612"/>
      <c r="DF46" s="612"/>
      <c r="DG46" s="612"/>
      <c r="DH46" s="612"/>
      <c r="DI46" s="612"/>
      <c r="DJ46" s="612"/>
      <c r="DK46" s="613"/>
      <c r="DL46" s="690"/>
      <c r="DM46" s="691"/>
      <c r="DN46" s="691"/>
      <c r="DO46" s="691"/>
      <c r="DP46" s="691"/>
      <c r="DQ46" s="691"/>
      <c r="DR46" s="691"/>
      <c r="DS46" s="691"/>
      <c r="DT46" s="691"/>
      <c r="DU46" s="691"/>
      <c r="DV46" s="692"/>
      <c r="DW46" s="693"/>
      <c r="DX46" s="694"/>
      <c r="DY46" s="694"/>
      <c r="DZ46" s="694"/>
      <c r="EA46" s="694"/>
      <c r="EB46" s="694"/>
      <c r="EC46" s="695"/>
    </row>
    <row r="47" spans="2:133" ht="11.25" customHeight="1">
      <c r="CD47" s="664"/>
      <c r="CE47" s="665"/>
      <c r="CF47" s="608" t="s">
        <v>354</v>
      </c>
      <c r="CG47" s="609"/>
      <c r="CH47" s="609"/>
      <c r="CI47" s="609"/>
      <c r="CJ47" s="609"/>
      <c r="CK47" s="609"/>
      <c r="CL47" s="609"/>
      <c r="CM47" s="609"/>
      <c r="CN47" s="609"/>
      <c r="CO47" s="609"/>
      <c r="CP47" s="609"/>
      <c r="CQ47" s="610"/>
      <c r="CR47" s="611">
        <v>142018</v>
      </c>
      <c r="CS47" s="640"/>
      <c r="CT47" s="640"/>
      <c r="CU47" s="640"/>
      <c r="CV47" s="640"/>
      <c r="CW47" s="640"/>
      <c r="CX47" s="640"/>
      <c r="CY47" s="641"/>
      <c r="CZ47" s="616">
        <v>2.5</v>
      </c>
      <c r="DA47" s="638"/>
      <c r="DB47" s="638"/>
      <c r="DC47" s="642"/>
      <c r="DD47" s="620">
        <v>30094</v>
      </c>
      <c r="DE47" s="640"/>
      <c r="DF47" s="640"/>
      <c r="DG47" s="640"/>
      <c r="DH47" s="640"/>
      <c r="DI47" s="640"/>
      <c r="DJ47" s="640"/>
      <c r="DK47" s="641"/>
      <c r="DL47" s="690"/>
      <c r="DM47" s="691"/>
      <c r="DN47" s="691"/>
      <c r="DO47" s="691"/>
      <c r="DP47" s="691"/>
      <c r="DQ47" s="691"/>
      <c r="DR47" s="691"/>
      <c r="DS47" s="691"/>
      <c r="DT47" s="691"/>
      <c r="DU47" s="691"/>
      <c r="DV47" s="692"/>
      <c r="DW47" s="693"/>
      <c r="DX47" s="694"/>
      <c r="DY47" s="694"/>
      <c r="DZ47" s="694"/>
      <c r="EA47" s="694"/>
      <c r="EB47" s="694"/>
      <c r="EC47" s="695"/>
    </row>
    <row r="48" spans="2:133" ht="10.8">
      <c r="CD48" s="666"/>
      <c r="CE48" s="667"/>
      <c r="CF48" s="608" t="s">
        <v>355</v>
      </c>
      <c r="CG48" s="609"/>
      <c r="CH48" s="609"/>
      <c r="CI48" s="609"/>
      <c r="CJ48" s="609"/>
      <c r="CK48" s="609"/>
      <c r="CL48" s="609"/>
      <c r="CM48" s="609"/>
      <c r="CN48" s="609"/>
      <c r="CO48" s="609"/>
      <c r="CP48" s="609"/>
      <c r="CQ48" s="610"/>
      <c r="CR48" s="611" t="s">
        <v>123</v>
      </c>
      <c r="CS48" s="612"/>
      <c r="CT48" s="612"/>
      <c r="CU48" s="612"/>
      <c r="CV48" s="612"/>
      <c r="CW48" s="612"/>
      <c r="CX48" s="612"/>
      <c r="CY48" s="613"/>
      <c r="CZ48" s="616" t="s">
        <v>123</v>
      </c>
      <c r="DA48" s="617"/>
      <c r="DB48" s="617"/>
      <c r="DC48" s="696"/>
      <c r="DD48" s="620" t="s">
        <v>123</v>
      </c>
      <c r="DE48" s="612"/>
      <c r="DF48" s="612"/>
      <c r="DG48" s="612"/>
      <c r="DH48" s="612"/>
      <c r="DI48" s="612"/>
      <c r="DJ48" s="612"/>
      <c r="DK48" s="613"/>
      <c r="DL48" s="690"/>
      <c r="DM48" s="691"/>
      <c r="DN48" s="691"/>
      <c r="DO48" s="691"/>
      <c r="DP48" s="691"/>
      <c r="DQ48" s="691"/>
      <c r="DR48" s="691"/>
      <c r="DS48" s="691"/>
      <c r="DT48" s="691"/>
      <c r="DU48" s="691"/>
      <c r="DV48" s="692"/>
      <c r="DW48" s="693"/>
      <c r="DX48" s="694"/>
      <c r="DY48" s="694"/>
      <c r="DZ48" s="694"/>
      <c r="EA48" s="694"/>
      <c r="EB48" s="694"/>
      <c r="EC48" s="695"/>
    </row>
    <row r="49" spans="82:133" ht="11.25" customHeight="1">
      <c r="CD49" s="628" t="s">
        <v>356</v>
      </c>
      <c r="CE49" s="629"/>
      <c r="CF49" s="629"/>
      <c r="CG49" s="629"/>
      <c r="CH49" s="629"/>
      <c r="CI49" s="629"/>
      <c r="CJ49" s="629"/>
      <c r="CK49" s="629"/>
      <c r="CL49" s="629"/>
      <c r="CM49" s="629"/>
      <c r="CN49" s="629"/>
      <c r="CO49" s="629"/>
      <c r="CP49" s="629"/>
      <c r="CQ49" s="630"/>
      <c r="CR49" s="679">
        <v>5598797</v>
      </c>
      <c r="CS49" s="669"/>
      <c r="CT49" s="669"/>
      <c r="CU49" s="669"/>
      <c r="CV49" s="669"/>
      <c r="CW49" s="669"/>
      <c r="CX49" s="669"/>
      <c r="CY49" s="697"/>
      <c r="CZ49" s="684">
        <v>100</v>
      </c>
      <c r="DA49" s="698"/>
      <c r="DB49" s="698"/>
      <c r="DC49" s="699"/>
      <c r="DD49" s="700">
        <v>3215125</v>
      </c>
      <c r="DE49" s="669"/>
      <c r="DF49" s="669"/>
      <c r="DG49" s="669"/>
      <c r="DH49" s="669"/>
      <c r="DI49" s="669"/>
      <c r="DJ49" s="669"/>
      <c r="DK49" s="697"/>
      <c r="DL49" s="701"/>
      <c r="DM49" s="702"/>
      <c r="DN49" s="702"/>
      <c r="DO49" s="702"/>
      <c r="DP49" s="702"/>
      <c r="DQ49" s="702"/>
      <c r="DR49" s="702"/>
      <c r="DS49" s="702"/>
      <c r="DT49" s="702"/>
      <c r="DU49" s="702"/>
      <c r="DV49" s="703"/>
      <c r="DW49" s="704"/>
      <c r="DX49" s="705"/>
      <c r="DY49" s="705"/>
      <c r="DZ49" s="705"/>
      <c r="EA49" s="705"/>
      <c r="EB49" s="705"/>
      <c r="EC49" s="706"/>
    </row>
    <row r="50" spans="82:133" ht="10.8" hidden="1"/>
    <row r="51" spans="82:133" ht="10.8" hidden="1"/>
    <row r="52" spans="82:133" ht="10.8" hidden="1"/>
    <row r="53" spans="82:133" ht="10.8" hidden="1"/>
  </sheetData>
  <sheetProtection algorithmName="SHA-512" hashValue="xp/3SJdqyPk19CluKbH4mMav2EgMe0rPNvabTyYHiVOlrV7/xrMWSZ8VNBzI9twNVBJ3btPdiTLfL0RmuZhKLA==" saltValue="+dKbDPPf4ezMxMFl/ECQK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25" zoomScaleNormal="25" zoomScaleSheetLayoutView="70" workbookViewId="0">
      <selection activeCell="Q31" sqref="Q31:U31"/>
    </sheetView>
  </sheetViews>
  <sheetFormatPr defaultColWidth="0" defaultRowHeight="13.2" zeroHeight="1"/>
  <cols>
    <col min="1" max="130" width="2.77734375" style="212" customWidth="1"/>
    <col min="131" max="131" width="1.6640625" style="212" customWidth="1"/>
    <col min="132" max="16384" width="9" style="212" hidden="1"/>
  </cols>
  <sheetData>
    <row r="1" spans="1:131" ht="11.25" customHeight="1" thickBot="1">
      <c r="A1" s="208"/>
      <c r="B1" s="208"/>
      <c r="C1" s="208"/>
      <c r="D1" s="208"/>
      <c r="E1" s="208"/>
      <c r="F1" s="208"/>
      <c r="G1" s="208"/>
      <c r="H1" s="208"/>
      <c r="I1" s="208"/>
      <c r="J1" s="208"/>
      <c r="K1" s="208"/>
      <c r="L1" s="208"/>
      <c r="M1" s="208"/>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209"/>
      <c r="DD1" s="209"/>
      <c r="DE1" s="209"/>
      <c r="DF1" s="209"/>
      <c r="DG1" s="209"/>
      <c r="DH1" s="209"/>
      <c r="DI1" s="209"/>
      <c r="DJ1" s="209"/>
      <c r="DK1" s="209"/>
      <c r="DL1" s="209"/>
      <c r="DM1" s="209"/>
      <c r="DN1" s="209"/>
      <c r="DO1" s="209"/>
      <c r="DP1" s="209"/>
      <c r="DQ1" s="210"/>
      <c r="DR1" s="210"/>
      <c r="DS1" s="210"/>
      <c r="DT1" s="210"/>
      <c r="DU1" s="210"/>
      <c r="DV1" s="210"/>
      <c r="DW1" s="210"/>
      <c r="DX1" s="210"/>
      <c r="DY1" s="210"/>
      <c r="DZ1" s="210"/>
      <c r="EA1" s="211"/>
    </row>
    <row r="2" spans="1:131" ht="26.25" customHeight="1" thickBot="1">
      <c r="A2" s="213" t="s">
        <v>357</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209"/>
      <c r="AW2" s="209"/>
      <c r="AX2" s="209"/>
      <c r="AY2" s="209"/>
      <c r="AZ2" s="209"/>
      <c r="BA2" s="209"/>
      <c r="BB2" s="209"/>
      <c r="BC2" s="209"/>
      <c r="BD2" s="209"/>
      <c r="BE2" s="209"/>
      <c r="BF2" s="209"/>
      <c r="BG2" s="209"/>
      <c r="BH2" s="209"/>
      <c r="BI2" s="209"/>
      <c r="BJ2" s="209"/>
      <c r="BK2" s="209"/>
      <c r="BL2" s="209"/>
      <c r="BM2" s="209"/>
      <c r="BN2" s="209"/>
      <c r="BO2" s="209"/>
      <c r="BP2" s="209"/>
      <c r="BQ2" s="209"/>
      <c r="BR2" s="209"/>
      <c r="BS2" s="209"/>
      <c r="BT2" s="209"/>
      <c r="BU2" s="209"/>
      <c r="BV2" s="209"/>
      <c r="BW2" s="209"/>
      <c r="BX2" s="209"/>
      <c r="BY2" s="209"/>
      <c r="BZ2" s="209"/>
      <c r="CA2" s="209"/>
      <c r="CB2" s="209"/>
      <c r="CC2" s="209"/>
      <c r="CD2" s="209"/>
      <c r="CE2" s="209"/>
      <c r="CF2" s="209"/>
      <c r="CG2" s="209"/>
      <c r="CH2" s="209"/>
      <c r="CI2" s="209"/>
      <c r="CJ2" s="209"/>
      <c r="CK2" s="209"/>
      <c r="CL2" s="209"/>
      <c r="CM2" s="209"/>
      <c r="CN2" s="209"/>
      <c r="CO2" s="209"/>
      <c r="CP2" s="209"/>
      <c r="CQ2" s="209"/>
      <c r="CR2" s="209"/>
      <c r="CS2" s="209"/>
      <c r="CT2" s="209"/>
      <c r="CU2" s="209"/>
      <c r="CV2" s="209"/>
      <c r="CW2" s="209"/>
      <c r="CX2" s="209"/>
      <c r="CY2" s="209"/>
      <c r="CZ2" s="209"/>
      <c r="DA2" s="209"/>
      <c r="DB2" s="209"/>
      <c r="DC2" s="209"/>
      <c r="DD2" s="209"/>
      <c r="DE2" s="209"/>
      <c r="DF2" s="209"/>
      <c r="DG2" s="209"/>
      <c r="DH2" s="209"/>
      <c r="DI2" s="209"/>
      <c r="DJ2" s="736" t="s">
        <v>358</v>
      </c>
      <c r="DK2" s="737"/>
      <c r="DL2" s="737"/>
      <c r="DM2" s="737"/>
      <c r="DN2" s="737"/>
      <c r="DO2" s="738"/>
      <c r="DP2" s="209"/>
      <c r="DQ2" s="736" t="s">
        <v>359</v>
      </c>
      <c r="DR2" s="737"/>
      <c r="DS2" s="737"/>
      <c r="DT2" s="737"/>
      <c r="DU2" s="737"/>
      <c r="DV2" s="737"/>
      <c r="DW2" s="737"/>
      <c r="DX2" s="737"/>
      <c r="DY2" s="737"/>
      <c r="DZ2" s="738"/>
      <c r="EA2" s="211"/>
    </row>
    <row r="3" spans="1:131" ht="11.25"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09"/>
      <c r="CW3" s="209"/>
      <c r="CX3" s="209"/>
      <c r="CY3" s="209"/>
      <c r="CZ3" s="209"/>
      <c r="DA3" s="209"/>
      <c r="DB3" s="209"/>
      <c r="DC3" s="209"/>
      <c r="DD3" s="209"/>
      <c r="DE3" s="209"/>
      <c r="DF3" s="209"/>
      <c r="DG3" s="209"/>
      <c r="DH3" s="209"/>
      <c r="DI3" s="209"/>
      <c r="DJ3" s="209"/>
      <c r="DK3" s="209"/>
      <c r="DL3" s="209"/>
      <c r="DM3" s="209"/>
      <c r="DN3" s="209"/>
      <c r="DO3" s="209"/>
      <c r="DP3" s="209"/>
      <c r="DQ3" s="209"/>
      <c r="DR3" s="209"/>
      <c r="DS3" s="209"/>
      <c r="DT3" s="209"/>
      <c r="DU3" s="209"/>
      <c r="DV3" s="209"/>
      <c r="DW3" s="209"/>
      <c r="DX3" s="209"/>
      <c r="DY3" s="209"/>
      <c r="DZ3" s="209"/>
      <c r="EA3" s="211"/>
    </row>
    <row r="4" spans="1:131" s="217" customFormat="1" ht="26.25" customHeight="1" thickBot="1">
      <c r="A4" s="739" t="s">
        <v>360</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14"/>
      <c r="BA4" s="214"/>
      <c r="BB4" s="214"/>
      <c r="BC4" s="214"/>
      <c r="BD4" s="214"/>
      <c r="BE4" s="215"/>
      <c r="BF4" s="215"/>
      <c r="BG4" s="215"/>
      <c r="BH4" s="215"/>
      <c r="BI4" s="215"/>
      <c r="BJ4" s="215"/>
      <c r="BK4" s="215"/>
      <c r="BL4" s="215"/>
      <c r="BM4" s="215"/>
      <c r="BN4" s="215"/>
      <c r="BO4" s="215"/>
      <c r="BP4" s="215"/>
      <c r="BQ4" s="214" t="s">
        <v>361</v>
      </c>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6"/>
    </row>
    <row r="5" spans="1:131" s="217" customFormat="1" ht="26.25" customHeight="1">
      <c r="A5" s="730" t="s">
        <v>362</v>
      </c>
      <c r="B5" s="731"/>
      <c r="C5" s="731"/>
      <c r="D5" s="731"/>
      <c r="E5" s="731"/>
      <c r="F5" s="731"/>
      <c r="G5" s="731"/>
      <c r="H5" s="731"/>
      <c r="I5" s="731"/>
      <c r="J5" s="731"/>
      <c r="K5" s="731"/>
      <c r="L5" s="731"/>
      <c r="M5" s="731"/>
      <c r="N5" s="731"/>
      <c r="O5" s="731"/>
      <c r="P5" s="732"/>
      <c r="Q5" s="707" t="s">
        <v>363</v>
      </c>
      <c r="R5" s="708"/>
      <c r="S5" s="708"/>
      <c r="T5" s="708"/>
      <c r="U5" s="709"/>
      <c r="V5" s="707" t="s">
        <v>364</v>
      </c>
      <c r="W5" s="708"/>
      <c r="X5" s="708"/>
      <c r="Y5" s="708"/>
      <c r="Z5" s="709"/>
      <c r="AA5" s="707" t="s">
        <v>365</v>
      </c>
      <c r="AB5" s="708"/>
      <c r="AC5" s="708"/>
      <c r="AD5" s="708"/>
      <c r="AE5" s="708"/>
      <c r="AF5" s="740" t="s">
        <v>366</v>
      </c>
      <c r="AG5" s="708"/>
      <c r="AH5" s="708"/>
      <c r="AI5" s="708"/>
      <c r="AJ5" s="719"/>
      <c r="AK5" s="708" t="s">
        <v>367</v>
      </c>
      <c r="AL5" s="708"/>
      <c r="AM5" s="708"/>
      <c r="AN5" s="708"/>
      <c r="AO5" s="709"/>
      <c r="AP5" s="707" t="s">
        <v>368</v>
      </c>
      <c r="AQ5" s="708"/>
      <c r="AR5" s="708"/>
      <c r="AS5" s="708"/>
      <c r="AT5" s="709"/>
      <c r="AU5" s="707" t="s">
        <v>369</v>
      </c>
      <c r="AV5" s="708"/>
      <c r="AW5" s="708"/>
      <c r="AX5" s="708"/>
      <c r="AY5" s="719"/>
      <c r="AZ5" s="214"/>
      <c r="BA5" s="214"/>
      <c r="BB5" s="214"/>
      <c r="BC5" s="214"/>
      <c r="BD5" s="214"/>
      <c r="BE5" s="215"/>
      <c r="BF5" s="215"/>
      <c r="BG5" s="215"/>
      <c r="BH5" s="215"/>
      <c r="BI5" s="215"/>
      <c r="BJ5" s="215"/>
      <c r="BK5" s="215"/>
      <c r="BL5" s="215"/>
      <c r="BM5" s="215"/>
      <c r="BN5" s="215"/>
      <c r="BO5" s="215"/>
      <c r="BP5" s="215"/>
      <c r="BQ5" s="730" t="s">
        <v>370</v>
      </c>
      <c r="BR5" s="731"/>
      <c r="BS5" s="731"/>
      <c r="BT5" s="731"/>
      <c r="BU5" s="731"/>
      <c r="BV5" s="731"/>
      <c r="BW5" s="731"/>
      <c r="BX5" s="731"/>
      <c r="BY5" s="731"/>
      <c r="BZ5" s="731"/>
      <c r="CA5" s="731"/>
      <c r="CB5" s="731"/>
      <c r="CC5" s="731"/>
      <c r="CD5" s="731"/>
      <c r="CE5" s="731"/>
      <c r="CF5" s="731"/>
      <c r="CG5" s="732"/>
      <c r="CH5" s="707" t="s">
        <v>371</v>
      </c>
      <c r="CI5" s="708"/>
      <c r="CJ5" s="708"/>
      <c r="CK5" s="708"/>
      <c r="CL5" s="709"/>
      <c r="CM5" s="707" t="s">
        <v>372</v>
      </c>
      <c r="CN5" s="708"/>
      <c r="CO5" s="708"/>
      <c r="CP5" s="708"/>
      <c r="CQ5" s="709"/>
      <c r="CR5" s="707" t="s">
        <v>373</v>
      </c>
      <c r="CS5" s="708"/>
      <c r="CT5" s="708"/>
      <c r="CU5" s="708"/>
      <c r="CV5" s="709"/>
      <c r="CW5" s="707" t="s">
        <v>374</v>
      </c>
      <c r="CX5" s="708"/>
      <c r="CY5" s="708"/>
      <c r="CZ5" s="708"/>
      <c r="DA5" s="709"/>
      <c r="DB5" s="707" t="s">
        <v>375</v>
      </c>
      <c r="DC5" s="708"/>
      <c r="DD5" s="708"/>
      <c r="DE5" s="708"/>
      <c r="DF5" s="709"/>
      <c r="DG5" s="713" t="s">
        <v>376</v>
      </c>
      <c r="DH5" s="714"/>
      <c r="DI5" s="714"/>
      <c r="DJ5" s="714"/>
      <c r="DK5" s="715"/>
      <c r="DL5" s="713" t="s">
        <v>377</v>
      </c>
      <c r="DM5" s="714"/>
      <c r="DN5" s="714"/>
      <c r="DO5" s="714"/>
      <c r="DP5" s="715"/>
      <c r="DQ5" s="707" t="s">
        <v>378</v>
      </c>
      <c r="DR5" s="708"/>
      <c r="DS5" s="708"/>
      <c r="DT5" s="708"/>
      <c r="DU5" s="709"/>
      <c r="DV5" s="707" t="s">
        <v>369</v>
      </c>
      <c r="DW5" s="708"/>
      <c r="DX5" s="708"/>
      <c r="DY5" s="708"/>
      <c r="DZ5" s="719"/>
      <c r="EA5" s="216"/>
    </row>
    <row r="6" spans="1:131" s="217" customFormat="1" ht="26.25" customHeight="1" thickBot="1">
      <c r="A6" s="733"/>
      <c r="B6" s="734"/>
      <c r="C6" s="734"/>
      <c r="D6" s="734"/>
      <c r="E6" s="734"/>
      <c r="F6" s="734"/>
      <c r="G6" s="734"/>
      <c r="H6" s="734"/>
      <c r="I6" s="734"/>
      <c r="J6" s="734"/>
      <c r="K6" s="734"/>
      <c r="L6" s="734"/>
      <c r="M6" s="734"/>
      <c r="N6" s="734"/>
      <c r="O6" s="734"/>
      <c r="P6" s="735"/>
      <c r="Q6" s="710"/>
      <c r="R6" s="711"/>
      <c r="S6" s="711"/>
      <c r="T6" s="711"/>
      <c r="U6" s="712"/>
      <c r="V6" s="710"/>
      <c r="W6" s="711"/>
      <c r="X6" s="711"/>
      <c r="Y6" s="711"/>
      <c r="Z6" s="712"/>
      <c r="AA6" s="710"/>
      <c r="AB6" s="711"/>
      <c r="AC6" s="711"/>
      <c r="AD6" s="711"/>
      <c r="AE6" s="711"/>
      <c r="AF6" s="741"/>
      <c r="AG6" s="711"/>
      <c r="AH6" s="711"/>
      <c r="AI6" s="711"/>
      <c r="AJ6" s="720"/>
      <c r="AK6" s="711"/>
      <c r="AL6" s="711"/>
      <c r="AM6" s="711"/>
      <c r="AN6" s="711"/>
      <c r="AO6" s="712"/>
      <c r="AP6" s="710"/>
      <c r="AQ6" s="711"/>
      <c r="AR6" s="711"/>
      <c r="AS6" s="711"/>
      <c r="AT6" s="712"/>
      <c r="AU6" s="710"/>
      <c r="AV6" s="711"/>
      <c r="AW6" s="711"/>
      <c r="AX6" s="711"/>
      <c r="AY6" s="720"/>
      <c r="AZ6" s="214"/>
      <c r="BA6" s="214"/>
      <c r="BB6" s="214"/>
      <c r="BC6" s="214"/>
      <c r="BD6" s="214"/>
      <c r="BE6" s="215"/>
      <c r="BF6" s="215"/>
      <c r="BG6" s="215"/>
      <c r="BH6" s="215"/>
      <c r="BI6" s="215"/>
      <c r="BJ6" s="215"/>
      <c r="BK6" s="215"/>
      <c r="BL6" s="215"/>
      <c r="BM6" s="215"/>
      <c r="BN6" s="215"/>
      <c r="BO6" s="215"/>
      <c r="BP6" s="215"/>
      <c r="BQ6" s="733"/>
      <c r="BR6" s="734"/>
      <c r="BS6" s="734"/>
      <c r="BT6" s="734"/>
      <c r="BU6" s="734"/>
      <c r="BV6" s="734"/>
      <c r="BW6" s="734"/>
      <c r="BX6" s="734"/>
      <c r="BY6" s="734"/>
      <c r="BZ6" s="734"/>
      <c r="CA6" s="734"/>
      <c r="CB6" s="734"/>
      <c r="CC6" s="734"/>
      <c r="CD6" s="734"/>
      <c r="CE6" s="734"/>
      <c r="CF6" s="734"/>
      <c r="CG6" s="735"/>
      <c r="CH6" s="710"/>
      <c r="CI6" s="711"/>
      <c r="CJ6" s="711"/>
      <c r="CK6" s="711"/>
      <c r="CL6" s="712"/>
      <c r="CM6" s="710"/>
      <c r="CN6" s="711"/>
      <c r="CO6" s="711"/>
      <c r="CP6" s="711"/>
      <c r="CQ6" s="712"/>
      <c r="CR6" s="710"/>
      <c r="CS6" s="711"/>
      <c r="CT6" s="711"/>
      <c r="CU6" s="711"/>
      <c r="CV6" s="712"/>
      <c r="CW6" s="710"/>
      <c r="CX6" s="711"/>
      <c r="CY6" s="711"/>
      <c r="CZ6" s="711"/>
      <c r="DA6" s="712"/>
      <c r="DB6" s="710"/>
      <c r="DC6" s="711"/>
      <c r="DD6" s="711"/>
      <c r="DE6" s="711"/>
      <c r="DF6" s="712"/>
      <c r="DG6" s="716"/>
      <c r="DH6" s="717"/>
      <c r="DI6" s="717"/>
      <c r="DJ6" s="717"/>
      <c r="DK6" s="718"/>
      <c r="DL6" s="716"/>
      <c r="DM6" s="717"/>
      <c r="DN6" s="717"/>
      <c r="DO6" s="717"/>
      <c r="DP6" s="718"/>
      <c r="DQ6" s="710"/>
      <c r="DR6" s="711"/>
      <c r="DS6" s="711"/>
      <c r="DT6" s="711"/>
      <c r="DU6" s="712"/>
      <c r="DV6" s="710"/>
      <c r="DW6" s="711"/>
      <c r="DX6" s="711"/>
      <c r="DY6" s="711"/>
      <c r="DZ6" s="720"/>
      <c r="EA6" s="216"/>
    </row>
    <row r="7" spans="1:131" s="217" customFormat="1" ht="26.25" customHeight="1" thickTop="1">
      <c r="A7" s="218">
        <v>1</v>
      </c>
      <c r="B7" s="721" t="s">
        <v>379</v>
      </c>
      <c r="C7" s="722"/>
      <c r="D7" s="722"/>
      <c r="E7" s="722"/>
      <c r="F7" s="722"/>
      <c r="G7" s="722"/>
      <c r="H7" s="722"/>
      <c r="I7" s="722"/>
      <c r="J7" s="722"/>
      <c r="K7" s="722"/>
      <c r="L7" s="722"/>
      <c r="M7" s="722"/>
      <c r="N7" s="722"/>
      <c r="O7" s="722"/>
      <c r="P7" s="723"/>
      <c r="Q7" s="724">
        <v>5831</v>
      </c>
      <c r="R7" s="725"/>
      <c r="S7" s="725"/>
      <c r="T7" s="725"/>
      <c r="U7" s="725"/>
      <c r="V7" s="725">
        <v>5599</v>
      </c>
      <c r="W7" s="725"/>
      <c r="X7" s="725"/>
      <c r="Y7" s="725"/>
      <c r="Z7" s="725"/>
      <c r="AA7" s="725">
        <v>232</v>
      </c>
      <c r="AB7" s="725"/>
      <c r="AC7" s="725"/>
      <c r="AD7" s="725"/>
      <c r="AE7" s="726"/>
      <c r="AF7" s="727">
        <v>230</v>
      </c>
      <c r="AG7" s="728"/>
      <c r="AH7" s="728"/>
      <c r="AI7" s="728"/>
      <c r="AJ7" s="729"/>
      <c r="AK7" s="764">
        <v>429</v>
      </c>
      <c r="AL7" s="765"/>
      <c r="AM7" s="765"/>
      <c r="AN7" s="765"/>
      <c r="AO7" s="765"/>
      <c r="AP7" s="765">
        <v>3802</v>
      </c>
      <c r="AQ7" s="765"/>
      <c r="AR7" s="765"/>
      <c r="AS7" s="765"/>
      <c r="AT7" s="765"/>
      <c r="AU7" s="766"/>
      <c r="AV7" s="766"/>
      <c r="AW7" s="766"/>
      <c r="AX7" s="766"/>
      <c r="AY7" s="767"/>
      <c r="AZ7" s="214"/>
      <c r="BA7" s="214"/>
      <c r="BB7" s="214"/>
      <c r="BC7" s="214"/>
      <c r="BD7" s="214"/>
      <c r="BE7" s="215"/>
      <c r="BF7" s="215"/>
      <c r="BG7" s="215"/>
      <c r="BH7" s="215"/>
      <c r="BI7" s="215"/>
      <c r="BJ7" s="215"/>
      <c r="BK7" s="215"/>
      <c r="BL7" s="215"/>
      <c r="BM7" s="215"/>
      <c r="BN7" s="215"/>
      <c r="BO7" s="215"/>
      <c r="BP7" s="215"/>
      <c r="BQ7" s="218">
        <v>1</v>
      </c>
      <c r="BR7" s="219"/>
      <c r="BS7" s="742" t="s">
        <v>575</v>
      </c>
      <c r="BT7" s="743"/>
      <c r="BU7" s="743"/>
      <c r="BV7" s="743"/>
      <c r="BW7" s="743"/>
      <c r="BX7" s="743"/>
      <c r="BY7" s="743"/>
      <c r="BZ7" s="743"/>
      <c r="CA7" s="743"/>
      <c r="CB7" s="743"/>
      <c r="CC7" s="743"/>
      <c r="CD7" s="743"/>
      <c r="CE7" s="743"/>
      <c r="CF7" s="743"/>
      <c r="CG7" s="768"/>
      <c r="CH7" s="761">
        <v>1</v>
      </c>
      <c r="CI7" s="762"/>
      <c r="CJ7" s="762"/>
      <c r="CK7" s="762"/>
      <c r="CL7" s="763"/>
      <c r="CM7" s="761">
        <v>9</v>
      </c>
      <c r="CN7" s="762"/>
      <c r="CO7" s="762"/>
      <c r="CP7" s="762"/>
      <c r="CQ7" s="763"/>
      <c r="CR7" s="761">
        <v>10</v>
      </c>
      <c r="CS7" s="762"/>
      <c r="CT7" s="762"/>
      <c r="CU7" s="762"/>
      <c r="CV7" s="763"/>
      <c r="CW7" s="761">
        <v>5</v>
      </c>
      <c r="CX7" s="762"/>
      <c r="CY7" s="762"/>
      <c r="CZ7" s="762"/>
      <c r="DA7" s="763"/>
      <c r="DB7" s="761" t="s">
        <v>510</v>
      </c>
      <c r="DC7" s="762"/>
      <c r="DD7" s="762"/>
      <c r="DE7" s="762"/>
      <c r="DF7" s="763"/>
      <c r="DG7" s="761" t="s">
        <v>510</v>
      </c>
      <c r="DH7" s="762"/>
      <c r="DI7" s="762"/>
      <c r="DJ7" s="762"/>
      <c r="DK7" s="763"/>
      <c r="DL7" s="761" t="s">
        <v>510</v>
      </c>
      <c r="DM7" s="762"/>
      <c r="DN7" s="762"/>
      <c r="DO7" s="762"/>
      <c r="DP7" s="763"/>
      <c r="DQ7" s="761" t="s">
        <v>510</v>
      </c>
      <c r="DR7" s="762"/>
      <c r="DS7" s="762"/>
      <c r="DT7" s="762"/>
      <c r="DU7" s="763"/>
      <c r="DV7" s="742"/>
      <c r="DW7" s="743"/>
      <c r="DX7" s="743"/>
      <c r="DY7" s="743"/>
      <c r="DZ7" s="744"/>
      <c r="EA7" s="216"/>
    </row>
    <row r="8" spans="1:131" s="217" customFormat="1" ht="26.25" customHeight="1">
      <c r="A8" s="220">
        <v>2</v>
      </c>
      <c r="B8" s="745"/>
      <c r="C8" s="746"/>
      <c r="D8" s="746"/>
      <c r="E8" s="746"/>
      <c r="F8" s="746"/>
      <c r="G8" s="746"/>
      <c r="H8" s="746"/>
      <c r="I8" s="746"/>
      <c r="J8" s="746"/>
      <c r="K8" s="746"/>
      <c r="L8" s="746"/>
      <c r="M8" s="746"/>
      <c r="N8" s="746"/>
      <c r="O8" s="746"/>
      <c r="P8" s="747"/>
      <c r="Q8" s="748"/>
      <c r="R8" s="749"/>
      <c r="S8" s="749"/>
      <c r="T8" s="749"/>
      <c r="U8" s="749"/>
      <c r="V8" s="749"/>
      <c r="W8" s="749"/>
      <c r="X8" s="749"/>
      <c r="Y8" s="749"/>
      <c r="Z8" s="749"/>
      <c r="AA8" s="749"/>
      <c r="AB8" s="749"/>
      <c r="AC8" s="749"/>
      <c r="AD8" s="749"/>
      <c r="AE8" s="750"/>
      <c r="AF8" s="751"/>
      <c r="AG8" s="752"/>
      <c r="AH8" s="752"/>
      <c r="AI8" s="752"/>
      <c r="AJ8" s="753"/>
      <c r="AK8" s="754"/>
      <c r="AL8" s="755"/>
      <c r="AM8" s="755"/>
      <c r="AN8" s="755"/>
      <c r="AO8" s="755"/>
      <c r="AP8" s="755"/>
      <c r="AQ8" s="755"/>
      <c r="AR8" s="755"/>
      <c r="AS8" s="755"/>
      <c r="AT8" s="755"/>
      <c r="AU8" s="756"/>
      <c r="AV8" s="756"/>
      <c r="AW8" s="756"/>
      <c r="AX8" s="756"/>
      <c r="AY8" s="757"/>
      <c r="AZ8" s="214"/>
      <c r="BA8" s="214"/>
      <c r="BB8" s="214"/>
      <c r="BC8" s="214"/>
      <c r="BD8" s="214"/>
      <c r="BE8" s="215"/>
      <c r="BF8" s="215"/>
      <c r="BG8" s="215"/>
      <c r="BH8" s="215"/>
      <c r="BI8" s="215"/>
      <c r="BJ8" s="215"/>
      <c r="BK8" s="215"/>
      <c r="BL8" s="215"/>
      <c r="BM8" s="215"/>
      <c r="BN8" s="215"/>
      <c r="BO8" s="215"/>
      <c r="BP8" s="215"/>
      <c r="BQ8" s="220">
        <v>2</v>
      </c>
      <c r="BR8" s="221"/>
      <c r="BS8" s="758"/>
      <c r="BT8" s="759"/>
      <c r="BU8" s="759"/>
      <c r="BV8" s="759"/>
      <c r="BW8" s="759"/>
      <c r="BX8" s="759"/>
      <c r="BY8" s="759"/>
      <c r="BZ8" s="759"/>
      <c r="CA8" s="759"/>
      <c r="CB8" s="759"/>
      <c r="CC8" s="759"/>
      <c r="CD8" s="759"/>
      <c r="CE8" s="759"/>
      <c r="CF8" s="759"/>
      <c r="CG8" s="760"/>
      <c r="CH8" s="769"/>
      <c r="CI8" s="770"/>
      <c r="CJ8" s="770"/>
      <c r="CK8" s="770"/>
      <c r="CL8" s="771"/>
      <c r="CM8" s="769"/>
      <c r="CN8" s="770"/>
      <c r="CO8" s="770"/>
      <c r="CP8" s="770"/>
      <c r="CQ8" s="771"/>
      <c r="CR8" s="769"/>
      <c r="CS8" s="770"/>
      <c r="CT8" s="770"/>
      <c r="CU8" s="770"/>
      <c r="CV8" s="771"/>
      <c r="CW8" s="769"/>
      <c r="CX8" s="770"/>
      <c r="CY8" s="770"/>
      <c r="CZ8" s="770"/>
      <c r="DA8" s="771"/>
      <c r="DB8" s="769"/>
      <c r="DC8" s="770"/>
      <c r="DD8" s="770"/>
      <c r="DE8" s="770"/>
      <c r="DF8" s="771"/>
      <c r="DG8" s="769"/>
      <c r="DH8" s="770"/>
      <c r="DI8" s="770"/>
      <c r="DJ8" s="770"/>
      <c r="DK8" s="771"/>
      <c r="DL8" s="769"/>
      <c r="DM8" s="770"/>
      <c r="DN8" s="770"/>
      <c r="DO8" s="770"/>
      <c r="DP8" s="771"/>
      <c r="DQ8" s="769"/>
      <c r="DR8" s="770"/>
      <c r="DS8" s="770"/>
      <c r="DT8" s="770"/>
      <c r="DU8" s="771"/>
      <c r="DV8" s="758"/>
      <c r="DW8" s="759"/>
      <c r="DX8" s="759"/>
      <c r="DY8" s="759"/>
      <c r="DZ8" s="772"/>
      <c r="EA8" s="216"/>
    </row>
    <row r="9" spans="1:131" s="217" customFormat="1" ht="26.25" customHeight="1">
      <c r="A9" s="220">
        <v>3</v>
      </c>
      <c r="B9" s="745"/>
      <c r="C9" s="746"/>
      <c r="D9" s="746"/>
      <c r="E9" s="746"/>
      <c r="F9" s="746"/>
      <c r="G9" s="746"/>
      <c r="H9" s="746"/>
      <c r="I9" s="746"/>
      <c r="J9" s="746"/>
      <c r="K9" s="746"/>
      <c r="L9" s="746"/>
      <c r="M9" s="746"/>
      <c r="N9" s="746"/>
      <c r="O9" s="746"/>
      <c r="P9" s="747"/>
      <c r="Q9" s="748"/>
      <c r="R9" s="749"/>
      <c r="S9" s="749"/>
      <c r="T9" s="749"/>
      <c r="U9" s="749"/>
      <c r="V9" s="749"/>
      <c r="W9" s="749"/>
      <c r="X9" s="749"/>
      <c r="Y9" s="749"/>
      <c r="Z9" s="749"/>
      <c r="AA9" s="749"/>
      <c r="AB9" s="749"/>
      <c r="AC9" s="749"/>
      <c r="AD9" s="749"/>
      <c r="AE9" s="750"/>
      <c r="AF9" s="751"/>
      <c r="AG9" s="752"/>
      <c r="AH9" s="752"/>
      <c r="AI9" s="752"/>
      <c r="AJ9" s="753"/>
      <c r="AK9" s="754"/>
      <c r="AL9" s="755"/>
      <c r="AM9" s="755"/>
      <c r="AN9" s="755"/>
      <c r="AO9" s="755"/>
      <c r="AP9" s="755"/>
      <c r="AQ9" s="755"/>
      <c r="AR9" s="755"/>
      <c r="AS9" s="755"/>
      <c r="AT9" s="755"/>
      <c r="AU9" s="756"/>
      <c r="AV9" s="756"/>
      <c r="AW9" s="756"/>
      <c r="AX9" s="756"/>
      <c r="AY9" s="757"/>
      <c r="AZ9" s="214"/>
      <c r="BA9" s="214"/>
      <c r="BB9" s="214"/>
      <c r="BC9" s="214"/>
      <c r="BD9" s="214"/>
      <c r="BE9" s="215"/>
      <c r="BF9" s="215"/>
      <c r="BG9" s="215"/>
      <c r="BH9" s="215"/>
      <c r="BI9" s="215"/>
      <c r="BJ9" s="215"/>
      <c r="BK9" s="215"/>
      <c r="BL9" s="215"/>
      <c r="BM9" s="215"/>
      <c r="BN9" s="215"/>
      <c r="BO9" s="215"/>
      <c r="BP9" s="215"/>
      <c r="BQ9" s="220">
        <v>3</v>
      </c>
      <c r="BR9" s="221"/>
      <c r="BS9" s="758"/>
      <c r="BT9" s="759"/>
      <c r="BU9" s="759"/>
      <c r="BV9" s="759"/>
      <c r="BW9" s="759"/>
      <c r="BX9" s="759"/>
      <c r="BY9" s="759"/>
      <c r="BZ9" s="759"/>
      <c r="CA9" s="759"/>
      <c r="CB9" s="759"/>
      <c r="CC9" s="759"/>
      <c r="CD9" s="759"/>
      <c r="CE9" s="759"/>
      <c r="CF9" s="759"/>
      <c r="CG9" s="760"/>
      <c r="CH9" s="769"/>
      <c r="CI9" s="770"/>
      <c r="CJ9" s="770"/>
      <c r="CK9" s="770"/>
      <c r="CL9" s="771"/>
      <c r="CM9" s="769"/>
      <c r="CN9" s="770"/>
      <c r="CO9" s="770"/>
      <c r="CP9" s="770"/>
      <c r="CQ9" s="771"/>
      <c r="CR9" s="769"/>
      <c r="CS9" s="770"/>
      <c r="CT9" s="770"/>
      <c r="CU9" s="770"/>
      <c r="CV9" s="771"/>
      <c r="CW9" s="769"/>
      <c r="CX9" s="770"/>
      <c r="CY9" s="770"/>
      <c r="CZ9" s="770"/>
      <c r="DA9" s="771"/>
      <c r="DB9" s="769"/>
      <c r="DC9" s="770"/>
      <c r="DD9" s="770"/>
      <c r="DE9" s="770"/>
      <c r="DF9" s="771"/>
      <c r="DG9" s="769"/>
      <c r="DH9" s="770"/>
      <c r="DI9" s="770"/>
      <c r="DJ9" s="770"/>
      <c r="DK9" s="771"/>
      <c r="DL9" s="769"/>
      <c r="DM9" s="770"/>
      <c r="DN9" s="770"/>
      <c r="DO9" s="770"/>
      <c r="DP9" s="771"/>
      <c r="DQ9" s="769"/>
      <c r="DR9" s="770"/>
      <c r="DS9" s="770"/>
      <c r="DT9" s="770"/>
      <c r="DU9" s="771"/>
      <c r="DV9" s="758"/>
      <c r="DW9" s="759"/>
      <c r="DX9" s="759"/>
      <c r="DY9" s="759"/>
      <c r="DZ9" s="772"/>
      <c r="EA9" s="216"/>
    </row>
    <row r="10" spans="1:131" s="217" customFormat="1" ht="26.25" customHeight="1">
      <c r="A10" s="220">
        <v>4</v>
      </c>
      <c r="B10" s="745"/>
      <c r="C10" s="746"/>
      <c r="D10" s="746"/>
      <c r="E10" s="746"/>
      <c r="F10" s="746"/>
      <c r="G10" s="746"/>
      <c r="H10" s="746"/>
      <c r="I10" s="746"/>
      <c r="J10" s="746"/>
      <c r="K10" s="746"/>
      <c r="L10" s="746"/>
      <c r="M10" s="746"/>
      <c r="N10" s="746"/>
      <c r="O10" s="746"/>
      <c r="P10" s="747"/>
      <c r="Q10" s="748"/>
      <c r="R10" s="749"/>
      <c r="S10" s="749"/>
      <c r="T10" s="749"/>
      <c r="U10" s="749"/>
      <c r="V10" s="749"/>
      <c r="W10" s="749"/>
      <c r="X10" s="749"/>
      <c r="Y10" s="749"/>
      <c r="Z10" s="749"/>
      <c r="AA10" s="749"/>
      <c r="AB10" s="749"/>
      <c r="AC10" s="749"/>
      <c r="AD10" s="749"/>
      <c r="AE10" s="750"/>
      <c r="AF10" s="751"/>
      <c r="AG10" s="752"/>
      <c r="AH10" s="752"/>
      <c r="AI10" s="752"/>
      <c r="AJ10" s="753"/>
      <c r="AK10" s="754"/>
      <c r="AL10" s="755"/>
      <c r="AM10" s="755"/>
      <c r="AN10" s="755"/>
      <c r="AO10" s="755"/>
      <c r="AP10" s="755"/>
      <c r="AQ10" s="755"/>
      <c r="AR10" s="755"/>
      <c r="AS10" s="755"/>
      <c r="AT10" s="755"/>
      <c r="AU10" s="756"/>
      <c r="AV10" s="756"/>
      <c r="AW10" s="756"/>
      <c r="AX10" s="756"/>
      <c r="AY10" s="757"/>
      <c r="AZ10" s="214"/>
      <c r="BA10" s="214"/>
      <c r="BB10" s="214"/>
      <c r="BC10" s="214"/>
      <c r="BD10" s="214"/>
      <c r="BE10" s="215"/>
      <c r="BF10" s="215"/>
      <c r="BG10" s="215"/>
      <c r="BH10" s="215"/>
      <c r="BI10" s="215"/>
      <c r="BJ10" s="215"/>
      <c r="BK10" s="215"/>
      <c r="BL10" s="215"/>
      <c r="BM10" s="215"/>
      <c r="BN10" s="215"/>
      <c r="BO10" s="215"/>
      <c r="BP10" s="215"/>
      <c r="BQ10" s="220">
        <v>4</v>
      </c>
      <c r="BR10" s="221"/>
      <c r="BS10" s="758"/>
      <c r="BT10" s="759"/>
      <c r="BU10" s="759"/>
      <c r="BV10" s="759"/>
      <c r="BW10" s="759"/>
      <c r="BX10" s="759"/>
      <c r="BY10" s="759"/>
      <c r="BZ10" s="759"/>
      <c r="CA10" s="759"/>
      <c r="CB10" s="759"/>
      <c r="CC10" s="759"/>
      <c r="CD10" s="759"/>
      <c r="CE10" s="759"/>
      <c r="CF10" s="759"/>
      <c r="CG10" s="760"/>
      <c r="CH10" s="769"/>
      <c r="CI10" s="770"/>
      <c r="CJ10" s="770"/>
      <c r="CK10" s="770"/>
      <c r="CL10" s="771"/>
      <c r="CM10" s="769"/>
      <c r="CN10" s="770"/>
      <c r="CO10" s="770"/>
      <c r="CP10" s="770"/>
      <c r="CQ10" s="771"/>
      <c r="CR10" s="769"/>
      <c r="CS10" s="770"/>
      <c r="CT10" s="770"/>
      <c r="CU10" s="770"/>
      <c r="CV10" s="771"/>
      <c r="CW10" s="769"/>
      <c r="CX10" s="770"/>
      <c r="CY10" s="770"/>
      <c r="CZ10" s="770"/>
      <c r="DA10" s="771"/>
      <c r="DB10" s="769"/>
      <c r="DC10" s="770"/>
      <c r="DD10" s="770"/>
      <c r="DE10" s="770"/>
      <c r="DF10" s="771"/>
      <c r="DG10" s="769"/>
      <c r="DH10" s="770"/>
      <c r="DI10" s="770"/>
      <c r="DJ10" s="770"/>
      <c r="DK10" s="771"/>
      <c r="DL10" s="769"/>
      <c r="DM10" s="770"/>
      <c r="DN10" s="770"/>
      <c r="DO10" s="770"/>
      <c r="DP10" s="771"/>
      <c r="DQ10" s="769"/>
      <c r="DR10" s="770"/>
      <c r="DS10" s="770"/>
      <c r="DT10" s="770"/>
      <c r="DU10" s="771"/>
      <c r="DV10" s="758"/>
      <c r="DW10" s="759"/>
      <c r="DX10" s="759"/>
      <c r="DY10" s="759"/>
      <c r="DZ10" s="772"/>
      <c r="EA10" s="216"/>
    </row>
    <row r="11" spans="1:131" s="217" customFormat="1" ht="26.25" customHeight="1">
      <c r="A11" s="220">
        <v>5</v>
      </c>
      <c r="B11" s="745"/>
      <c r="C11" s="746"/>
      <c r="D11" s="746"/>
      <c r="E11" s="746"/>
      <c r="F11" s="746"/>
      <c r="G11" s="746"/>
      <c r="H11" s="746"/>
      <c r="I11" s="746"/>
      <c r="J11" s="746"/>
      <c r="K11" s="746"/>
      <c r="L11" s="746"/>
      <c r="M11" s="746"/>
      <c r="N11" s="746"/>
      <c r="O11" s="746"/>
      <c r="P11" s="747"/>
      <c r="Q11" s="748"/>
      <c r="R11" s="749"/>
      <c r="S11" s="749"/>
      <c r="T11" s="749"/>
      <c r="U11" s="749"/>
      <c r="V11" s="749"/>
      <c r="W11" s="749"/>
      <c r="X11" s="749"/>
      <c r="Y11" s="749"/>
      <c r="Z11" s="749"/>
      <c r="AA11" s="749"/>
      <c r="AB11" s="749"/>
      <c r="AC11" s="749"/>
      <c r="AD11" s="749"/>
      <c r="AE11" s="750"/>
      <c r="AF11" s="751"/>
      <c r="AG11" s="752"/>
      <c r="AH11" s="752"/>
      <c r="AI11" s="752"/>
      <c r="AJ11" s="753"/>
      <c r="AK11" s="754"/>
      <c r="AL11" s="755"/>
      <c r="AM11" s="755"/>
      <c r="AN11" s="755"/>
      <c r="AO11" s="755"/>
      <c r="AP11" s="755"/>
      <c r="AQ11" s="755"/>
      <c r="AR11" s="755"/>
      <c r="AS11" s="755"/>
      <c r="AT11" s="755"/>
      <c r="AU11" s="756"/>
      <c r="AV11" s="756"/>
      <c r="AW11" s="756"/>
      <c r="AX11" s="756"/>
      <c r="AY11" s="757"/>
      <c r="AZ11" s="214"/>
      <c r="BA11" s="214"/>
      <c r="BB11" s="214"/>
      <c r="BC11" s="214"/>
      <c r="BD11" s="214"/>
      <c r="BE11" s="215"/>
      <c r="BF11" s="215"/>
      <c r="BG11" s="215"/>
      <c r="BH11" s="215"/>
      <c r="BI11" s="215"/>
      <c r="BJ11" s="215"/>
      <c r="BK11" s="215"/>
      <c r="BL11" s="215"/>
      <c r="BM11" s="215"/>
      <c r="BN11" s="215"/>
      <c r="BO11" s="215"/>
      <c r="BP11" s="215"/>
      <c r="BQ11" s="220">
        <v>5</v>
      </c>
      <c r="BR11" s="221"/>
      <c r="BS11" s="758"/>
      <c r="BT11" s="759"/>
      <c r="BU11" s="759"/>
      <c r="BV11" s="759"/>
      <c r="BW11" s="759"/>
      <c r="BX11" s="759"/>
      <c r="BY11" s="759"/>
      <c r="BZ11" s="759"/>
      <c r="CA11" s="759"/>
      <c r="CB11" s="759"/>
      <c r="CC11" s="759"/>
      <c r="CD11" s="759"/>
      <c r="CE11" s="759"/>
      <c r="CF11" s="759"/>
      <c r="CG11" s="760"/>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58"/>
      <c r="DW11" s="759"/>
      <c r="DX11" s="759"/>
      <c r="DY11" s="759"/>
      <c r="DZ11" s="772"/>
      <c r="EA11" s="216"/>
    </row>
    <row r="12" spans="1:131" s="217" customFormat="1" ht="26.25" customHeight="1">
      <c r="A12" s="220">
        <v>6</v>
      </c>
      <c r="B12" s="745"/>
      <c r="C12" s="746"/>
      <c r="D12" s="746"/>
      <c r="E12" s="746"/>
      <c r="F12" s="746"/>
      <c r="G12" s="746"/>
      <c r="H12" s="746"/>
      <c r="I12" s="746"/>
      <c r="J12" s="746"/>
      <c r="K12" s="746"/>
      <c r="L12" s="746"/>
      <c r="M12" s="746"/>
      <c r="N12" s="746"/>
      <c r="O12" s="746"/>
      <c r="P12" s="747"/>
      <c r="Q12" s="748"/>
      <c r="R12" s="749"/>
      <c r="S12" s="749"/>
      <c r="T12" s="749"/>
      <c r="U12" s="749"/>
      <c r="V12" s="749"/>
      <c r="W12" s="749"/>
      <c r="X12" s="749"/>
      <c r="Y12" s="749"/>
      <c r="Z12" s="749"/>
      <c r="AA12" s="749"/>
      <c r="AB12" s="749"/>
      <c r="AC12" s="749"/>
      <c r="AD12" s="749"/>
      <c r="AE12" s="750"/>
      <c r="AF12" s="751"/>
      <c r="AG12" s="752"/>
      <c r="AH12" s="752"/>
      <c r="AI12" s="752"/>
      <c r="AJ12" s="753"/>
      <c r="AK12" s="754"/>
      <c r="AL12" s="755"/>
      <c r="AM12" s="755"/>
      <c r="AN12" s="755"/>
      <c r="AO12" s="755"/>
      <c r="AP12" s="755"/>
      <c r="AQ12" s="755"/>
      <c r="AR12" s="755"/>
      <c r="AS12" s="755"/>
      <c r="AT12" s="755"/>
      <c r="AU12" s="756"/>
      <c r="AV12" s="756"/>
      <c r="AW12" s="756"/>
      <c r="AX12" s="756"/>
      <c r="AY12" s="757"/>
      <c r="AZ12" s="214"/>
      <c r="BA12" s="214"/>
      <c r="BB12" s="214"/>
      <c r="BC12" s="214"/>
      <c r="BD12" s="214"/>
      <c r="BE12" s="215"/>
      <c r="BF12" s="215"/>
      <c r="BG12" s="215"/>
      <c r="BH12" s="215"/>
      <c r="BI12" s="215"/>
      <c r="BJ12" s="215"/>
      <c r="BK12" s="215"/>
      <c r="BL12" s="215"/>
      <c r="BM12" s="215"/>
      <c r="BN12" s="215"/>
      <c r="BO12" s="215"/>
      <c r="BP12" s="215"/>
      <c r="BQ12" s="220">
        <v>6</v>
      </c>
      <c r="BR12" s="221"/>
      <c r="BS12" s="758"/>
      <c r="BT12" s="759"/>
      <c r="BU12" s="759"/>
      <c r="BV12" s="759"/>
      <c r="BW12" s="759"/>
      <c r="BX12" s="759"/>
      <c r="BY12" s="759"/>
      <c r="BZ12" s="759"/>
      <c r="CA12" s="759"/>
      <c r="CB12" s="759"/>
      <c r="CC12" s="759"/>
      <c r="CD12" s="759"/>
      <c r="CE12" s="759"/>
      <c r="CF12" s="759"/>
      <c r="CG12" s="760"/>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58"/>
      <c r="DW12" s="759"/>
      <c r="DX12" s="759"/>
      <c r="DY12" s="759"/>
      <c r="DZ12" s="772"/>
      <c r="EA12" s="216"/>
    </row>
    <row r="13" spans="1:131" s="217" customFormat="1" ht="26.25" customHeight="1">
      <c r="A13" s="220">
        <v>7</v>
      </c>
      <c r="B13" s="745"/>
      <c r="C13" s="746"/>
      <c r="D13" s="746"/>
      <c r="E13" s="746"/>
      <c r="F13" s="746"/>
      <c r="G13" s="746"/>
      <c r="H13" s="746"/>
      <c r="I13" s="746"/>
      <c r="J13" s="746"/>
      <c r="K13" s="746"/>
      <c r="L13" s="746"/>
      <c r="M13" s="746"/>
      <c r="N13" s="746"/>
      <c r="O13" s="746"/>
      <c r="P13" s="747"/>
      <c r="Q13" s="748"/>
      <c r="R13" s="749"/>
      <c r="S13" s="749"/>
      <c r="T13" s="749"/>
      <c r="U13" s="749"/>
      <c r="V13" s="749"/>
      <c r="W13" s="749"/>
      <c r="X13" s="749"/>
      <c r="Y13" s="749"/>
      <c r="Z13" s="749"/>
      <c r="AA13" s="749"/>
      <c r="AB13" s="749"/>
      <c r="AC13" s="749"/>
      <c r="AD13" s="749"/>
      <c r="AE13" s="750"/>
      <c r="AF13" s="751"/>
      <c r="AG13" s="752"/>
      <c r="AH13" s="752"/>
      <c r="AI13" s="752"/>
      <c r="AJ13" s="753"/>
      <c r="AK13" s="754"/>
      <c r="AL13" s="755"/>
      <c r="AM13" s="755"/>
      <c r="AN13" s="755"/>
      <c r="AO13" s="755"/>
      <c r="AP13" s="755"/>
      <c r="AQ13" s="755"/>
      <c r="AR13" s="755"/>
      <c r="AS13" s="755"/>
      <c r="AT13" s="755"/>
      <c r="AU13" s="756"/>
      <c r="AV13" s="756"/>
      <c r="AW13" s="756"/>
      <c r="AX13" s="756"/>
      <c r="AY13" s="757"/>
      <c r="AZ13" s="214"/>
      <c r="BA13" s="214"/>
      <c r="BB13" s="214"/>
      <c r="BC13" s="214"/>
      <c r="BD13" s="214"/>
      <c r="BE13" s="215"/>
      <c r="BF13" s="215"/>
      <c r="BG13" s="215"/>
      <c r="BH13" s="215"/>
      <c r="BI13" s="215"/>
      <c r="BJ13" s="215"/>
      <c r="BK13" s="215"/>
      <c r="BL13" s="215"/>
      <c r="BM13" s="215"/>
      <c r="BN13" s="215"/>
      <c r="BO13" s="215"/>
      <c r="BP13" s="215"/>
      <c r="BQ13" s="220">
        <v>7</v>
      </c>
      <c r="BR13" s="221"/>
      <c r="BS13" s="758"/>
      <c r="BT13" s="759"/>
      <c r="BU13" s="759"/>
      <c r="BV13" s="759"/>
      <c r="BW13" s="759"/>
      <c r="BX13" s="759"/>
      <c r="BY13" s="759"/>
      <c r="BZ13" s="759"/>
      <c r="CA13" s="759"/>
      <c r="CB13" s="759"/>
      <c r="CC13" s="759"/>
      <c r="CD13" s="759"/>
      <c r="CE13" s="759"/>
      <c r="CF13" s="759"/>
      <c r="CG13" s="760"/>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58"/>
      <c r="DW13" s="759"/>
      <c r="DX13" s="759"/>
      <c r="DY13" s="759"/>
      <c r="DZ13" s="772"/>
      <c r="EA13" s="216"/>
    </row>
    <row r="14" spans="1:131" s="217" customFormat="1" ht="26.25" customHeight="1">
      <c r="A14" s="220">
        <v>8</v>
      </c>
      <c r="B14" s="745"/>
      <c r="C14" s="746"/>
      <c r="D14" s="746"/>
      <c r="E14" s="746"/>
      <c r="F14" s="746"/>
      <c r="G14" s="746"/>
      <c r="H14" s="746"/>
      <c r="I14" s="746"/>
      <c r="J14" s="746"/>
      <c r="K14" s="746"/>
      <c r="L14" s="746"/>
      <c r="M14" s="746"/>
      <c r="N14" s="746"/>
      <c r="O14" s="746"/>
      <c r="P14" s="747"/>
      <c r="Q14" s="748"/>
      <c r="R14" s="749"/>
      <c r="S14" s="749"/>
      <c r="T14" s="749"/>
      <c r="U14" s="749"/>
      <c r="V14" s="749"/>
      <c r="W14" s="749"/>
      <c r="X14" s="749"/>
      <c r="Y14" s="749"/>
      <c r="Z14" s="749"/>
      <c r="AA14" s="749"/>
      <c r="AB14" s="749"/>
      <c r="AC14" s="749"/>
      <c r="AD14" s="749"/>
      <c r="AE14" s="750"/>
      <c r="AF14" s="751"/>
      <c r="AG14" s="752"/>
      <c r="AH14" s="752"/>
      <c r="AI14" s="752"/>
      <c r="AJ14" s="753"/>
      <c r="AK14" s="754"/>
      <c r="AL14" s="755"/>
      <c r="AM14" s="755"/>
      <c r="AN14" s="755"/>
      <c r="AO14" s="755"/>
      <c r="AP14" s="755"/>
      <c r="AQ14" s="755"/>
      <c r="AR14" s="755"/>
      <c r="AS14" s="755"/>
      <c r="AT14" s="755"/>
      <c r="AU14" s="756"/>
      <c r="AV14" s="756"/>
      <c r="AW14" s="756"/>
      <c r="AX14" s="756"/>
      <c r="AY14" s="757"/>
      <c r="AZ14" s="214"/>
      <c r="BA14" s="214"/>
      <c r="BB14" s="214"/>
      <c r="BC14" s="214"/>
      <c r="BD14" s="214"/>
      <c r="BE14" s="215"/>
      <c r="BF14" s="215"/>
      <c r="BG14" s="215"/>
      <c r="BH14" s="215"/>
      <c r="BI14" s="215"/>
      <c r="BJ14" s="215"/>
      <c r="BK14" s="215"/>
      <c r="BL14" s="215"/>
      <c r="BM14" s="215"/>
      <c r="BN14" s="215"/>
      <c r="BO14" s="215"/>
      <c r="BP14" s="215"/>
      <c r="BQ14" s="220">
        <v>8</v>
      </c>
      <c r="BR14" s="221"/>
      <c r="BS14" s="758"/>
      <c r="BT14" s="759"/>
      <c r="BU14" s="759"/>
      <c r="BV14" s="759"/>
      <c r="BW14" s="759"/>
      <c r="BX14" s="759"/>
      <c r="BY14" s="759"/>
      <c r="BZ14" s="759"/>
      <c r="CA14" s="759"/>
      <c r="CB14" s="759"/>
      <c r="CC14" s="759"/>
      <c r="CD14" s="759"/>
      <c r="CE14" s="759"/>
      <c r="CF14" s="759"/>
      <c r="CG14" s="760"/>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58"/>
      <c r="DW14" s="759"/>
      <c r="DX14" s="759"/>
      <c r="DY14" s="759"/>
      <c r="DZ14" s="772"/>
      <c r="EA14" s="216"/>
    </row>
    <row r="15" spans="1:131" s="217" customFormat="1" ht="26.25" customHeight="1">
      <c r="A15" s="220">
        <v>9</v>
      </c>
      <c r="B15" s="745"/>
      <c r="C15" s="746"/>
      <c r="D15" s="746"/>
      <c r="E15" s="746"/>
      <c r="F15" s="746"/>
      <c r="G15" s="746"/>
      <c r="H15" s="746"/>
      <c r="I15" s="746"/>
      <c r="J15" s="746"/>
      <c r="K15" s="746"/>
      <c r="L15" s="746"/>
      <c r="M15" s="746"/>
      <c r="N15" s="746"/>
      <c r="O15" s="746"/>
      <c r="P15" s="747"/>
      <c r="Q15" s="748"/>
      <c r="R15" s="749"/>
      <c r="S15" s="749"/>
      <c r="T15" s="749"/>
      <c r="U15" s="749"/>
      <c r="V15" s="749"/>
      <c r="W15" s="749"/>
      <c r="X15" s="749"/>
      <c r="Y15" s="749"/>
      <c r="Z15" s="749"/>
      <c r="AA15" s="749"/>
      <c r="AB15" s="749"/>
      <c r="AC15" s="749"/>
      <c r="AD15" s="749"/>
      <c r="AE15" s="750"/>
      <c r="AF15" s="751"/>
      <c r="AG15" s="752"/>
      <c r="AH15" s="752"/>
      <c r="AI15" s="752"/>
      <c r="AJ15" s="753"/>
      <c r="AK15" s="754"/>
      <c r="AL15" s="755"/>
      <c r="AM15" s="755"/>
      <c r="AN15" s="755"/>
      <c r="AO15" s="755"/>
      <c r="AP15" s="755"/>
      <c r="AQ15" s="755"/>
      <c r="AR15" s="755"/>
      <c r="AS15" s="755"/>
      <c r="AT15" s="755"/>
      <c r="AU15" s="756"/>
      <c r="AV15" s="756"/>
      <c r="AW15" s="756"/>
      <c r="AX15" s="756"/>
      <c r="AY15" s="757"/>
      <c r="AZ15" s="214"/>
      <c r="BA15" s="214"/>
      <c r="BB15" s="214"/>
      <c r="BC15" s="214"/>
      <c r="BD15" s="214"/>
      <c r="BE15" s="215"/>
      <c r="BF15" s="215"/>
      <c r="BG15" s="215"/>
      <c r="BH15" s="215"/>
      <c r="BI15" s="215"/>
      <c r="BJ15" s="215"/>
      <c r="BK15" s="215"/>
      <c r="BL15" s="215"/>
      <c r="BM15" s="215"/>
      <c r="BN15" s="215"/>
      <c r="BO15" s="215"/>
      <c r="BP15" s="215"/>
      <c r="BQ15" s="220">
        <v>9</v>
      </c>
      <c r="BR15" s="221"/>
      <c r="BS15" s="758"/>
      <c r="BT15" s="759"/>
      <c r="BU15" s="759"/>
      <c r="BV15" s="759"/>
      <c r="BW15" s="759"/>
      <c r="BX15" s="759"/>
      <c r="BY15" s="759"/>
      <c r="BZ15" s="759"/>
      <c r="CA15" s="759"/>
      <c r="CB15" s="759"/>
      <c r="CC15" s="759"/>
      <c r="CD15" s="759"/>
      <c r="CE15" s="759"/>
      <c r="CF15" s="759"/>
      <c r="CG15" s="760"/>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58"/>
      <c r="DW15" s="759"/>
      <c r="DX15" s="759"/>
      <c r="DY15" s="759"/>
      <c r="DZ15" s="772"/>
      <c r="EA15" s="216"/>
    </row>
    <row r="16" spans="1:131" s="217" customFormat="1" ht="26.25" customHeight="1">
      <c r="A16" s="220">
        <v>10</v>
      </c>
      <c r="B16" s="745"/>
      <c r="C16" s="746"/>
      <c r="D16" s="746"/>
      <c r="E16" s="746"/>
      <c r="F16" s="746"/>
      <c r="G16" s="746"/>
      <c r="H16" s="746"/>
      <c r="I16" s="746"/>
      <c r="J16" s="746"/>
      <c r="K16" s="746"/>
      <c r="L16" s="746"/>
      <c r="M16" s="746"/>
      <c r="N16" s="746"/>
      <c r="O16" s="746"/>
      <c r="P16" s="747"/>
      <c r="Q16" s="748"/>
      <c r="R16" s="749"/>
      <c r="S16" s="749"/>
      <c r="T16" s="749"/>
      <c r="U16" s="749"/>
      <c r="V16" s="749"/>
      <c r="W16" s="749"/>
      <c r="X16" s="749"/>
      <c r="Y16" s="749"/>
      <c r="Z16" s="749"/>
      <c r="AA16" s="749"/>
      <c r="AB16" s="749"/>
      <c r="AC16" s="749"/>
      <c r="AD16" s="749"/>
      <c r="AE16" s="750"/>
      <c r="AF16" s="751"/>
      <c r="AG16" s="752"/>
      <c r="AH16" s="752"/>
      <c r="AI16" s="752"/>
      <c r="AJ16" s="753"/>
      <c r="AK16" s="754"/>
      <c r="AL16" s="755"/>
      <c r="AM16" s="755"/>
      <c r="AN16" s="755"/>
      <c r="AO16" s="755"/>
      <c r="AP16" s="755"/>
      <c r="AQ16" s="755"/>
      <c r="AR16" s="755"/>
      <c r="AS16" s="755"/>
      <c r="AT16" s="755"/>
      <c r="AU16" s="756"/>
      <c r="AV16" s="756"/>
      <c r="AW16" s="756"/>
      <c r="AX16" s="756"/>
      <c r="AY16" s="757"/>
      <c r="AZ16" s="214"/>
      <c r="BA16" s="214"/>
      <c r="BB16" s="214"/>
      <c r="BC16" s="214"/>
      <c r="BD16" s="214"/>
      <c r="BE16" s="215"/>
      <c r="BF16" s="215"/>
      <c r="BG16" s="215"/>
      <c r="BH16" s="215"/>
      <c r="BI16" s="215"/>
      <c r="BJ16" s="215"/>
      <c r="BK16" s="215"/>
      <c r="BL16" s="215"/>
      <c r="BM16" s="215"/>
      <c r="BN16" s="215"/>
      <c r="BO16" s="215"/>
      <c r="BP16" s="215"/>
      <c r="BQ16" s="220">
        <v>10</v>
      </c>
      <c r="BR16" s="221"/>
      <c r="BS16" s="758"/>
      <c r="BT16" s="759"/>
      <c r="BU16" s="759"/>
      <c r="BV16" s="759"/>
      <c r="BW16" s="759"/>
      <c r="BX16" s="759"/>
      <c r="BY16" s="759"/>
      <c r="BZ16" s="759"/>
      <c r="CA16" s="759"/>
      <c r="CB16" s="759"/>
      <c r="CC16" s="759"/>
      <c r="CD16" s="759"/>
      <c r="CE16" s="759"/>
      <c r="CF16" s="759"/>
      <c r="CG16" s="760"/>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58"/>
      <c r="DW16" s="759"/>
      <c r="DX16" s="759"/>
      <c r="DY16" s="759"/>
      <c r="DZ16" s="772"/>
      <c r="EA16" s="216"/>
    </row>
    <row r="17" spans="1:131" s="217" customFormat="1" ht="26.25" customHeight="1">
      <c r="A17" s="220">
        <v>11</v>
      </c>
      <c r="B17" s="745"/>
      <c r="C17" s="746"/>
      <c r="D17" s="746"/>
      <c r="E17" s="746"/>
      <c r="F17" s="746"/>
      <c r="G17" s="746"/>
      <c r="H17" s="746"/>
      <c r="I17" s="746"/>
      <c r="J17" s="746"/>
      <c r="K17" s="746"/>
      <c r="L17" s="746"/>
      <c r="M17" s="746"/>
      <c r="N17" s="746"/>
      <c r="O17" s="746"/>
      <c r="P17" s="747"/>
      <c r="Q17" s="748"/>
      <c r="R17" s="749"/>
      <c r="S17" s="749"/>
      <c r="T17" s="749"/>
      <c r="U17" s="749"/>
      <c r="V17" s="749"/>
      <c r="W17" s="749"/>
      <c r="X17" s="749"/>
      <c r="Y17" s="749"/>
      <c r="Z17" s="749"/>
      <c r="AA17" s="749"/>
      <c r="AB17" s="749"/>
      <c r="AC17" s="749"/>
      <c r="AD17" s="749"/>
      <c r="AE17" s="750"/>
      <c r="AF17" s="751"/>
      <c r="AG17" s="752"/>
      <c r="AH17" s="752"/>
      <c r="AI17" s="752"/>
      <c r="AJ17" s="753"/>
      <c r="AK17" s="754"/>
      <c r="AL17" s="755"/>
      <c r="AM17" s="755"/>
      <c r="AN17" s="755"/>
      <c r="AO17" s="755"/>
      <c r="AP17" s="755"/>
      <c r="AQ17" s="755"/>
      <c r="AR17" s="755"/>
      <c r="AS17" s="755"/>
      <c r="AT17" s="755"/>
      <c r="AU17" s="756"/>
      <c r="AV17" s="756"/>
      <c r="AW17" s="756"/>
      <c r="AX17" s="756"/>
      <c r="AY17" s="757"/>
      <c r="AZ17" s="214"/>
      <c r="BA17" s="214"/>
      <c r="BB17" s="214"/>
      <c r="BC17" s="214"/>
      <c r="BD17" s="214"/>
      <c r="BE17" s="215"/>
      <c r="BF17" s="215"/>
      <c r="BG17" s="215"/>
      <c r="BH17" s="215"/>
      <c r="BI17" s="215"/>
      <c r="BJ17" s="215"/>
      <c r="BK17" s="215"/>
      <c r="BL17" s="215"/>
      <c r="BM17" s="215"/>
      <c r="BN17" s="215"/>
      <c r="BO17" s="215"/>
      <c r="BP17" s="215"/>
      <c r="BQ17" s="220">
        <v>11</v>
      </c>
      <c r="BR17" s="221"/>
      <c r="BS17" s="758"/>
      <c r="BT17" s="759"/>
      <c r="BU17" s="759"/>
      <c r="BV17" s="759"/>
      <c r="BW17" s="759"/>
      <c r="BX17" s="759"/>
      <c r="BY17" s="759"/>
      <c r="BZ17" s="759"/>
      <c r="CA17" s="759"/>
      <c r="CB17" s="759"/>
      <c r="CC17" s="759"/>
      <c r="CD17" s="759"/>
      <c r="CE17" s="759"/>
      <c r="CF17" s="759"/>
      <c r="CG17" s="760"/>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58"/>
      <c r="DW17" s="759"/>
      <c r="DX17" s="759"/>
      <c r="DY17" s="759"/>
      <c r="DZ17" s="772"/>
      <c r="EA17" s="216"/>
    </row>
    <row r="18" spans="1:131" s="217" customFormat="1" ht="26.25" customHeight="1">
      <c r="A18" s="220">
        <v>12</v>
      </c>
      <c r="B18" s="745"/>
      <c r="C18" s="746"/>
      <c r="D18" s="746"/>
      <c r="E18" s="746"/>
      <c r="F18" s="746"/>
      <c r="G18" s="746"/>
      <c r="H18" s="746"/>
      <c r="I18" s="746"/>
      <c r="J18" s="746"/>
      <c r="K18" s="746"/>
      <c r="L18" s="746"/>
      <c r="M18" s="746"/>
      <c r="N18" s="746"/>
      <c r="O18" s="746"/>
      <c r="P18" s="747"/>
      <c r="Q18" s="748"/>
      <c r="R18" s="749"/>
      <c r="S18" s="749"/>
      <c r="T18" s="749"/>
      <c r="U18" s="749"/>
      <c r="V18" s="749"/>
      <c r="W18" s="749"/>
      <c r="X18" s="749"/>
      <c r="Y18" s="749"/>
      <c r="Z18" s="749"/>
      <c r="AA18" s="749"/>
      <c r="AB18" s="749"/>
      <c r="AC18" s="749"/>
      <c r="AD18" s="749"/>
      <c r="AE18" s="750"/>
      <c r="AF18" s="751"/>
      <c r="AG18" s="752"/>
      <c r="AH18" s="752"/>
      <c r="AI18" s="752"/>
      <c r="AJ18" s="753"/>
      <c r="AK18" s="754"/>
      <c r="AL18" s="755"/>
      <c r="AM18" s="755"/>
      <c r="AN18" s="755"/>
      <c r="AO18" s="755"/>
      <c r="AP18" s="755"/>
      <c r="AQ18" s="755"/>
      <c r="AR18" s="755"/>
      <c r="AS18" s="755"/>
      <c r="AT18" s="755"/>
      <c r="AU18" s="756"/>
      <c r="AV18" s="756"/>
      <c r="AW18" s="756"/>
      <c r="AX18" s="756"/>
      <c r="AY18" s="757"/>
      <c r="AZ18" s="214"/>
      <c r="BA18" s="214"/>
      <c r="BB18" s="214"/>
      <c r="BC18" s="214"/>
      <c r="BD18" s="214"/>
      <c r="BE18" s="215"/>
      <c r="BF18" s="215"/>
      <c r="BG18" s="215"/>
      <c r="BH18" s="215"/>
      <c r="BI18" s="215"/>
      <c r="BJ18" s="215"/>
      <c r="BK18" s="215"/>
      <c r="BL18" s="215"/>
      <c r="BM18" s="215"/>
      <c r="BN18" s="215"/>
      <c r="BO18" s="215"/>
      <c r="BP18" s="215"/>
      <c r="BQ18" s="220">
        <v>12</v>
      </c>
      <c r="BR18" s="221"/>
      <c r="BS18" s="758"/>
      <c r="BT18" s="759"/>
      <c r="BU18" s="759"/>
      <c r="BV18" s="759"/>
      <c r="BW18" s="759"/>
      <c r="BX18" s="759"/>
      <c r="BY18" s="759"/>
      <c r="BZ18" s="759"/>
      <c r="CA18" s="759"/>
      <c r="CB18" s="759"/>
      <c r="CC18" s="759"/>
      <c r="CD18" s="759"/>
      <c r="CE18" s="759"/>
      <c r="CF18" s="759"/>
      <c r="CG18" s="760"/>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58"/>
      <c r="DW18" s="759"/>
      <c r="DX18" s="759"/>
      <c r="DY18" s="759"/>
      <c r="DZ18" s="772"/>
      <c r="EA18" s="216"/>
    </row>
    <row r="19" spans="1:131" s="217" customFormat="1" ht="26.25" customHeight="1">
      <c r="A19" s="220">
        <v>13</v>
      </c>
      <c r="B19" s="745"/>
      <c r="C19" s="746"/>
      <c r="D19" s="746"/>
      <c r="E19" s="746"/>
      <c r="F19" s="746"/>
      <c r="G19" s="746"/>
      <c r="H19" s="746"/>
      <c r="I19" s="746"/>
      <c r="J19" s="746"/>
      <c r="K19" s="746"/>
      <c r="L19" s="746"/>
      <c r="M19" s="746"/>
      <c r="N19" s="746"/>
      <c r="O19" s="746"/>
      <c r="P19" s="747"/>
      <c r="Q19" s="748"/>
      <c r="R19" s="749"/>
      <c r="S19" s="749"/>
      <c r="T19" s="749"/>
      <c r="U19" s="749"/>
      <c r="V19" s="749"/>
      <c r="W19" s="749"/>
      <c r="X19" s="749"/>
      <c r="Y19" s="749"/>
      <c r="Z19" s="749"/>
      <c r="AA19" s="749"/>
      <c r="AB19" s="749"/>
      <c r="AC19" s="749"/>
      <c r="AD19" s="749"/>
      <c r="AE19" s="750"/>
      <c r="AF19" s="751"/>
      <c r="AG19" s="752"/>
      <c r="AH19" s="752"/>
      <c r="AI19" s="752"/>
      <c r="AJ19" s="753"/>
      <c r="AK19" s="754"/>
      <c r="AL19" s="755"/>
      <c r="AM19" s="755"/>
      <c r="AN19" s="755"/>
      <c r="AO19" s="755"/>
      <c r="AP19" s="755"/>
      <c r="AQ19" s="755"/>
      <c r="AR19" s="755"/>
      <c r="AS19" s="755"/>
      <c r="AT19" s="755"/>
      <c r="AU19" s="756"/>
      <c r="AV19" s="756"/>
      <c r="AW19" s="756"/>
      <c r="AX19" s="756"/>
      <c r="AY19" s="757"/>
      <c r="AZ19" s="214"/>
      <c r="BA19" s="214"/>
      <c r="BB19" s="214"/>
      <c r="BC19" s="214"/>
      <c r="BD19" s="214"/>
      <c r="BE19" s="215"/>
      <c r="BF19" s="215"/>
      <c r="BG19" s="215"/>
      <c r="BH19" s="215"/>
      <c r="BI19" s="215"/>
      <c r="BJ19" s="215"/>
      <c r="BK19" s="215"/>
      <c r="BL19" s="215"/>
      <c r="BM19" s="215"/>
      <c r="BN19" s="215"/>
      <c r="BO19" s="215"/>
      <c r="BP19" s="215"/>
      <c r="BQ19" s="220">
        <v>13</v>
      </c>
      <c r="BR19" s="221"/>
      <c r="BS19" s="758"/>
      <c r="BT19" s="759"/>
      <c r="BU19" s="759"/>
      <c r="BV19" s="759"/>
      <c r="BW19" s="759"/>
      <c r="BX19" s="759"/>
      <c r="BY19" s="759"/>
      <c r="BZ19" s="759"/>
      <c r="CA19" s="759"/>
      <c r="CB19" s="759"/>
      <c r="CC19" s="759"/>
      <c r="CD19" s="759"/>
      <c r="CE19" s="759"/>
      <c r="CF19" s="759"/>
      <c r="CG19" s="760"/>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58"/>
      <c r="DW19" s="759"/>
      <c r="DX19" s="759"/>
      <c r="DY19" s="759"/>
      <c r="DZ19" s="772"/>
      <c r="EA19" s="216"/>
    </row>
    <row r="20" spans="1:131" s="217" customFormat="1" ht="26.25" customHeight="1">
      <c r="A20" s="220">
        <v>14</v>
      </c>
      <c r="B20" s="745"/>
      <c r="C20" s="746"/>
      <c r="D20" s="746"/>
      <c r="E20" s="746"/>
      <c r="F20" s="746"/>
      <c r="G20" s="746"/>
      <c r="H20" s="746"/>
      <c r="I20" s="746"/>
      <c r="J20" s="746"/>
      <c r="K20" s="746"/>
      <c r="L20" s="746"/>
      <c r="M20" s="746"/>
      <c r="N20" s="746"/>
      <c r="O20" s="746"/>
      <c r="P20" s="747"/>
      <c r="Q20" s="748"/>
      <c r="R20" s="749"/>
      <c r="S20" s="749"/>
      <c r="T20" s="749"/>
      <c r="U20" s="749"/>
      <c r="V20" s="749"/>
      <c r="W20" s="749"/>
      <c r="X20" s="749"/>
      <c r="Y20" s="749"/>
      <c r="Z20" s="749"/>
      <c r="AA20" s="749"/>
      <c r="AB20" s="749"/>
      <c r="AC20" s="749"/>
      <c r="AD20" s="749"/>
      <c r="AE20" s="750"/>
      <c r="AF20" s="751"/>
      <c r="AG20" s="752"/>
      <c r="AH20" s="752"/>
      <c r="AI20" s="752"/>
      <c r="AJ20" s="753"/>
      <c r="AK20" s="754"/>
      <c r="AL20" s="755"/>
      <c r="AM20" s="755"/>
      <c r="AN20" s="755"/>
      <c r="AO20" s="755"/>
      <c r="AP20" s="755"/>
      <c r="AQ20" s="755"/>
      <c r="AR20" s="755"/>
      <c r="AS20" s="755"/>
      <c r="AT20" s="755"/>
      <c r="AU20" s="756"/>
      <c r="AV20" s="756"/>
      <c r="AW20" s="756"/>
      <c r="AX20" s="756"/>
      <c r="AY20" s="757"/>
      <c r="AZ20" s="214"/>
      <c r="BA20" s="214"/>
      <c r="BB20" s="214"/>
      <c r="BC20" s="214"/>
      <c r="BD20" s="214"/>
      <c r="BE20" s="215"/>
      <c r="BF20" s="215"/>
      <c r="BG20" s="215"/>
      <c r="BH20" s="215"/>
      <c r="BI20" s="215"/>
      <c r="BJ20" s="215"/>
      <c r="BK20" s="215"/>
      <c r="BL20" s="215"/>
      <c r="BM20" s="215"/>
      <c r="BN20" s="215"/>
      <c r="BO20" s="215"/>
      <c r="BP20" s="215"/>
      <c r="BQ20" s="220">
        <v>14</v>
      </c>
      <c r="BR20" s="221"/>
      <c r="BS20" s="758"/>
      <c r="BT20" s="759"/>
      <c r="BU20" s="759"/>
      <c r="BV20" s="759"/>
      <c r="BW20" s="759"/>
      <c r="BX20" s="759"/>
      <c r="BY20" s="759"/>
      <c r="BZ20" s="759"/>
      <c r="CA20" s="759"/>
      <c r="CB20" s="759"/>
      <c r="CC20" s="759"/>
      <c r="CD20" s="759"/>
      <c r="CE20" s="759"/>
      <c r="CF20" s="759"/>
      <c r="CG20" s="760"/>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58"/>
      <c r="DW20" s="759"/>
      <c r="DX20" s="759"/>
      <c r="DY20" s="759"/>
      <c r="DZ20" s="772"/>
      <c r="EA20" s="216"/>
    </row>
    <row r="21" spans="1:131" s="217" customFormat="1" ht="26.25" customHeight="1" thickBot="1">
      <c r="A21" s="220">
        <v>15</v>
      </c>
      <c r="B21" s="745"/>
      <c r="C21" s="746"/>
      <c r="D21" s="746"/>
      <c r="E21" s="746"/>
      <c r="F21" s="746"/>
      <c r="G21" s="746"/>
      <c r="H21" s="746"/>
      <c r="I21" s="746"/>
      <c r="J21" s="746"/>
      <c r="K21" s="746"/>
      <c r="L21" s="746"/>
      <c r="M21" s="746"/>
      <c r="N21" s="746"/>
      <c r="O21" s="746"/>
      <c r="P21" s="747"/>
      <c r="Q21" s="748"/>
      <c r="R21" s="749"/>
      <c r="S21" s="749"/>
      <c r="T21" s="749"/>
      <c r="U21" s="749"/>
      <c r="V21" s="749"/>
      <c r="W21" s="749"/>
      <c r="X21" s="749"/>
      <c r="Y21" s="749"/>
      <c r="Z21" s="749"/>
      <c r="AA21" s="749"/>
      <c r="AB21" s="749"/>
      <c r="AC21" s="749"/>
      <c r="AD21" s="749"/>
      <c r="AE21" s="750"/>
      <c r="AF21" s="751"/>
      <c r="AG21" s="752"/>
      <c r="AH21" s="752"/>
      <c r="AI21" s="752"/>
      <c r="AJ21" s="753"/>
      <c r="AK21" s="754"/>
      <c r="AL21" s="755"/>
      <c r="AM21" s="755"/>
      <c r="AN21" s="755"/>
      <c r="AO21" s="755"/>
      <c r="AP21" s="755"/>
      <c r="AQ21" s="755"/>
      <c r="AR21" s="755"/>
      <c r="AS21" s="755"/>
      <c r="AT21" s="755"/>
      <c r="AU21" s="756"/>
      <c r="AV21" s="756"/>
      <c r="AW21" s="756"/>
      <c r="AX21" s="756"/>
      <c r="AY21" s="757"/>
      <c r="AZ21" s="214"/>
      <c r="BA21" s="214"/>
      <c r="BB21" s="214"/>
      <c r="BC21" s="214"/>
      <c r="BD21" s="214"/>
      <c r="BE21" s="215"/>
      <c r="BF21" s="215"/>
      <c r="BG21" s="215"/>
      <c r="BH21" s="215"/>
      <c r="BI21" s="215"/>
      <c r="BJ21" s="215"/>
      <c r="BK21" s="215"/>
      <c r="BL21" s="215"/>
      <c r="BM21" s="215"/>
      <c r="BN21" s="215"/>
      <c r="BO21" s="215"/>
      <c r="BP21" s="215"/>
      <c r="BQ21" s="220">
        <v>15</v>
      </c>
      <c r="BR21" s="221"/>
      <c r="BS21" s="758"/>
      <c r="BT21" s="759"/>
      <c r="BU21" s="759"/>
      <c r="BV21" s="759"/>
      <c r="BW21" s="759"/>
      <c r="BX21" s="759"/>
      <c r="BY21" s="759"/>
      <c r="BZ21" s="759"/>
      <c r="CA21" s="759"/>
      <c r="CB21" s="759"/>
      <c r="CC21" s="759"/>
      <c r="CD21" s="759"/>
      <c r="CE21" s="759"/>
      <c r="CF21" s="759"/>
      <c r="CG21" s="760"/>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58"/>
      <c r="DW21" s="759"/>
      <c r="DX21" s="759"/>
      <c r="DY21" s="759"/>
      <c r="DZ21" s="772"/>
      <c r="EA21" s="216"/>
    </row>
    <row r="22" spans="1:131" s="217" customFormat="1" ht="26.25" customHeight="1">
      <c r="A22" s="220">
        <v>16</v>
      </c>
      <c r="B22" s="745"/>
      <c r="C22" s="746"/>
      <c r="D22" s="746"/>
      <c r="E22" s="746"/>
      <c r="F22" s="746"/>
      <c r="G22" s="746"/>
      <c r="H22" s="746"/>
      <c r="I22" s="746"/>
      <c r="J22" s="746"/>
      <c r="K22" s="746"/>
      <c r="L22" s="746"/>
      <c r="M22" s="746"/>
      <c r="N22" s="746"/>
      <c r="O22" s="746"/>
      <c r="P22" s="747"/>
      <c r="Q22" s="773"/>
      <c r="R22" s="774"/>
      <c r="S22" s="774"/>
      <c r="T22" s="774"/>
      <c r="U22" s="774"/>
      <c r="V22" s="774"/>
      <c r="W22" s="774"/>
      <c r="X22" s="774"/>
      <c r="Y22" s="774"/>
      <c r="Z22" s="774"/>
      <c r="AA22" s="774"/>
      <c r="AB22" s="774"/>
      <c r="AC22" s="774"/>
      <c r="AD22" s="774"/>
      <c r="AE22" s="775"/>
      <c r="AF22" s="751"/>
      <c r="AG22" s="752"/>
      <c r="AH22" s="752"/>
      <c r="AI22" s="752"/>
      <c r="AJ22" s="753"/>
      <c r="AK22" s="791"/>
      <c r="AL22" s="792"/>
      <c r="AM22" s="792"/>
      <c r="AN22" s="792"/>
      <c r="AO22" s="792"/>
      <c r="AP22" s="792"/>
      <c r="AQ22" s="792"/>
      <c r="AR22" s="792"/>
      <c r="AS22" s="792"/>
      <c r="AT22" s="792"/>
      <c r="AU22" s="793"/>
      <c r="AV22" s="793"/>
      <c r="AW22" s="793"/>
      <c r="AX22" s="793"/>
      <c r="AY22" s="794"/>
      <c r="AZ22" s="795" t="s">
        <v>380</v>
      </c>
      <c r="BA22" s="795"/>
      <c r="BB22" s="795"/>
      <c r="BC22" s="795"/>
      <c r="BD22" s="796"/>
      <c r="BE22" s="215"/>
      <c r="BF22" s="215"/>
      <c r="BG22" s="215"/>
      <c r="BH22" s="215"/>
      <c r="BI22" s="215"/>
      <c r="BJ22" s="215"/>
      <c r="BK22" s="215"/>
      <c r="BL22" s="215"/>
      <c r="BM22" s="215"/>
      <c r="BN22" s="215"/>
      <c r="BO22" s="215"/>
      <c r="BP22" s="215"/>
      <c r="BQ22" s="220">
        <v>16</v>
      </c>
      <c r="BR22" s="221"/>
      <c r="BS22" s="758"/>
      <c r="BT22" s="759"/>
      <c r="BU22" s="759"/>
      <c r="BV22" s="759"/>
      <c r="BW22" s="759"/>
      <c r="BX22" s="759"/>
      <c r="BY22" s="759"/>
      <c r="BZ22" s="759"/>
      <c r="CA22" s="759"/>
      <c r="CB22" s="759"/>
      <c r="CC22" s="759"/>
      <c r="CD22" s="759"/>
      <c r="CE22" s="759"/>
      <c r="CF22" s="759"/>
      <c r="CG22" s="760"/>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58"/>
      <c r="DW22" s="759"/>
      <c r="DX22" s="759"/>
      <c r="DY22" s="759"/>
      <c r="DZ22" s="772"/>
      <c r="EA22" s="216"/>
    </row>
    <row r="23" spans="1:131" s="217" customFormat="1" ht="26.25" customHeight="1" thickBot="1">
      <c r="A23" s="222" t="s">
        <v>381</v>
      </c>
      <c r="B23" s="776" t="s">
        <v>382</v>
      </c>
      <c r="C23" s="777"/>
      <c r="D23" s="777"/>
      <c r="E23" s="777"/>
      <c r="F23" s="777"/>
      <c r="G23" s="777"/>
      <c r="H23" s="777"/>
      <c r="I23" s="777"/>
      <c r="J23" s="777"/>
      <c r="K23" s="777"/>
      <c r="L23" s="777"/>
      <c r="M23" s="777"/>
      <c r="N23" s="777"/>
      <c r="O23" s="777"/>
      <c r="P23" s="778"/>
      <c r="Q23" s="779">
        <f>Q7</f>
        <v>5831</v>
      </c>
      <c r="R23" s="780"/>
      <c r="S23" s="780"/>
      <c r="T23" s="780"/>
      <c r="U23" s="781"/>
      <c r="V23" s="782">
        <f t="shared" ref="V23" si="0">V7</f>
        <v>5599</v>
      </c>
      <c r="W23" s="780"/>
      <c r="X23" s="780"/>
      <c r="Y23" s="780"/>
      <c r="Z23" s="781"/>
      <c r="AA23" s="782">
        <f t="shared" ref="AA23" si="1">AA7</f>
        <v>232</v>
      </c>
      <c r="AB23" s="780"/>
      <c r="AC23" s="780"/>
      <c r="AD23" s="780"/>
      <c r="AE23" s="783"/>
      <c r="AF23" s="784">
        <v>230</v>
      </c>
      <c r="AG23" s="785"/>
      <c r="AH23" s="785"/>
      <c r="AI23" s="785"/>
      <c r="AJ23" s="786"/>
      <c r="AK23" s="787"/>
      <c r="AL23" s="788"/>
      <c r="AM23" s="788"/>
      <c r="AN23" s="788"/>
      <c r="AO23" s="788"/>
      <c r="AP23" s="782">
        <f>AP7</f>
        <v>3802</v>
      </c>
      <c r="AQ23" s="780"/>
      <c r="AR23" s="780"/>
      <c r="AS23" s="780"/>
      <c r="AT23" s="781"/>
      <c r="AU23" s="789"/>
      <c r="AV23" s="789"/>
      <c r="AW23" s="789"/>
      <c r="AX23" s="789"/>
      <c r="AY23" s="790"/>
      <c r="AZ23" s="798" t="s">
        <v>383</v>
      </c>
      <c r="BA23" s="780"/>
      <c r="BB23" s="780"/>
      <c r="BC23" s="780"/>
      <c r="BD23" s="783"/>
      <c r="BE23" s="215"/>
      <c r="BF23" s="215"/>
      <c r="BG23" s="215"/>
      <c r="BH23" s="215"/>
      <c r="BI23" s="215"/>
      <c r="BJ23" s="215"/>
      <c r="BK23" s="215"/>
      <c r="BL23" s="215"/>
      <c r="BM23" s="215"/>
      <c r="BN23" s="215"/>
      <c r="BO23" s="215"/>
      <c r="BP23" s="215"/>
      <c r="BQ23" s="220">
        <v>17</v>
      </c>
      <c r="BR23" s="221"/>
      <c r="BS23" s="758"/>
      <c r="BT23" s="759"/>
      <c r="BU23" s="759"/>
      <c r="BV23" s="759"/>
      <c r="BW23" s="759"/>
      <c r="BX23" s="759"/>
      <c r="BY23" s="759"/>
      <c r="BZ23" s="759"/>
      <c r="CA23" s="759"/>
      <c r="CB23" s="759"/>
      <c r="CC23" s="759"/>
      <c r="CD23" s="759"/>
      <c r="CE23" s="759"/>
      <c r="CF23" s="759"/>
      <c r="CG23" s="760"/>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58"/>
      <c r="DW23" s="759"/>
      <c r="DX23" s="759"/>
      <c r="DY23" s="759"/>
      <c r="DZ23" s="772"/>
      <c r="EA23" s="216"/>
    </row>
    <row r="24" spans="1:131" s="217" customFormat="1" ht="26.25" customHeight="1">
      <c r="A24" s="797" t="s">
        <v>384</v>
      </c>
      <c r="B24" s="797"/>
      <c r="C24" s="797"/>
      <c r="D24" s="797"/>
      <c r="E24" s="797"/>
      <c r="F24" s="797"/>
      <c r="G24" s="797"/>
      <c r="H24" s="797"/>
      <c r="I24" s="797"/>
      <c r="J24" s="797"/>
      <c r="K24" s="797"/>
      <c r="L24" s="797"/>
      <c r="M24" s="797"/>
      <c r="N24" s="797"/>
      <c r="O24" s="797"/>
      <c r="P24" s="797"/>
      <c r="Q24" s="797"/>
      <c r="R24" s="797"/>
      <c r="S24" s="797"/>
      <c r="T24" s="797"/>
      <c r="U24" s="797"/>
      <c r="V24" s="797"/>
      <c r="W24" s="797"/>
      <c r="X24" s="797"/>
      <c r="Y24" s="797"/>
      <c r="Z24" s="797"/>
      <c r="AA24" s="797"/>
      <c r="AB24" s="797"/>
      <c r="AC24" s="797"/>
      <c r="AD24" s="797"/>
      <c r="AE24" s="797"/>
      <c r="AF24" s="797"/>
      <c r="AG24" s="797"/>
      <c r="AH24" s="797"/>
      <c r="AI24" s="797"/>
      <c r="AJ24" s="797"/>
      <c r="AK24" s="797"/>
      <c r="AL24" s="797"/>
      <c r="AM24" s="797"/>
      <c r="AN24" s="797"/>
      <c r="AO24" s="797"/>
      <c r="AP24" s="797"/>
      <c r="AQ24" s="797"/>
      <c r="AR24" s="797"/>
      <c r="AS24" s="797"/>
      <c r="AT24" s="797"/>
      <c r="AU24" s="797"/>
      <c r="AV24" s="797"/>
      <c r="AW24" s="797"/>
      <c r="AX24" s="797"/>
      <c r="AY24" s="797"/>
      <c r="AZ24" s="214"/>
      <c r="BA24" s="214"/>
      <c r="BB24" s="214"/>
      <c r="BC24" s="214"/>
      <c r="BD24" s="214"/>
      <c r="BE24" s="215"/>
      <c r="BF24" s="215"/>
      <c r="BG24" s="215"/>
      <c r="BH24" s="215"/>
      <c r="BI24" s="215"/>
      <c r="BJ24" s="215"/>
      <c r="BK24" s="215"/>
      <c r="BL24" s="215"/>
      <c r="BM24" s="215"/>
      <c r="BN24" s="215"/>
      <c r="BO24" s="215"/>
      <c r="BP24" s="215"/>
      <c r="BQ24" s="220">
        <v>18</v>
      </c>
      <c r="BR24" s="221"/>
      <c r="BS24" s="758"/>
      <c r="BT24" s="759"/>
      <c r="BU24" s="759"/>
      <c r="BV24" s="759"/>
      <c r="BW24" s="759"/>
      <c r="BX24" s="759"/>
      <c r="BY24" s="759"/>
      <c r="BZ24" s="759"/>
      <c r="CA24" s="759"/>
      <c r="CB24" s="759"/>
      <c r="CC24" s="759"/>
      <c r="CD24" s="759"/>
      <c r="CE24" s="759"/>
      <c r="CF24" s="759"/>
      <c r="CG24" s="760"/>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58"/>
      <c r="DW24" s="759"/>
      <c r="DX24" s="759"/>
      <c r="DY24" s="759"/>
      <c r="DZ24" s="772"/>
      <c r="EA24" s="216"/>
    </row>
    <row r="25" spans="1:131" ht="26.25" customHeight="1" thickBot="1">
      <c r="A25" s="739" t="s">
        <v>385</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14"/>
      <c r="BK25" s="214"/>
      <c r="BL25" s="214"/>
      <c r="BM25" s="214"/>
      <c r="BN25" s="214"/>
      <c r="BO25" s="223"/>
      <c r="BP25" s="223"/>
      <c r="BQ25" s="220">
        <v>19</v>
      </c>
      <c r="BR25" s="221"/>
      <c r="BS25" s="758"/>
      <c r="BT25" s="759"/>
      <c r="BU25" s="759"/>
      <c r="BV25" s="759"/>
      <c r="BW25" s="759"/>
      <c r="BX25" s="759"/>
      <c r="BY25" s="759"/>
      <c r="BZ25" s="759"/>
      <c r="CA25" s="759"/>
      <c r="CB25" s="759"/>
      <c r="CC25" s="759"/>
      <c r="CD25" s="759"/>
      <c r="CE25" s="759"/>
      <c r="CF25" s="759"/>
      <c r="CG25" s="760"/>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58"/>
      <c r="DW25" s="759"/>
      <c r="DX25" s="759"/>
      <c r="DY25" s="759"/>
      <c r="DZ25" s="772"/>
      <c r="EA25" s="211"/>
    </row>
    <row r="26" spans="1:131" ht="26.25" customHeight="1">
      <c r="A26" s="730" t="s">
        <v>362</v>
      </c>
      <c r="B26" s="731"/>
      <c r="C26" s="731"/>
      <c r="D26" s="731"/>
      <c r="E26" s="731"/>
      <c r="F26" s="731"/>
      <c r="G26" s="731"/>
      <c r="H26" s="731"/>
      <c r="I26" s="731"/>
      <c r="J26" s="731"/>
      <c r="K26" s="731"/>
      <c r="L26" s="731"/>
      <c r="M26" s="731"/>
      <c r="N26" s="731"/>
      <c r="O26" s="731"/>
      <c r="P26" s="732"/>
      <c r="Q26" s="707" t="s">
        <v>386</v>
      </c>
      <c r="R26" s="708"/>
      <c r="S26" s="708"/>
      <c r="T26" s="708"/>
      <c r="U26" s="709"/>
      <c r="V26" s="707" t="s">
        <v>387</v>
      </c>
      <c r="W26" s="708"/>
      <c r="X26" s="708"/>
      <c r="Y26" s="708"/>
      <c r="Z26" s="709"/>
      <c r="AA26" s="707" t="s">
        <v>388</v>
      </c>
      <c r="AB26" s="708"/>
      <c r="AC26" s="708"/>
      <c r="AD26" s="708"/>
      <c r="AE26" s="708"/>
      <c r="AF26" s="799" t="s">
        <v>389</v>
      </c>
      <c r="AG26" s="800"/>
      <c r="AH26" s="800"/>
      <c r="AI26" s="800"/>
      <c r="AJ26" s="801"/>
      <c r="AK26" s="708" t="s">
        <v>390</v>
      </c>
      <c r="AL26" s="708"/>
      <c r="AM26" s="708"/>
      <c r="AN26" s="708"/>
      <c r="AO26" s="709"/>
      <c r="AP26" s="707" t="s">
        <v>391</v>
      </c>
      <c r="AQ26" s="708"/>
      <c r="AR26" s="708"/>
      <c r="AS26" s="708"/>
      <c r="AT26" s="709"/>
      <c r="AU26" s="707" t="s">
        <v>392</v>
      </c>
      <c r="AV26" s="708"/>
      <c r="AW26" s="708"/>
      <c r="AX26" s="708"/>
      <c r="AY26" s="709"/>
      <c r="AZ26" s="707" t="s">
        <v>393</v>
      </c>
      <c r="BA26" s="708"/>
      <c r="BB26" s="708"/>
      <c r="BC26" s="708"/>
      <c r="BD26" s="709"/>
      <c r="BE26" s="707" t="s">
        <v>369</v>
      </c>
      <c r="BF26" s="708"/>
      <c r="BG26" s="708"/>
      <c r="BH26" s="708"/>
      <c r="BI26" s="719"/>
      <c r="BJ26" s="214"/>
      <c r="BK26" s="214"/>
      <c r="BL26" s="214"/>
      <c r="BM26" s="214"/>
      <c r="BN26" s="214"/>
      <c r="BO26" s="223"/>
      <c r="BP26" s="223"/>
      <c r="BQ26" s="220">
        <v>20</v>
      </c>
      <c r="BR26" s="221"/>
      <c r="BS26" s="758"/>
      <c r="BT26" s="759"/>
      <c r="BU26" s="759"/>
      <c r="BV26" s="759"/>
      <c r="BW26" s="759"/>
      <c r="BX26" s="759"/>
      <c r="BY26" s="759"/>
      <c r="BZ26" s="759"/>
      <c r="CA26" s="759"/>
      <c r="CB26" s="759"/>
      <c r="CC26" s="759"/>
      <c r="CD26" s="759"/>
      <c r="CE26" s="759"/>
      <c r="CF26" s="759"/>
      <c r="CG26" s="760"/>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58"/>
      <c r="DW26" s="759"/>
      <c r="DX26" s="759"/>
      <c r="DY26" s="759"/>
      <c r="DZ26" s="772"/>
      <c r="EA26" s="211"/>
    </row>
    <row r="27" spans="1:131" ht="26.25" customHeight="1" thickBot="1">
      <c r="A27" s="733"/>
      <c r="B27" s="734"/>
      <c r="C27" s="734"/>
      <c r="D27" s="734"/>
      <c r="E27" s="734"/>
      <c r="F27" s="734"/>
      <c r="G27" s="734"/>
      <c r="H27" s="734"/>
      <c r="I27" s="734"/>
      <c r="J27" s="734"/>
      <c r="K27" s="734"/>
      <c r="L27" s="734"/>
      <c r="M27" s="734"/>
      <c r="N27" s="734"/>
      <c r="O27" s="734"/>
      <c r="P27" s="735"/>
      <c r="Q27" s="710"/>
      <c r="R27" s="711"/>
      <c r="S27" s="711"/>
      <c r="T27" s="711"/>
      <c r="U27" s="712"/>
      <c r="V27" s="710"/>
      <c r="W27" s="711"/>
      <c r="X27" s="711"/>
      <c r="Y27" s="711"/>
      <c r="Z27" s="712"/>
      <c r="AA27" s="710"/>
      <c r="AB27" s="711"/>
      <c r="AC27" s="711"/>
      <c r="AD27" s="711"/>
      <c r="AE27" s="711"/>
      <c r="AF27" s="802"/>
      <c r="AG27" s="803"/>
      <c r="AH27" s="803"/>
      <c r="AI27" s="803"/>
      <c r="AJ27" s="804"/>
      <c r="AK27" s="711"/>
      <c r="AL27" s="711"/>
      <c r="AM27" s="711"/>
      <c r="AN27" s="711"/>
      <c r="AO27" s="712"/>
      <c r="AP27" s="710"/>
      <c r="AQ27" s="711"/>
      <c r="AR27" s="711"/>
      <c r="AS27" s="711"/>
      <c r="AT27" s="712"/>
      <c r="AU27" s="710"/>
      <c r="AV27" s="711"/>
      <c r="AW27" s="711"/>
      <c r="AX27" s="711"/>
      <c r="AY27" s="712"/>
      <c r="AZ27" s="710"/>
      <c r="BA27" s="711"/>
      <c r="BB27" s="711"/>
      <c r="BC27" s="711"/>
      <c r="BD27" s="712"/>
      <c r="BE27" s="710"/>
      <c r="BF27" s="711"/>
      <c r="BG27" s="711"/>
      <c r="BH27" s="711"/>
      <c r="BI27" s="720"/>
      <c r="BJ27" s="214"/>
      <c r="BK27" s="214"/>
      <c r="BL27" s="214"/>
      <c r="BM27" s="214"/>
      <c r="BN27" s="214"/>
      <c r="BO27" s="223"/>
      <c r="BP27" s="223"/>
      <c r="BQ27" s="220">
        <v>21</v>
      </c>
      <c r="BR27" s="221"/>
      <c r="BS27" s="758"/>
      <c r="BT27" s="759"/>
      <c r="BU27" s="759"/>
      <c r="BV27" s="759"/>
      <c r="BW27" s="759"/>
      <c r="BX27" s="759"/>
      <c r="BY27" s="759"/>
      <c r="BZ27" s="759"/>
      <c r="CA27" s="759"/>
      <c r="CB27" s="759"/>
      <c r="CC27" s="759"/>
      <c r="CD27" s="759"/>
      <c r="CE27" s="759"/>
      <c r="CF27" s="759"/>
      <c r="CG27" s="760"/>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58"/>
      <c r="DW27" s="759"/>
      <c r="DX27" s="759"/>
      <c r="DY27" s="759"/>
      <c r="DZ27" s="772"/>
      <c r="EA27" s="211"/>
    </row>
    <row r="28" spans="1:131" ht="26.25" customHeight="1" thickTop="1">
      <c r="A28" s="224">
        <v>1</v>
      </c>
      <c r="B28" s="721" t="s">
        <v>394</v>
      </c>
      <c r="C28" s="722"/>
      <c r="D28" s="722"/>
      <c r="E28" s="722"/>
      <c r="F28" s="722"/>
      <c r="G28" s="722"/>
      <c r="H28" s="722"/>
      <c r="I28" s="722"/>
      <c r="J28" s="722"/>
      <c r="K28" s="722"/>
      <c r="L28" s="722"/>
      <c r="M28" s="722"/>
      <c r="N28" s="722"/>
      <c r="O28" s="722"/>
      <c r="P28" s="723"/>
      <c r="Q28" s="809">
        <v>845</v>
      </c>
      <c r="R28" s="810"/>
      <c r="S28" s="810"/>
      <c r="T28" s="810"/>
      <c r="U28" s="810"/>
      <c r="V28" s="810">
        <v>793</v>
      </c>
      <c r="W28" s="810"/>
      <c r="X28" s="810"/>
      <c r="Y28" s="810"/>
      <c r="Z28" s="810"/>
      <c r="AA28" s="810">
        <v>52</v>
      </c>
      <c r="AB28" s="810"/>
      <c r="AC28" s="810"/>
      <c r="AD28" s="810"/>
      <c r="AE28" s="811"/>
      <c r="AF28" s="812">
        <v>52</v>
      </c>
      <c r="AG28" s="810"/>
      <c r="AH28" s="810"/>
      <c r="AI28" s="810"/>
      <c r="AJ28" s="813"/>
      <c r="AK28" s="814">
        <v>73</v>
      </c>
      <c r="AL28" s="805"/>
      <c r="AM28" s="805"/>
      <c r="AN28" s="805"/>
      <c r="AO28" s="805"/>
      <c r="AP28" s="805" t="s">
        <v>510</v>
      </c>
      <c r="AQ28" s="805"/>
      <c r="AR28" s="805"/>
      <c r="AS28" s="805"/>
      <c r="AT28" s="805"/>
      <c r="AU28" s="805" t="s">
        <v>510</v>
      </c>
      <c r="AV28" s="805"/>
      <c r="AW28" s="805"/>
      <c r="AX28" s="805"/>
      <c r="AY28" s="805"/>
      <c r="AZ28" s="806" t="s">
        <v>510</v>
      </c>
      <c r="BA28" s="806"/>
      <c r="BB28" s="806"/>
      <c r="BC28" s="806"/>
      <c r="BD28" s="806"/>
      <c r="BE28" s="807"/>
      <c r="BF28" s="807"/>
      <c r="BG28" s="807"/>
      <c r="BH28" s="807"/>
      <c r="BI28" s="808"/>
      <c r="BJ28" s="214"/>
      <c r="BK28" s="214"/>
      <c r="BL28" s="214"/>
      <c r="BM28" s="214"/>
      <c r="BN28" s="214"/>
      <c r="BO28" s="223"/>
      <c r="BP28" s="223"/>
      <c r="BQ28" s="220">
        <v>22</v>
      </c>
      <c r="BR28" s="221"/>
      <c r="BS28" s="758"/>
      <c r="BT28" s="759"/>
      <c r="BU28" s="759"/>
      <c r="BV28" s="759"/>
      <c r="BW28" s="759"/>
      <c r="BX28" s="759"/>
      <c r="BY28" s="759"/>
      <c r="BZ28" s="759"/>
      <c r="CA28" s="759"/>
      <c r="CB28" s="759"/>
      <c r="CC28" s="759"/>
      <c r="CD28" s="759"/>
      <c r="CE28" s="759"/>
      <c r="CF28" s="759"/>
      <c r="CG28" s="760"/>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58"/>
      <c r="DW28" s="759"/>
      <c r="DX28" s="759"/>
      <c r="DY28" s="759"/>
      <c r="DZ28" s="772"/>
      <c r="EA28" s="211"/>
    </row>
    <row r="29" spans="1:131" ht="26.25" customHeight="1">
      <c r="A29" s="224">
        <v>2</v>
      </c>
      <c r="B29" s="745" t="s">
        <v>395</v>
      </c>
      <c r="C29" s="746"/>
      <c r="D29" s="746"/>
      <c r="E29" s="746"/>
      <c r="F29" s="746"/>
      <c r="G29" s="746"/>
      <c r="H29" s="746"/>
      <c r="I29" s="746"/>
      <c r="J29" s="746"/>
      <c r="K29" s="746"/>
      <c r="L29" s="746"/>
      <c r="M29" s="746"/>
      <c r="N29" s="746"/>
      <c r="O29" s="746"/>
      <c r="P29" s="747"/>
      <c r="Q29" s="748">
        <v>770</v>
      </c>
      <c r="R29" s="749"/>
      <c r="S29" s="749"/>
      <c r="T29" s="749"/>
      <c r="U29" s="749"/>
      <c r="V29" s="749">
        <v>740</v>
      </c>
      <c r="W29" s="749"/>
      <c r="X29" s="749"/>
      <c r="Y29" s="749"/>
      <c r="Z29" s="749"/>
      <c r="AA29" s="749">
        <v>29</v>
      </c>
      <c r="AB29" s="749"/>
      <c r="AC29" s="749"/>
      <c r="AD29" s="749"/>
      <c r="AE29" s="750"/>
      <c r="AF29" s="751">
        <v>29</v>
      </c>
      <c r="AG29" s="752"/>
      <c r="AH29" s="752"/>
      <c r="AI29" s="752"/>
      <c r="AJ29" s="753"/>
      <c r="AK29" s="817">
        <v>26</v>
      </c>
      <c r="AL29" s="818"/>
      <c r="AM29" s="818"/>
      <c r="AN29" s="818"/>
      <c r="AO29" s="818"/>
      <c r="AP29" s="818" t="s">
        <v>510</v>
      </c>
      <c r="AQ29" s="818"/>
      <c r="AR29" s="818"/>
      <c r="AS29" s="818"/>
      <c r="AT29" s="818"/>
      <c r="AU29" s="818" t="s">
        <v>510</v>
      </c>
      <c r="AV29" s="818"/>
      <c r="AW29" s="818"/>
      <c r="AX29" s="818"/>
      <c r="AY29" s="818"/>
      <c r="AZ29" s="819" t="s">
        <v>510</v>
      </c>
      <c r="BA29" s="819"/>
      <c r="BB29" s="819"/>
      <c r="BC29" s="819"/>
      <c r="BD29" s="819"/>
      <c r="BE29" s="815"/>
      <c r="BF29" s="815"/>
      <c r="BG29" s="815"/>
      <c r="BH29" s="815"/>
      <c r="BI29" s="816"/>
      <c r="BJ29" s="214"/>
      <c r="BK29" s="214"/>
      <c r="BL29" s="214"/>
      <c r="BM29" s="214"/>
      <c r="BN29" s="214"/>
      <c r="BO29" s="223"/>
      <c r="BP29" s="223"/>
      <c r="BQ29" s="220">
        <v>23</v>
      </c>
      <c r="BR29" s="221"/>
      <c r="BS29" s="758"/>
      <c r="BT29" s="759"/>
      <c r="BU29" s="759"/>
      <c r="BV29" s="759"/>
      <c r="BW29" s="759"/>
      <c r="BX29" s="759"/>
      <c r="BY29" s="759"/>
      <c r="BZ29" s="759"/>
      <c r="CA29" s="759"/>
      <c r="CB29" s="759"/>
      <c r="CC29" s="759"/>
      <c r="CD29" s="759"/>
      <c r="CE29" s="759"/>
      <c r="CF29" s="759"/>
      <c r="CG29" s="760"/>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58"/>
      <c r="DW29" s="759"/>
      <c r="DX29" s="759"/>
      <c r="DY29" s="759"/>
      <c r="DZ29" s="772"/>
      <c r="EA29" s="211"/>
    </row>
    <row r="30" spans="1:131" ht="26.25" customHeight="1">
      <c r="A30" s="224">
        <v>3</v>
      </c>
      <c r="B30" s="745" t="s">
        <v>396</v>
      </c>
      <c r="C30" s="746"/>
      <c r="D30" s="746"/>
      <c r="E30" s="746"/>
      <c r="F30" s="746"/>
      <c r="G30" s="746"/>
      <c r="H30" s="746"/>
      <c r="I30" s="746"/>
      <c r="J30" s="746"/>
      <c r="K30" s="746"/>
      <c r="L30" s="746"/>
      <c r="M30" s="746"/>
      <c r="N30" s="746"/>
      <c r="O30" s="746"/>
      <c r="P30" s="747"/>
      <c r="Q30" s="748">
        <v>70</v>
      </c>
      <c r="R30" s="749"/>
      <c r="S30" s="749"/>
      <c r="T30" s="749"/>
      <c r="U30" s="749"/>
      <c r="V30" s="749">
        <v>69</v>
      </c>
      <c r="W30" s="749"/>
      <c r="X30" s="749"/>
      <c r="Y30" s="749"/>
      <c r="Z30" s="749"/>
      <c r="AA30" s="749">
        <v>2</v>
      </c>
      <c r="AB30" s="749"/>
      <c r="AC30" s="749"/>
      <c r="AD30" s="749"/>
      <c r="AE30" s="750"/>
      <c r="AF30" s="751">
        <v>2</v>
      </c>
      <c r="AG30" s="752"/>
      <c r="AH30" s="752"/>
      <c r="AI30" s="752"/>
      <c r="AJ30" s="753"/>
      <c r="AK30" s="817">
        <v>104</v>
      </c>
      <c r="AL30" s="818"/>
      <c r="AM30" s="818"/>
      <c r="AN30" s="818"/>
      <c r="AO30" s="818"/>
      <c r="AP30" s="818" t="s">
        <v>510</v>
      </c>
      <c r="AQ30" s="818"/>
      <c r="AR30" s="818"/>
      <c r="AS30" s="818"/>
      <c r="AT30" s="818"/>
      <c r="AU30" s="818" t="s">
        <v>510</v>
      </c>
      <c r="AV30" s="818"/>
      <c r="AW30" s="818"/>
      <c r="AX30" s="818"/>
      <c r="AY30" s="818"/>
      <c r="AZ30" s="819" t="s">
        <v>510</v>
      </c>
      <c r="BA30" s="819"/>
      <c r="BB30" s="819"/>
      <c r="BC30" s="819"/>
      <c r="BD30" s="819"/>
      <c r="BE30" s="815"/>
      <c r="BF30" s="815"/>
      <c r="BG30" s="815"/>
      <c r="BH30" s="815"/>
      <c r="BI30" s="816"/>
      <c r="BJ30" s="214"/>
      <c r="BK30" s="214"/>
      <c r="BL30" s="214"/>
      <c r="BM30" s="214"/>
      <c r="BN30" s="214"/>
      <c r="BO30" s="223"/>
      <c r="BP30" s="223"/>
      <c r="BQ30" s="220">
        <v>24</v>
      </c>
      <c r="BR30" s="221"/>
      <c r="BS30" s="758"/>
      <c r="BT30" s="759"/>
      <c r="BU30" s="759"/>
      <c r="BV30" s="759"/>
      <c r="BW30" s="759"/>
      <c r="BX30" s="759"/>
      <c r="BY30" s="759"/>
      <c r="BZ30" s="759"/>
      <c r="CA30" s="759"/>
      <c r="CB30" s="759"/>
      <c r="CC30" s="759"/>
      <c r="CD30" s="759"/>
      <c r="CE30" s="759"/>
      <c r="CF30" s="759"/>
      <c r="CG30" s="760"/>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58"/>
      <c r="DW30" s="759"/>
      <c r="DX30" s="759"/>
      <c r="DY30" s="759"/>
      <c r="DZ30" s="772"/>
      <c r="EA30" s="211"/>
    </row>
    <row r="31" spans="1:131" ht="26.25" customHeight="1">
      <c r="A31" s="224">
        <v>4</v>
      </c>
      <c r="B31" s="745" t="s">
        <v>397</v>
      </c>
      <c r="C31" s="746"/>
      <c r="D31" s="746"/>
      <c r="E31" s="746"/>
      <c r="F31" s="746"/>
      <c r="G31" s="746"/>
      <c r="H31" s="746"/>
      <c r="I31" s="746"/>
      <c r="J31" s="746"/>
      <c r="K31" s="746"/>
      <c r="L31" s="746"/>
      <c r="M31" s="746"/>
      <c r="N31" s="746"/>
      <c r="O31" s="746"/>
      <c r="P31" s="747"/>
      <c r="Q31" s="748">
        <v>207</v>
      </c>
      <c r="R31" s="749"/>
      <c r="S31" s="749"/>
      <c r="T31" s="749"/>
      <c r="U31" s="749"/>
      <c r="V31" s="749">
        <v>208</v>
      </c>
      <c r="W31" s="749"/>
      <c r="X31" s="749"/>
      <c r="Y31" s="749"/>
      <c r="Z31" s="749"/>
      <c r="AA31" s="749">
        <v>-1</v>
      </c>
      <c r="AB31" s="749"/>
      <c r="AC31" s="749"/>
      <c r="AD31" s="749"/>
      <c r="AE31" s="750"/>
      <c r="AF31" s="751">
        <v>81</v>
      </c>
      <c r="AG31" s="752"/>
      <c r="AH31" s="752"/>
      <c r="AI31" s="752"/>
      <c r="AJ31" s="753"/>
      <c r="AK31" s="817">
        <v>65</v>
      </c>
      <c r="AL31" s="818"/>
      <c r="AM31" s="818"/>
      <c r="AN31" s="818"/>
      <c r="AO31" s="818"/>
      <c r="AP31" s="818">
        <v>1346</v>
      </c>
      <c r="AQ31" s="818"/>
      <c r="AR31" s="818"/>
      <c r="AS31" s="818"/>
      <c r="AT31" s="818"/>
      <c r="AU31" s="818">
        <v>676</v>
      </c>
      <c r="AV31" s="818"/>
      <c r="AW31" s="818"/>
      <c r="AX31" s="818"/>
      <c r="AY31" s="818"/>
      <c r="AZ31" s="819" t="s">
        <v>510</v>
      </c>
      <c r="BA31" s="819"/>
      <c r="BB31" s="819"/>
      <c r="BC31" s="819"/>
      <c r="BD31" s="819"/>
      <c r="BE31" s="815" t="s">
        <v>398</v>
      </c>
      <c r="BF31" s="815"/>
      <c r="BG31" s="815"/>
      <c r="BH31" s="815"/>
      <c r="BI31" s="816"/>
      <c r="BJ31" s="214"/>
      <c r="BK31" s="214"/>
      <c r="BL31" s="214"/>
      <c r="BM31" s="214"/>
      <c r="BN31" s="214"/>
      <c r="BO31" s="223"/>
      <c r="BP31" s="223"/>
      <c r="BQ31" s="220">
        <v>25</v>
      </c>
      <c r="BR31" s="221"/>
      <c r="BS31" s="758"/>
      <c r="BT31" s="759"/>
      <c r="BU31" s="759"/>
      <c r="BV31" s="759"/>
      <c r="BW31" s="759"/>
      <c r="BX31" s="759"/>
      <c r="BY31" s="759"/>
      <c r="BZ31" s="759"/>
      <c r="CA31" s="759"/>
      <c r="CB31" s="759"/>
      <c r="CC31" s="759"/>
      <c r="CD31" s="759"/>
      <c r="CE31" s="759"/>
      <c r="CF31" s="759"/>
      <c r="CG31" s="760"/>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58"/>
      <c r="DW31" s="759"/>
      <c r="DX31" s="759"/>
      <c r="DY31" s="759"/>
      <c r="DZ31" s="772"/>
      <c r="EA31" s="211"/>
    </row>
    <row r="32" spans="1:131" ht="26.25" customHeight="1">
      <c r="A32" s="224">
        <v>5</v>
      </c>
      <c r="B32" s="745" t="s">
        <v>399</v>
      </c>
      <c r="C32" s="746"/>
      <c r="D32" s="746"/>
      <c r="E32" s="746"/>
      <c r="F32" s="746"/>
      <c r="G32" s="746"/>
      <c r="H32" s="746"/>
      <c r="I32" s="746"/>
      <c r="J32" s="746"/>
      <c r="K32" s="746"/>
      <c r="L32" s="746"/>
      <c r="M32" s="746"/>
      <c r="N32" s="746"/>
      <c r="O32" s="746"/>
      <c r="P32" s="747"/>
      <c r="Q32" s="748">
        <v>240</v>
      </c>
      <c r="R32" s="749"/>
      <c r="S32" s="749"/>
      <c r="T32" s="749"/>
      <c r="U32" s="749"/>
      <c r="V32" s="749">
        <v>236</v>
      </c>
      <c r="W32" s="749"/>
      <c r="X32" s="749"/>
      <c r="Y32" s="749"/>
      <c r="Z32" s="749"/>
      <c r="AA32" s="749">
        <v>3</v>
      </c>
      <c r="AB32" s="749"/>
      <c r="AC32" s="749"/>
      <c r="AD32" s="749"/>
      <c r="AE32" s="750"/>
      <c r="AF32" s="751">
        <v>3</v>
      </c>
      <c r="AG32" s="752"/>
      <c r="AH32" s="752"/>
      <c r="AI32" s="752"/>
      <c r="AJ32" s="753"/>
      <c r="AK32" s="817">
        <v>121</v>
      </c>
      <c r="AL32" s="818"/>
      <c r="AM32" s="818"/>
      <c r="AN32" s="818"/>
      <c r="AO32" s="818"/>
      <c r="AP32" s="818">
        <v>1382</v>
      </c>
      <c r="AQ32" s="818"/>
      <c r="AR32" s="818"/>
      <c r="AS32" s="818"/>
      <c r="AT32" s="818"/>
      <c r="AU32" s="818">
        <v>1382</v>
      </c>
      <c r="AV32" s="818"/>
      <c r="AW32" s="818"/>
      <c r="AX32" s="818"/>
      <c r="AY32" s="818"/>
      <c r="AZ32" s="819" t="s">
        <v>510</v>
      </c>
      <c r="BA32" s="819"/>
      <c r="BB32" s="819"/>
      <c r="BC32" s="819"/>
      <c r="BD32" s="819"/>
      <c r="BE32" s="815" t="s">
        <v>400</v>
      </c>
      <c r="BF32" s="815"/>
      <c r="BG32" s="815"/>
      <c r="BH32" s="815"/>
      <c r="BI32" s="816"/>
      <c r="BJ32" s="214"/>
      <c r="BK32" s="214"/>
      <c r="BL32" s="214"/>
      <c r="BM32" s="214"/>
      <c r="BN32" s="214"/>
      <c r="BO32" s="223"/>
      <c r="BP32" s="223"/>
      <c r="BQ32" s="220">
        <v>26</v>
      </c>
      <c r="BR32" s="221"/>
      <c r="BS32" s="758"/>
      <c r="BT32" s="759"/>
      <c r="BU32" s="759"/>
      <c r="BV32" s="759"/>
      <c r="BW32" s="759"/>
      <c r="BX32" s="759"/>
      <c r="BY32" s="759"/>
      <c r="BZ32" s="759"/>
      <c r="CA32" s="759"/>
      <c r="CB32" s="759"/>
      <c r="CC32" s="759"/>
      <c r="CD32" s="759"/>
      <c r="CE32" s="759"/>
      <c r="CF32" s="759"/>
      <c r="CG32" s="760"/>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58"/>
      <c r="DW32" s="759"/>
      <c r="DX32" s="759"/>
      <c r="DY32" s="759"/>
      <c r="DZ32" s="772"/>
      <c r="EA32" s="211"/>
    </row>
    <row r="33" spans="1:131" ht="26.25" customHeight="1">
      <c r="A33" s="224">
        <v>6</v>
      </c>
      <c r="B33" s="745" t="s">
        <v>401</v>
      </c>
      <c r="C33" s="746"/>
      <c r="D33" s="746"/>
      <c r="E33" s="746"/>
      <c r="F33" s="746"/>
      <c r="G33" s="746"/>
      <c r="H33" s="746"/>
      <c r="I33" s="746"/>
      <c r="J33" s="746"/>
      <c r="K33" s="746"/>
      <c r="L33" s="746"/>
      <c r="M33" s="746"/>
      <c r="N33" s="746"/>
      <c r="O33" s="746"/>
      <c r="P33" s="747"/>
      <c r="Q33" s="748">
        <v>202</v>
      </c>
      <c r="R33" s="749"/>
      <c r="S33" s="749"/>
      <c r="T33" s="749"/>
      <c r="U33" s="749"/>
      <c r="V33" s="749">
        <v>196</v>
      </c>
      <c r="W33" s="749"/>
      <c r="X33" s="749"/>
      <c r="Y33" s="749"/>
      <c r="Z33" s="749"/>
      <c r="AA33" s="749">
        <v>6</v>
      </c>
      <c r="AB33" s="749"/>
      <c r="AC33" s="749"/>
      <c r="AD33" s="749"/>
      <c r="AE33" s="750"/>
      <c r="AF33" s="751">
        <v>6</v>
      </c>
      <c r="AG33" s="752"/>
      <c r="AH33" s="752"/>
      <c r="AI33" s="752"/>
      <c r="AJ33" s="753"/>
      <c r="AK33" s="817">
        <v>105</v>
      </c>
      <c r="AL33" s="818"/>
      <c r="AM33" s="818"/>
      <c r="AN33" s="818"/>
      <c r="AO33" s="818"/>
      <c r="AP33" s="818">
        <v>1323</v>
      </c>
      <c r="AQ33" s="818"/>
      <c r="AR33" s="818"/>
      <c r="AS33" s="818"/>
      <c r="AT33" s="818"/>
      <c r="AU33" s="818">
        <v>1323</v>
      </c>
      <c r="AV33" s="818"/>
      <c r="AW33" s="818"/>
      <c r="AX33" s="818"/>
      <c r="AY33" s="818"/>
      <c r="AZ33" s="819" t="s">
        <v>510</v>
      </c>
      <c r="BA33" s="819"/>
      <c r="BB33" s="819"/>
      <c r="BC33" s="819"/>
      <c r="BD33" s="819"/>
      <c r="BE33" s="815" t="s">
        <v>402</v>
      </c>
      <c r="BF33" s="815"/>
      <c r="BG33" s="815"/>
      <c r="BH33" s="815"/>
      <c r="BI33" s="816"/>
      <c r="BJ33" s="214"/>
      <c r="BK33" s="214"/>
      <c r="BL33" s="214"/>
      <c r="BM33" s="214"/>
      <c r="BN33" s="214"/>
      <c r="BO33" s="223"/>
      <c r="BP33" s="223"/>
      <c r="BQ33" s="220">
        <v>27</v>
      </c>
      <c r="BR33" s="221"/>
      <c r="BS33" s="758"/>
      <c r="BT33" s="759"/>
      <c r="BU33" s="759"/>
      <c r="BV33" s="759"/>
      <c r="BW33" s="759"/>
      <c r="BX33" s="759"/>
      <c r="BY33" s="759"/>
      <c r="BZ33" s="759"/>
      <c r="CA33" s="759"/>
      <c r="CB33" s="759"/>
      <c r="CC33" s="759"/>
      <c r="CD33" s="759"/>
      <c r="CE33" s="759"/>
      <c r="CF33" s="759"/>
      <c r="CG33" s="760"/>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58"/>
      <c r="DW33" s="759"/>
      <c r="DX33" s="759"/>
      <c r="DY33" s="759"/>
      <c r="DZ33" s="772"/>
      <c r="EA33" s="211"/>
    </row>
    <row r="34" spans="1:131" ht="26.25" customHeight="1">
      <c r="A34" s="224">
        <v>7</v>
      </c>
      <c r="B34" s="745"/>
      <c r="C34" s="746"/>
      <c r="D34" s="746"/>
      <c r="E34" s="746"/>
      <c r="F34" s="746"/>
      <c r="G34" s="746"/>
      <c r="H34" s="746"/>
      <c r="I34" s="746"/>
      <c r="J34" s="746"/>
      <c r="K34" s="746"/>
      <c r="L34" s="746"/>
      <c r="M34" s="746"/>
      <c r="N34" s="746"/>
      <c r="O34" s="746"/>
      <c r="P34" s="747"/>
      <c r="Q34" s="748"/>
      <c r="R34" s="749"/>
      <c r="S34" s="749"/>
      <c r="T34" s="749"/>
      <c r="U34" s="749"/>
      <c r="V34" s="749"/>
      <c r="W34" s="749"/>
      <c r="X34" s="749"/>
      <c r="Y34" s="749"/>
      <c r="Z34" s="749"/>
      <c r="AA34" s="749"/>
      <c r="AB34" s="749"/>
      <c r="AC34" s="749"/>
      <c r="AD34" s="749"/>
      <c r="AE34" s="750"/>
      <c r="AF34" s="751"/>
      <c r="AG34" s="752"/>
      <c r="AH34" s="752"/>
      <c r="AI34" s="752"/>
      <c r="AJ34" s="753"/>
      <c r="AK34" s="817"/>
      <c r="AL34" s="818"/>
      <c r="AM34" s="818"/>
      <c r="AN34" s="818"/>
      <c r="AO34" s="818"/>
      <c r="AP34" s="818"/>
      <c r="AQ34" s="818"/>
      <c r="AR34" s="818"/>
      <c r="AS34" s="818"/>
      <c r="AT34" s="818"/>
      <c r="AU34" s="818"/>
      <c r="AV34" s="818"/>
      <c r="AW34" s="818"/>
      <c r="AX34" s="818"/>
      <c r="AY34" s="818"/>
      <c r="AZ34" s="819"/>
      <c r="BA34" s="819"/>
      <c r="BB34" s="819"/>
      <c r="BC34" s="819"/>
      <c r="BD34" s="819"/>
      <c r="BE34" s="815"/>
      <c r="BF34" s="815"/>
      <c r="BG34" s="815"/>
      <c r="BH34" s="815"/>
      <c r="BI34" s="816"/>
      <c r="BJ34" s="214"/>
      <c r="BK34" s="214"/>
      <c r="BL34" s="214"/>
      <c r="BM34" s="214"/>
      <c r="BN34" s="214"/>
      <c r="BO34" s="223"/>
      <c r="BP34" s="223"/>
      <c r="BQ34" s="220">
        <v>28</v>
      </c>
      <c r="BR34" s="221"/>
      <c r="BS34" s="758"/>
      <c r="BT34" s="759"/>
      <c r="BU34" s="759"/>
      <c r="BV34" s="759"/>
      <c r="BW34" s="759"/>
      <c r="BX34" s="759"/>
      <c r="BY34" s="759"/>
      <c r="BZ34" s="759"/>
      <c r="CA34" s="759"/>
      <c r="CB34" s="759"/>
      <c r="CC34" s="759"/>
      <c r="CD34" s="759"/>
      <c r="CE34" s="759"/>
      <c r="CF34" s="759"/>
      <c r="CG34" s="760"/>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58"/>
      <c r="DW34" s="759"/>
      <c r="DX34" s="759"/>
      <c r="DY34" s="759"/>
      <c r="DZ34" s="772"/>
      <c r="EA34" s="211"/>
    </row>
    <row r="35" spans="1:131" ht="26.25" customHeight="1">
      <c r="A35" s="224">
        <v>8</v>
      </c>
      <c r="B35" s="745"/>
      <c r="C35" s="746"/>
      <c r="D35" s="746"/>
      <c r="E35" s="746"/>
      <c r="F35" s="746"/>
      <c r="G35" s="746"/>
      <c r="H35" s="746"/>
      <c r="I35" s="746"/>
      <c r="J35" s="746"/>
      <c r="K35" s="746"/>
      <c r="L35" s="746"/>
      <c r="M35" s="746"/>
      <c r="N35" s="746"/>
      <c r="O35" s="746"/>
      <c r="P35" s="747"/>
      <c r="Q35" s="748"/>
      <c r="R35" s="749"/>
      <c r="S35" s="749"/>
      <c r="T35" s="749"/>
      <c r="U35" s="749"/>
      <c r="V35" s="749"/>
      <c r="W35" s="749"/>
      <c r="X35" s="749"/>
      <c r="Y35" s="749"/>
      <c r="Z35" s="749"/>
      <c r="AA35" s="749"/>
      <c r="AB35" s="749"/>
      <c r="AC35" s="749"/>
      <c r="AD35" s="749"/>
      <c r="AE35" s="750"/>
      <c r="AF35" s="751"/>
      <c r="AG35" s="752"/>
      <c r="AH35" s="752"/>
      <c r="AI35" s="752"/>
      <c r="AJ35" s="753"/>
      <c r="AK35" s="817"/>
      <c r="AL35" s="818"/>
      <c r="AM35" s="818"/>
      <c r="AN35" s="818"/>
      <c r="AO35" s="818"/>
      <c r="AP35" s="818"/>
      <c r="AQ35" s="818"/>
      <c r="AR35" s="818"/>
      <c r="AS35" s="818"/>
      <c r="AT35" s="818"/>
      <c r="AU35" s="818"/>
      <c r="AV35" s="818"/>
      <c r="AW35" s="818"/>
      <c r="AX35" s="818"/>
      <c r="AY35" s="818"/>
      <c r="AZ35" s="819"/>
      <c r="BA35" s="819"/>
      <c r="BB35" s="819"/>
      <c r="BC35" s="819"/>
      <c r="BD35" s="819"/>
      <c r="BE35" s="815"/>
      <c r="BF35" s="815"/>
      <c r="BG35" s="815"/>
      <c r="BH35" s="815"/>
      <c r="BI35" s="816"/>
      <c r="BJ35" s="214"/>
      <c r="BK35" s="214"/>
      <c r="BL35" s="214"/>
      <c r="BM35" s="214"/>
      <c r="BN35" s="214"/>
      <c r="BO35" s="223"/>
      <c r="BP35" s="223"/>
      <c r="BQ35" s="220">
        <v>29</v>
      </c>
      <c r="BR35" s="221"/>
      <c r="BS35" s="758"/>
      <c r="BT35" s="759"/>
      <c r="BU35" s="759"/>
      <c r="BV35" s="759"/>
      <c r="BW35" s="759"/>
      <c r="BX35" s="759"/>
      <c r="BY35" s="759"/>
      <c r="BZ35" s="759"/>
      <c r="CA35" s="759"/>
      <c r="CB35" s="759"/>
      <c r="CC35" s="759"/>
      <c r="CD35" s="759"/>
      <c r="CE35" s="759"/>
      <c r="CF35" s="759"/>
      <c r="CG35" s="760"/>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58"/>
      <c r="DW35" s="759"/>
      <c r="DX35" s="759"/>
      <c r="DY35" s="759"/>
      <c r="DZ35" s="772"/>
      <c r="EA35" s="211"/>
    </row>
    <row r="36" spans="1:131" ht="26.25" customHeight="1">
      <c r="A36" s="224">
        <v>9</v>
      </c>
      <c r="B36" s="745"/>
      <c r="C36" s="746"/>
      <c r="D36" s="746"/>
      <c r="E36" s="746"/>
      <c r="F36" s="746"/>
      <c r="G36" s="746"/>
      <c r="H36" s="746"/>
      <c r="I36" s="746"/>
      <c r="J36" s="746"/>
      <c r="K36" s="746"/>
      <c r="L36" s="746"/>
      <c r="M36" s="746"/>
      <c r="N36" s="746"/>
      <c r="O36" s="746"/>
      <c r="P36" s="747"/>
      <c r="Q36" s="748"/>
      <c r="R36" s="749"/>
      <c r="S36" s="749"/>
      <c r="T36" s="749"/>
      <c r="U36" s="749"/>
      <c r="V36" s="749"/>
      <c r="W36" s="749"/>
      <c r="X36" s="749"/>
      <c r="Y36" s="749"/>
      <c r="Z36" s="749"/>
      <c r="AA36" s="749"/>
      <c r="AB36" s="749"/>
      <c r="AC36" s="749"/>
      <c r="AD36" s="749"/>
      <c r="AE36" s="750"/>
      <c r="AF36" s="751"/>
      <c r="AG36" s="752"/>
      <c r="AH36" s="752"/>
      <c r="AI36" s="752"/>
      <c r="AJ36" s="753"/>
      <c r="AK36" s="817"/>
      <c r="AL36" s="818"/>
      <c r="AM36" s="818"/>
      <c r="AN36" s="818"/>
      <c r="AO36" s="818"/>
      <c r="AP36" s="818"/>
      <c r="AQ36" s="818"/>
      <c r="AR36" s="818"/>
      <c r="AS36" s="818"/>
      <c r="AT36" s="818"/>
      <c r="AU36" s="818"/>
      <c r="AV36" s="818"/>
      <c r="AW36" s="818"/>
      <c r="AX36" s="818"/>
      <c r="AY36" s="818"/>
      <c r="AZ36" s="819"/>
      <c r="BA36" s="819"/>
      <c r="BB36" s="819"/>
      <c r="BC36" s="819"/>
      <c r="BD36" s="819"/>
      <c r="BE36" s="815"/>
      <c r="BF36" s="815"/>
      <c r="BG36" s="815"/>
      <c r="BH36" s="815"/>
      <c r="BI36" s="816"/>
      <c r="BJ36" s="214"/>
      <c r="BK36" s="214"/>
      <c r="BL36" s="214"/>
      <c r="BM36" s="214"/>
      <c r="BN36" s="214"/>
      <c r="BO36" s="223"/>
      <c r="BP36" s="223"/>
      <c r="BQ36" s="220">
        <v>30</v>
      </c>
      <c r="BR36" s="221"/>
      <c r="BS36" s="758"/>
      <c r="BT36" s="759"/>
      <c r="BU36" s="759"/>
      <c r="BV36" s="759"/>
      <c r="BW36" s="759"/>
      <c r="BX36" s="759"/>
      <c r="BY36" s="759"/>
      <c r="BZ36" s="759"/>
      <c r="CA36" s="759"/>
      <c r="CB36" s="759"/>
      <c r="CC36" s="759"/>
      <c r="CD36" s="759"/>
      <c r="CE36" s="759"/>
      <c r="CF36" s="759"/>
      <c r="CG36" s="760"/>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58"/>
      <c r="DW36" s="759"/>
      <c r="DX36" s="759"/>
      <c r="DY36" s="759"/>
      <c r="DZ36" s="772"/>
      <c r="EA36" s="211"/>
    </row>
    <row r="37" spans="1:131" ht="26.25" customHeight="1">
      <c r="A37" s="224">
        <v>10</v>
      </c>
      <c r="B37" s="745"/>
      <c r="C37" s="746"/>
      <c r="D37" s="746"/>
      <c r="E37" s="746"/>
      <c r="F37" s="746"/>
      <c r="G37" s="746"/>
      <c r="H37" s="746"/>
      <c r="I37" s="746"/>
      <c r="J37" s="746"/>
      <c r="K37" s="746"/>
      <c r="L37" s="746"/>
      <c r="M37" s="746"/>
      <c r="N37" s="746"/>
      <c r="O37" s="746"/>
      <c r="P37" s="747"/>
      <c r="Q37" s="748"/>
      <c r="R37" s="749"/>
      <c r="S37" s="749"/>
      <c r="T37" s="749"/>
      <c r="U37" s="749"/>
      <c r="V37" s="749"/>
      <c r="W37" s="749"/>
      <c r="X37" s="749"/>
      <c r="Y37" s="749"/>
      <c r="Z37" s="749"/>
      <c r="AA37" s="749"/>
      <c r="AB37" s="749"/>
      <c r="AC37" s="749"/>
      <c r="AD37" s="749"/>
      <c r="AE37" s="750"/>
      <c r="AF37" s="751"/>
      <c r="AG37" s="752"/>
      <c r="AH37" s="752"/>
      <c r="AI37" s="752"/>
      <c r="AJ37" s="753"/>
      <c r="AK37" s="817"/>
      <c r="AL37" s="818"/>
      <c r="AM37" s="818"/>
      <c r="AN37" s="818"/>
      <c r="AO37" s="818"/>
      <c r="AP37" s="818"/>
      <c r="AQ37" s="818"/>
      <c r="AR37" s="818"/>
      <c r="AS37" s="818"/>
      <c r="AT37" s="818"/>
      <c r="AU37" s="818"/>
      <c r="AV37" s="818"/>
      <c r="AW37" s="818"/>
      <c r="AX37" s="818"/>
      <c r="AY37" s="818"/>
      <c r="AZ37" s="819"/>
      <c r="BA37" s="819"/>
      <c r="BB37" s="819"/>
      <c r="BC37" s="819"/>
      <c r="BD37" s="819"/>
      <c r="BE37" s="815"/>
      <c r="BF37" s="815"/>
      <c r="BG37" s="815"/>
      <c r="BH37" s="815"/>
      <c r="BI37" s="816"/>
      <c r="BJ37" s="214"/>
      <c r="BK37" s="214"/>
      <c r="BL37" s="214"/>
      <c r="BM37" s="214"/>
      <c r="BN37" s="214"/>
      <c r="BO37" s="223"/>
      <c r="BP37" s="223"/>
      <c r="BQ37" s="220">
        <v>31</v>
      </c>
      <c r="BR37" s="221"/>
      <c r="BS37" s="758"/>
      <c r="BT37" s="759"/>
      <c r="BU37" s="759"/>
      <c r="BV37" s="759"/>
      <c r="BW37" s="759"/>
      <c r="BX37" s="759"/>
      <c r="BY37" s="759"/>
      <c r="BZ37" s="759"/>
      <c r="CA37" s="759"/>
      <c r="CB37" s="759"/>
      <c r="CC37" s="759"/>
      <c r="CD37" s="759"/>
      <c r="CE37" s="759"/>
      <c r="CF37" s="759"/>
      <c r="CG37" s="760"/>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58"/>
      <c r="DW37" s="759"/>
      <c r="DX37" s="759"/>
      <c r="DY37" s="759"/>
      <c r="DZ37" s="772"/>
      <c r="EA37" s="211"/>
    </row>
    <row r="38" spans="1:131" ht="26.25" customHeight="1">
      <c r="A38" s="224">
        <v>11</v>
      </c>
      <c r="B38" s="745"/>
      <c r="C38" s="746"/>
      <c r="D38" s="746"/>
      <c r="E38" s="746"/>
      <c r="F38" s="746"/>
      <c r="G38" s="746"/>
      <c r="H38" s="746"/>
      <c r="I38" s="746"/>
      <c r="J38" s="746"/>
      <c r="K38" s="746"/>
      <c r="L38" s="746"/>
      <c r="M38" s="746"/>
      <c r="N38" s="746"/>
      <c r="O38" s="746"/>
      <c r="P38" s="747"/>
      <c r="Q38" s="748"/>
      <c r="R38" s="749"/>
      <c r="S38" s="749"/>
      <c r="T38" s="749"/>
      <c r="U38" s="749"/>
      <c r="V38" s="749"/>
      <c r="W38" s="749"/>
      <c r="X38" s="749"/>
      <c r="Y38" s="749"/>
      <c r="Z38" s="749"/>
      <c r="AA38" s="749"/>
      <c r="AB38" s="749"/>
      <c r="AC38" s="749"/>
      <c r="AD38" s="749"/>
      <c r="AE38" s="750"/>
      <c r="AF38" s="751"/>
      <c r="AG38" s="752"/>
      <c r="AH38" s="752"/>
      <c r="AI38" s="752"/>
      <c r="AJ38" s="753"/>
      <c r="AK38" s="817"/>
      <c r="AL38" s="818"/>
      <c r="AM38" s="818"/>
      <c r="AN38" s="818"/>
      <c r="AO38" s="818"/>
      <c r="AP38" s="818"/>
      <c r="AQ38" s="818"/>
      <c r="AR38" s="818"/>
      <c r="AS38" s="818"/>
      <c r="AT38" s="818"/>
      <c r="AU38" s="818"/>
      <c r="AV38" s="818"/>
      <c r="AW38" s="818"/>
      <c r="AX38" s="818"/>
      <c r="AY38" s="818"/>
      <c r="AZ38" s="819"/>
      <c r="BA38" s="819"/>
      <c r="BB38" s="819"/>
      <c r="BC38" s="819"/>
      <c r="BD38" s="819"/>
      <c r="BE38" s="815"/>
      <c r="BF38" s="815"/>
      <c r="BG38" s="815"/>
      <c r="BH38" s="815"/>
      <c r="BI38" s="816"/>
      <c r="BJ38" s="214"/>
      <c r="BK38" s="214"/>
      <c r="BL38" s="214"/>
      <c r="BM38" s="214"/>
      <c r="BN38" s="214"/>
      <c r="BO38" s="223"/>
      <c r="BP38" s="223"/>
      <c r="BQ38" s="220">
        <v>32</v>
      </c>
      <c r="BR38" s="221"/>
      <c r="BS38" s="758"/>
      <c r="BT38" s="759"/>
      <c r="BU38" s="759"/>
      <c r="BV38" s="759"/>
      <c r="BW38" s="759"/>
      <c r="BX38" s="759"/>
      <c r="BY38" s="759"/>
      <c r="BZ38" s="759"/>
      <c r="CA38" s="759"/>
      <c r="CB38" s="759"/>
      <c r="CC38" s="759"/>
      <c r="CD38" s="759"/>
      <c r="CE38" s="759"/>
      <c r="CF38" s="759"/>
      <c r="CG38" s="760"/>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58"/>
      <c r="DW38" s="759"/>
      <c r="DX38" s="759"/>
      <c r="DY38" s="759"/>
      <c r="DZ38" s="772"/>
      <c r="EA38" s="211"/>
    </row>
    <row r="39" spans="1:131" ht="26.25" customHeight="1">
      <c r="A39" s="224">
        <v>12</v>
      </c>
      <c r="B39" s="745"/>
      <c r="C39" s="746"/>
      <c r="D39" s="746"/>
      <c r="E39" s="746"/>
      <c r="F39" s="746"/>
      <c r="G39" s="746"/>
      <c r="H39" s="746"/>
      <c r="I39" s="746"/>
      <c r="J39" s="746"/>
      <c r="K39" s="746"/>
      <c r="L39" s="746"/>
      <c r="M39" s="746"/>
      <c r="N39" s="746"/>
      <c r="O39" s="746"/>
      <c r="P39" s="747"/>
      <c r="Q39" s="748"/>
      <c r="R39" s="749"/>
      <c r="S39" s="749"/>
      <c r="T39" s="749"/>
      <c r="U39" s="749"/>
      <c r="V39" s="749"/>
      <c r="W39" s="749"/>
      <c r="X39" s="749"/>
      <c r="Y39" s="749"/>
      <c r="Z39" s="749"/>
      <c r="AA39" s="749"/>
      <c r="AB39" s="749"/>
      <c r="AC39" s="749"/>
      <c r="AD39" s="749"/>
      <c r="AE39" s="750"/>
      <c r="AF39" s="751"/>
      <c r="AG39" s="752"/>
      <c r="AH39" s="752"/>
      <c r="AI39" s="752"/>
      <c r="AJ39" s="753"/>
      <c r="AK39" s="817"/>
      <c r="AL39" s="818"/>
      <c r="AM39" s="818"/>
      <c r="AN39" s="818"/>
      <c r="AO39" s="818"/>
      <c r="AP39" s="818"/>
      <c r="AQ39" s="818"/>
      <c r="AR39" s="818"/>
      <c r="AS39" s="818"/>
      <c r="AT39" s="818"/>
      <c r="AU39" s="818"/>
      <c r="AV39" s="818"/>
      <c r="AW39" s="818"/>
      <c r="AX39" s="818"/>
      <c r="AY39" s="818"/>
      <c r="AZ39" s="819"/>
      <c r="BA39" s="819"/>
      <c r="BB39" s="819"/>
      <c r="BC39" s="819"/>
      <c r="BD39" s="819"/>
      <c r="BE39" s="815"/>
      <c r="BF39" s="815"/>
      <c r="BG39" s="815"/>
      <c r="BH39" s="815"/>
      <c r="BI39" s="816"/>
      <c r="BJ39" s="214"/>
      <c r="BK39" s="214"/>
      <c r="BL39" s="214"/>
      <c r="BM39" s="214"/>
      <c r="BN39" s="214"/>
      <c r="BO39" s="223"/>
      <c r="BP39" s="223"/>
      <c r="BQ39" s="220">
        <v>33</v>
      </c>
      <c r="BR39" s="221"/>
      <c r="BS39" s="758"/>
      <c r="BT39" s="759"/>
      <c r="BU39" s="759"/>
      <c r="BV39" s="759"/>
      <c r="BW39" s="759"/>
      <c r="BX39" s="759"/>
      <c r="BY39" s="759"/>
      <c r="BZ39" s="759"/>
      <c r="CA39" s="759"/>
      <c r="CB39" s="759"/>
      <c r="CC39" s="759"/>
      <c r="CD39" s="759"/>
      <c r="CE39" s="759"/>
      <c r="CF39" s="759"/>
      <c r="CG39" s="760"/>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58"/>
      <c r="DW39" s="759"/>
      <c r="DX39" s="759"/>
      <c r="DY39" s="759"/>
      <c r="DZ39" s="772"/>
      <c r="EA39" s="211"/>
    </row>
    <row r="40" spans="1:131" ht="26.25" customHeight="1">
      <c r="A40" s="220">
        <v>13</v>
      </c>
      <c r="B40" s="745"/>
      <c r="C40" s="746"/>
      <c r="D40" s="746"/>
      <c r="E40" s="746"/>
      <c r="F40" s="746"/>
      <c r="G40" s="746"/>
      <c r="H40" s="746"/>
      <c r="I40" s="746"/>
      <c r="J40" s="746"/>
      <c r="K40" s="746"/>
      <c r="L40" s="746"/>
      <c r="M40" s="746"/>
      <c r="N40" s="746"/>
      <c r="O40" s="746"/>
      <c r="P40" s="747"/>
      <c r="Q40" s="748"/>
      <c r="R40" s="749"/>
      <c r="S40" s="749"/>
      <c r="T40" s="749"/>
      <c r="U40" s="749"/>
      <c r="V40" s="749"/>
      <c r="W40" s="749"/>
      <c r="X40" s="749"/>
      <c r="Y40" s="749"/>
      <c r="Z40" s="749"/>
      <c r="AA40" s="749"/>
      <c r="AB40" s="749"/>
      <c r="AC40" s="749"/>
      <c r="AD40" s="749"/>
      <c r="AE40" s="750"/>
      <c r="AF40" s="751"/>
      <c r="AG40" s="752"/>
      <c r="AH40" s="752"/>
      <c r="AI40" s="752"/>
      <c r="AJ40" s="753"/>
      <c r="AK40" s="817"/>
      <c r="AL40" s="818"/>
      <c r="AM40" s="818"/>
      <c r="AN40" s="818"/>
      <c r="AO40" s="818"/>
      <c r="AP40" s="818"/>
      <c r="AQ40" s="818"/>
      <c r="AR40" s="818"/>
      <c r="AS40" s="818"/>
      <c r="AT40" s="818"/>
      <c r="AU40" s="818"/>
      <c r="AV40" s="818"/>
      <c r="AW40" s="818"/>
      <c r="AX40" s="818"/>
      <c r="AY40" s="818"/>
      <c r="AZ40" s="819"/>
      <c r="BA40" s="819"/>
      <c r="BB40" s="819"/>
      <c r="BC40" s="819"/>
      <c r="BD40" s="819"/>
      <c r="BE40" s="815"/>
      <c r="BF40" s="815"/>
      <c r="BG40" s="815"/>
      <c r="BH40" s="815"/>
      <c r="BI40" s="816"/>
      <c r="BJ40" s="214"/>
      <c r="BK40" s="214"/>
      <c r="BL40" s="214"/>
      <c r="BM40" s="214"/>
      <c r="BN40" s="214"/>
      <c r="BO40" s="223"/>
      <c r="BP40" s="223"/>
      <c r="BQ40" s="220">
        <v>34</v>
      </c>
      <c r="BR40" s="221"/>
      <c r="BS40" s="758"/>
      <c r="BT40" s="759"/>
      <c r="BU40" s="759"/>
      <c r="BV40" s="759"/>
      <c r="BW40" s="759"/>
      <c r="BX40" s="759"/>
      <c r="BY40" s="759"/>
      <c r="BZ40" s="759"/>
      <c r="CA40" s="759"/>
      <c r="CB40" s="759"/>
      <c r="CC40" s="759"/>
      <c r="CD40" s="759"/>
      <c r="CE40" s="759"/>
      <c r="CF40" s="759"/>
      <c r="CG40" s="760"/>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58"/>
      <c r="DW40" s="759"/>
      <c r="DX40" s="759"/>
      <c r="DY40" s="759"/>
      <c r="DZ40" s="772"/>
      <c r="EA40" s="211"/>
    </row>
    <row r="41" spans="1:131" ht="26.25" customHeight="1">
      <c r="A41" s="220">
        <v>14</v>
      </c>
      <c r="B41" s="745"/>
      <c r="C41" s="746"/>
      <c r="D41" s="746"/>
      <c r="E41" s="746"/>
      <c r="F41" s="746"/>
      <c r="G41" s="746"/>
      <c r="H41" s="746"/>
      <c r="I41" s="746"/>
      <c r="J41" s="746"/>
      <c r="K41" s="746"/>
      <c r="L41" s="746"/>
      <c r="M41" s="746"/>
      <c r="N41" s="746"/>
      <c r="O41" s="746"/>
      <c r="P41" s="747"/>
      <c r="Q41" s="748"/>
      <c r="R41" s="749"/>
      <c r="S41" s="749"/>
      <c r="T41" s="749"/>
      <c r="U41" s="749"/>
      <c r="V41" s="749"/>
      <c r="W41" s="749"/>
      <c r="X41" s="749"/>
      <c r="Y41" s="749"/>
      <c r="Z41" s="749"/>
      <c r="AA41" s="749"/>
      <c r="AB41" s="749"/>
      <c r="AC41" s="749"/>
      <c r="AD41" s="749"/>
      <c r="AE41" s="750"/>
      <c r="AF41" s="751"/>
      <c r="AG41" s="752"/>
      <c r="AH41" s="752"/>
      <c r="AI41" s="752"/>
      <c r="AJ41" s="753"/>
      <c r="AK41" s="817"/>
      <c r="AL41" s="818"/>
      <c r="AM41" s="818"/>
      <c r="AN41" s="818"/>
      <c r="AO41" s="818"/>
      <c r="AP41" s="818"/>
      <c r="AQ41" s="818"/>
      <c r="AR41" s="818"/>
      <c r="AS41" s="818"/>
      <c r="AT41" s="818"/>
      <c r="AU41" s="818"/>
      <c r="AV41" s="818"/>
      <c r="AW41" s="818"/>
      <c r="AX41" s="818"/>
      <c r="AY41" s="818"/>
      <c r="AZ41" s="819"/>
      <c r="BA41" s="819"/>
      <c r="BB41" s="819"/>
      <c r="BC41" s="819"/>
      <c r="BD41" s="819"/>
      <c r="BE41" s="815"/>
      <c r="BF41" s="815"/>
      <c r="BG41" s="815"/>
      <c r="BH41" s="815"/>
      <c r="BI41" s="816"/>
      <c r="BJ41" s="214"/>
      <c r="BK41" s="214"/>
      <c r="BL41" s="214"/>
      <c r="BM41" s="214"/>
      <c r="BN41" s="214"/>
      <c r="BO41" s="223"/>
      <c r="BP41" s="223"/>
      <c r="BQ41" s="220">
        <v>35</v>
      </c>
      <c r="BR41" s="221"/>
      <c r="BS41" s="758"/>
      <c r="BT41" s="759"/>
      <c r="BU41" s="759"/>
      <c r="BV41" s="759"/>
      <c r="BW41" s="759"/>
      <c r="BX41" s="759"/>
      <c r="BY41" s="759"/>
      <c r="BZ41" s="759"/>
      <c r="CA41" s="759"/>
      <c r="CB41" s="759"/>
      <c r="CC41" s="759"/>
      <c r="CD41" s="759"/>
      <c r="CE41" s="759"/>
      <c r="CF41" s="759"/>
      <c r="CG41" s="760"/>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58"/>
      <c r="DW41" s="759"/>
      <c r="DX41" s="759"/>
      <c r="DY41" s="759"/>
      <c r="DZ41" s="772"/>
      <c r="EA41" s="211"/>
    </row>
    <row r="42" spans="1:131" ht="26.25" customHeight="1">
      <c r="A42" s="220">
        <v>15</v>
      </c>
      <c r="B42" s="745"/>
      <c r="C42" s="746"/>
      <c r="D42" s="746"/>
      <c r="E42" s="746"/>
      <c r="F42" s="746"/>
      <c r="G42" s="746"/>
      <c r="H42" s="746"/>
      <c r="I42" s="746"/>
      <c r="J42" s="746"/>
      <c r="K42" s="746"/>
      <c r="L42" s="746"/>
      <c r="M42" s="746"/>
      <c r="N42" s="746"/>
      <c r="O42" s="746"/>
      <c r="P42" s="747"/>
      <c r="Q42" s="748"/>
      <c r="R42" s="749"/>
      <c r="S42" s="749"/>
      <c r="T42" s="749"/>
      <c r="U42" s="749"/>
      <c r="V42" s="749"/>
      <c r="W42" s="749"/>
      <c r="X42" s="749"/>
      <c r="Y42" s="749"/>
      <c r="Z42" s="749"/>
      <c r="AA42" s="749"/>
      <c r="AB42" s="749"/>
      <c r="AC42" s="749"/>
      <c r="AD42" s="749"/>
      <c r="AE42" s="750"/>
      <c r="AF42" s="751"/>
      <c r="AG42" s="752"/>
      <c r="AH42" s="752"/>
      <c r="AI42" s="752"/>
      <c r="AJ42" s="753"/>
      <c r="AK42" s="817"/>
      <c r="AL42" s="818"/>
      <c r="AM42" s="818"/>
      <c r="AN42" s="818"/>
      <c r="AO42" s="818"/>
      <c r="AP42" s="818"/>
      <c r="AQ42" s="818"/>
      <c r="AR42" s="818"/>
      <c r="AS42" s="818"/>
      <c r="AT42" s="818"/>
      <c r="AU42" s="818"/>
      <c r="AV42" s="818"/>
      <c r="AW42" s="818"/>
      <c r="AX42" s="818"/>
      <c r="AY42" s="818"/>
      <c r="AZ42" s="819"/>
      <c r="BA42" s="819"/>
      <c r="BB42" s="819"/>
      <c r="BC42" s="819"/>
      <c r="BD42" s="819"/>
      <c r="BE42" s="815"/>
      <c r="BF42" s="815"/>
      <c r="BG42" s="815"/>
      <c r="BH42" s="815"/>
      <c r="BI42" s="816"/>
      <c r="BJ42" s="214"/>
      <c r="BK42" s="214"/>
      <c r="BL42" s="214"/>
      <c r="BM42" s="214"/>
      <c r="BN42" s="214"/>
      <c r="BO42" s="223"/>
      <c r="BP42" s="223"/>
      <c r="BQ42" s="220">
        <v>36</v>
      </c>
      <c r="BR42" s="221"/>
      <c r="BS42" s="758"/>
      <c r="BT42" s="759"/>
      <c r="BU42" s="759"/>
      <c r="BV42" s="759"/>
      <c r="BW42" s="759"/>
      <c r="BX42" s="759"/>
      <c r="BY42" s="759"/>
      <c r="BZ42" s="759"/>
      <c r="CA42" s="759"/>
      <c r="CB42" s="759"/>
      <c r="CC42" s="759"/>
      <c r="CD42" s="759"/>
      <c r="CE42" s="759"/>
      <c r="CF42" s="759"/>
      <c r="CG42" s="760"/>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58"/>
      <c r="DW42" s="759"/>
      <c r="DX42" s="759"/>
      <c r="DY42" s="759"/>
      <c r="DZ42" s="772"/>
      <c r="EA42" s="211"/>
    </row>
    <row r="43" spans="1:131" ht="26.25" customHeight="1">
      <c r="A43" s="220">
        <v>16</v>
      </c>
      <c r="B43" s="745"/>
      <c r="C43" s="746"/>
      <c r="D43" s="746"/>
      <c r="E43" s="746"/>
      <c r="F43" s="746"/>
      <c r="G43" s="746"/>
      <c r="H43" s="746"/>
      <c r="I43" s="746"/>
      <c r="J43" s="746"/>
      <c r="K43" s="746"/>
      <c r="L43" s="746"/>
      <c r="M43" s="746"/>
      <c r="N43" s="746"/>
      <c r="O43" s="746"/>
      <c r="P43" s="747"/>
      <c r="Q43" s="748"/>
      <c r="R43" s="749"/>
      <c r="S43" s="749"/>
      <c r="T43" s="749"/>
      <c r="U43" s="749"/>
      <c r="V43" s="749"/>
      <c r="W43" s="749"/>
      <c r="X43" s="749"/>
      <c r="Y43" s="749"/>
      <c r="Z43" s="749"/>
      <c r="AA43" s="749"/>
      <c r="AB43" s="749"/>
      <c r="AC43" s="749"/>
      <c r="AD43" s="749"/>
      <c r="AE43" s="750"/>
      <c r="AF43" s="751"/>
      <c r="AG43" s="752"/>
      <c r="AH43" s="752"/>
      <c r="AI43" s="752"/>
      <c r="AJ43" s="753"/>
      <c r="AK43" s="817"/>
      <c r="AL43" s="818"/>
      <c r="AM43" s="818"/>
      <c r="AN43" s="818"/>
      <c r="AO43" s="818"/>
      <c r="AP43" s="818"/>
      <c r="AQ43" s="818"/>
      <c r="AR43" s="818"/>
      <c r="AS43" s="818"/>
      <c r="AT43" s="818"/>
      <c r="AU43" s="818"/>
      <c r="AV43" s="818"/>
      <c r="AW43" s="818"/>
      <c r="AX43" s="818"/>
      <c r="AY43" s="818"/>
      <c r="AZ43" s="819"/>
      <c r="BA43" s="819"/>
      <c r="BB43" s="819"/>
      <c r="BC43" s="819"/>
      <c r="BD43" s="819"/>
      <c r="BE43" s="815"/>
      <c r="BF43" s="815"/>
      <c r="BG43" s="815"/>
      <c r="BH43" s="815"/>
      <c r="BI43" s="816"/>
      <c r="BJ43" s="214"/>
      <c r="BK43" s="214"/>
      <c r="BL43" s="214"/>
      <c r="BM43" s="214"/>
      <c r="BN43" s="214"/>
      <c r="BO43" s="223"/>
      <c r="BP43" s="223"/>
      <c r="BQ43" s="220">
        <v>37</v>
      </c>
      <c r="BR43" s="221"/>
      <c r="BS43" s="758"/>
      <c r="BT43" s="759"/>
      <c r="BU43" s="759"/>
      <c r="BV43" s="759"/>
      <c r="BW43" s="759"/>
      <c r="BX43" s="759"/>
      <c r="BY43" s="759"/>
      <c r="BZ43" s="759"/>
      <c r="CA43" s="759"/>
      <c r="CB43" s="759"/>
      <c r="CC43" s="759"/>
      <c r="CD43" s="759"/>
      <c r="CE43" s="759"/>
      <c r="CF43" s="759"/>
      <c r="CG43" s="760"/>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58"/>
      <c r="DW43" s="759"/>
      <c r="DX43" s="759"/>
      <c r="DY43" s="759"/>
      <c r="DZ43" s="772"/>
      <c r="EA43" s="211"/>
    </row>
    <row r="44" spans="1:131" ht="26.25" customHeight="1">
      <c r="A44" s="220">
        <v>17</v>
      </c>
      <c r="B44" s="745"/>
      <c r="C44" s="746"/>
      <c r="D44" s="746"/>
      <c r="E44" s="746"/>
      <c r="F44" s="746"/>
      <c r="G44" s="746"/>
      <c r="H44" s="746"/>
      <c r="I44" s="746"/>
      <c r="J44" s="746"/>
      <c r="K44" s="746"/>
      <c r="L44" s="746"/>
      <c r="M44" s="746"/>
      <c r="N44" s="746"/>
      <c r="O44" s="746"/>
      <c r="P44" s="747"/>
      <c r="Q44" s="748"/>
      <c r="R44" s="749"/>
      <c r="S44" s="749"/>
      <c r="T44" s="749"/>
      <c r="U44" s="749"/>
      <c r="V44" s="749"/>
      <c r="W44" s="749"/>
      <c r="X44" s="749"/>
      <c r="Y44" s="749"/>
      <c r="Z44" s="749"/>
      <c r="AA44" s="749"/>
      <c r="AB44" s="749"/>
      <c r="AC44" s="749"/>
      <c r="AD44" s="749"/>
      <c r="AE44" s="750"/>
      <c r="AF44" s="751"/>
      <c r="AG44" s="752"/>
      <c r="AH44" s="752"/>
      <c r="AI44" s="752"/>
      <c r="AJ44" s="753"/>
      <c r="AK44" s="817"/>
      <c r="AL44" s="818"/>
      <c r="AM44" s="818"/>
      <c r="AN44" s="818"/>
      <c r="AO44" s="818"/>
      <c r="AP44" s="818"/>
      <c r="AQ44" s="818"/>
      <c r="AR44" s="818"/>
      <c r="AS44" s="818"/>
      <c r="AT44" s="818"/>
      <c r="AU44" s="818"/>
      <c r="AV44" s="818"/>
      <c r="AW44" s="818"/>
      <c r="AX44" s="818"/>
      <c r="AY44" s="818"/>
      <c r="AZ44" s="819"/>
      <c r="BA44" s="819"/>
      <c r="BB44" s="819"/>
      <c r="BC44" s="819"/>
      <c r="BD44" s="819"/>
      <c r="BE44" s="815"/>
      <c r="BF44" s="815"/>
      <c r="BG44" s="815"/>
      <c r="BH44" s="815"/>
      <c r="BI44" s="816"/>
      <c r="BJ44" s="214"/>
      <c r="BK44" s="214"/>
      <c r="BL44" s="214"/>
      <c r="BM44" s="214"/>
      <c r="BN44" s="214"/>
      <c r="BO44" s="223"/>
      <c r="BP44" s="223"/>
      <c r="BQ44" s="220">
        <v>38</v>
      </c>
      <c r="BR44" s="221"/>
      <c r="BS44" s="758"/>
      <c r="BT44" s="759"/>
      <c r="BU44" s="759"/>
      <c r="BV44" s="759"/>
      <c r="BW44" s="759"/>
      <c r="BX44" s="759"/>
      <c r="BY44" s="759"/>
      <c r="BZ44" s="759"/>
      <c r="CA44" s="759"/>
      <c r="CB44" s="759"/>
      <c r="CC44" s="759"/>
      <c r="CD44" s="759"/>
      <c r="CE44" s="759"/>
      <c r="CF44" s="759"/>
      <c r="CG44" s="760"/>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58"/>
      <c r="DW44" s="759"/>
      <c r="DX44" s="759"/>
      <c r="DY44" s="759"/>
      <c r="DZ44" s="772"/>
      <c r="EA44" s="211"/>
    </row>
    <row r="45" spans="1:131" ht="26.25" customHeight="1">
      <c r="A45" s="220">
        <v>18</v>
      </c>
      <c r="B45" s="745"/>
      <c r="C45" s="746"/>
      <c r="D45" s="746"/>
      <c r="E45" s="746"/>
      <c r="F45" s="746"/>
      <c r="G45" s="746"/>
      <c r="H45" s="746"/>
      <c r="I45" s="746"/>
      <c r="J45" s="746"/>
      <c r="K45" s="746"/>
      <c r="L45" s="746"/>
      <c r="M45" s="746"/>
      <c r="N45" s="746"/>
      <c r="O45" s="746"/>
      <c r="P45" s="747"/>
      <c r="Q45" s="748"/>
      <c r="R45" s="749"/>
      <c r="S45" s="749"/>
      <c r="T45" s="749"/>
      <c r="U45" s="749"/>
      <c r="V45" s="749"/>
      <c r="W45" s="749"/>
      <c r="X45" s="749"/>
      <c r="Y45" s="749"/>
      <c r="Z45" s="749"/>
      <c r="AA45" s="749"/>
      <c r="AB45" s="749"/>
      <c r="AC45" s="749"/>
      <c r="AD45" s="749"/>
      <c r="AE45" s="750"/>
      <c r="AF45" s="751"/>
      <c r="AG45" s="752"/>
      <c r="AH45" s="752"/>
      <c r="AI45" s="752"/>
      <c r="AJ45" s="753"/>
      <c r="AK45" s="817"/>
      <c r="AL45" s="818"/>
      <c r="AM45" s="818"/>
      <c r="AN45" s="818"/>
      <c r="AO45" s="818"/>
      <c r="AP45" s="818"/>
      <c r="AQ45" s="818"/>
      <c r="AR45" s="818"/>
      <c r="AS45" s="818"/>
      <c r="AT45" s="818"/>
      <c r="AU45" s="818"/>
      <c r="AV45" s="818"/>
      <c r="AW45" s="818"/>
      <c r="AX45" s="818"/>
      <c r="AY45" s="818"/>
      <c r="AZ45" s="819"/>
      <c r="BA45" s="819"/>
      <c r="BB45" s="819"/>
      <c r="BC45" s="819"/>
      <c r="BD45" s="819"/>
      <c r="BE45" s="815"/>
      <c r="BF45" s="815"/>
      <c r="BG45" s="815"/>
      <c r="BH45" s="815"/>
      <c r="BI45" s="816"/>
      <c r="BJ45" s="214"/>
      <c r="BK45" s="214"/>
      <c r="BL45" s="214"/>
      <c r="BM45" s="214"/>
      <c r="BN45" s="214"/>
      <c r="BO45" s="223"/>
      <c r="BP45" s="223"/>
      <c r="BQ45" s="220">
        <v>39</v>
      </c>
      <c r="BR45" s="221"/>
      <c r="BS45" s="758"/>
      <c r="BT45" s="759"/>
      <c r="BU45" s="759"/>
      <c r="BV45" s="759"/>
      <c r="BW45" s="759"/>
      <c r="BX45" s="759"/>
      <c r="BY45" s="759"/>
      <c r="BZ45" s="759"/>
      <c r="CA45" s="759"/>
      <c r="CB45" s="759"/>
      <c r="CC45" s="759"/>
      <c r="CD45" s="759"/>
      <c r="CE45" s="759"/>
      <c r="CF45" s="759"/>
      <c r="CG45" s="760"/>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58"/>
      <c r="DW45" s="759"/>
      <c r="DX45" s="759"/>
      <c r="DY45" s="759"/>
      <c r="DZ45" s="772"/>
      <c r="EA45" s="211"/>
    </row>
    <row r="46" spans="1:131" ht="26.25" customHeight="1">
      <c r="A46" s="220">
        <v>19</v>
      </c>
      <c r="B46" s="745"/>
      <c r="C46" s="746"/>
      <c r="D46" s="746"/>
      <c r="E46" s="746"/>
      <c r="F46" s="746"/>
      <c r="G46" s="746"/>
      <c r="H46" s="746"/>
      <c r="I46" s="746"/>
      <c r="J46" s="746"/>
      <c r="K46" s="746"/>
      <c r="L46" s="746"/>
      <c r="M46" s="746"/>
      <c r="N46" s="746"/>
      <c r="O46" s="746"/>
      <c r="P46" s="747"/>
      <c r="Q46" s="748"/>
      <c r="R46" s="749"/>
      <c r="S46" s="749"/>
      <c r="T46" s="749"/>
      <c r="U46" s="749"/>
      <c r="V46" s="749"/>
      <c r="W46" s="749"/>
      <c r="X46" s="749"/>
      <c r="Y46" s="749"/>
      <c r="Z46" s="749"/>
      <c r="AA46" s="749"/>
      <c r="AB46" s="749"/>
      <c r="AC46" s="749"/>
      <c r="AD46" s="749"/>
      <c r="AE46" s="750"/>
      <c r="AF46" s="751"/>
      <c r="AG46" s="752"/>
      <c r="AH46" s="752"/>
      <c r="AI46" s="752"/>
      <c r="AJ46" s="753"/>
      <c r="AK46" s="817"/>
      <c r="AL46" s="818"/>
      <c r="AM46" s="818"/>
      <c r="AN46" s="818"/>
      <c r="AO46" s="818"/>
      <c r="AP46" s="818"/>
      <c r="AQ46" s="818"/>
      <c r="AR46" s="818"/>
      <c r="AS46" s="818"/>
      <c r="AT46" s="818"/>
      <c r="AU46" s="818"/>
      <c r="AV46" s="818"/>
      <c r="AW46" s="818"/>
      <c r="AX46" s="818"/>
      <c r="AY46" s="818"/>
      <c r="AZ46" s="819"/>
      <c r="BA46" s="819"/>
      <c r="BB46" s="819"/>
      <c r="BC46" s="819"/>
      <c r="BD46" s="819"/>
      <c r="BE46" s="815"/>
      <c r="BF46" s="815"/>
      <c r="BG46" s="815"/>
      <c r="BH46" s="815"/>
      <c r="BI46" s="816"/>
      <c r="BJ46" s="214"/>
      <c r="BK46" s="214"/>
      <c r="BL46" s="214"/>
      <c r="BM46" s="214"/>
      <c r="BN46" s="214"/>
      <c r="BO46" s="223"/>
      <c r="BP46" s="223"/>
      <c r="BQ46" s="220">
        <v>40</v>
      </c>
      <c r="BR46" s="221"/>
      <c r="BS46" s="758"/>
      <c r="BT46" s="759"/>
      <c r="BU46" s="759"/>
      <c r="BV46" s="759"/>
      <c r="BW46" s="759"/>
      <c r="BX46" s="759"/>
      <c r="BY46" s="759"/>
      <c r="BZ46" s="759"/>
      <c r="CA46" s="759"/>
      <c r="CB46" s="759"/>
      <c r="CC46" s="759"/>
      <c r="CD46" s="759"/>
      <c r="CE46" s="759"/>
      <c r="CF46" s="759"/>
      <c r="CG46" s="760"/>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58"/>
      <c r="DW46" s="759"/>
      <c r="DX46" s="759"/>
      <c r="DY46" s="759"/>
      <c r="DZ46" s="772"/>
      <c r="EA46" s="211"/>
    </row>
    <row r="47" spans="1:131" ht="26.25" customHeight="1">
      <c r="A47" s="220">
        <v>20</v>
      </c>
      <c r="B47" s="745"/>
      <c r="C47" s="746"/>
      <c r="D47" s="746"/>
      <c r="E47" s="746"/>
      <c r="F47" s="746"/>
      <c r="G47" s="746"/>
      <c r="H47" s="746"/>
      <c r="I47" s="746"/>
      <c r="J47" s="746"/>
      <c r="K47" s="746"/>
      <c r="L47" s="746"/>
      <c r="M47" s="746"/>
      <c r="N47" s="746"/>
      <c r="O47" s="746"/>
      <c r="P47" s="747"/>
      <c r="Q47" s="748"/>
      <c r="R47" s="749"/>
      <c r="S47" s="749"/>
      <c r="T47" s="749"/>
      <c r="U47" s="749"/>
      <c r="V47" s="749"/>
      <c r="W47" s="749"/>
      <c r="X47" s="749"/>
      <c r="Y47" s="749"/>
      <c r="Z47" s="749"/>
      <c r="AA47" s="749"/>
      <c r="AB47" s="749"/>
      <c r="AC47" s="749"/>
      <c r="AD47" s="749"/>
      <c r="AE47" s="750"/>
      <c r="AF47" s="751"/>
      <c r="AG47" s="752"/>
      <c r="AH47" s="752"/>
      <c r="AI47" s="752"/>
      <c r="AJ47" s="753"/>
      <c r="AK47" s="817"/>
      <c r="AL47" s="818"/>
      <c r="AM47" s="818"/>
      <c r="AN47" s="818"/>
      <c r="AO47" s="818"/>
      <c r="AP47" s="818"/>
      <c r="AQ47" s="818"/>
      <c r="AR47" s="818"/>
      <c r="AS47" s="818"/>
      <c r="AT47" s="818"/>
      <c r="AU47" s="818"/>
      <c r="AV47" s="818"/>
      <c r="AW47" s="818"/>
      <c r="AX47" s="818"/>
      <c r="AY47" s="818"/>
      <c r="AZ47" s="819"/>
      <c r="BA47" s="819"/>
      <c r="BB47" s="819"/>
      <c r="BC47" s="819"/>
      <c r="BD47" s="819"/>
      <c r="BE47" s="815"/>
      <c r="BF47" s="815"/>
      <c r="BG47" s="815"/>
      <c r="BH47" s="815"/>
      <c r="BI47" s="816"/>
      <c r="BJ47" s="214"/>
      <c r="BK47" s="214"/>
      <c r="BL47" s="214"/>
      <c r="BM47" s="214"/>
      <c r="BN47" s="214"/>
      <c r="BO47" s="223"/>
      <c r="BP47" s="223"/>
      <c r="BQ47" s="220">
        <v>41</v>
      </c>
      <c r="BR47" s="221"/>
      <c r="BS47" s="758"/>
      <c r="BT47" s="759"/>
      <c r="BU47" s="759"/>
      <c r="BV47" s="759"/>
      <c r="BW47" s="759"/>
      <c r="BX47" s="759"/>
      <c r="BY47" s="759"/>
      <c r="BZ47" s="759"/>
      <c r="CA47" s="759"/>
      <c r="CB47" s="759"/>
      <c r="CC47" s="759"/>
      <c r="CD47" s="759"/>
      <c r="CE47" s="759"/>
      <c r="CF47" s="759"/>
      <c r="CG47" s="760"/>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58"/>
      <c r="DW47" s="759"/>
      <c r="DX47" s="759"/>
      <c r="DY47" s="759"/>
      <c r="DZ47" s="772"/>
      <c r="EA47" s="211"/>
    </row>
    <row r="48" spans="1:131" ht="26.25" customHeight="1">
      <c r="A48" s="220">
        <v>21</v>
      </c>
      <c r="B48" s="745"/>
      <c r="C48" s="746"/>
      <c r="D48" s="746"/>
      <c r="E48" s="746"/>
      <c r="F48" s="746"/>
      <c r="G48" s="746"/>
      <c r="H48" s="746"/>
      <c r="I48" s="746"/>
      <c r="J48" s="746"/>
      <c r="K48" s="746"/>
      <c r="L48" s="746"/>
      <c r="M48" s="746"/>
      <c r="N48" s="746"/>
      <c r="O48" s="746"/>
      <c r="P48" s="747"/>
      <c r="Q48" s="748"/>
      <c r="R48" s="749"/>
      <c r="S48" s="749"/>
      <c r="T48" s="749"/>
      <c r="U48" s="749"/>
      <c r="V48" s="749"/>
      <c r="W48" s="749"/>
      <c r="X48" s="749"/>
      <c r="Y48" s="749"/>
      <c r="Z48" s="749"/>
      <c r="AA48" s="749"/>
      <c r="AB48" s="749"/>
      <c r="AC48" s="749"/>
      <c r="AD48" s="749"/>
      <c r="AE48" s="750"/>
      <c r="AF48" s="751"/>
      <c r="AG48" s="752"/>
      <c r="AH48" s="752"/>
      <c r="AI48" s="752"/>
      <c r="AJ48" s="753"/>
      <c r="AK48" s="817"/>
      <c r="AL48" s="818"/>
      <c r="AM48" s="818"/>
      <c r="AN48" s="818"/>
      <c r="AO48" s="818"/>
      <c r="AP48" s="818"/>
      <c r="AQ48" s="818"/>
      <c r="AR48" s="818"/>
      <c r="AS48" s="818"/>
      <c r="AT48" s="818"/>
      <c r="AU48" s="818"/>
      <c r="AV48" s="818"/>
      <c r="AW48" s="818"/>
      <c r="AX48" s="818"/>
      <c r="AY48" s="818"/>
      <c r="AZ48" s="819"/>
      <c r="BA48" s="819"/>
      <c r="BB48" s="819"/>
      <c r="BC48" s="819"/>
      <c r="BD48" s="819"/>
      <c r="BE48" s="815"/>
      <c r="BF48" s="815"/>
      <c r="BG48" s="815"/>
      <c r="BH48" s="815"/>
      <c r="BI48" s="816"/>
      <c r="BJ48" s="214"/>
      <c r="BK48" s="214"/>
      <c r="BL48" s="214"/>
      <c r="BM48" s="214"/>
      <c r="BN48" s="214"/>
      <c r="BO48" s="223"/>
      <c r="BP48" s="223"/>
      <c r="BQ48" s="220">
        <v>42</v>
      </c>
      <c r="BR48" s="221"/>
      <c r="BS48" s="758"/>
      <c r="BT48" s="759"/>
      <c r="BU48" s="759"/>
      <c r="BV48" s="759"/>
      <c r="BW48" s="759"/>
      <c r="BX48" s="759"/>
      <c r="BY48" s="759"/>
      <c r="BZ48" s="759"/>
      <c r="CA48" s="759"/>
      <c r="CB48" s="759"/>
      <c r="CC48" s="759"/>
      <c r="CD48" s="759"/>
      <c r="CE48" s="759"/>
      <c r="CF48" s="759"/>
      <c r="CG48" s="760"/>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58"/>
      <c r="DW48" s="759"/>
      <c r="DX48" s="759"/>
      <c r="DY48" s="759"/>
      <c r="DZ48" s="772"/>
      <c r="EA48" s="211"/>
    </row>
    <row r="49" spans="1:131" ht="26.25" customHeight="1">
      <c r="A49" s="220">
        <v>22</v>
      </c>
      <c r="B49" s="745"/>
      <c r="C49" s="746"/>
      <c r="D49" s="746"/>
      <c r="E49" s="746"/>
      <c r="F49" s="746"/>
      <c r="G49" s="746"/>
      <c r="H49" s="746"/>
      <c r="I49" s="746"/>
      <c r="J49" s="746"/>
      <c r="K49" s="746"/>
      <c r="L49" s="746"/>
      <c r="M49" s="746"/>
      <c r="N49" s="746"/>
      <c r="O49" s="746"/>
      <c r="P49" s="747"/>
      <c r="Q49" s="748"/>
      <c r="R49" s="749"/>
      <c r="S49" s="749"/>
      <c r="T49" s="749"/>
      <c r="U49" s="749"/>
      <c r="V49" s="749"/>
      <c r="W49" s="749"/>
      <c r="X49" s="749"/>
      <c r="Y49" s="749"/>
      <c r="Z49" s="749"/>
      <c r="AA49" s="749"/>
      <c r="AB49" s="749"/>
      <c r="AC49" s="749"/>
      <c r="AD49" s="749"/>
      <c r="AE49" s="750"/>
      <c r="AF49" s="751"/>
      <c r="AG49" s="752"/>
      <c r="AH49" s="752"/>
      <c r="AI49" s="752"/>
      <c r="AJ49" s="753"/>
      <c r="AK49" s="817"/>
      <c r="AL49" s="818"/>
      <c r="AM49" s="818"/>
      <c r="AN49" s="818"/>
      <c r="AO49" s="818"/>
      <c r="AP49" s="818"/>
      <c r="AQ49" s="818"/>
      <c r="AR49" s="818"/>
      <c r="AS49" s="818"/>
      <c r="AT49" s="818"/>
      <c r="AU49" s="818"/>
      <c r="AV49" s="818"/>
      <c r="AW49" s="818"/>
      <c r="AX49" s="818"/>
      <c r="AY49" s="818"/>
      <c r="AZ49" s="819"/>
      <c r="BA49" s="819"/>
      <c r="BB49" s="819"/>
      <c r="BC49" s="819"/>
      <c r="BD49" s="819"/>
      <c r="BE49" s="815"/>
      <c r="BF49" s="815"/>
      <c r="BG49" s="815"/>
      <c r="BH49" s="815"/>
      <c r="BI49" s="816"/>
      <c r="BJ49" s="214"/>
      <c r="BK49" s="214"/>
      <c r="BL49" s="214"/>
      <c r="BM49" s="214"/>
      <c r="BN49" s="214"/>
      <c r="BO49" s="223"/>
      <c r="BP49" s="223"/>
      <c r="BQ49" s="220">
        <v>43</v>
      </c>
      <c r="BR49" s="221"/>
      <c r="BS49" s="758"/>
      <c r="BT49" s="759"/>
      <c r="BU49" s="759"/>
      <c r="BV49" s="759"/>
      <c r="BW49" s="759"/>
      <c r="BX49" s="759"/>
      <c r="BY49" s="759"/>
      <c r="BZ49" s="759"/>
      <c r="CA49" s="759"/>
      <c r="CB49" s="759"/>
      <c r="CC49" s="759"/>
      <c r="CD49" s="759"/>
      <c r="CE49" s="759"/>
      <c r="CF49" s="759"/>
      <c r="CG49" s="760"/>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58"/>
      <c r="DW49" s="759"/>
      <c r="DX49" s="759"/>
      <c r="DY49" s="759"/>
      <c r="DZ49" s="772"/>
      <c r="EA49" s="211"/>
    </row>
    <row r="50" spans="1:131" ht="26.25" customHeight="1">
      <c r="A50" s="220">
        <v>23</v>
      </c>
      <c r="B50" s="745"/>
      <c r="C50" s="746"/>
      <c r="D50" s="746"/>
      <c r="E50" s="746"/>
      <c r="F50" s="746"/>
      <c r="G50" s="746"/>
      <c r="H50" s="746"/>
      <c r="I50" s="746"/>
      <c r="J50" s="746"/>
      <c r="K50" s="746"/>
      <c r="L50" s="746"/>
      <c r="M50" s="746"/>
      <c r="N50" s="746"/>
      <c r="O50" s="746"/>
      <c r="P50" s="747"/>
      <c r="Q50" s="820"/>
      <c r="R50" s="821"/>
      <c r="S50" s="821"/>
      <c r="T50" s="821"/>
      <c r="U50" s="821"/>
      <c r="V50" s="821"/>
      <c r="W50" s="821"/>
      <c r="X50" s="821"/>
      <c r="Y50" s="821"/>
      <c r="Z50" s="821"/>
      <c r="AA50" s="821"/>
      <c r="AB50" s="821"/>
      <c r="AC50" s="821"/>
      <c r="AD50" s="821"/>
      <c r="AE50" s="822"/>
      <c r="AF50" s="751"/>
      <c r="AG50" s="752"/>
      <c r="AH50" s="752"/>
      <c r="AI50" s="752"/>
      <c r="AJ50" s="753"/>
      <c r="AK50" s="823"/>
      <c r="AL50" s="821"/>
      <c r="AM50" s="821"/>
      <c r="AN50" s="821"/>
      <c r="AO50" s="821"/>
      <c r="AP50" s="821"/>
      <c r="AQ50" s="821"/>
      <c r="AR50" s="821"/>
      <c r="AS50" s="821"/>
      <c r="AT50" s="821"/>
      <c r="AU50" s="821"/>
      <c r="AV50" s="821"/>
      <c r="AW50" s="821"/>
      <c r="AX50" s="821"/>
      <c r="AY50" s="821"/>
      <c r="AZ50" s="824"/>
      <c r="BA50" s="824"/>
      <c r="BB50" s="824"/>
      <c r="BC50" s="824"/>
      <c r="BD50" s="824"/>
      <c r="BE50" s="815"/>
      <c r="BF50" s="815"/>
      <c r="BG50" s="815"/>
      <c r="BH50" s="815"/>
      <c r="BI50" s="816"/>
      <c r="BJ50" s="214"/>
      <c r="BK50" s="214"/>
      <c r="BL50" s="214"/>
      <c r="BM50" s="214"/>
      <c r="BN50" s="214"/>
      <c r="BO50" s="223"/>
      <c r="BP50" s="223"/>
      <c r="BQ50" s="220">
        <v>44</v>
      </c>
      <c r="BR50" s="221"/>
      <c r="BS50" s="758"/>
      <c r="BT50" s="759"/>
      <c r="BU50" s="759"/>
      <c r="BV50" s="759"/>
      <c r="BW50" s="759"/>
      <c r="BX50" s="759"/>
      <c r="BY50" s="759"/>
      <c r="BZ50" s="759"/>
      <c r="CA50" s="759"/>
      <c r="CB50" s="759"/>
      <c r="CC50" s="759"/>
      <c r="CD50" s="759"/>
      <c r="CE50" s="759"/>
      <c r="CF50" s="759"/>
      <c r="CG50" s="760"/>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58"/>
      <c r="DW50" s="759"/>
      <c r="DX50" s="759"/>
      <c r="DY50" s="759"/>
      <c r="DZ50" s="772"/>
      <c r="EA50" s="211"/>
    </row>
    <row r="51" spans="1:131" ht="26.25" customHeight="1">
      <c r="A51" s="220">
        <v>24</v>
      </c>
      <c r="B51" s="745"/>
      <c r="C51" s="746"/>
      <c r="D51" s="746"/>
      <c r="E51" s="746"/>
      <c r="F51" s="746"/>
      <c r="G51" s="746"/>
      <c r="H51" s="746"/>
      <c r="I51" s="746"/>
      <c r="J51" s="746"/>
      <c r="K51" s="746"/>
      <c r="L51" s="746"/>
      <c r="M51" s="746"/>
      <c r="N51" s="746"/>
      <c r="O51" s="746"/>
      <c r="P51" s="747"/>
      <c r="Q51" s="820"/>
      <c r="R51" s="821"/>
      <c r="S51" s="821"/>
      <c r="T51" s="821"/>
      <c r="U51" s="821"/>
      <c r="V51" s="821"/>
      <c r="W51" s="821"/>
      <c r="X51" s="821"/>
      <c r="Y51" s="821"/>
      <c r="Z51" s="821"/>
      <c r="AA51" s="821"/>
      <c r="AB51" s="821"/>
      <c r="AC51" s="821"/>
      <c r="AD51" s="821"/>
      <c r="AE51" s="822"/>
      <c r="AF51" s="751"/>
      <c r="AG51" s="752"/>
      <c r="AH51" s="752"/>
      <c r="AI51" s="752"/>
      <c r="AJ51" s="753"/>
      <c r="AK51" s="823"/>
      <c r="AL51" s="821"/>
      <c r="AM51" s="821"/>
      <c r="AN51" s="821"/>
      <c r="AO51" s="821"/>
      <c r="AP51" s="821"/>
      <c r="AQ51" s="821"/>
      <c r="AR51" s="821"/>
      <c r="AS51" s="821"/>
      <c r="AT51" s="821"/>
      <c r="AU51" s="821"/>
      <c r="AV51" s="821"/>
      <c r="AW51" s="821"/>
      <c r="AX51" s="821"/>
      <c r="AY51" s="821"/>
      <c r="AZ51" s="824"/>
      <c r="BA51" s="824"/>
      <c r="BB51" s="824"/>
      <c r="BC51" s="824"/>
      <c r="BD51" s="824"/>
      <c r="BE51" s="815"/>
      <c r="BF51" s="815"/>
      <c r="BG51" s="815"/>
      <c r="BH51" s="815"/>
      <c r="BI51" s="816"/>
      <c r="BJ51" s="214"/>
      <c r="BK51" s="214"/>
      <c r="BL51" s="214"/>
      <c r="BM51" s="214"/>
      <c r="BN51" s="214"/>
      <c r="BO51" s="223"/>
      <c r="BP51" s="223"/>
      <c r="BQ51" s="220">
        <v>45</v>
      </c>
      <c r="BR51" s="221"/>
      <c r="BS51" s="758"/>
      <c r="BT51" s="759"/>
      <c r="BU51" s="759"/>
      <c r="BV51" s="759"/>
      <c r="BW51" s="759"/>
      <c r="BX51" s="759"/>
      <c r="BY51" s="759"/>
      <c r="BZ51" s="759"/>
      <c r="CA51" s="759"/>
      <c r="CB51" s="759"/>
      <c r="CC51" s="759"/>
      <c r="CD51" s="759"/>
      <c r="CE51" s="759"/>
      <c r="CF51" s="759"/>
      <c r="CG51" s="760"/>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58"/>
      <c r="DW51" s="759"/>
      <c r="DX51" s="759"/>
      <c r="DY51" s="759"/>
      <c r="DZ51" s="772"/>
      <c r="EA51" s="211"/>
    </row>
    <row r="52" spans="1:131" ht="26.25" customHeight="1">
      <c r="A52" s="220">
        <v>25</v>
      </c>
      <c r="B52" s="745"/>
      <c r="C52" s="746"/>
      <c r="D52" s="746"/>
      <c r="E52" s="746"/>
      <c r="F52" s="746"/>
      <c r="G52" s="746"/>
      <c r="H52" s="746"/>
      <c r="I52" s="746"/>
      <c r="J52" s="746"/>
      <c r="K52" s="746"/>
      <c r="L52" s="746"/>
      <c r="M52" s="746"/>
      <c r="N52" s="746"/>
      <c r="O52" s="746"/>
      <c r="P52" s="747"/>
      <c r="Q52" s="820"/>
      <c r="R52" s="821"/>
      <c r="S52" s="821"/>
      <c r="T52" s="821"/>
      <c r="U52" s="821"/>
      <c r="V52" s="821"/>
      <c r="W52" s="821"/>
      <c r="X52" s="821"/>
      <c r="Y52" s="821"/>
      <c r="Z52" s="821"/>
      <c r="AA52" s="821"/>
      <c r="AB52" s="821"/>
      <c r="AC52" s="821"/>
      <c r="AD52" s="821"/>
      <c r="AE52" s="822"/>
      <c r="AF52" s="751"/>
      <c r="AG52" s="752"/>
      <c r="AH52" s="752"/>
      <c r="AI52" s="752"/>
      <c r="AJ52" s="753"/>
      <c r="AK52" s="823"/>
      <c r="AL52" s="821"/>
      <c r="AM52" s="821"/>
      <c r="AN52" s="821"/>
      <c r="AO52" s="821"/>
      <c r="AP52" s="821"/>
      <c r="AQ52" s="821"/>
      <c r="AR52" s="821"/>
      <c r="AS52" s="821"/>
      <c r="AT52" s="821"/>
      <c r="AU52" s="821"/>
      <c r="AV52" s="821"/>
      <c r="AW52" s="821"/>
      <c r="AX52" s="821"/>
      <c r="AY52" s="821"/>
      <c r="AZ52" s="824"/>
      <c r="BA52" s="824"/>
      <c r="BB52" s="824"/>
      <c r="BC52" s="824"/>
      <c r="BD52" s="824"/>
      <c r="BE52" s="815"/>
      <c r="BF52" s="815"/>
      <c r="BG52" s="815"/>
      <c r="BH52" s="815"/>
      <c r="BI52" s="816"/>
      <c r="BJ52" s="214"/>
      <c r="BK52" s="214"/>
      <c r="BL52" s="214"/>
      <c r="BM52" s="214"/>
      <c r="BN52" s="214"/>
      <c r="BO52" s="223"/>
      <c r="BP52" s="223"/>
      <c r="BQ52" s="220">
        <v>46</v>
      </c>
      <c r="BR52" s="221"/>
      <c r="BS52" s="758"/>
      <c r="BT52" s="759"/>
      <c r="BU52" s="759"/>
      <c r="BV52" s="759"/>
      <c r="BW52" s="759"/>
      <c r="BX52" s="759"/>
      <c r="BY52" s="759"/>
      <c r="BZ52" s="759"/>
      <c r="CA52" s="759"/>
      <c r="CB52" s="759"/>
      <c r="CC52" s="759"/>
      <c r="CD52" s="759"/>
      <c r="CE52" s="759"/>
      <c r="CF52" s="759"/>
      <c r="CG52" s="760"/>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58"/>
      <c r="DW52" s="759"/>
      <c r="DX52" s="759"/>
      <c r="DY52" s="759"/>
      <c r="DZ52" s="772"/>
      <c r="EA52" s="211"/>
    </row>
    <row r="53" spans="1:131" ht="26.25" customHeight="1">
      <c r="A53" s="220">
        <v>26</v>
      </c>
      <c r="B53" s="745"/>
      <c r="C53" s="746"/>
      <c r="D53" s="746"/>
      <c r="E53" s="746"/>
      <c r="F53" s="746"/>
      <c r="G53" s="746"/>
      <c r="H53" s="746"/>
      <c r="I53" s="746"/>
      <c r="J53" s="746"/>
      <c r="K53" s="746"/>
      <c r="L53" s="746"/>
      <c r="M53" s="746"/>
      <c r="N53" s="746"/>
      <c r="O53" s="746"/>
      <c r="P53" s="747"/>
      <c r="Q53" s="820"/>
      <c r="R53" s="821"/>
      <c r="S53" s="821"/>
      <c r="T53" s="821"/>
      <c r="U53" s="821"/>
      <c r="V53" s="821"/>
      <c r="W53" s="821"/>
      <c r="X53" s="821"/>
      <c r="Y53" s="821"/>
      <c r="Z53" s="821"/>
      <c r="AA53" s="821"/>
      <c r="AB53" s="821"/>
      <c r="AC53" s="821"/>
      <c r="AD53" s="821"/>
      <c r="AE53" s="822"/>
      <c r="AF53" s="751"/>
      <c r="AG53" s="752"/>
      <c r="AH53" s="752"/>
      <c r="AI53" s="752"/>
      <c r="AJ53" s="753"/>
      <c r="AK53" s="823"/>
      <c r="AL53" s="821"/>
      <c r="AM53" s="821"/>
      <c r="AN53" s="821"/>
      <c r="AO53" s="821"/>
      <c r="AP53" s="821"/>
      <c r="AQ53" s="821"/>
      <c r="AR53" s="821"/>
      <c r="AS53" s="821"/>
      <c r="AT53" s="821"/>
      <c r="AU53" s="821"/>
      <c r="AV53" s="821"/>
      <c r="AW53" s="821"/>
      <c r="AX53" s="821"/>
      <c r="AY53" s="821"/>
      <c r="AZ53" s="824"/>
      <c r="BA53" s="824"/>
      <c r="BB53" s="824"/>
      <c r="BC53" s="824"/>
      <c r="BD53" s="824"/>
      <c r="BE53" s="815"/>
      <c r="BF53" s="815"/>
      <c r="BG53" s="815"/>
      <c r="BH53" s="815"/>
      <c r="BI53" s="816"/>
      <c r="BJ53" s="214"/>
      <c r="BK53" s="214"/>
      <c r="BL53" s="214"/>
      <c r="BM53" s="214"/>
      <c r="BN53" s="214"/>
      <c r="BO53" s="223"/>
      <c r="BP53" s="223"/>
      <c r="BQ53" s="220">
        <v>47</v>
      </c>
      <c r="BR53" s="221"/>
      <c r="BS53" s="758"/>
      <c r="BT53" s="759"/>
      <c r="BU53" s="759"/>
      <c r="BV53" s="759"/>
      <c r="BW53" s="759"/>
      <c r="BX53" s="759"/>
      <c r="BY53" s="759"/>
      <c r="BZ53" s="759"/>
      <c r="CA53" s="759"/>
      <c r="CB53" s="759"/>
      <c r="CC53" s="759"/>
      <c r="CD53" s="759"/>
      <c r="CE53" s="759"/>
      <c r="CF53" s="759"/>
      <c r="CG53" s="760"/>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58"/>
      <c r="DW53" s="759"/>
      <c r="DX53" s="759"/>
      <c r="DY53" s="759"/>
      <c r="DZ53" s="772"/>
      <c r="EA53" s="211"/>
    </row>
    <row r="54" spans="1:131" ht="26.25" customHeight="1">
      <c r="A54" s="220">
        <v>27</v>
      </c>
      <c r="B54" s="745"/>
      <c r="C54" s="746"/>
      <c r="D54" s="746"/>
      <c r="E54" s="746"/>
      <c r="F54" s="746"/>
      <c r="G54" s="746"/>
      <c r="H54" s="746"/>
      <c r="I54" s="746"/>
      <c r="J54" s="746"/>
      <c r="K54" s="746"/>
      <c r="L54" s="746"/>
      <c r="M54" s="746"/>
      <c r="N54" s="746"/>
      <c r="O54" s="746"/>
      <c r="P54" s="747"/>
      <c r="Q54" s="820"/>
      <c r="R54" s="821"/>
      <c r="S54" s="821"/>
      <c r="T54" s="821"/>
      <c r="U54" s="821"/>
      <c r="V54" s="821"/>
      <c r="W54" s="821"/>
      <c r="X54" s="821"/>
      <c r="Y54" s="821"/>
      <c r="Z54" s="821"/>
      <c r="AA54" s="821"/>
      <c r="AB54" s="821"/>
      <c r="AC54" s="821"/>
      <c r="AD54" s="821"/>
      <c r="AE54" s="822"/>
      <c r="AF54" s="751"/>
      <c r="AG54" s="752"/>
      <c r="AH54" s="752"/>
      <c r="AI54" s="752"/>
      <c r="AJ54" s="753"/>
      <c r="AK54" s="823"/>
      <c r="AL54" s="821"/>
      <c r="AM54" s="821"/>
      <c r="AN54" s="821"/>
      <c r="AO54" s="821"/>
      <c r="AP54" s="821"/>
      <c r="AQ54" s="821"/>
      <c r="AR54" s="821"/>
      <c r="AS54" s="821"/>
      <c r="AT54" s="821"/>
      <c r="AU54" s="821"/>
      <c r="AV54" s="821"/>
      <c r="AW54" s="821"/>
      <c r="AX54" s="821"/>
      <c r="AY54" s="821"/>
      <c r="AZ54" s="824"/>
      <c r="BA54" s="824"/>
      <c r="BB54" s="824"/>
      <c r="BC54" s="824"/>
      <c r="BD54" s="824"/>
      <c r="BE54" s="815"/>
      <c r="BF54" s="815"/>
      <c r="BG54" s="815"/>
      <c r="BH54" s="815"/>
      <c r="BI54" s="816"/>
      <c r="BJ54" s="214"/>
      <c r="BK54" s="214"/>
      <c r="BL54" s="214"/>
      <c r="BM54" s="214"/>
      <c r="BN54" s="214"/>
      <c r="BO54" s="223"/>
      <c r="BP54" s="223"/>
      <c r="BQ54" s="220">
        <v>48</v>
      </c>
      <c r="BR54" s="221"/>
      <c r="BS54" s="758"/>
      <c r="BT54" s="759"/>
      <c r="BU54" s="759"/>
      <c r="BV54" s="759"/>
      <c r="BW54" s="759"/>
      <c r="BX54" s="759"/>
      <c r="BY54" s="759"/>
      <c r="BZ54" s="759"/>
      <c r="CA54" s="759"/>
      <c r="CB54" s="759"/>
      <c r="CC54" s="759"/>
      <c r="CD54" s="759"/>
      <c r="CE54" s="759"/>
      <c r="CF54" s="759"/>
      <c r="CG54" s="760"/>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58"/>
      <c r="DW54" s="759"/>
      <c r="DX54" s="759"/>
      <c r="DY54" s="759"/>
      <c r="DZ54" s="772"/>
      <c r="EA54" s="211"/>
    </row>
    <row r="55" spans="1:131" ht="26.25" customHeight="1">
      <c r="A55" s="220">
        <v>28</v>
      </c>
      <c r="B55" s="745"/>
      <c r="C55" s="746"/>
      <c r="D55" s="746"/>
      <c r="E55" s="746"/>
      <c r="F55" s="746"/>
      <c r="G55" s="746"/>
      <c r="H55" s="746"/>
      <c r="I55" s="746"/>
      <c r="J55" s="746"/>
      <c r="K55" s="746"/>
      <c r="L55" s="746"/>
      <c r="M55" s="746"/>
      <c r="N55" s="746"/>
      <c r="O55" s="746"/>
      <c r="P55" s="747"/>
      <c r="Q55" s="820"/>
      <c r="R55" s="821"/>
      <c r="S55" s="821"/>
      <c r="T55" s="821"/>
      <c r="U55" s="821"/>
      <c r="V55" s="821"/>
      <c r="W55" s="821"/>
      <c r="X55" s="821"/>
      <c r="Y55" s="821"/>
      <c r="Z55" s="821"/>
      <c r="AA55" s="821"/>
      <c r="AB55" s="821"/>
      <c r="AC55" s="821"/>
      <c r="AD55" s="821"/>
      <c r="AE55" s="822"/>
      <c r="AF55" s="751"/>
      <c r="AG55" s="752"/>
      <c r="AH55" s="752"/>
      <c r="AI55" s="752"/>
      <c r="AJ55" s="753"/>
      <c r="AK55" s="823"/>
      <c r="AL55" s="821"/>
      <c r="AM55" s="821"/>
      <c r="AN55" s="821"/>
      <c r="AO55" s="821"/>
      <c r="AP55" s="821"/>
      <c r="AQ55" s="821"/>
      <c r="AR55" s="821"/>
      <c r="AS55" s="821"/>
      <c r="AT55" s="821"/>
      <c r="AU55" s="821"/>
      <c r="AV55" s="821"/>
      <c r="AW55" s="821"/>
      <c r="AX55" s="821"/>
      <c r="AY55" s="821"/>
      <c r="AZ55" s="824"/>
      <c r="BA55" s="824"/>
      <c r="BB55" s="824"/>
      <c r="BC55" s="824"/>
      <c r="BD55" s="824"/>
      <c r="BE55" s="815"/>
      <c r="BF55" s="815"/>
      <c r="BG55" s="815"/>
      <c r="BH55" s="815"/>
      <c r="BI55" s="816"/>
      <c r="BJ55" s="214"/>
      <c r="BK55" s="214"/>
      <c r="BL55" s="214"/>
      <c r="BM55" s="214"/>
      <c r="BN55" s="214"/>
      <c r="BO55" s="223"/>
      <c r="BP55" s="223"/>
      <c r="BQ55" s="220">
        <v>49</v>
      </c>
      <c r="BR55" s="221"/>
      <c r="BS55" s="758"/>
      <c r="BT55" s="759"/>
      <c r="BU55" s="759"/>
      <c r="BV55" s="759"/>
      <c r="BW55" s="759"/>
      <c r="BX55" s="759"/>
      <c r="BY55" s="759"/>
      <c r="BZ55" s="759"/>
      <c r="CA55" s="759"/>
      <c r="CB55" s="759"/>
      <c r="CC55" s="759"/>
      <c r="CD55" s="759"/>
      <c r="CE55" s="759"/>
      <c r="CF55" s="759"/>
      <c r="CG55" s="760"/>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58"/>
      <c r="DW55" s="759"/>
      <c r="DX55" s="759"/>
      <c r="DY55" s="759"/>
      <c r="DZ55" s="772"/>
      <c r="EA55" s="211"/>
    </row>
    <row r="56" spans="1:131" ht="26.25" customHeight="1">
      <c r="A56" s="220">
        <v>29</v>
      </c>
      <c r="B56" s="745"/>
      <c r="C56" s="746"/>
      <c r="D56" s="746"/>
      <c r="E56" s="746"/>
      <c r="F56" s="746"/>
      <c r="G56" s="746"/>
      <c r="H56" s="746"/>
      <c r="I56" s="746"/>
      <c r="J56" s="746"/>
      <c r="K56" s="746"/>
      <c r="L56" s="746"/>
      <c r="M56" s="746"/>
      <c r="N56" s="746"/>
      <c r="O56" s="746"/>
      <c r="P56" s="747"/>
      <c r="Q56" s="820"/>
      <c r="R56" s="821"/>
      <c r="S56" s="821"/>
      <c r="T56" s="821"/>
      <c r="U56" s="821"/>
      <c r="V56" s="821"/>
      <c r="W56" s="821"/>
      <c r="X56" s="821"/>
      <c r="Y56" s="821"/>
      <c r="Z56" s="821"/>
      <c r="AA56" s="821"/>
      <c r="AB56" s="821"/>
      <c r="AC56" s="821"/>
      <c r="AD56" s="821"/>
      <c r="AE56" s="822"/>
      <c r="AF56" s="751"/>
      <c r="AG56" s="752"/>
      <c r="AH56" s="752"/>
      <c r="AI56" s="752"/>
      <c r="AJ56" s="753"/>
      <c r="AK56" s="823"/>
      <c r="AL56" s="821"/>
      <c r="AM56" s="821"/>
      <c r="AN56" s="821"/>
      <c r="AO56" s="821"/>
      <c r="AP56" s="821"/>
      <c r="AQ56" s="821"/>
      <c r="AR56" s="821"/>
      <c r="AS56" s="821"/>
      <c r="AT56" s="821"/>
      <c r="AU56" s="821"/>
      <c r="AV56" s="821"/>
      <c r="AW56" s="821"/>
      <c r="AX56" s="821"/>
      <c r="AY56" s="821"/>
      <c r="AZ56" s="824"/>
      <c r="BA56" s="824"/>
      <c r="BB56" s="824"/>
      <c r="BC56" s="824"/>
      <c r="BD56" s="824"/>
      <c r="BE56" s="815"/>
      <c r="BF56" s="815"/>
      <c r="BG56" s="815"/>
      <c r="BH56" s="815"/>
      <c r="BI56" s="816"/>
      <c r="BJ56" s="214"/>
      <c r="BK56" s="214"/>
      <c r="BL56" s="214"/>
      <c r="BM56" s="214"/>
      <c r="BN56" s="214"/>
      <c r="BO56" s="223"/>
      <c r="BP56" s="223"/>
      <c r="BQ56" s="220">
        <v>50</v>
      </c>
      <c r="BR56" s="221"/>
      <c r="BS56" s="758"/>
      <c r="BT56" s="759"/>
      <c r="BU56" s="759"/>
      <c r="BV56" s="759"/>
      <c r="BW56" s="759"/>
      <c r="BX56" s="759"/>
      <c r="BY56" s="759"/>
      <c r="BZ56" s="759"/>
      <c r="CA56" s="759"/>
      <c r="CB56" s="759"/>
      <c r="CC56" s="759"/>
      <c r="CD56" s="759"/>
      <c r="CE56" s="759"/>
      <c r="CF56" s="759"/>
      <c r="CG56" s="760"/>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58"/>
      <c r="DW56" s="759"/>
      <c r="DX56" s="759"/>
      <c r="DY56" s="759"/>
      <c r="DZ56" s="772"/>
      <c r="EA56" s="211"/>
    </row>
    <row r="57" spans="1:131" ht="26.25" customHeight="1">
      <c r="A57" s="220">
        <v>30</v>
      </c>
      <c r="B57" s="745"/>
      <c r="C57" s="746"/>
      <c r="D57" s="746"/>
      <c r="E57" s="746"/>
      <c r="F57" s="746"/>
      <c r="G57" s="746"/>
      <c r="H57" s="746"/>
      <c r="I57" s="746"/>
      <c r="J57" s="746"/>
      <c r="K57" s="746"/>
      <c r="L57" s="746"/>
      <c r="M57" s="746"/>
      <c r="N57" s="746"/>
      <c r="O57" s="746"/>
      <c r="P57" s="747"/>
      <c r="Q57" s="820"/>
      <c r="R57" s="821"/>
      <c r="S57" s="821"/>
      <c r="T57" s="821"/>
      <c r="U57" s="821"/>
      <c r="V57" s="821"/>
      <c r="W57" s="821"/>
      <c r="X57" s="821"/>
      <c r="Y57" s="821"/>
      <c r="Z57" s="821"/>
      <c r="AA57" s="821"/>
      <c r="AB57" s="821"/>
      <c r="AC57" s="821"/>
      <c r="AD57" s="821"/>
      <c r="AE57" s="822"/>
      <c r="AF57" s="751"/>
      <c r="AG57" s="752"/>
      <c r="AH57" s="752"/>
      <c r="AI57" s="752"/>
      <c r="AJ57" s="753"/>
      <c r="AK57" s="823"/>
      <c r="AL57" s="821"/>
      <c r="AM57" s="821"/>
      <c r="AN57" s="821"/>
      <c r="AO57" s="821"/>
      <c r="AP57" s="821"/>
      <c r="AQ57" s="821"/>
      <c r="AR57" s="821"/>
      <c r="AS57" s="821"/>
      <c r="AT57" s="821"/>
      <c r="AU57" s="821"/>
      <c r="AV57" s="821"/>
      <c r="AW57" s="821"/>
      <c r="AX57" s="821"/>
      <c r="AY57" s="821"/>
      <c r="AZ57" s="824"/>
      <c r="BA57" s="824"/>
      <c r="BB57" s="824"/>
      <c r="BC57" s="824"/>
      <c r="BD57" s="824"/>
      <c r="BE57" s="815"/>
      <c r="BF57" s="815"/>
      <c r="BG57" s="815"/>
      <c r="BH57" s="815"/>
      <c r="BI57" s="816"/>
      <c r="BJ57" s="214"/>
      <c r="BK57" s="214"/>
      <c r="BL57" s="214"/>
      <c r="BM57" s="214"/>
      <c r="BN57" s="214"/>
      <c r="BO57" s="223"/>
      <c r="BP57" s="223"/>
      <c r="BQ57" s="220">
        <v>51</v>
      </c>
      <c r="BR57" s="221"/>
      <c r="BS57" s="758"/>
      <c r="BT57" s="759"/>
      <c r="BU57" s="759"/>
      <c r="BV57" s="759"/>
      <c r="BW57" s="759"/>
      <c r="BX57" s="759"/>
      <c r="BY57" s="759"/>
      <c r="BZ57" s="759"/>
      <c r="CA57" s="759"/>
      <c r="CB57" s="759"/>
      <c r="CC57" s="759"/>
      <c r="CD57" s="759"/>
      <c r="CE57" s="759"/>
      <c r="CF57" s="759"/>
      <c r="CG57" s="760"/>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58"/>
      <c r="DW57" s="759"/>
      <c r="DX57" s="759"/>
      <c r="DY57" s="759"/>
      <c r="DZ57" s="772"/>
      <c r="EA57" s="211"/>
    </row>
    <row r="58" spans="1:131" ht="26.25" customHeight="1">
      <c r="A58" s="220">
        <v>31</v>
      </c>
      <c r="B58" s="745"/>
      <c r="C58" s="746"/>
      <c r="D58" s="746"/>
      <c r="E58" s="746"/>
      <c r="F58" s="746"/>
      <c r="G58" s="746"/>
      <c r="H58" s="746"/>
      <c r="I58" s="746"/>
      <c r="J58" s="746"/>
      <c r="K58" s="746"/>
      <c r="L58" s="746"/>
      <c r="M58" s="746"/>
      <c r="N58" s="746"/>
      <c r="O58" s="746"/>
      <c r="P58" s="747"/>
      <c r="Q58" s="820"/>
      <c r="R58" s="821"/>
      <c r="S58" s="821"/>
      <c r="T58" s="821"/>
      <c r="U58" s="821"/>
      <c r="V58" s="821"/>
      <c r="W58" s="821"/>
      <c r="X58" s="821"/>
      <c r="Y58" s="821"/>
      <c r="Z58" s="821"/>
      <c r="AA58" s="821"/>
      <c r="AB58" s="821"/>
      <c r="AC58" s="821"/>
      <c r="AD58" s="821"/>
      <c r="AE58" s="822"/>
      <c r="AF58" s="751"/>
      <c r="AG58" s="752"/>
      <c r="AH58" s="752"/>
      <c r="AI58" s="752"/>
      <c r="AJ58" s="753"/>
      <c r="AK58" s="823"/>
      <c r="AL58" s="821"/>
      <c r="AM58" s="821"/>
      <c r="AN58" s="821"/>
      <c r="AO58" s="821"/>
      <c r="AP58" s="821"/>
      <c r="AQ58" s="821"/>
      <c r="AR58" s="821"/>
      <c r="AS58" s="821"/>
      <c r="AT58" s="821"/>
      <c r="AU58" s="821"/>
      <c r="AV58" s="821"/>
      <c r="AW58" s="821"/>
      <c r="AX58" s="821"/>
      <c r="AY58" s="821"/>
      <c r="AZ58" s="824"/>
      <c r="BA58" s="824"/>
      <c r="BB58" s="824"/>
      <c r="BC58" s="824"/>
      <c r="BD58" s="824"/>
      <c r="BE58" s="815"/>
      <c r="BF58" s="815"/>
      <c r="BG58" s="815"/>
      <c r="BH58" s="815"/>
      <c r="BI58" s="816"/>
      <c r="BJ58" s="214"/>
      <c r="BK58" s="214"/>
      <c r="BL58" s="214"/>
      <c r="BM58" s="214"/>
      <c r="BN58" s="214"/>
      <c r="BO58" s="223"/>
      <c r="BP58" s="223"/>
      <c r="BQ58" s="220">
        <v>52</v>
      </c>
      <c r="BR58" s="221"/>
      <c r="BS58" s="758"/>
      <c r="BT58" s="759"/>
      <c r="BU58" s="759"/>
      <c r="BV58" s="759"/>
      <c r="BW58" s="759"/>
      <c r="BX58" s="759"/>
      <c r="BY58" s="759"/>
      <c r="BZ58" s="759"/>
      <c r="CA58" s="759"/>
      <c r="CB58" s="759"/>
      <c r="CC58" s="759"/>
      <c r="CD58" s="759"/>
      <c r="CE58" s="759"/>
      <c r="CF58" s="759"/>
      <c r="CG58" s="760"/>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58"/>
      <c r="DW58" s="759"/>
      <c r="DX58" s="759"/>
      <c r="DY58" s="759"/>
      <c r="DZ58" s="772"/>
      <c r="EA58" s="211"/>
    </row>
    <row r="59" spans="1:131" ht="26.25" customHeight="1">
      <c r="A59" s="220">
        <v>32</v>
      </c>
      <c r="B59" s="745"/>
      <c r="C59" s="746"/>
      <c r="D59" s="746"/>
      <c r="E59" s="746"/>
      <c r="F59" s="746"/>
      <c r="G59" s="746"/>
      <c r="H59" s="746"/>
      <c r="I59" s="746"/>
      <c r="J59" s="746"/>
      <c r="K59" s="746"/>
      <c r="L59" s="746"/>
      <c r="M59" s="746"/>
      <c r="N59" s="746"/>
      <c r="O59" s="746"/>
      <c r="P59" s="747"/>
      <c r="Q59" s="820"/>
      <c r="R59" s="821"/>
      <c r="S59" s="821"/>
      <c r="T59" s="821"/>
      <c r="U59" s="821"/>
      <c r="V59" s="821"/>
      <c r="W59" s="821"/>
      <c r="X59" s="821"/>
      <c r="Y59" s="821"/>
      <c r="Z59" s="821"/>
      <c r="AA59" s="821"/>
      <c r="AB59" s="821"/>
      <c r="AC59" s="821"/>
      <c r="AD59" s="821"/>
      <c r="AE59" s="822"/>
      <c r="AF59" s="751"/>
      <c r="AG59" s="752"/>
      <c r="AH59" s="752"/>
      <c r="AI59" s="752"/>
      <c r="AJ59" s="753"/>
      <c r="AK59" s="823"/>
      <c r="AL59" s="821"/>
      <c r="AM59" s="821"/>
      <c r="AN59" s="821"/>
      <c r="AO59" s="821"/>
      <c r="AP59" s="821"/>
      <c r="AQ59" s="821"/>
      <c r="AR59" s="821"/>
      <c r="AS59" s="821"/>
      <c r="AT59" s="821"/>
      <c r="AU59" s="821"/>
      <c r="AV59" s="821"/>
      <c r="AW59" s="821"/>
      <c r="AX59" s="821"/>
      <c r="AY59" s="821"/>
      <c r="AZ59" s="824"/>
      <c r="BA59" s="824"/>
      <c r="BB59" s="824"/>
      <c r="BC59" s="824"/>
      <c r="BD59" s="824"/>
      <c r="BE59" s="815"/>
      <c r="BF59" s="815"/>
      <c r="BG59" s="815"/>
      <c r="BH59" s="815"/>
      <c r="BI59" s="816"/>
      <c r="BJ59" s="214"/>
      <c r="BK59" s="214"/>
      <c r="BL59" s="214"/>
      <c r="BM59" s="214"/>
      <c r="BN59" s="214"/>
      <c r="BO59" s="223"/>
      <c r="BP59" s="223"/>
      <c r="BQ59" s="220">
        <v>53</v>
      </c>
      <c r="BR59" s="221"/>
      <c r="BS59" s="758"/>
      <c r="BT59" s="759"/>
      <c r="BU59" s="759"/>
      <c r="BV59" s="759"/>
      <c r="BW59" s="759"/>
      <c r="BX59" s="759"/>
      <c r="BY59" s="759"/>
      <c r="BZ59" s="759"/>
      <c r="CA59" s="759"/>
      <c r="CB59" s="759"/>
      <c r="CC59" s="759"/>
      <c r="CD59" s="759"/>
      <c r="CE59" s="759"/>
      <c r="CF59" s="759"/>
      <c r="CG59" s="760"/>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58"/>
      <c r="DW59" s="759"/>
      <c r="DX59" s="759"/>
      <c r="DY59" s="759"/>
      <c r="DZ59" s="772"/>
      <c r="EA59" s="211"/>
    </row>
    <row r="60" spans="1:131" ht="26.25" customHeight="1">
      <c r="A60" s="220">
        <v>33</v>
      </c>
      <c r="B60" s="745"/>
      <c r="C60" s="746"/>
      <c r="D60" s="746"/>
      <c r="E60" s="746"/>
      <c r="F60" s="746"/>
      <c r="G60" s="746"/>
      <c r="H60" s="746"/>
      <c r="I60" s="746"/>
      <c r="J60" s="746"/>
      <c r="K60" s="746"/>
      <c r="L60" s="746"/>
      <c r="M60" s="746"/>
      <c r="N60" s="746"/>
      <c r="O60" s="746"/>
      <c r="P60" s="747"/>
      <c r="Q60" s="820"/>
      <c r="R60" s="821"/>
      <c r="S60" s="821"/>
      <c r="T60" s="821"/>
      <c r="U60" s="821"/>
      <c r="V60" s="821"/>
      <c r="W60" s="821"/>
      <c r="X60" s="821"/>
      <c r="Y60" s="821"/>
      <c r="Z60" s="821"/>
      <c r="AA60" s="821"/>
      <c r="AB60" s="821"/>
      <c r="AC60" s="821"/>
      <c r="AD60" s="821"/>
      <c r="AE60" s="822"/>
      <c r="AF60" s="751"/>
      <c r="AG60" s="752"/>
      <c r="AH60" s="752"/>
      <c r="AI60" s="752"/>
      <c r="AJ60" s="753"/>
      <c r="AK60" s="823"/>
      <c r="AL60" s="821"/>
      <c r="AM60" s="821"/>
      <c r="AN60" s="821"/>
      <c r="AO60" s="821"/>
      <c r="AP60" s="821"/>
      <c r="AQ60" s="821"/>
      <c r="AR60" s="821"/>
      <c r="AS60" s="821"/>
      <c r="AT60" s="821"/>
      <c r="AU60" s="821"/>
      <c r="AV60" s="821"/>
      <c r="AW60" s="821"/>
      <c r="AX60" s="821"/>
      <c r="AY60" s="821"/>
      <c r="AZ60" s="824"/>
      <c r="BA60" s="824"/>
      <c r="BB60" s="824"/>
      <c r="BC60" s="824"/>
      <c r="BD60" s="824"/>
      <c r="BE60" s="815"/>
      <c r="BF60" s="815"/>
      <c r="BG60" s="815"/>
      <c r="BH60" s="815"/>
      <c r="BI60" s="816"/>
      <c r="BJ60" s="214"/>
      <c r="BK60" s="214"/>
      <c r="BL60" s="214"/>
      <c r="BM60" s="214"/>
      <c r="BN60" s="214"/>
      <c r="BO60" s="223"/>
      <c r="BP60" s="223"/>
      <c r="BQ60" s="220">
        <v>54</v>
      </c>
      <c r="BR60" s="221"/>
      <c r="BS60" s="758"/>
      <c r="BT60" s="759"/>
      <c r="BU60" s="759"/>
      <c r="BV60" s="759"/>
      <c r="BW60" s="759"/>
      <c r="BX60" s="759"/>
      <c r="BY60" s="759"/>
      <c r="BZ60" s="759"/>
      <c r="CA60" s="759"/>
      <c r="CB60" s="759"/>
      <c r="CC60" s="759"/>
      <c r="CD60" s="759"/>
      <c r="CE60" s="759"/>
      <c r="CF60" s="759"/>
      <c r="CG60" s="760"/>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58"/>
      <c r="DW60" s="759"/>
      <c r="DX60" s="759"/>
      <c r="DY60" s="759"/>
      <c r="DZ60" s="772"/>
      <c r="EA60" s="211"/>
    </row>
    <row r="61" spans="1:131" ht="26.25" customHeight="1" thickBot="1">
      <c r="A61" s="220">
        <v>34</v>
      </c>
      <c r="B61" s="745"/>
      <c r="C61" s="746"/>
      <c r="D61" s="746"/>
      <c r="E61" s="746"/>
      <c r="F61" s="746"/>
      <c r="G61" s="746"/>
      <c r="H61" s="746"/>
      <c r="I61" s="746"/>
      <c r="J61" s="746"/>
      <c r="K61" s="746"/>
      <c r="L61" s="746"/>
      <c r="M61" s="746"/>
      <c r="N61" s="746"/>
      <c r="O61" s="746"/>
      <c r="P61" s="747"/>
      <c r="Q61" s="820"/>
      <c r="R61" s="821"/>
      <c r="S61" s="821"/>
      <c r="T61" s="821"/>
      <c r="U61" s="821"/>
      <c r="V61" s="821"/>
      <c r="W61" s="821"/>
      <c r="X61" s="821"/>
      <c r="Y61" s="821"/>
      <c r="Z61" s="821"/>
      <c r="AA61" s="821"/>
      <c r="AB61" s="821"/>
      <c r="AC61" s="821"/>
      <c r="AD61" s="821"/>
      <c r="AE61" s="822"/>
      <c r="AF61" s="751"/>
      <c r="AG61" s="752"/>
      <c r="AH61" s="752"/>
      <c r="AI61" s="752"/>
      <c r="AJ61" s="753"/>
      <c r="AK61" s="823"/>
      <c r="AL61" s="821"/>
      <c r="AM61" s="821"/>
      <c r="AN61" s="821"/>
      <c r="AO61" s="821"/>
      <c r="AP61" s="821"/>
      <c r="AQ61" s="821"/>
      <c r="AR61" s="821"/>
      <c r="AS61" s="821"/>
      <c r="AT61" s="821"/>
      <c r="AU61" s="821"/>
      <c r="AV61" s="821"/>
      <c r="AW61" s="821"/>
      <c r="AX61" s="821"/>
      <c r="AY61" s="821"/>
      <c r="AZ61" s="824"/>
      <c r="BA61" s="824"/>
      <c r="BB61" s="824"/>
      <c r="BC61" s="824"/>
      <c r="BD61" s="824"/>
      <c r="BE61" s="815"/>
      <c r="BF61" s="815"/>
      <c r="BG61" s="815"/>
      <c r="BH61" s="815"/>
      <c r="BI61" s="816"/>
      <c r="BJ61" s="214"/>
      <c r="BK61" s="214"/>
      <c r="BL61" s="214"/>
      <c r="BM61" s="214"/>
      <c r="BN61" s="214"/>
      <c r="BO61" s="223"/>
      <c r="BP61" s="223"/>
      <c r="BQ61" s="220">
        <v>55</v>
      </c>
      <c r="BR61" s="221"/>
      <c r="BS61" s="758"/>
      <c r="BT61" s="759"/>
      <c r="BU61" s="759"/>
      <c r="BV61" s="759"/>
      <c r="BW61" s="759"/>
      <c r="BX61" s="759"/>
      <c r="BY61" s="759"/>
      <c r="BZ61" s="759"/>
      <c r="CA61" s="759"/>
      <c r="CB61" s="759"/>
      <c r="CC61" s="759"/>
      <c r="CD61" s="759"/>
      <c r="CE61" s="759"/>
      <c r="CF61" s="759"/>
      <c r="CG61" s="760"/>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58"/>
      <c r="DW61" s="759"/>
      <c r="DX61" s="759"/>
      <c r="DY61" s="759"/>
      <c r="DZ61" s="772"/>
      <c r="EA61" s="211"/>
    </row>
    <row r="62" spans="1:131" ht="26.25" customHeight="1">
      <c r="A62" s="220">
        <v>35</v>
      </c>
      <c r="B62" s="745"/>
      <c r="C62" s="746"/>
      <c r="D62" s="746"/>
      <c r="E62" s="746"/>
      <c r="F62" s="746"/>
      <c r="G62" s="746"/>
      <c r="H62" s="746"/>
      <c r="I62" s="746"/>
      <c r="J62" s="746"/>
      <c r="K62" s="746"/>
      <c r="L62" s="746"/>
      <c r="M62" s="746"/>
      <c r="N62" s="746"/>
      <c r="O62" s="746"/>
      <c r="P62" s="747"/>
      <c r="Q62" s="820"/>
      <c r="R62" s="821"/>
      <c r="S62" s="821"/>
      <c r="T62" s="821"/>
      <c r="U62" s="821"/>
      <c r="V62" s="821"/>
      <c r="W62" s="821"/>
      <c r="X62" s="821"/>
      <c r="Y62" s="821"/>
      <c r="Z62" s="821"/>
      <c r="AA62" s="821"/>
      <c r="AB62" s="821"/>
      <c r="AC62" s="821"/>
      <c r="AD62" s="821"/>
      <c r="AE62" s="822"/>
      <c r="AF62" s="751"/>
      <c r="AG62" s="752"/>
      <c r="AH62" s="752"/>
      <c r="AI62" s="752"/>
      <c r="AJ62" s="753"/>
      <c r="AK62" s="823"/>
      <c r="AL62" s="821"/>
      <c r="AM62" s="821"/>
      <c r="AN62" s="821"/>
      <c r="AO62" s="821"/>
      <c r="AP62" s="821"/>
      <c r="AQ62" s="821"/>
      <c r="AR62" s="821"/>
      <c r="AS62" s="821"/>
      <c r="AT62" s="821"/>
      <c r="AU62" s="821"/>
      <c r="AV62" s="821"/>
      <c r="AW62" s="821"/>
      <c r="AX62" s="821"/>
      <c r="AY62" s="821"/>
      <c r="AZ62" s="824"/>
      <c r="BA62" s="824"/>
      <c r="BB62" s="824"/>
      <c r="BC62" s="824"/>
      <c r="BD62" s="824"/>
      <c r="BE62" s="815"/>
      <c r="BF62" s="815"/>
      <c r="BG62" s="815"/>
      <c r="BH62" s="815"/>
      <c r="BI62" s="816"/>
      <c r="BJ62" s="832" t="s">
        <v>403</v>
      </c>
      <c r="BK62" s="795"/>
      <c r="BL62" s="795"/>
      <c r="BM62" s="795"/>
      <c r="BN62" s="796"/>
      <c r="BO62" s="223"/>
      <c r="BP62" s="223"/>
      <c r="BQ62" s="220">
        <v>56</v>
      </c>
      <c r="BR62" s="221"/>
      <c r="BS62" s="758"/>
      <c r="BT62" s="759"/>
      <c r="BU62" s="759"/>
      <c r="BV62" s="759"/>
      <c r="BW62" s="759"/>
      <c r="BX62" s="759"/>
      <c r="BY62" s="759"/>
      <c r="BZ62" s="759"/>
      <c r="CA62" s="759"/>
      <c r="CB62" s="759"/>
      <c r="CC62" s="759"/>
      <c r="CD62" s="759"/>
      <c r="CE62" s="759"/>
      <c r="CF62" s="759"/>
      <c r="CG62" s="760"/>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58"/>
      <c r="DW62" s="759"/>
      <c r="DX62" s="759"/>
      <c r="DY62" s="759"/>
      <c r="DZ62" s="772"/>
      <c r="EA62" s="211"/>
    </row>
    <row r="63" spans="1:131" ht="26.25" customHeight="1" thickBot="1">
      <c r="A63" s="222" t="s">
        <v>381</v>
      </c>
      <c r="B63" s="776" t="s">
        <v>404</v>
      </c>
      <c r="C63" s="777"/>
      <c r="D63" s="777"/>
      <c r="E63" s="777"/>
      <c r="F63" s="777"/>
      <c r="G63" s="777"/>
      <c r="H63" s="777"/>
      <c r="I63" s="777"/>
      <c r="J63" s="777"/>
      <c r="K63" s="777"/>
      <c r="L63" s="777"/>
      <c r="M63" s="777"/>
      <c r="N63" s="777"/>
      <c r="O63" s="777"/>
      <c r="P63" s="778"/>
      <c r="Q63" s="825"/>
      <c r="R63" s="826"/>
      <c r="S63" s="826"/>
      <c r="T63" s="826"/>
      <c r="U63" s="826"/>
      <c r="V63" s="826"/>
      <c r="W63" s="826"/>
      <c r="X63" s="826"/>
      <c r="Y63" s="826"/>
      <c r="Z63" s="826"/>
      <c r="AA63" s="826"/>
      <c r="AB63" s="826"/>
      <c r="AC63" s="826"/>
      <c r="AD63" s="826"/>
      <c r="AE63" s="827"/>
      <c r="AF63" s="828">
        <v>173</v>
      </c>
      <c r="AG63" s="829"/>
      <c r="AH63" s="829"/>
      <c r="AI63" s="829"/>
      <c r="AJ63" s="830"/>
      <c r="AK63" s="831"/>
      <c r="AL63" s="826"/>
      <c r="AM63" s="826"/>
      <c r="AN63" s="826"/>
      <c r="AO63" s="826"/>
      <c r="AP63" s="829">
        <v>4051</v>
      </c>
      <c r="AQ63" s="829"/>
      <c r="AR63" s="829"/>
      <c r="AS63" s="829"/>
      <c r="AT63" s="829"/>
      <c r="AU63" s="829">
        <v>3381</v>
      </c>
      <c r="AV63" s="829"/>
      <c r="AW63" s="829"/>
      <c r="AX63" s="829"/>
      <c r="AY63" s="829"/>
      <c r="AZ63" s="833"/>
      <c r="BA63" s="833"/>
      <c r="BB63" s="833"/>
      <c r="BC63" s="833"/>
      <c r="BD63" s="833"/>
      <c r="BE63" s="834"/>
      <c r="BF63" s="834"/>
      <c r="BG63" s="834"/>
      <c r="BH63" s="834"/>
      <c r="BI63" s="835"/>
      <c r="BJ63" s="836" t="s">
        <v>405</v>
      </c>
      <c r="BK63" s="837"/>
      <c r="BL63" s="837"/>
      <c r="BM63" s="837"/>
      <c r="BN63" s="838"/>
      <c r="BO63" s="223"/>
      <c r="BP63" s="223"/>
      <c r="BQ63" s="220">
        <v>57</v>
      </c>
      <c r="BR63" s="221"/>
      <c r="BS63" s="758"/>
      <c r="BT63" s="759"/>
      <c r="BU63" s="759"/>
      <c r="BV63" s="759"/>
      <c r="BW63" s="759"/>
      <c r="BX63" s="759"/>
      <c r="BY63" s="759"/>
      <c r="BZ63" s="759"/>
      <c r="CA63" s="759"/>
      <c r="CB63" s="759"/>
      <c r="CC63" s="759"/>
      <c r="CD63" s="759"/>
      <c r="CE63" s="759"/>
      <c r="CF63" s="759"/>
      <c r="CG63" s="760"/>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58"/>
      <c r="DW63" s="759"/>
      <c r="DX63" s="759"/>
      <c r="DY63" s="759"/>
      <c r="DZ63" s="772"/>
      <c r="EA63" s="211"/>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58"/>
      <c r="BT64" s="759"/>
      <c r="BU64" s="759"/>
      <c r="BV64" s="759"/>
      <c r="BW64" s="759"/>
      <c r="BX64" s="759"/>
      <c r="BY64" s="759"/>
      <c r="BZ64" s="759"/>
      <c r="CA64" s="759"/>
      <c r="CB64" s="759"/>
      <c r="CC64" s="759"/>
      <c r="CD64" s="759"/>
      <c r="CE64" s="759"/>
      <c r="CF64" s="759"/>
      <c r="CG64" s="760"/>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58"/>
      <c r="DW64" s="759"/>
      <c r="DX64" s="759"/>
      <c r="DY64" s="759"/>
      <c r="DZ64" s="772"/>
      <c r="EA64" s="211"/>
    </row>
    <row r="65" spans="1:131" ht="26.25" customHeight="1" thickBot="1">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58"/>
      <c r="BT65" s="759"/>
      <c r="BU65" s="759"/>
      <c r="BV65" s="759"/>
      <c r="BW65" s="759"/>
      <c r="BX65" s="759"/>
      <c r="BY65" s="759"/>
      <c r="BZ65" s="759"/>
      <c r="CA65" s="759"/>
      <c r="CB65" s="759"/>
      <c r="CC65" s="759"/>
      <c r="CD65" s="759"/>
      <c r="CE65" s="759"/>
      <c r="CF65" s="759"/>
      <c r="CG65" s="760"/>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58"/>
      <c r="DW65" s="759"/>
      <c r="DX65" s="759"/>
      <c r="DY65" s="759"/>
      <c r="DZ65" s="772"/>
      <c r="EA65" s="211"/>
    </row>
    <row r="66" spans="1:131" ht="26.25" customHeight="1">
      <c r="A66" s="730" t="s">
        <v>407</v>
      </c>
      <c r="B66" s="731"/>
      <c r="C66" s="731"/>
      <c r="D66" s="731"/>
      <c r="E66" s="731"/>
      <c r="F66" s="731"/>
      <c r="G66" s="731"/>
      <c r="H66" s="731"/>
      <c r="I66" s="731"/>
      <c r="J66" s="731"/>
      <c r="K66" s="731"/>
      <c r="L66" s="731"/>
      <c r="M66" s="731"/>
      <c r="N66" s="731"/>
      <c r="O66" s="731"/>
      <c r="P66" s="732"/>
      <c r="Q66" s="707" t="s">
        <v>408</v>
      </c>
      <c r="R66" s="708"/>
      <c r="S66" s="708"/>
      <c r="T66" s="708"/>
      <c r="U66" s="709"/>
      <c r="V66" s="707" t="s">
        <v>409</v>
      </c>
      <c r="W66" s="708"/>
      <c r="X66" s="708"/>
      <c r="Y66" s="708"/>
      <c r="Z66" s="709"/>
      <c r="AA66" s="707" t="s">
        <v>410</v>
      </c>
      <c r="AB66" s="708"/>
      <c r="AC66" s="708"/>
      <c r="AD66" s="708"/>
      <c r="AE66" s="709"/>
      <c r="AF66" s="839" t="s">
        <v>389</v>
      </c>
      <c r="AG66" s="800"/>
      <c r="AH66" s="800"/>
      <c r="AI66" s="800"/>
      <c r="AJ66" s="840"/>
      <c r="AK66" s="707" t="s">
        <v>411</v>
      </c>
      <c r="AL66" s="731"/>
      <c r="AM66" s="731"/>
      <c r="AN66" s="731"/>
      <c r="AO66" s="732"/>
      <c r="AP66" s="707" t="s">
        <v>412</v>
      </c>
      <c r="AQ66" s="708"/>
      <c r="AR66" s="708"/>
      <c r="AS66" s="708"/>
      <c r="AT66" s="709"/>
      <c r="AU66" s="707" t="s">
        <v>413</v>
      </c>
      <c r="AV66" s="708"/>
      <c r="AW66" s="708"/>
      <c r="AX66" s="708"/>
      <c r="AY66" s="709"/>
      <c r="AZ66" s="707" t="s">
        <v>369</v>
      </c>
      <c r="BA66" s="708"/>
      <c r="BB66" s="708"/>
      <c r="BC66" s="708"/>
      <c r="BD66" s="719"/>
      <c r="BE66" s="223"/>
      <c r="BF66" s="223"/>
      <c r="BG66" s="223"/>
      <c r="BH66" s="223"/>
      <c r="BI66" s="223"/>
      <c r="BJ66" s="223"/>
      <c r="BK66" s="223"/>
      <c r="BL66" s="223"/>
      <c r="BM66" s="223"/>
      <c r="BN66" s="223"/>
      <c r="BO66" s="223"/>
      <c r="BP66" s="223"/>
      <c r="BQ66" s="220">
        <v>60</v>
      </c>
      <c r="BR66" s="225"/>
      <c r="BS66" s="844"/>
      <c r="BT66" s="845"/>
      <c r="BU66" s="845"/>
      <c r="BV66" s="845"/>
      <c r="BW66" s="845"/>
      <c r="BX66" s="845"/>
      <c r="BY66" s="845"/>
      <c r="BZ66" s="845"/>
      <c r="CA66" s="845"/>
      <c r="CB66" s="845"/>
      <c r="CC66" s="845"/>
      <c r="CD66" s="845"/>
      <c r="CE66" s="845"/>
      <c r="CF66" s="845"/>
      <c r="CG66" s="850"/>
      <c r="CH66" s="847"/>
      <c r="CI66" s="848"/>
      <c r="CJ66" s="848"/>
      <c r="CK66" s="848"/>
      <c r="CL66" s="849"/>
      <c r="CM66" s="847"/>
      <c r="CN66" s="848"/>
      <c r="CO66" s="848"/>
      <c r="CP66" s="848"/>
      <c r="CQ66" s="849"/>
      <c r="CR66" s="847"/>
      <c r="CS66" s="848"/>
      <c r="CT66" s="848"/>
      <c r="CU66" s="848"/>
      <c r="CV66" s="849"/>
      <c r="CW66" s="847"/>
      <c r="CX66" s="848"/>
      <c r="CY66" s="848"/>
      <c r="CZ66" s="848"/>
      <c r="DA66" s="849"/>
      <c r="DB66" s="847"/>
      <c r="DC66" s="848"/>
      <c r="DD66" s="848"/>
      <c r="DE66" s="848"/>
      <c r="DF66" s="849"/>
      <c r="DG66" s="847"/>
      <c r="DH66" s="848"/>
      <c r="DI66" s="848"/>
      <c r="DJ66" s="848"/>
      <c r="DK66" s="849"/>
      <c r="DL66" s="847"/>
      <c r="DM66" s="848"/>
      <c r="DN66" s="848"/>
      <c r="DO66" s="848"/>
      <c r="DP66" s="849"/>
      <c r="DQ66" s="847"/>
      <c r="DR66" s="848"/>
      <c r="DS66" s="848"/>
      <c r="DT66" s="848"/>
      <c r="DU66" s="849"/>
      <c r="DV66" s="844"/>
      <c r="DW66" s="845"/>
      <c r="DX66" s="845"/>
      <c r="DY66" s="845"/>
      <c r="DZ66" s="846"/>
      <c r="EA66" s="211"/>
    </row>
    <row r="67" spans="1:131" ht="26.25" customHeight="1" thickBot="1">
      <c r="A67" s="733"/>
      <c r="B67" s="734"/>
      <c r="C67" s="734"/>
      <c r="D67" s="734"/>
      <c r="E67" s="734"/>
      <c r="F67" s="734"/>
      <c r="G67" s="734"/>
      <c r="H67" s="734"/>
      <c r="I67" s="734"/>
      <c r="J67" s="734"/>
      <c r="K67" s="734"/>
      <c r="L67" s="734"/>
      <c r="M67" s="734"/>
      <c r="N67" s="734"/>
      <c r="O67" s="734"/>
      <c r="P67" s="735"/>
      <c r="Q67" s="710"/>
      <c r="R67" s="711"/>
      <c r="S67" s="711"/>
      <c r="T67" s="711"/>
      <c r="U67" s="712"/>
      <c r="V67" s="710"/>
      <c r="W67" s="711"/>
      <c r="X67" s="711"/>
      <c r="Y67" s="711"/>
      <c r="Z67" s="712"/>
      <c r="AA67" s="710"/>
      <c r="AB67" s="711"/>
      <c r="AC67" s="711"/>
      <c r="AD67" s="711"/>
      <c r="AE67" s="712"/>
      <c r="AF67" s="841"/>
      <c r="AG67" s="803"/>
      <c r="AH67" s="803"/>
      <c r="AI67" s="803"/>
      <c r="AJ67" s="842"/>
      <c r="AK67" s="843"/>
      <c r="AL67" s="734"/>
      <c r="AM67" s="734"/>
      <c r="AN67" s="734"/>
      <c r="AO67" s="735"/>
      <c r="AP67" s="710"/>
      <c r="AQ67" s="711"/>
      <c r="AR67" s="711"/>
      <c r="AS67" s="711"/>
      <c r="AT67" s="712"/>
      <c r="AU67" s="710"/>
      <c r="AV67" s="711"/>
      <c r="AW67" s="711"/>
      <c r="AX67" s="711"/>
      <c r="AY67" s="712"/>
      <c r="AZ67" s="710"/>
      <c r="BA67" s="711"/>
      <c r="BB67" s="711"/>
      <c r="BC67" s="711"/>
      <c r="BD67" s="720"/>
      <c r="BE67" s="223"/>
      <c r="BF67" s="223"/>
      <c r="BG67" s="223"/>
      <c r="BH67" s="223"/>
      <c r="BI67" s="223"/>
      <c r="BJ67" s="223"/>
      <c r="BK67" s="223"/>
      <c r="BL67" s="223"/>
      <c r="BM67" s="223"/>
      <c r="BN67" s="223"/>
      <c r="BO67" s="223"/>
      <c r="BP67" s="223"/>
      <c r="BQ67" s="220">
        <v>61</v>
      </c>
      <c r="BR67" s="225"/>
      <c r="BS67" s="844"/>
      <c r="BT67" s="845"/>
      <c r="BU67" s="845"/>
      <c r="BV67" s="845"/>
      <c r="BW67" s="845"/>
      <c r="BX67" s="845"/>
      <c r="BY67" s="845"/>
      <c r="BZ67" s="845"/>
      <c r="CA67" s="845"/>
      <c r="CB67" s="845"/>
      <c r="CC67" s="845"/>
      <c r="CD67" s="845"/>
      <c r="CE67" s="845"/>
      <c r="CF67" s="845"/>
      <c r="CG67" s="850"/>
      <c r="CH67" s="847"/>
      <c r="CI67" s="848"/>
      <c r="CJ67" s="848"/>
      <c r="CK67" s="848"/>
      <c r="CL67" s="849"/>
      <c r="CM67" s="847"/>
      <c r="CN67" s="848"/>
      <c r="CO67" s="848"/>
      <c r="CP67" s="848"/>
      <c r="CQ67" s="849"/>
      <c r="CR67" s="847"/>
      <c r="CS67" s="848"/>
      <c r="CT67" s="848"/>
      <c r="CU67" s="848"/>
      <c r="CV67" s="849"/>
      <c r="CW67" s="847"/>
      <c r="CX67" s="848"/>
      <c r="CY67" s="848"/>
      <c r="CZ67" s="848"/>
      <c r="DA67" s="849"/>
      <c r="DB67" s="847"/>
      <c r="DC67" s="848"/>
      <c r="DD67" s="848"/>
      <c r="DE67" s="848"/>
      <c r="DF67" s="849"/>
      <c r="DG67" s="847"/>
      <c r="DH67" s="848"/>
      <c r="DI67" s="848"/>
      <c r="DJ67" s="848"/>
      <c r="DK67" s="849"/>
      <c r="DL67" s="847"/>
      <c r="DM67" s="848"/>
      <c r="DN67" s="848"/>
      <c r="DO67" s="848"/>
      <c r="DP67" s="849"/>
      <c r="DQ67" s="847"/>
      <c r="DR67" s="848"/>
      <c r="DS67" s="848"/>
      <c r="DT67" s="848"/>
      <c r="DU67" s="849"/>
      <c r="DV67" s="844"/>
      <c r="DW67" s="845"/>
      <c r="DX67" s="845"/>
      <c r="DY67" s="845"/>
      <c r="DZ67" s="846"/>
      <c r="EA67" s="211"/>
    </row>
    <row r="68" spans="1:131" ht="26.25" customHeight="1" thickTop="1">
      <c r="A68" s="218">
        <v>1</v>
      </c>
      <c r="B68" s="854" t="s">
        <v>568</v>
      </c>
      <c r="C68" s="855"/>
      <c r="D68" s="855"/>
      <c r="E68" s="855"/>
      <c r="F68" s="855"/>
      <c r="G68" s="855"/>
      <c r="H68" s="855"/>
      <c r="I68" s="855"/>
      <c r="J68" s="855"/>
      <c r="K68" s="855"/>
      <c r="L68" s="855"/>
      <c r="M68" s="855"/>
      <c r="N68" s="855"/>
      <c r="O68" s="855"/>
      <c r="P68" s="856"/>
      <c r="Q68" s="857">
        <v>1131</v>
      </c>
      <c r="R68" s="851"/>
      <c r="S68" s="851"/>
      <c r="T68" s="851"/>
      <c r="U68" s="851"/>
      <c r="V68" s="851">
        <v>1127</v>
      </c>
      <c r="W68" s="851"/>
      <c r="X68" s="851"/>
      <c r="Y68" s="851"/>
      <c r="Z68" s="851"/>
      <c r="AA68" s="851">
        <v>4</v>
      </c>
      <c r="AB68" s="851"/>
      <c r="AC68" s="851"/>
      <c r="AD68" s="851"/>
      <c r="AE68" s="851"/>
      <c r="AF68" s="851">
        <v>4</v>
      </c>
      <c r="AG68" s="851"/>
      <c r="AH68" s="851"/>
      <c r="AI68" s="851"/>
      <c r="AJ68" s="851"/>
      <c r="AK68" s="851" t="s">
        <v>510</v>
      </c>
      <c r="AL68" s="851"/>
      <c r="AM68" s="851"/>
      <c r="AN68" s="851"/>
      <c r="AO68" s="851"/>
      <c r="AP68" s="851" t="s">
        <v>510</v>
      </c>
      <c r="AQ68" s="851"/>
      <c r="AR68" s="851"/>
      <c r="AS68" s="851"/>
      <c r="AT68" s="851"/>
      <c r="AU68" s="851" t="s">
        <v>510</v>
      </c>
      <c r="AV68" s="851"/>
      <c r="AW68" s="851"/>
      <c r="AX68" s="851"/>
      <c r="AY68" s="851"/>
      <c r="AZ68" s="852"/>
      <c r="BA68" s="852"/>
      <c r="BB68" s="852"/>
      <c r="BC68" s="852"/>
      <c r="BD68" s="853"/>
      <c r="BE68" s="223"/>
      <c r="BF68" s="223"/>
      <c r="BG68" s="223"/>
      <c r="BH68" s="223"/>
      <c r="BI68" s="223"/>
      <c r="BJ68" s="223"/>
      <c r="BK68" s="223"/>
      <c r="BL68" s="223"/>
      <c r="BM68" s="223"/>
      <c r="BN68" s="223"/>
      <c r="BO68" s="223"/>
      <c r="BP68" s="223"/>
      <c r="BQ68" s="220">
        <v>62</v>
      </c>
      <c r="BR68" s="225"/>
      <c r="BS68" s="844"/>
      <c r="BT68" s="845"/>
      <c r="BU68" s="845"/>
      <c r="BV68" s="845"/>
      <c r="BW68" s="845"/>
      <c r="BX68" s="845"/>
      <c r="BY68" s="845"/>
      <c r="BZ68" s="845"/>
      <c r="CA68" s="845"/>
      <c r="CB68" s="845"/>
      <c r="CC68" s="845"/>
      <c r="CD68" s="845"/>
      <c r="CE68" s="845"/>
      <c r="CF68" s="845"/>
      <c r="CG68" s="850"/>
      <c r="CH68" s="847"/>
      <c r="CI68" s="848"/>
      <c r="CJ68" s="848"/>
      <c r="CK68" s="848"/>
      <c r="CL68" s="849"/>
      <c r="CM68" s="847"/>
      <c r="CN68" s="848"/>
      <c r="CO68" s="848"/>
      <c r="CP68" s="848"/>
      <c r="CQ68" s="849"/>
      <c r="CR68" s="847"/>
      <c r="CS68" s="848"/>
      <c r="CT68" s="848"/>
      <c r="CU68" s="848"/>
      <c r="CV68" s="849"/>
      <c r="CW68" s="847"/>
      <c r="CX68" s="848"/>
      <c r="CY68" s="848"/>
      <c r="CZ68" s="848"/>
      <c r="DA68" s="849"/>
      <c r="DB68" s="847"/>
      <c r="DC68" s="848"/>
      <c r="DD68" s="848"/>
      <c r="DE68" s="848"/>
      <c r="DF68" s="849"/>
      <c r="DG68" s="847"/>
      <c r="DH68" s="848"/>
      <c r="DI68" s="848"/>
      <c r="DJ68" s="848"/>
      <c r="DK68" s="849"/>
      <c r="DL68" s="847"/>
      <c r="DM68" s="848"/>
      <c r="DN68" s="848"/>
      <c r="DO68" s="848"/>
      <c r="DP68" s="849"/>
      <c r="DQ68" s="847"/>
      <c r="DR68" s="848"/>
      <c r="DS68" s="848"/>
      <c r="DT68" s="848"/>
      <c r="DU68" s="849"/>
      <c r="DV68" s="844"/>
      <c r="DW68" s="845"/>
      <c r="DX68" s="845"/>
      <c r="DY68" s="845"/>
      <c r="DZ68" s="846"/>
      <c r="EA68" s="211"/>
    </row>
    <row r="69" spans="1:131" ht="26.25" customHeight="1">
      <c r="A69" s="220">
        <v>2</v>
      </c>
      <c r="B69" s="858" t="s">
        <v>569</v>
      </c>
      <c r="C69" s="859"/>
      <c r="D69" s="859"/>
      <c r="E69" s="859"/>
      <c r="F69" s="859"/>
      <c r="G69" s="859"/>
      <c r="H69" s="859"/>
      <c r="I69" s="859"/>
      <c r="J69" s="859"/>
      <c r="K69" s="859"/>
      <c r="L69" s="859"/>
      <c r="M69" s="859"/>
      <c r="N69" s="859"/>
      <c r="O69" s="859"/>
      <c r="P69" s="860"/>
      <c r="Q69" s="861">
        <v>90</v>
      </c>
      <c r="R69" s="818"/>
      <c r="S69" s="818"/>
      <c r="T69" s="818"/>
      <c r="U69" s="818"/>
      <c r="V69" s="818">
        <v>77</v>
      </c>
      <c r="W69" s="818"/>
      <c r="X69" s="818"/>
      <c r="Y69" s="818"/>
      <c r="Z69" s="818"/>
      <c r="AA69" s="818">
        <v>13</v>
      </c>
      <c r="AB69" s="818"/>
      <c r="AC69" s="818"/>
      <c r="AD69" s="818"/>
      <c r="AE69" s="818"/>
      <c r="AF69" s="818">
        <v>13</v>
      </c>
      <c r="AG69" s="818"/>
      <c r="AH69" s="818"/>
      <c r="AI69" s="818"/>
      <c r="AJ69" s="818"/>
      <c r="AK69" s="818">
        <v>8</v>
      </c>
      <c r="AL69" s="818"/>
      <c r="AM69" s="818"/>
      <c r="AN69" s="818"/>
      <c r="AO69" s="818"/>
      <c r="AP69" s="818" t="s">
        <v>510</v>
      </c>
      <c r="AQ69" s="818"/>
      <c r="AR69" s="818"/>
      <c r="AS69" s="818"/>
      <c r="AT69" s="818"/>
      <c r="AU69" s="818" t="s">
        <v>510</v>
      </c>
      <c r="AV69" s="818"/>
      <c r="AW69" s="818"/>
      <c r="AX69" s="818"/>
      <c r="AY69" s="818"/>
      <c r="AZ69" s="815"/>
      <c r="BA69" s="815"/>
      <c r="BB69" s="815"/>
      <c r="BC69" s="815"/>
      <c r="BD69" s="816"/>
      <c r="BE69" s="223"/>
      <c r="BF69" s="223"/>
      <c r="BG69" s="223"/>
      <c r="BH69" s="223"/>
      <c r="BI69" s="223"/>
      <c r="BJ69" s="223"/>
      <c r="BK69" s="223"/>
      <c r="BL69" s="223"/>
      <c r="BM69" s="223"/>
      <c r="BN69" s="223"/>
      <c r="BO69" s="223"/>
      <c r="BP69" s="223"/>
      <c r="BQ69" s="220">
        <v>63</v>
      </c>
      <c r="BR69" s="225"/>
      <c r="BS69" s="844"/>
      <c r="BT69" s="845"/>
      <c r="BU69" s="845"/>
      <c r="BV69" s="845"/>
      <c r="BW69" s="845"/>
      <c r="BX69" s="845"/>
      <c r="BY69" s="845"/>
      <c r="BZ69" s="845"/>
      <c r="CA69" s="845"/>
      <c r="CB69" s="845"/>
      <c r="CC69" s="845"/>
      <c r="CD69" s="845"/>
      <c r="CE69" s="845"/>
      <c r="CF69" s="845"/>
      <c r="CG69" s="850"/>
      <c r="CH69" s="847"/>
      <c r="CI69" s="848"/>
      <c r="CJ69" s="848"/>
      <c r="CK69" s="848"/>
      <c r="CL69" s="849"/>
      <c r="CM69" s="847"/>
      <c r="CN69" s="848"/>
      <c r="CO69" s="848"/>
      <c r="CP69" s="848"/>
      <c r="CQ69" s="849"/>
      <c r="CR69" s="847"/>
      <c r="CS69" s="848"/>
      <c r="CT69" s="848"/>
      <c r="CU69" s="848"/>
      <c r="CV69" s="849"/>
      <c r="CW69" s="847"/>
      <c r="CX69" s="848"/>
      <c r="CY69" s="848"/>
      <c r="CZ69" s="848"/>
      <c r="DA69" s="849"/>
      <c r="DB69" s="847"/>
      <c r="DC69" s="848"/>
      <c r="DD69" s="848"/>
      <c r="DE69" s="848"/>
      <c r="DF69" s="849"/>
      <c r="DG69" s="847"/>
      <c r="DH69" s="848"/>
      <c r="DI69" s="848"/>
      <c r="DJ69" s="848"/>
      <c r="DK69" s="849"/>
      <c r="DL69" s="847"/>
      <c r="DM69" s="848"/>
      <c r="DN69" s="848"/>
      <c r="DO69" s="848"/>
      <c r="DP69" s="849"/>
      <c r="DQ69" s="847"/>
      <c r="DR69" s="848"/>
      <c r="DS69" s="848"/>
      <c r="DT69" s="848"/>
      <c r="DU69" s="849"/>
      <c r="DV69" s="844"/>
      <c r="DW69" s="845"/>
      <c r="DX69" s="845"/>
      <c r="DY69" s="845"/>
      <c r="DZ69" s="846"/>
      <c r="EA69" s="211"/>
    </row>
    <row r="70" spans="1:131" ht="26.25" customHeight="1">
      <c r="A70" s="220">
        <v>3</v>
      </c>
      <c r="B70" s="858" t="s">
        <v>570</v>
      </c>
      <c r="C70" s="859"/>
      <c r="D70" s="859"/>
      <c r="E70" s="859"/>
      <c r="F70" s="859"/>
      <c r="G70" s="859"/>
      <c r="H70" s="859"/>
      <c r="I70" s="859"/>
      <c r="J70" s="859"/>
      <c r="K70" s="859"/>
      <c r="L70" s="859"/>
      <c r="M70" s="859"/>
      <c r="N70" s="859"/>
      <c r="O70" s="859"/>
      <c r="P70" s="860"/>
      <c r="Q70" s="861">
        <v>7568</v>
      </c>
      <c r="R70" s="818"/>
      <c r="S70" s="818"/>
      <c r="T70" s="818"/>
      <c r="U70" s="818"/>
      <c r="V70" s="818">
        <v>7340</v>
      </c>
      <c r="W70" s="818"/>
      <c r="X70" s="818"/>
      <c r="Y70" s="818"/>
      <c r="Z70" s="818"/>
      <c r="AA70" s="818">
        <v>228</v>
      </c>
      <c r="AB70" s="818"/>
      <c r="AC70" s="818"/>
      <c r="AD70" s="818"/>
      <c r="AE70" s="818"/>
      <c r="AF70" s="818">
        <v>228</v>
      </c>
      <c r="AG70" s="818"/>
      <c r="AH70" s="818"/>
      <c r="AI70" s="818"/>
      <c r="AJ70" s="818"/>
      <c r="AK70" s="818" t="s">
        <v>510</v>
      </c>
      <c r="AL70" s="818"/>
      <c r="AM70" s="818"/>
      <c r="AN70" s="818"/>
      <c r="AO70" s="818"/>
      <c r="AP70" s="818" t="s">
        <v>510</v>
      </c>
      <c r="AQ70" s="818"/>
      <c r="AR70" s="818"/>
      <c r="AS70" s="818"/>
      <c r="AT70" s="818"/>
      <c r="AU70" s="818" t="s">
        <v>510</v>
      </c>
      <c r="AV70" s="818"/>
      <c r="AW70" s="818"/>
      <c r="AX70" s="818"/>
      <c r="AY70" s="818"/>
      <c r="AZ70" s="815"/>
      <c r="BA70" s="815"/>
      <c r="BB70" s="815"/>
      <c r="BC70" s="815"/>
      <c r="BD70" s="816"/>
      <c r="BE70" s="223"/>
      <c r="BF70" s="223"/>
      <c r="BG70" s="223"/>
      <c r="BH70" s="223"/>
      <c r="BI70" s="223"/>
      <c r="BJ70" s="223"/>
      <c r="BK70" s="223"/>
      <c r="BL70" s="223"/>
      <c r="BM70" s="223"/>
      <c r="BN70" s="223"/>
      <c r="BO70" s="223"/>
      <c r="BP70" s="223"/>
      <c r="BQ70" s="220">
        <v>64</v>
      </c>
      <c r="BR70" s="225"/>
      <c r="BS70" s="844"/>
      <c r="BT70" s="845"/>
      <c r="BU70" s="845"/>
      <c r="BV70" s="845"/>
      <c r="BW70" s="845"/>
      <c r="BX70" s="845"/>
      <c r="BY70" s="845"/>
      <c r="BZ70" s="845"/>
      <c r="CA70" s="845"/>
      <c r="CB70" s="845"/>
      <c r="CC70" s="845"/>
      <c r="CD70" s="845"/>
      <c r="CE70" s="845"/>
      <c r="CF70" s="845"/>
      <c r="CG70" s="850"/>
      <c r="CH70" s="847"/>
      <c r="CI70" s="848"/>
      <c r="CJ70" s="848"/>
      <c r="CK70" s="848"/>
      <c r="CL70" s="849"/>
      <c r="CM70" s="847"/>
      <c r="CN70" s="848"/>
      <c r="CO70" s="848"/>
      <c r="CP70" s="848"/>
      <c r="CQ70" s="849"/>
      <c r="CR70" s="847"/>
      <c r="CS70" s="848"/>
      <c r="CT70" s="848"/>
      <c r="CU70" s="848"/>
      <c r="CV70" s="849"/>
      <c r="CW70" s="847"/>
      <c r="CX70" s="848"/>
      <c r="CY70" s="848"/>
      <c r="CZ70" s="848"/>
      <c r="DA70" s="849"/>
      <c r="DB70" s="847"/>
      <c r="DC70" s="848"/>
      <c r="DD70" s="848"/>
      <c r="DE70" s="848"/>
      <c r="DF70" s="849"/>
      <c r="DG70" s="847"/>
      <c r="DH70" s="848"/>
      <c r="DI70" s="848"/>
      <c r="DJ70" s="848"/>
      <c r="DK70" s="849"/>
      <c r="DL70" s="847"/>
      <c r="DM70" s="848"/>
      <c r="DN70" s="848"/>
      <c r="DO70" s="848"/>
      <c r="DP70" s="849"/>
      <c r="DQ70" s="847"/>
      <c r="DR70" s="848"/>
      <c r="DS70" s="848"/>
      <c r="DT70" s="848"/>
      <c r="DU70" s="849"/>
      <c r="DV70" s="844"/>
      <c r="DW70" s="845"/>
      <c r="DX70" s="845"/>
      <c r="DY70" s="845"/>
      <c r="DZ70" s="846"/>
      <c r="EA70" s="211"/>
    </row>
    <row r="71" spans="1:131" ht="26.25" customHeight="1">
      <c r="A71" s="220">
        <v>4</v>
      </c>
      <c r="B71" s="858" t="s">
        <v>571</v>
      </c>
      <c r="C71" s="859"/>
      <c r="D71" s="859"/>
      <c r="E71" s="859"/>
      <c r="F71" s="859"/>
      <c r="G71" s="859"/>
      <c r="H71" s="859"/>
      <c r="I71" s="859"/>
      <c r="J71" s="859"/>
      <c r="K71" s="859"/>
      <c r="L71" s="859"/>
      <c r="M71" s="859"/>
      <c r="N71" s="859"/>
      <c r="O71" s="859"/>
      <c r="P71" s="860"/>
      <c r="Q71" s="861">
        <v>37</v>
      </c>
      <c r="R71" s="818"/>
      <c r="S71" s="818"/>
      <c r="T71" s="818"/>
      <c r="U71" s="818"/>
      <c r="V71" s="818">
        <v>33</v>
      </c>
      <c r="W71" s="818"/>
      <c r="X71" s="818"/>
      <c r="Y71" s="818"/>
      <c r="Z71" s="818"/>
      <c r="AA71" s="818">
        <v>4</v>
      </c>
      <c r="AB71" s="818"/>
      <c r="AC71" s="818"/>
      <c r="AD71" s="818"/>
      <c r="AE71" s="818"/>
      <c r="AF71" s="818">
        <v>4</v>
      </c>
      <c r="AG71" s="818"/>
      <c r="AH71" s="818"/>
      <c r="AI71" s="818"/>
      <c r="AJ71" s="818"/>
      <c r="AK71" s="818">
        <v>10</v>
      </c>
      <c r="AL71" s="818"/>
      <c r="AM71" s="818"/>
      <c r="AN71" s="818"/>
      <c r="AO71" s="818"/>
      <c r="AP71" s="818" t="s">
        <v>510</v>
      </c>
      <c r="AQ71" s="818"/>
      <c r="AR71" s="818"/>
      <c r="AS71" s="818"/>
      <c r="AT71" s="818"/>
      <c r="AU71" s="818" t="s">
        <v>510</v>
      </c>
      <c r="AV71" s="818"/>
      <c r="AW71" s="818"/>
      <c r="AX71" s="818"/>
      <c r="AY71" s="818"/>
      <c r="AZ71" s="815"/>
      <c r="BA71" s="815"/>
      <c r="BB71" s="815"/>
      <c r="BC71" s="815"/>
      <c r="BD71" s="816"/>
      <c r="BE71" s="223"/>
      <c r="BF71" s="223"/>
      <c r="BG71" s="223"/>
      <c r="BH71" s="223"/>
      <c r="BI71" s="223"/>
      <c r="BJ71" s="223"/>
      <c r="BK71" s="223"/>
      <c r="BL71" s="223"/>
      <c r="BM71" s="223"/>
      <c r="BN71" s="223"/>
      <c r="BO71" s="223"/>
      <c r="BP71" s="223"/>
      <c r="BQ71" s="220">
        <v>65</v>
      </c>
      <c r="BR71" s="225"/>
      <c r="BS71" s="844"/>
      <c r="BT71" s="845"/>
      <c r="BU71" s="845"/>
      <c r="BV71" s="845"/>
      <c r="BW71" s="845"/>
      <c r="BX71" s="845"/>
      <c r="BY71" s="845"/>
      <c r="BZ71" s="845"/>
      <c r="CA71" s="845"/>
      <c r="CB71" s="845"/>
      <c r="CC71" s="845"/>
      <c r="CD71" s="845"/>
      <c r="CE71" s="845"/>
      <c r="CF71" s="845"/>
      <c r="CG71" s="850"/>
      <c r="CH71" s="847"/>
      <c r="CI71" s="848"/>
      <c r="CJ71" s="848"/>
      <c r="CK71" s="848"/>
      <c r="CL71" s="849"/>
      <c r="CM71" s="847"/>
      <c r="CN71" s="848"/>
      <c r="CO71" s="848"/>
      <c r="CP71" s="848"/>
      <c r="CQ71" s="849"/>
      <c r="CR71" s="847"/>
      <c r="CS71" s="848"/>
      <c r="CT71" s="848"/>
      <c r="CU71" s="848"/>
      <c r="CV71" s="849"/>
      <c r="CW71" s="847"/>
      <c r="CX71" s="848"/>
      <c r="CY71" s="848"/>
      <c r="CZ71" s="848"/>
      <c r="DA71" s="849"/>
      <c r="DB71" s="847"/>
      <c r="DC71" s="848"/>
      <c r="DD71" s="848"/>
      <c r="DE71" s="848"/>
      <c r="DF71" s="849"/>
      <c r="DG71" s="847"/>
      <c r="DH71" s="848"/>
      <c r="DI71" s="848"/>
      <c r="DJ71" s="848"/>
      <c r="DK71" s="849"/>
      <c r="DL71" s="847"/>
      <c r="DM71" s="848"/>
      <c r="DN71" s="848"/>
      <c r="DO71" s="848"/>
      <c r="DP71" s="849"/>
      <c r="DQ71" s="847"/>
      <c r="DR71" s="848"/>
      <c r="DS71" s="848"/>
      <c r="DT71" s="848"/>
      <c r="DU71" s="849"/>
      <c r="DV71" s="844"/>
      <c r="DW71" s="845"/>
      <c r="DX71" s="845"/>
      <c r="DY71" s="845"/>
      <c r="DZ71" s="846"/>
      <c r="EA71" s="211"/>
    </row>
    <row r="72" spans="1:131" ht="26.25" customHeight="1">
      <c r="A72" s="220">
        <v>5</v>
      </c>
      <c r="B72" s="858" t="s">
        <v>572</v>
      </c>
      <c r="C72" s="859"/>
      <c r="D72" s="859"/>
      <c r="E72" s="859"/>
      <c r="F72" s="859"/>
      <c r="G72" s="859"/>
      <c r="H72" s="859"/>
      <c r="I72" s="859"/>
      <c r="J72" s="859"/>
      <c r="K72" s="859"/>
      <c r="L72" s="859"/>
      <c r="M72" s="859"/>
      <c r="N72" s="859"/>
      <c r="O72" s="859"/>
      <c r="P72" s="860"/>
      <c r="Q72" s="861">
        <v>3277</v>
      </c>
      <c r="R72" s="818"/>
      <c r="S72" s="818"/>
      <c r="T72" s="818"/>
      <c r="U72" s="818"/>
      <c r="V72" s="818">
        <v>3208</v>
      </c>
      <c r="W72" s="818"/>
      <c r="X72" s="818"/>
      <c r="Y72" s="818"/>
      <c r="Z72" s="818"/>
      <c r="AA72" s="818">
        <v>69</v>
      </c>
      <c r="AB72" s="818"/>
      <c r="AC72" s="818"/>
      <c r="AD72" s="818"/>
      <c r="AE72" s="818"/>
      <c r="AF72" s="818">
        <v>69</v>
      </c>
      <c r="AG72" s="818"/>
      <c r="AH72" s="818"/>
      <c r="AI72" s="818"/>
      <c r="AJ72" s="818"/>
      <c r="AK72" s="818">
        <v>8</v>
      </c>
      <c r="AL72" s="818"/>
      <c r="AM72" s="818"/>
      <c r="AN72" s="818"/>
      <c r="AO72" s="818"/>
      <c r="AP72" s="818">
        <v>981</v>
      </c>
      <c r="AQ72" s="818"/>
      <c r="AR72" s="818"/>
      <c r="AS72" s="818"/>
      <c r="AT72" s="818"/>
      <c r="AU72" s="818">
        <v>7</v>
      </c>
      <c r="AV72" s="818"/>
      <c r="AW72" s="818"/>
      <c r="AX72" s="818"/>
      <c r="AY72" s="818"/>
      <c r="AZ72" s="815"/>
      <c r="BA72" s="815"/>
      <c r="BB72" s="815"/>
      <c r="BC72" s="815"/>
      <c r="BD72" s="816"/>
      <c r="BE72" s="223"/>
      <c r="BF72" s="223"/>
      <c r="BG72" s="223"/>
      <c r="BH72" s="223"/>
      <c r="BI72" s="223"/>
      <c r="BJ72" s="223"/>
      <c r="BK72" s="223"/>
      <c r="BL72" s="223"/>
      <c r="BM72" s="223"/>
      <c r="BN72" s="223"/>
      <c r="BO72" s="223"/>
      <c r="BP72" s="223"/>
      <c r="BQ72" s="220">
        <v>66</v>
      </c>
      <c r="BR72" s="225"/>
      <c r="BS72" s="844"/>
      <c r="BT72" s="845"/>
      <c r="BU72" s="845"/>
      <c r="BV72" s="845"/>
      <c r="BW72" s="845"/>
      <c r="BX72" s="845"/>
      <c r="BY72" s="845"/>
      <c r="BZ72" s="845"/>
      <c r="CA72" s="845"/>
      <c r="CB72" s="845"/>
      <c r="CC72" s="845"/>
      <c r="CD72" s="845"/>
      <c r="CE72" s="845"/>
      <c r="CF72" s="845"/>
      <c r="CG72" s="850"/>
      <c r="CH72" s="847"/>
      <c r="CI72" s="848"/>
      <c r="CJ72" s="848"/>
      <c r="CK72" s="848"/>
      <c r="CL72" s="849"/>
      <c r="CM72" s="847"/>
      <c r="CN72" s="848"/>
      <c r="CO72" s="848"/>
      <c r="CP72" s="848"/>
      <c r="CQ72" s="849"/>
      <c r="CR72" s="847"/>
      <c r="CS72" s="848"/>
      <c r="CT72" s="848"/>
      <c r="CU72" s="848"/>
      <c r="CV72" s="849"/>
      <c r="CW72" s="847"/>
      <c r="CX72" s="848"/>
      <c r="CY72" s="848"/>
      <c r="CZ72" s="848"/>
      <c r="DA72" s="849"/>
      <c r="DB72" s="847"/>
      <c r="DC72" s="848"/>
      <c r="DD72" s="848"/>
      <c r="DE72" s="848"/>
      <c r="DF72" s="849"/>
      <c r="DG72" s="847"/>
      <c r="DH72" s="848"/>
      <c r="DI72" s="848"/>
      <c r="DJ72" s="848"/>
      <c r="DK72" s="849"/>
      <c r="DL72" s="847"/>
      <c r="DM72" s="848"/>
      <c r="DN72" s="848"/>
      <c r="DO72" s="848"/>
      <c r="DP72" s="849"/>
      <c r="DQ72" s="847"/>
      <c r="DR72" s="848"/>
      <c r="DS72" s="848"/>
      <c r="DT72" s="848"/>
      <c r="DU72" s="849"/>
      <c r="DV72" s="844"/>
      <c r="DW72" s="845"/>
      <c r="DX72" s="845"/>
      <c r="DY72" s="845"/>
      <c r="DZ72" s="846"/>
      <c r="EA72" s="211"/>
    </row>
    <row r="73" spans="1:131" ht="26.25" customHeight="1">
      <c r="A73" s="220">
        <v>6</v>
      </c>
      <c r="B73" s="858" t="s">
        <v>573</v>
      </c>
      <c r="C73" s="859"/>
      <c r="D73" s="859"/>
      <c r="E73" s="859"/>
      <c r="F73" s="859"/>
      <c r="G73" s="859"/>
      <c r="H73" s="859"/>
      <c r="I73" s="859"/>
      <c r="J73" s="859"/>
      <c r="K73" s="859"/>
      <c r="L73" s="859"/>
      <c r="M73" s="859"/>
      <c r="N73" s="859"/>
      <c r="O73" s="859"/>
      <c r="P73" s="860"/>
      <c r="Q73" s="861">
        <v>1037</v>
      </c>
      <c r="R73" s="818"/>
      <c r="S73" s="818"/>
      <c r="T73" s="818"/>
      <c r="U73" s="818"/>
      <c r="V73" s="818">
        <v>988</v>
      </c>
      <c r="W73" s="818"/>
      <c r="X73" s="818"/>
      <c r="Y73" s="818"/>
      <c r="Z73" s="818"/>
      <c r="AA73" s="818">
        <v>49</v>
      </c>
      <c r="AB73" s="818"/>
      <c r="AC73" s="818"/>
      <c r="AD73" s="818"/>
      <c r="AE73" s="818"/>
      <c r="AF73" s="818">
        <v>49</v>
      </c>
      <c r="AG73" s="818"/>
      <c r="AH73" s="818"/>
      <c r="AI73" s="818"/>
      <c r="AJ73" s="818"/>
      <c r="AK73" s="818" t="s">
        <v>576</v>
      </c>
      <c r="AL73" s="818"/>
      <c r="AM73" s="818"/>
      <c r="AN73" s="818"/>
      <c r="AO73" s="818"/>
      <c r="AP73" s="818" t="s">
        <v>510</v>
      </c>
      <c r="AQ73" s="818"/>
      <c r="AR73" s="818"/>
      <c r="AS73" s="818"/>
      <c r="AT73" s="818"/>
      <c r="AU73" s="818" t="s">
        <v>510</v>
      </c>
      <c r="AV73" s="818"/>
      <c r="AW73" s="818"/>
      <c r="AX73" s="818"/>
      <c r="AY73" s="818"/>
      <c r="AZ73" s="815"/>
      <c r="BA73" s="815"/>
      <c r="BB73" s="815"/>
      <c r="BC73" s="815"/>
      <c r="BD73" s="816"/>
      <c r="BE73" s="223"/>
      <c r="BF73" s="223"/>
      <c r="BG73" s="223"/>
      <c r="BH73" s="223"/>
      <c r="BI73" s="223"/>
      <c r="BJ73" s="223"/>
      <c r="BK73" s="223"/>
      <c r="BL73" s="223"/>
      <c r="BM73" s="223"/>
      <c r="BN73" s="223"/>
      <c r="BO73" s="223"/>
      <c r="BP73" s="223"/>
      <c r="BQ73" s="220">
        <v>67</v>
      </c>
      <c r="BR73" s="225"/>
      <c r="BS73" s="844"/>
      <c r="BT73" s="845"/>
      <c r="BU73" s="845"/>
      <c r="BV73" s="845"/>
      <c r="BW73" s="845"/>
      <c r="BX73" s="845"/>
      <c r="BY73" s="845"/>
      <c r="BZ73" s="845"/>
      <c r="CA73" s="845"/>
      <c r="CB73" s="845"/>
      <c r="CC73" s="845"/>
      <c r="CD73" s="845"/>
      <c r="CE73" s="845"/>
      <c r="CF73" s="845"/>
      <c r="CG73" s="850"/>
      <c r="CH73" s="847"/>
      <c r="CI73" s="848"/>
      <c r="CJ73" s="848"/>
      <c r="CK73" s="848"/>
      <c r="CL73" s="849"/>
      <c r="CM73" s="847"/>
      <c r="CN73" s="848"/>
      <c r="CO73" s="848"/>
      <c r="CP73" s="848"/>
      <c r="CQ73" s="849"/>
      <c r="CR73" s="847"/>
      <c r="CS73" s="848"/>
      <c r="CT73" s="848"/>
      <c r="CU73" s="848"/>
      <c r="CV73" s="849"/>
      <c r="CW73" s="847"/>
      <c r="CX73" s="848"/>
      <c r="CY73" s="848"/>
      <c r="CZ73" s="848"/>
      <c r="DA73" s="849"/>
      <c r="DB73" s="847"/>
      <c r="DC73" s="848"/>
      <c r="DD73" s="848"/>
      <c r="DE73" s="848"/>
      <c r="DF73" s="849"/>
      <c r="DG73" s="847"/>
      <c r="DH73" s="848"/>
      <c r="DI73" s="848"/>
      <c r="DJ73" s="848"/>
      <c r="DK73" s="849"/>
      <c r="DL73" s="847"/>
      <c r="DM73" s="848"/>
      <c r="DN73" s="848"/>
      <c r="DO73" s="848"/>
      <c r="DP73" s="849"/>
      <c r="DQ73" s="847"/>
      <c r="DR73" s="848"/>
      <c r="DS73" s="848"/>
      <c r="DT73" s="848"/>
      <c r="DU73" s="849"/>
      <c r="DV73" s="844"/>
      <c r="DW73" s="845"/>
      <c r="DX73" s="845"/>
      <c r="DY73" s="845"/>
      <c r="DZ73" s="846"/>
      <c r="EA73" s="211"/>
    </row>
    <row r="74" spans="1:131" ht="26.25" customHeight="1">
      <c r="A74" s="220">
        <v>7</v>
      </c>
      <c r="B74" s="858" t="s">
        <v>574</v>
      </c>
      <c r="C74" s="859"/>
      <c r="D74" s="859"/>
      <c r="E74" s="859"/>
      <c r="F74" s="859"/>
      <c r="G74" s="859"/>
      <c r="H74" s="859"/>
      <c r="I74" s="859"/>
      <c r="J74" s="859"/>
      <c r="K74" s="859"/>
      <c r="L74" s="859"/>
      <c r="M74" s="859"/>
      <c r="N74" s="859"/>
      <c r="O74" s="859"/>
      <c r="P74" s="860"/>
      <c r="Q74" s="861">
        <v>159888</v>
      </c>
      <c r="R74" s="818"/>
      <c r="S74" s="818"/>
      <c r="T74" s="818"/>
      <c r="U74" s="818"/>
      <c r="V74" s="818">
        <v>153993</v>
      </c>
      <c r="W74" s="818"/>
      <c r="X74" s="818"/>
      <c r="Y74" s="818"/>
      <c r="Z74" s="818"/>
      <c r="AA74" s="818">
        <v>5895</v>
      </c>
      <c r="AB74" s="818"/>
      <c r="AC74" s="818"/>
      <c r="AD74" s="818"/>
      <c r="AE74" s="818"/>
      <c r="AF74" s="818">
        <v>5895</v>
      </c>
      <c r="AG74" s="818"/>
      <c r="AH74" s="818"/>
      <c r="AI74" s="818"/>
      <c r="AJ74" s="818"/>
      <c r="AK74" s="818">
        <v>1635</v>
      </c>
      <c r="AL74" s="818"/>
      <c r="AM74" s="818"/>
      <c r="AN74" s="818"/>
      <c r="AO74" s="818"/>
      <c r="AP74" s="818" t="s">
        <v>510</v>
      </c>
      <c r="AQ74" s="818"/>
      <c r="AR74" s="818"/>
      <c r="AS74" s="818"/>
      <c r="AT74" s="818"/>
      <c r="AU74" s="818" t="s">
        <v>510</v>
      </c>
      <c r="AV74" s="818"/>
      <c r="AW74" s="818"/>
      <c r="AX74" s="818"/>
      <c r="AY74" s="818"/>
      <c r="AZ74" s="815"/>
      <c r="BA74" s="815"/>
      <c r="BB74" s="815"/>
      <c r="BC74" s="815"/>
      <c r="BD74" s="816"/>
      <c r="BE74" s="223"/>
      <c r="BF74" s="223"/>
      <c r="BG74" s="223"/>
      <c r="BH74" s="223"/>
      <c r="BI74" s="223"/>
      <c r="BJ74" s="223"/>
      <c r="BK74" s="223"/>
      <c r="BL74" s="223"/>
      <c r="BM74" s="223"/>
      <c r="BN74" s="223"/>
      <c r="BO74" s="223"/>
      <c r="BP74" s="223"/>
      <c r="BQ74" s="220">
        <v>68</v>
      </c>
      <c r="BR74" s="225"/>
      <c r="BS74" s="844"/>
      <c r="BT74" s="845"/>
      <c r="BU74" s="845"/>
      <c r="BV74" s="845"/>
      <c r="BW74" s="845"/>
      <c r="BX74" s="845"/>
      <c r="BY74" s="845"/>
      <c r="BZ74" s="845"/>
      <c r="CA74" s="845"/>
      <c r="CB74" s="845"/>
      <c r="CC74" s="845"/>
      <c r="CD74" s="845"/>
      <c r="CE74" s="845"/>
      <c r="CF74" s="845"/>
      <c r="CG74" s="850"/>
      <c r="CH74" s="847"/>
      <c r="CI74" s="848"/>
      <c r="CJ74" s="848"/>
      <c r="CK74" s="848"/>
      <c r="CL74" s="849"/>
      <c r="CM74" s="847"/>
      <c r="CN74" s="848"/>
      <c r="CO74" s="848"/>
      <c r="CP74" s="848"/>
      <c r="CQ74" s="849"/>
      <c r="CR74" s="847"/>
      <c r="CS74" s="848"/>
      <c r="CT74" s="848"/>
      <c r="CU74" s="848"/>
      <c r="CV74" s="849"/>
      <c r="CW74" s="847"/>
      <c r="CX74" s="848"/>
      <c r="CY74" s="848"/>
      <c r="CZ74" s="848"/>
      <c r="DA74" s="849"/>
      <c r="DB74" s="847"/>
      <c r="DC74" s="848"/>
      <c r="DD74" s="848"/>
      <c r="DE74" s="848"/>
      <c r="DF74" s="849"/>
      <c r="DG74" s="847"/>
      <c r="DH74" s="848"/>
      <c r="DI74" s="848"/>
      <c r="DJ74" s="848"/>
      <c r="DK74" s="849"/>
      <c r="DL74" s="847"/>
      <c r="DM74" s="848"/>
      <c r="DN74" s="848"/>
      <c r="DO74" s="848"/>
      <c r="DP74" s="849"/>
      <c r="DQ74" s="847"/>
      <c r="DR74" s="848"/>
      <c r="DS74" s="848"/>
      <c r="DT74" s="848"/>
      <c r="DU74" s="849"/>
      <c r="DV74" s="844"/>
      <c r="DW74" s="845"/>
      <c r="DX74" s="845"/>
      <c r="DY74" s="845"/>
      <c r="DZ74" s="846"/>
      <c r="EA74" s="211"/>
    </row>
    <row r="75" spans="1:131" ht="26.25" customHeight="1">
      <c r="A75" s="220">
        <v>8</v>
      </c>
      <c r="B75" s="858"/>
      <c r="C75" s="859"/>
      <c r="D75" s="859"/>
      <c r="E75" s="859"/>
      <c r="F75" s="859"/>
      <c r="G75" s="859"/>
      <c r="H75" s="859"/>
      <c r="I75" s="859"/>
      <c r="J75" s="859"/>
      <c r="K75" s="859"/>
      <c r="L75" s="859"/>
      <c r="M75" s="859"/>
      <c r="N75" s="859"/>
      <c r="O75" s="859"/>
      <c r="P75" s="860"/>
      <c r="Q75" s="862"/>
      <c r="R75" s="863"/>
      <c r="S75" s="863"/>
      <c r="T75" s="863"/>
      <c r="U75" s="817"/>
      <c r="V75" s="864"/>
      <c r="W75" s="863"/>
      <c r="X75" s="863"/>
      <c r="Y75" s="863"/>
      <c r="Z75" s="817"/>
      <c r="AA75" s="864"/>
      <c r="AB75" s="863"/>
      <c r="AC75" s="863"/>
      <c r="AD75" s="863"/>
      <c r="AE75" s="817"/>
      <c r="AF75" s="864"/>
      <c r="AG75" s="863"/>
      <c r="AH75" s="863"/>
      <c r="AI75" s="863"/>
      <c r="AJ75" s="817"/>
      <c r="AK75" s="864"/>
      <c r="AL75" s="863"/>
      <c r="AM75" s="863"/>
      <c r="AN75" s="863"/>
      <c r="AO75" s="817"/>
      <c r="AP75" s="864"/>
      <c r="AQ75" s="863"/>
      <c r="AR75" s="863"/>
      <c r="AS75" s="863"/>
      <c r="AT75" s="817"/>
      <c r="AU75" s="864"/>
      <c r="AV75" s="863"/>
      <c r="AW75" s="863"/>
      <c r="AX75" s="863"/>
      <c r="AY75" s="817"/>
      <c r="AZ75" s="815"/>
      <c r="BA75" s="815"/>
      <c r="BB75" s="815"/>
      <c r="BC75" s="815"/>
      <c r="BD75" s="816"/>
      <c r="BE75" s="223"/>
      <c r="BF75" s="223"/>
      <c r="BG75" s="223"/>
      <c r="BH75" s="223"/>
      <c r="BI75" s="223"/>
      <c r="BJ75" s="223"/>
      <c r="BK75" s="223"/>
      <c r="BL75" s="223"/>
      <c r="BM75" s="223"/>
      <c r="BN75" s="223"/>
      <c r="BO75" s="223"/>
      <c r="BP75" s="223"/>
      <c r="BQ75" s="220">
        <v>69</v>
      </c>
      <c r="BR75" s="225"/>
      <c r="BS75" s="844"/>
      <c r="BT75" s="845"/>
      <c r="BU75" s="845"/>
      <c r="BV75" s="845"/>
      <c r="BW75" s="845"/>
      <c r="BX75" s="845"/>
      <c r="BY75" s="845"/>
      <c r="BZ75" s="845"/>
      <c r="CA75" s="845"/>
      <c r="CB75" s="845"/>
      <c r="CC75" s="845"/>
      <c r="CD75" s="845"/>
      <c r="CE75" s="845"/>
      <c r="CF75" s="845"/>
      <c r="CG75" s="850"/>
      <c r="CH75" s="847"/>
      <c r="CI75" s="848"/>
      <c r="CJ75" s="848"/>
      <c r="CK75" s="848"/>
      <c r="CL75" s="849"/>
      <c r="CM75" s="847"/>
      <c r="CN75" s="848"/>
      <c r="CO75" s="848"/>
      <c r="CP75" s="848"/>
      <c r="CQ75" s="849"/>
      <c r="CR75" s="847"/>
      <c r="CS75" s="848"/>
      <c r="CT75" s="848"/>
      <c r="CU75" s="848"/>
      <c r="CV75" s="849"/>
      <c r="CW75" s="847"/>
      <c r="CX75" s="848"/>
      <c r="CY75" s="848"/>
      <c r="CZ75" s="848"/>
      <c r="DA75" s="849"/>
      <c r="DB75" s="847"/>
      <c r="DC75" s="848"/>
      <c r="DD75" s="848"/>
      <c r="DE75" s="848"/>
      <c r="DF75" s="849"/>
      <c r="DG75" s="847"/>
      <c r="DH75" s="848"/>
      <c r="DI75" s="848"/>
      <c r="DJ75" s="848"/>
      <c r="DK75" s="849"/>
      <c r="DL75" s="847"/>
      <c r="DM75" s="848"/>
      <c r="DN75" s="848"/>
      <c r="DO75" s="848"/>
      <c r="DP75" s="849"/>
      <c r="DQ75" s="847"/>
      <c r="DR75" s="848"/>
      <c r="DS75" s="848"/>
      <c r="DT75" s="848"/>
      <c r="DU75" s="849"/>
      <c r="DV75" s="844"/>
      <c r="DW75" s="845"/>
      <c r="DX75" s="845"/>
      <c r="DY75" s="845"/>
      <c r="DZ75" s="846"/>
      <c r="EA75" s="211"/>
    </row>
    <row r="76" spans="1:131" ht="26.25" customHeight="1">
      <c r="A76" s="220">
        <v>9</v>
      </c>
      <c r="B76" s="858"/>
      <c r="C76" s="859"/>
      <c r="D76" s="859"/>
      <c r="E76" s="859"/>
      <c r="F76" s="859"/>
      <c r="G76" s="859"/>
      <c r="H76" s="859"/>
      <c r="I76" s="859"/>
      <c r="J76" s="859"/>
      <c r="K76" s="859"/>
      <c r="L76" s="859"/>
      <c r="M76" s="859"/>
      <c r="N76" s="859"/>
      <c r="O76" s="859"/>
      <c r="P76" s="860"/>
      <c r="Q76" s="862"/>
      <c r="R76" s="863"/>
      <c r="S76" s="863"/>
      <c r="T76" s="863"/>
      <c r="U76" s="817"/>
      <c r="V76" s="864"/>
      <c r="W76" s="863"/>
      <c r="X76" s="863"/>
      <c r="Y76" s="863"/>
      <c r="Z76" s="817"/>
      <c r="AA76" s="864"/>
      <c r="AB76" s="863"/>
      <c r="AC76" s="863"/>
      <c r="AD76" s="863"/>
      <c r="AE76" s="817"/>
      <c r="AF76" s="864"/>
      <c r="AG76" s="863"/>
      <c r="AH76" s="863"/>
      <c r="AI76" s="863"/>
      <c r="AJ76" s="817"/>
      <c r="AK76" s="864"/>
      <c r="AL76" s="863"/>
      <c r="AM76" s="863"/>
      <c r="AN76" s="863"/>
      <c r="AO76" s="817"/>
      <c r="AP76" s="864"/>
      <c r="AQ76" s="863"/>
      <c r="AR76" s="863"/>
      <c r="AS76" s="863"/>
      <c r="AT76" s="817"/>
      <c r="AU76" s="864"/>
      <c r="AV76" s="863"/>
      <c r="AW76" s="863"/>
      <c r="AX76" s="863"/>
      <c r="AY76" s="817"/>
      <c r="AZ76" s="815"/>
      <c r="BA76" s="815"/>
      <c r="BB76" s="815"/>
      <c r="BC76" s="815"/>
      <c r="BD76" s="816"/>
      <c r="BE76" s="223"/>
      <c r="BF76" s="223"/>
      <c r="BG76" s="223"/>
      <c r="BH76" s="223"/>
      <c r="BI76" s="223"/>
      <c r="BJ76" s="223"/>
      <c r="BK76" s="223"/>
      <c r="BL76" s="223"/>
      <c r="BM76" s="223"/>
      <c r="BN76" s="223"/>
      <c r="BO76" s="223"/>
      <c r="BP76" s="223"/>
      <c r="BQ76" s="220">
        <v>70</v>
      </c>
      <c r="BR76" s="225"/>
      <c r="BS76" s="844"/>
      <c r="BT76" s="845"/>
      <c r="BU76" s="845"/>
      <c r="BV76" s="845"/>
      <c r="BW76" s="845"/>
      <c r="BX76" s="845"/>
      <c r="BY76" s="845"/>
      <c r="BZ76" s="845"/>
      <c r="CA76" s="845"/>
      <c r="CB76" s="845"/>
      <c r="CC76" s="845"/>
      <c r="CD76" s="845"/>
      <c r="CE76" s="845"/>
      <c r="CF76" s="845"/>
      <c r="CG76" s="850"/>
      <c r="CH76" s="847"/>
      <c r="CI76" s="848"/>
      <c r="CJ76" s="848"/>
      <c r="CK76" s="848"/>
      <c r="CL76" s="849"/>
      <c r="CM76" s="847"/>
      <c r="CN76" s="848"/>
      <c r="CO76" s="848"/>
      <c r="CP76" s="848"/>
      <c r="CQ76" s="849"/>
      <c r="CR76" s="847"/>
      <c r="CS76" s="848"/>
      <c r="CT76" s="848"/>
      <c r="CU76" s="848"/>
      <c r="CV76" s="849"/>
      <c r="CW76" s="847"/>
      <c r="CX76" s="848"/>
      <c r="CY76" s="848"/>
      <c r="CZ76" s="848"/>
      <c r="DA76" s="849"/>
      <c r="DB76" s="847"/>
      <c r="DC76" s="848"/>
      <c r="DD76" s="848"/>
      <c r="DE76" s="848"/>
      <c r="DF76" s="849"/>
      <c r="DG76" s="847"/>
      <c r="DH76" s="848"/>
      <c r="DI76" s="848"/>
      <c r="DJ76" s="848"/>
      <c r="DK76" s="849"/>
      <c r="DL76" s="847"/>
      <c r="DM76" s="848"/>
      <c r="DN76" s="848"/>
      <c r="DO76" s="848"/>
      <c r="DP76" s="849"/>
      <c r="DQ76" s="847"/>
      <c r="DR76" s="848"/>
      <c r="DS76" s="848"/>
      <c r="DT76" s="848"/>
      <c r="DU76" s="849"/>
      <c r="DV76" s="844"/>
      <c r="DW76" s="845"/>
      <c r="DX76" s="845"/>
      <c r="DY76" s="845"/>
      <c r="DZ76" s="846"/>
      <c r="EA76" s="211"/>
    </row>
    <row r="77" spans="1:131" ht="26.25" customHeight="1">
      <c r="A77" s="220">
        <v>10</v>
      </c>
      <c r="B77" s="858"/>
      <c r="C77" s="859"/>
      <c r="D77" s="859"/>
      <c r="E77" s="859"/>
      <c r="F77" s="859"/>
      <c r="G77" s="859"/>
      <c r="H77" s="859"/>
      <c r="I77" s="859"/>
      <c r="J77" s="859"/>
      <c r="K77" s="859"/>
      <c r="L77" s="859"/>
      <c r="M77" s="859"/>
      <c r="N77" s="859"/>
      <c r="O77" s="859"/>
      <c r="P77" s="860"/>
      <c r="Q77" s="862"/>
      <c r="R77" s="863"/>
      <c r="S77" s="863"/>
      <c r="T77" s="863"/>
      <c r="U77" s="817"/>
      <c r="V77" s="864"/>
      <c r="W77" s="863"/>
      <c r="X77" s="863"/>
      <c r="Y77" s="863"/>
      <c r="Z77" s="817"/>
      <c r="AA77" s="864"/>
      <c r="AB77" s="863"/>
      <c r="AC77" s="863"/>
      <c r="AD77" s="863"/>
      <c r="AE77" s="817"/>
      <c r="AF77" s="864"/>
      <c r="AG77" s="863"/>
      <c r="AH77" s="863"/>
      <c r="AI77" s="863"/>
      <c r="AJ77" s="817"/>
      <c r="AK77" s="864"/>
      <c r="AL77" s="863"/>
      <c r="AM77" s="863"/>
      <c r="AN77" s="863"/>
      <c r="AO77" s="817"/>
      <c r="AP77" s="864"/>
      <c r="AQ77" s="863"/>
      <c r="AR77" s="863"/>
      <c r="AS77" s="863"/>
      <c r="AT77" s="817"/>
      <c r="AU77" s="864"/>
      <c r="AV77" s="863"/>
      <c r="AW77" s="863"/>
      <c r="AX77" s="863"/>
      <c r="AY77" s="817"/>
      <c r="AZ77" s="815"/>
      <c r="BA77" s="815"/>
      <c r="BB77" s="815"/>
      <c r="BC77" s="815"/>
      <c r="BD77" s="816"/>
      <c r="BE77" s="223"/>
      <c r="BF77" s="223"/>
      <c r="BG77" s="223"/>
      <c r="BH77" s="223"/>
      <c r="BI77" s="223"/>
      <c r="BJ77" s="223"/>
      <c r="BK77" s="223"/>
      <c r="BL77" s="223"/>
      <c r="BM77" s="223"/>
      <c r="BN77" s="223"/>
      <c r="BO77" s="223"/>
      <c r="BP77" s="223"/>
      <c r="BQ77" s="220">
        <v>71</v>
      </c>
      <c r="BR77" s="225"/>
      <c r="BS77" s="844"/>
      <c r="BT77" s="845"/>
      <c r="BU77" s="845"/>
      <c r="BV77" s="845"/>
      <c r="BW77" s="845"/>
      <c r="BX77" s="845"/>
      <c r="BY77" s="845"/>
      <c r="BZ77" s="845"/>
      <c r="CA77" s="845"/>
      <c r="CB77" s="845"/>
      <c r="CC77" s="845"/>
      <c r="CD77" s="845"/>
      <c r="CE77" s="845"/>
      <c r="CF77" s="845"/>
      <c r="CG77" s="850"/>
      <c r="CH77" s="847"/>
      <c r="CI77" s="848"/>
      <c r="CJ77" s="848"/>
      <c r="CK77" s="848"/>
      <c r="CL77" s="849"/>
      <c r="CM77" s="847"/>
      <c r="CN77" s="848"/>
      <c r="CO77" s="848"/>
      <c r="CP77" s="848"/>
      <c r="CQ77" s="849"/>
      <c r="CR77" s="847"/>
      <c r="CS77" s="848"/>
      <c r="CT77" s="848"/>
      <c r="CU77" s="848"/>
      <c r="CV77" s="849"/>
      <c r="CW77" s="847"/>
      <c r="CX77" s="848"/>
      <c r="CY77" s="848"/>
      <c r="CZ77" s="848"/>
      <c r="DA77" s="849"/>
      <c r="DB77" s="847"/>
      <c r="DC77" s="848"/>
      <c r="DD77" s="848"/>
      <c r="DE77" s="848"/>
      <c r="DF77" s="849"/>
      <c r="DG77" s="847"/>
      <c r="DH77" s="848"/>
      <c r="DI77" s="848"/>
      <c r="DJ77" s="848"/>
      <c r="DK77" s="849"/>
      <c r="DL77" s="847"/>
      <c r="DM77" s="848"/>
      <c r="DN77" s="848"/>
      <c r="DO77" s="848"/>
      <c r="DP77" s="849"/>
      <c r="DQ77" s="847"/>
      <c r="DR77" s="848"/>
      <c r="DS77" s="848"/>
      <c r="DT77" s="848"/>
      <c r="DU77" s="849"/>
      <c r="DV77" s="844"/>
      <c r="DW77" s="845"/>
      <c r="DX77" s="845"/>
      <c r="DY77" s="845"/>
      <c r="DZ77" s="846"/>
      <c r="EA77" s="211"/>
    </row>
    <row r="78" spans="1:131" ht="26.25" customHeight="1">
      <c r="A78" s="220">
        <v>11</v>
      </c>
      <c r="B78" s="858"/>
      <c r="C78" s="859"/>
      <c r="D78" s="859"/>
      <c r="E78" s="859"/>
      <c r="F78" s="859"/>
      <c r="G78" s="859"/>
      <c r="H78" s="859"/>
      <c r="I78" s="859"/>
      <c r="J78" s="859"/>
      <c r="K78" s="859"/>
      <c r="L78" s="859"/>
      <c r="M78" s="859"/>
      <c r="N78" s="859"/>
      <c r="O78" s="859"/>
      <c r="P78" s="860"/>
      <c r="Q78" s="861"/>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15"/>
      <c r="BA78" s="815"/>
      <c r="BB78" s="815"/>
      <c r="BC78" s="815"/>
      <c r="BD78" s="816"/>
      <c r="BE78" s="223"/>
      <c r="BF78" s="223"/>
      <c r="BG78" s="223"/>
      <c r="BH78" s="223"/>
      <c r="BI78" s="223"/>
      <c r="BJ78" s="211"/>
      <c r="BK78" s="211"/>
      <c r="BL78" s="211"/>
      <c r="BM78" s="211"/>
      <c r="BN78" s="211"/>
      <c r="BO78" s="223"/>
      <c r="BP78" s="223"/>
      <c r="BQ78" s="220">
        <v>72</v>
      </c>
      <c r="BR78" s="225"/>
      <c r="BS78" s="844"/>
      <c r="BT78" s="845"/>
      <c r="BU78" s="845"/>
      <c r="BV78" s="845"/>
      <c r="BW78" s="845"/>
      <c r="BX78" s="845"/>
      <c r="BY78" s="845"/>
      <c r="BZ78" s="845"/>
      <c r="CA78" s="845"/>
      <c r="CB78" s="845"/>
      <c r="CC78" s="845"/>
      <c r="CD78" s="845"/>
      <c r="CE78" s="845"/>
      <c r="CF78" s="845"/>
      <c r="CG78" s="850"/>
      <c r="CH78" s="847"/>
      <c r="CI78" s="848"/>
      <c r="CJ78" s="848"/>
      <c r="CK78" s="848"/>
      <c r="CL78" s="849"/>
      <c r="CM78" s="847"/>
      <c r="CN78" s="848"/>
      <c r="CO78" s="848"/>
      <c r="CP78" s="848"/>
      <c r="CQ78" s="849"/>
      <c r="CR78" s="847"/>
      <c r="CS78" s="848"/>
      <c r="CT78" s="848"/>
      <c r="CU78" s="848"/>
      <c r="CV78" s="849"/>
      <c r="CW78" s="847"/>
      <c r="CX78" s="848"/>
      <c r="CY78" s="848"/>
      <c r="CZ78" s="848"/>
      <c r="DA78" s="849"/>
      <c r="DB78" s="847"/>
      <c r="DC78" s="848"/>
      <c r="DD78" s="848"/>
      <c r="DE78" s="848"/>
      <c r="DF78" s="849"/>
      <c r="DG78" s="847"/>
      <c r="DH78" s="848"/>
      <c r="DI78" s="848"/>
      <c r="DJ78" s="848"/>
      <c r="DK78" s="849"/>
      <c r="DL78" s="847"/>
      <c r="DM78" s="848"/>
      <c r="DN78" s="848"/>
      <c r="DO78" s="848"/>
      <c r="DP78" s="849"/>
      <c r="DQ78" s="847"/>
      <c r="DR78" s="848"/>
      <c r="DS78" s="848"/>
      <c r="DT78" s="848"/>
      <c r="DU78" s="849"/>
      <c r="DV78" s="844"/>
      <c r="DW78" s="845"/>
      <c r="DX78" s="845"/>
      <c r="DY78" s="845"/>
      <c r="DZ78" s="846"/>
      <c r="EA78" s="211"/>
    </row>
    <row r="79" spans="1:131" ht="26.25" customHeight="1">
      <c r="A79" s="220">
        <v>12</v>
      </c>
      <c r="B79" s="858"/>
      <c r="C79" s="859"/>
      <c r="D79" s="859"/>
      <c r="E79" s="859"/>
      <c r="F79" s="859"/>
      <c r="G79" s="859"/>
      <c r="H79" s="859"/>
      <c r="I79" s="859"/>
      <c r="J79" s="859"/>
      <c r="K79" s="859"/>
      <c r="L79" s="859"/>
      <c r="M79" s="859"/>
      <c r="N79" s="859"/>
      <c r="O79" s="859"/>
      <c r="P79" s="860"/>
      <c r="Q79" s="861"/>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15"/>
      <c r="BA79" s="815"/>
      <c r="BB79" s="815"/>
      <c r="BC79" s="815"/>
      <c r="BD79" s="816"/>
      <c r="BE79" s="223"/>
      <c r="BF79" s="223"/>
      <c r="BG79" s="223"/>
      <c r="BH79" s="223"/>
      <c r="BI79" s="223"/>
      <c r="BJ79" s="211"/>
      <c r="BK79" s="211"/>
      <c r="BL79" s="211"/>
      <c r="BM79" s="211"/>
      <c r="BN79" s="211"/>
      <c r="BO79" s="223"/>
      <c r="BP79" s="223"/>
      <c r="BQ79" s="220">
        <v>73</v>
      </c>
      <c r="BR79" s="225"/>
      <c r="BS79" s="844"/>
      <c r="BT79" s="845"/>
      <c r="BU79" s="845"/>
      <c r="BV79" s="845"/>
      <c r="BW79" s="845"/>
      <c r="BX79" s="845"/>
      <c r="BY79" s="845"/>
      <c r="BZ79" s="845"/>
      <c r="CA79" s="845"/>
      <c r="CB79" s="845"/>
      <c r="CC79" s="845"/>
      <c r="CD79" s="845"/>
      <c r="CE79" s="845"/>
      <c r="CF79" s="845"/>
      <c r="CG79" s="850"/>
      <c r="CH79" s="847"/>
      <c r="CI79" s="848"/>
      <c r="CJ79" s="848"/>
      <c r="CK79" s="848"/>
      <c r="CL79" s="849"/>
      <c r="CM79" s="847"/>
      <c r="CN79" s="848"/>
      <c r="CO79" s="848"/>
      <c r="CP79" s="848"/>
      <c r="CQ79" s="849"/>
      <c r="CR79" s="847"/>
      <c r="CS79" s="848"/>
      <c r="CT79" s="848"/>
      <c r="CU79" s="848"/>
      <c r="CV79" s="849"/>
      <c r="CW79" s="847"/>
      <c r="CX79" s="848"/>
      <c r="CY79" s="848"/>
      <c r="CZ79" s="848"/>
      <c r="DA79" s="849"/>
      <c r="DB79" s="847"/>
      <c r="DC79" s="848"/>
      <c r="DD79" s="848"/>
      <c r="DE79" s="848"/>
      <c r="DF79" s="849"/>
      <c r="DG79" s="847"/>
      <c r="DH79" s="848"/>
      <c r="DI79" s="848"/>
      <c r="DJ79" s="848"/>
      <c r="DK79" s="849"/>
      <c r="DL79" s="847"/>
      <c r="DM79" s="848"/>
      <c r="DN79" s="848"/>
      <c r="DO79" s="848"/>
      <c r="DP79" s="849"/>
      <c r="DQ79" s="847"/>
      <c r="DR79" s="848"/>
      <c r="DS79" s="848"/>
      <c r="DT79" s="848"/>
      <c r="DU79" s="849"/>
      <c r="DV79" s="844"/>
      <c r="DW79" s="845"/>
      <c r="DX79" s="845"/>
      <c r="DY79" s="845"/>
      <c r="DZ79" s="846"/>
      <c r="EA79" s="211"/>
    </row>
    <row r="80" spans="1:131" ht="26.25" customHeight="1">
      <c r="A80" s="220">
        <v>13</v>
      </c>
      <c r="B80" s="858"/>
      <c r="C80" s="859"/>
      <c r="D80" s="859"/>
      <c r="E80" s="859"/>
      <c r="F80" s="859"/>
      <c r="G80" s="859"/>
      <c r="H80" s="859"/>
      <c r="I80" s="859"/>
      <c r="J80" s="859"/>
      <c r="K80" s="859"/>
      <c r="L80" s="859"/>
      <c r="M80" s="859"/>
      <c r="N80" s="859"/>
      <c r="O80" s="859"/>
      <c r="P80" s="860"/>
      <c r="Q80" s="861"/>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15"/>
      <c r="BA80" s="815"/>
      <c r="BB80" s="815"/>
      <c r="BC80" s="815"/>
      <c r="BD80" s="816"/>
      <c r="BE80" s="223"/>
      <c r="BF80" s="223"/>
      <c r="BG80" s="223"/>
      <c r="BH80" s="223"/>
      <c r="BI80" s="223"/>
      <c r="BJ80" s="223"/>
      <c r="BK80" s="223"/>
      <c r="BL80" s="223"/>
      <c r="BM80" s="223"/>
      <c r="BN80" s="223"/>
      <c r="BO80" s="223"/>
      <c r="BP80" s="223"/>
      <c r="BQ80" s="220">
        <v>74</v>
      </c>
      <c r="BR80" s="225"/>
      <c r="BS80" s="844"/>
      <c r="BT80" s="845"/>
      <c r="BU80" s="845"/>
      <c r="BV80" s="845"/>
      <c r="BW80" s="845"/>
      <c r="BX80" s="845"/>
      <c r="BY80" s="845"/>
      <c r="BZ80" s="845"/>
      <c r="CA80" s="845"/>
      <c r="CB80" s="845"/>
      <c r="CC80" s="845"/>
      <c r="CD80" s="845"/>
      <c r="CE80" s="845"/>
      <c r="CF80" s="845"/>
      <c r="CG80" s="850"/>
      <c r="CH80" s="847"/>
      <c r="CI80" s="848"/>
      <c r="CJ80" s="848"/>
      <c r="CK80" s="848"/>
      <c r="CL80" s="849"/>
      <c r="CM80" s="847"/>
      <c r="CN80" s="848"/>
      <c r="CO80" s="848"/>
      <c r="CP80" s="848"/>
      <c r="CQ80" s="849"/>
      <c r="CR80" s="847"/>
      <c r="CS80" s="848"/>
      <c r="CT80" s="848"/>
      <c r="CU80" s="848"/>
      <c r="CV80" s="849"/>
      <c r="CW80" s="847"/>
      <c r="CX80" s="848"/>
      <c r="CY80" s="848"/>
      <c r="CZ80" s="848"/>
      <c r="DA80" s="849"/>
      <c r="DB80" s="847"/>
      <c r="DC80" s="848"/>
      <c r="DD80" s="848"/>
      <c r="DE80" s="848"/>
      <c r="DF80" s="849"/>
      <c r="DG80" s="847"/>
      <c r="DH80" s="848"/>
      <c r="DI80" s="848"/>
      <c r="DJ80" s="848"/>
      <c r="DK80" s="849"/>
      <c r="DL80" s="847"/>
      <c r="DM80" s="848"/>
      <c r="DN80" s="848"/>
      <c r="DO80" s="848"/>
      <c r="DP80" s="849"/>
      <c r="DQ80" s="847"/>
      <c r="DR80" s="848"/>
      <c r="DS80" s="848"/>
      <c r="DT80" s="848"/>
      <c r="DU80" s="849"/>
      <c r="DV80" s="844"/>
      <c r="DW80" s="845"/>
      <c r="DX80" s="845"/>
      <c r="DY80" s="845"/>
      <c r="DZ80" s="846"/>
      <c r="EA80" s="211"/>
    </row>
    <row r="81" spans="1:131" ht="26.25" customHeight="1">
      <c r="A81" s="220">
        <v>14</v>
      </c>
      <c r="B81" s="858"/>
      <c r="C81" s="859"/>
      <c r="D81" s="859"/>
      <c r="E81" s="859"/>
      <c r="F81" s="859"/>
      <c r="G81" s="859"/>
      <c r="H81" s="859"/>
      <c r="I81" s="859"/>
      <c r="J81" s="859"/>
      <c r="K81" s="859"/>
      <c r="L81" s="859"/>
      <c r="M81" s="859"/>
      <c r="N81" s="859"/>
      <c r="O81" s="859"/>
      <c r="P81" s="860"/>
      <c r="Q81" s="861"/>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15"/>
      <c r="BA81" s="815"/>
      <c r="BB81" s="815"/>
      <c r="BC81" s="815"/>
      <c r="BD81" s="816"/>
      <c r="BE81" s="223"/>
      <c r="BF81" s="223"/>
      <c r="BG81" s="223"/>
      <c r="BH81" s="223"/>
      <c r="BI81" s="223"/>
      <c r="BJ81" s="223"/>
      <c r="BK81" s="223"/>
      <c r="BL81" s="223"/>
      <c r="BM81" s="223"/>
      <c r="BN81" s="223"/>
      <c r="BO81" s="223"/>
      <c r="BP81" s="223"/>
      <c r="BQ81" s="220">
        <v>75</v>
      </c>
      <c r="BR81" s="225"/>
      <c r="BS81" s="844"/>
      <c r="BT81" s="845"/>
      <c r="BU81" s="845"/>
      <c r="BV81" s="845"/>
      <c r="BW81" s="845"/>
      <c r="BX81" s="845"/>
      <c r="BY81" s="845"/>
      <c r="BZ81" s="845"/>
      <c r="CA81" s="845"/>
      <c r="CB81" s="845"/>
      <c r="CC81" s="845"/>
      <c r="CD81" s="845"/>
      <c r="CE81" s="845"/>
      <c r="CF81" s="845"/>
      <c r="CG81" s="850"/>
      <c r="CH81" s="847"/>
      <c r="CI81" s="848"/>
      <c r="CJ81" s="848"/>
      <c r="CK81" s="848"/>
      <c r="CL81" s="849"/>
      <c r="CM81" s="847"/>
      <c r="CN81" s="848"/>
      <c r="CO81" s="848"/>
      <c r="CP81" s="848"/>
      <c r="CQ81" s="849"/>
      <c r="CR81" s="847"/>
      <c r="CS81" s="848"/>
      <c r="CT81" s="848"/>
      <c r="CU81" s="848"/>
      <c r="CV81" s="849"/>
      <c r="CW81" s="847"/>
      <c r="CX81" s="848"/>
      <c r="CY81" s="848"/>
      <c r="CZ81" s="848"/>
      <c r="DA81" s="849"/>
      <c r="DB81" s="847"/>
      <c r="DC81" s="848"/>
      <c r="DD81" s="848"/>
      <c r="DE81" s="848"/>
      <c r="DF81" s="849"/>
      <c r="DG81" s="847"/>
      <c r="DH81" s="848"/>
      <c r="DI81" s="848"/>
      <c r="DJ81" s="848"/>
      <c r="DK81" s="849"/>
      <c r="DL81" s="847"/>
      <c r="DM81" s="848"/>
      <c r="DN81" s="848"/>
      <c r="DO81" s="848"/>
      <c r="DP81" s="849"/>
      <c r="DQ81" s="847"/>
      <c r="DR81" s="848"/>
      <c r="DS81" s="848"/>
      <c r="DT81" s="848"/>
      <c r="DU81" s="849"/>
      <c r="DV81" s="844"/>
      <c r="DW81" s="845"/>
      <c r="DX81" s="845"/>
      <c r="DY81" s="845"/>
      <c r="DZ81" s="846"/>
      <c r="EA81" s="211"/>
    </row>
    <row r="82" spans="1:131" ht="26.25" customHeight="1">
      <c r="A82" s="220">
        <v>15</v>
      </c>
      <c r="B82" s="858"/>
      <c r="C82" s="859"/>
      <c r="D82" s="859"/>
      <c r="E82" s="859"/>
      <c r="F82" s="859"/>
      <c r="G82" s="859"/>
      <c r="H82" s="859"/>
      <c r="I82" s="859"/>
      <c r="J82" s="859"/>
      <c r="K82" s="859"/>
      <c r="L82" s="859"/>
      <c r="M82" s="859"/>
      <c r="N82" s="859"/>
      <c r="O82" s="859"/>
      <c r="P82" s="860"/>
      <c r="Q82" s="861"/>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15"/>
      <c r="BA82" s="815"/>
      <c r="BB82" s="815"/>
      <c r="BC82" s="815"/>
      <c r="BD82" s="816"/>
      <c r="BE82" s="223"/>
      <c r="BF82" s="223"/>
      <c r="BG82" s="223"/>
      <c r="BH82" s="223"/>
      <c r="BI82" s="223"/>
      <c r="BJ82" s="223"/>
      <c r="BK82" s="223"/>
      <c r="BL82" s="223"/>
      <c r="BM82" s="223"/>
      <c r="BN82" s="223"/>
      <c r="BO82" s="223"/>
      <c r="BP82" s="223"/>
      <c r="BQ82" s="220">
        <v>76</v>
      </c>
      <c r="BR82" s="225"/>
      <c r="BS82" s="844"/>
      <c r="BT82" s="845"/>
      <c r="BU82" s="845"/>
      <c r="BV82" s="845"/>
      <c r="BW82" s="845"/>
      <c r="BX82" s="845"/>
      <c r="BY82" s="845"/>
      <c r="BZ82" s="845"/>
      <c r="CA82" s="845"/>
      <c r="CB82" s="845"/>
      <c r="CC82" s="845"/>
      <c r="CD82" s="845"/>
      <c r="CE82" s="845"/>
      <c r="CF82" s="845"/>
      <c r="CG82" s="850"/>
      <c r="CH82" s="847"/>
      <c r="CI82" s="848"/>
      <c r="CJ82" s="848"/>
      <c r="CK82" s="848"/>
      <c r="CL82" s="849"/>
      <c r="CM82" s="847"/>
      <c r="CN82" s="848"/>
      <c r="CO82" s="848"/>
      <c r="CP82" s="848"/>
      <c r="CQ82" s="849"/>
      <c r="CR82" s="847"/>
      <c r="CS82" s="848"/>
      <c r="CT82" s="848"/>
      <c r="CU82" s="848"/>
      <c r="CV82" s="849"/>
      <c r="CW82" s="847"/>
      <c r="CX82" s="848"/>
      <c r="CY82" s="848"/>
      <c r="CZ82" s="848"/>
      <c r="DA82" s="849"/>
      <c r="DB82" s="847"/>
      <c r="DC82" s="848"/>
      <c r="DD82" s="848"/>
      <c r="DE82" s="848"/>
      <c r="DF82" s="849"/>
      <c r="DG82" s="847"/>
      <c r="DH82" s="848"/>
      <c r="DI82" s="848"/>
      <c r="DJ82" s="848"/>
      <c r="DK82" s="849"/>
      <c r="DL82" s="847"/>
      <c r="DM82" s="848"/>
      <c r="DN82" s="848"/>
      <c r="DO82" s="848"/>
      <c r="DP82" s="849"/>
      <c r="DQ82" s="847"/>
      <c r="DR82" s="848"/>
      <c r="DS82" s="848"/>
      <c r="DT82" s="848"/>
      <c r="DU82" s="849"/>
      <c r="DV82" s="844"/>
      <c r="DW82" s="845"/>
      <c r="DX82" s="845"/>
      <c r="DY82" s="845"/>
      <c r="DZ82" s="846"/>
      <c r="EA82" s="211"/>
    </row>
    <row r="83" spans="1:131" ht="26.25" customHeight="1">
      <c r="A83" s="220">
        <v>16</v>
      </c>
      <c r="B83" s="858"/>
      <c r="C83" s="859"/>
      <c r="D83" s="859"/>
      <c r="E83" s="859"/>
      <c r="F83" s="859"/>
      <c r="G83" s="859"/>
      <c r="H83" s="859"/>
      <c r="I83" s="859"/>
      <c r="J83" s="859"/>
      <c r="K83" s="859"/>
      <c r="L83" s="859"/>
      <c r="M83" s="859"/>
      <c r="N83" s="859"/>
      <c r="O83" s="859"/>
      <c r="P83" s="860"/>
      <c r="Q83" s="861"/>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15"/>
      <c r="BA83" s="815"/>
      <c r="BB83" s="815"/>
      <c r="BC83" s="815"/>
      <c r="BD83" s="816"/>
      <c r="BE83" s="223"/>
      <c r="BF83" s="223"/>
      <c r="BG83" s="223"/>
      <c r="BH83" s="223"/>
      <c r="BI83" s="223"/>
      <c r="BJ83" s="223"/>
      <c r="BK83" s="223"/>
      <c r="BL83" s="223"/>
      <c r="BM83" s="223"/>
      <c r="BN83" s="223"/>
      <c r="BO83" s="223"/>
      <c r="BP83" s="223"/>
      <c r="BQ83" s="220">
        <v>77</v>
      </c>
      <c r="BR83" s="225"/>
      <c r="BS83" s="844"/>
      <c r="BT83" s="845"/>
      <c r="BU83" s="845"/>
      <c r="BV83" s="845"/>
      <c r="BW83" s="845"/>
      <c r="BX83" s="845"/>
      <c r="BY83" s="845"/>
      <c r="BZ83" s="845"/>
      <c r="CA83" s="845"/>
      <c r="CB83" s="845"/>
      <c r="CC83" s="845"/>
      <c r="CD83" s="845"/>
      <c r="CE83" s="845"/>
      <c r="CF83" s="845"/>
      <c r="CG83" s="850"/>
      <c r="CH83" s="847"/>
      <c r="CI83" s="848"/>
      <c r="CJ83" s="848"/>
      <c r="CK83" s="848"/>
      <c r="CL83" s="849"/>
      <c r="CM83" s="847"/>
      <c r="CN83" s="848"/>
      <c r="CO83" s="848"/>
      <c r="CP83" s="848"/>
      <c r="CQ83" s="849"/>
      <c r="CR83" s="847"/>
      <c r="CS83" s="848"/>
      <c r="CT83" s="848"/>
      <c r="CU83" s="848"/>
      <c r="CV83" s="849"/>
      <c r="CW83" s="847"/>
      <c r="CX83" s="848"/>
      <c r="CY83" s="848"/>
      <c r="CZ83" s="848"/>
      <c r="DA83" s="849"/>
      <c r="DB83" s="847"/>
      <c r="DC83" s="848"/>
      <c r="DD83" s="848"/>
      <c r="DE83" s="848"/>
      <c r="DF83" s="849"/>
      <c r="DG83" s="847"/>
      <c r="DH83" s="848"/>
      <c r="DI83" s="848"/>
      <c r="DJ83" s="848"/>
      <c r="DK83" s="849"/>
      <c r="DL83" s="847"/>
      <c r="DM83" s="848"/>
      <c r="DN83" s="848"/>
      <c r="DO83" s="848"/>
      <c r="DP83" s="849"/>
      <c r="DQ83" s="847"/>
      <c r="DR83" s="848"/>
      <c r="DS83" s="848"/>
      <c r="DT83" s="848"/>
      <c r="DU83" s="849"/>
      <c r="DV83" s="844"/>
      <c r="DW83" s="845"/>
      <c r="DX83" s="845"/>
      <c r="DY83" s="845"/>
      <c r="DZ83" s="846"/>
      <c r="EA83" s="211"/>
    </row>
    <row r="84" spans="1:131" ht="26.25" customHeight="1">
      <c r="A84" s="220">
        <v>17</v>
      </c>
      <c r="B84" s="858"/>
      <c r="C84" s="859"/>
      <c r="D84" s="859"/>
      <c r="E84" s="859"/>
      <c r="F84" s="859"/>
      <c r="G84" s="859"/>
      <c r="H84" s="859"/>
      <c r="I84" s="859"/>
      <c r="J84" s="859"/>
      <c r="K84" s="859"/>
      <c r="L84" s="859"/>
      <c r="M84" s="859"/>
      <c r="N84" s="859"/>
      <c r="O84" s="859"/>
      <c r="P84" s="860"/>
      <c r="Q84" s="861"/>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15"/>
      <c r="BA84" s="815"/>
      <c r="BB84" s="815"/>
      <c r="BC84" s="815"/>
      <c r="BD84" s="816"/>
      <c r="BE84" s="223"/>
      <c r="BF84" s="223"/>
      <c r="BG84" s="223"/>
      <c r="BH84" s="223"/>
      <c r="BI84" s="223"/>
      <c r="BJ84" s="223"/>
      <c r="BK84" s="223"/>
      <c r="BL84" s="223"/>
      <c r="BM84" s="223"/>
      <c r="BN84" s="223"/>
      <c r="BO84" s="223"/>
      <c r="BP84" s="223"/>
      <c r="BQ84" s="220">
        <v>78</v>
      </c>
      <c r="BR84" s="225"/>
      <c r="BS84" s="844"/>
      <c r="BT84" s="845"/>
      <c r="BU84" s="845"/>
      <c r="BV84" s="845"/>
      <c r="BW84" s="845"/>
      <c r="BX84" s="845"/>
      <c r="BY84" s="845"/>
      <c r="BZ84" s="845"/>
      <c r="CA84" s="845"/>
      <c r="CB84" s="845"/>
      <c r="CC84" s="845"/>
      <c r="CD84" s="845"/>
      <c r="CE84" s="845"/>
      <c r="CF84" s="845"/>
      <c r="CG84" s="850"/>
      <c r="CH84" s="847"/>
      <c r="CI84" s="848"/>
      <c r="CJ84" s="848"/>
      <c r="CK84" s="848"/>
      <c r="CL84" s="849"/>
      <c r="CM84" s="847"/>
      <c r="CN84" s="848"/>
      <c r="CO84" s="848"/>
      <c r="CP84" s="848"/>
      <c r="CQ84" s="849"/>
      <c r="CR84" s="847"/>
      <c r="CS84" s="848"/>
      <c r="CT84" s="848"/>
      <c r="CU84" s="848"/>
      <c r="CV84" s="849"/>
      <c r="CW84" s="847"/>
      <c r="CX84" s="848"/>
      <c r="CY84" s="848"/>
      <c r="CZ84" s="848"/>
      <c r="DA84" s="849"/>
      <c r="DB84" s="847"/>
      <c r="DC84" s="848"/>
      <c r="DD84" s="848"/>
      <c r="DE84" s="848"/>
      <c r="DF84" s="849"/>
      <c r="DG84" s="847"/>
      <c r="DH84" s="848"/>
      <c r="DI84" s="848"/>
      <c r="DJ84" s="848"/>
      <c r="DK84" s="849"/>
      <c r="DL84" s="847"/>
      <c r="DM84" s="848"/>
      <c r="DN84" s="848"/>
      <c r="DO84" s="848"/>
      <c r="DP84" s="849"/>
      <c r="DQ84" s="847"/>
      <c r="DR84" s="848"/>
      <c r="DS84" s="848"/>
      <c r="DT84" s="848"/>
      <c r="DU84" s="849"/>
      <c r="DV84" s="844"/>
      <c r="DW84" s="845"/>
      <c r="DX84" s="845"/>
      <c r="DY84" s="845"/>
      <c r="DZ84" s="846"/>
      <c r="EA84" s="211"/>
    </row>
    <row r="85" spans="1:131" ht="26.25" customHeight="1">
      <c r="A85" s="220">
        <v>18</v>
      </c>
      <c r="B85" s="858"/>
      <c r="C85" s="859"/>
      <c r="D85" s="859"/>
      <c r="E85" s="859"/>
      <c r="F85" s="859"/>
      <c r="G85" s="859"/>
      <c r="H85" s="859"/>
      <c r="I85" s="859"/>
      <c r="J85" s="859"/>
      <c r="K85" s="859"/>
      <c r="L85" s="859"/>
      <c r="M85" s="859"/>
      <c r="N85" s="859"/>
      <c r="O85" s="859"/>
      <c r="P85" s="860"/>
      <c r="Q85" s="861"/>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15"/>
      <c r="BA85" s="815"/>
      <c r="BB85" s="815"/>
      <c r="BC85" s="815"/>
      <c r="BD85" s="816"/>
      <c r="BE85" s="223"/>
      <c r="BF85" s="223"/>
      <c r="BG85" s="223"/>
      <c r="BH85" s="223"/>
      <c r="BI85" s="223"/>
      <c r="BJ85" s="223"/>
      <c r="BK85" s="223"/>
      <c r="BL85" s="223"/>
      <c r="BM85" s="223"/>
      <c r="BN85" s="223"/>
      <c r="BO85" s="223"/>
      <c r="BP85" s="223"/>
      <c r="BQ85" s="220">
        <v>79</v>
      </c>
      <c r="BR85" s="225"/>
      <c r="BS85" s="844"/>
      <c r="BT85" s="845"/>
      <c r="BU85" s="845"/>
      <c r="BV85" s="845"/>
      <c r="BW85" s="845"/>
      <c r="BX85" s="845"/>
      <c r="BY85" s="845"/>
      <c r="BZ85" s="845"/>
      <c r="CA85" s="845"/>
      <c r="CB85" s="845"/>
      <c r="CC85" s="845"/>
      <c r="CD85" s="845"/>
      <c r="CE85" s="845"/>
      <c r="CF85" s="845"/>
      <c r="CG85" s="850"/>
      <c r="CH85" s="847"/>
      <c r="CI85" s="848"/>
      <c r="CJ85" s="848"/>
      <c r="CK85" s="848"/>
      <c r="CL85" s="849"/>
      <c r="CM85" s="847"/>
      <c r="CN85" s="848"/>
      <c r="CO85" s="848"/>
      <c r="CP85" s="848"/>
      <c r="CQ85" s="849"/>
      <c r="CR85" s="847"/>
      <c r="CS85" s="848"/>
      <c r="CT85" s="848"/>
      <c r="CU85" s="848"/>
      <c r="CV85" s="849"/>
      <c r="CW85" s="847"/>
      <c r="CX85" s="848"/>
      <c r="CY85" s="848"/>
      <c r="CZ85" s="848"/>
      <c r="DA85" s="849"/>
      <c r="DB85" s="847"/>
      <c r="DC85" s="848"/>
      <c r="DD85" s="848"/>
      <c r="DE85" s="848"/>
      <c r="DF85" s="849"/>
      <c r="DG85" s="847"/>
      <c r="DH85" s="848"/>
      <c r="DI85" s="848"/>
      <c r="DJ85" s="848"/>
      <c r="DK85" s="849"/>
      <c r="DL85" s="847"/>
      <c r="DM85" s="848"/>
      <c r="DN85" s="848"/>
      <c r="DO85" s="848"/>
      <c r="DP85" s="849"/>
      <c r="DQ85" s="847"/>
      <c r="DR85" s="848"/>
      <c r="DS85" s="848"/>
      <c r="DT85" s="848"/>
      <c r="DU85" s="849"/>
      <c r="DV85" s="844"/>
      <c r="DW85" s="845"/>
      <c r="DX85" s="845"/>
      <c r="DY85" s="845"/>
      <c r="DZ85" s="846"/>
      <c r="EA85" s="211"/>
    </row>
    <row r="86" spans="1:131" ht="26.25" customHeight="1">
      <c r="A86" s="220">
        <v>19</v>
      </c>
      <c r="B86" s="858"/>
      <c r="C86" s="859"/>
      <c r="D86" s="859"/>
      <c r="E86" s="859"/>
      <c r="F86" s="859"/>
      <c r="G86" s="859"/>
      <c r="H86" s="859"/>
      <c r="I86" s="859"/>
      <c r="J86" s="859"/>
      <c r="K86" s="859"/>
      <c r="L86" s="859"/>
      <c r="M86" s="859"/>
      <c r="N86" s="859"/>
      <c r="O86" s="859"/>
      <c r="P86" s="860"/>
      <c r="Q86" s="861"/>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15"/>
      <c r="BA86" s="815"/>
      <c r="BB86" s="815"/>
      <c r="BC86" s="815"/>
      <c r="BD86" s="816"/>
      <c r="BE86" s="223"/>
      <c r="BF86" s="223"/>
      <c r="BG86" s="223"/>
      <c r="BH86" s="223"/>
      <c r="BI86" s="223"/>
      <c r="BJ86" s="223"/>
      <c r="BK86" s="223"/>
      <c r="BL86" s="223"/>
      <c r="BM86" s="223"/>
      <c r="BN86" s="223"/>
      <c r="BO86" s="223"/>
      <c r="BP86" s="223"/>
      <c r="BQ86" s="220">
        <v>80</v>
      </c>
      <c r="BR86" s="225"/>
      <c r="BS86" s="844"/>
      <c r="BT86" s="845"/>
      <c r="BU86" s="845"/>
      <c r="BV86" s="845"/>
      <c r="BW86" s="845"/>
      <c r="BX86" s="845"/>
      <c r="BY86" s="845"/>
      <c r="BZ86" s="845"/>
      <c r="CA86" s="845"/>
      <c r="CB86" s="845"/>
      <c r="CC86" s="845"/>
      <c r="CD86" s="845"/>
      <c r="CE86" s="845"/>
      <c r="CF86" s="845"/>
      <c r="CG86" s="850"/>
      <c r="CH86" s="847"/>
      <c r="CI86" s="848"/>
      <c r="CJ86" s="848"/>
      <c r="CK86" s="848"/>
      <c r="CL86" s="849"/>
      <c r="CM86" s="847"/>
      <c r="CN86" s="848"/>
      <c r="CO86" s="848"/>
      <c r="CP86" s="848"/>
      <c r="CQ86" s="849"/>
      <c r="CR86" s="847"/>
      <c r="CS86" s="848"/>
      <c r="CT86" s="848"/>
      <c r="CU86" s="848"/>
      <c r="CV86" s="849"/>
      <c r="CW86" s="847"/>
      <c r="CX86" s="848"/>
      <c r="CY86" s="848"/>
      <c r="CZ86" s="848"/>
      <c r="DA86" s="849"/>
      <c r="DB86" s="847"/>
      <c r="DC86" s="848"/>
      <c r="DD86" s="848"/>
      <c r="DE86" s="848"/>
      <c r="DF86" s="849"/>
      <c r="DG86" s="847"/>
      <c r="DH86" s="848"/>
      <c r="DI86" s="848"/>
      <c r="DJ86" s="848"/>
      <c r="DK86" s="849"/>
      <c r="DL86" s="847"/>
      <c r="DM86" s="848"/>
      <c r="DN86" s="848"/>
      <c r="DO86" s="848"/>
      <c r="DP86" s="849"/>
      <c r="DQ86" s="847"/>
      <c r="DR86" s="848"/>
      <c r="DS86" s="848"/>
      <c r="DT86" s="848"/>
      <c r="DU86" s="849"/>
      <c r="DV86" s="844"/>
      <c r="DW86" s="845"/>
      <c r="DX86" s="845"/>
      <c r="DY86" s="845"/>
      <c r="DZ86" s="846"/>
      <c r="EA86" s="211"/>
    </row>
    <row r="87" spans="1:131" ht="26.25" customHeight="1">
      <c r="A87" s="226">
        <v>20</v>
      </c>
      <c r="B87" s="865"/>
      <c r="C87" s="866"/>
      <c r="D87" s="866"/>
      <c r="E87" s="866"/>
      <c r="F87" s="866"/>
      <c r="G87" s="866"/>
      <c r="H87" s="866"/>
      <c r="I87" s="866"/>
      <c r="J87" s="866"/>
      <c r="K87" s="866"/>
      <c r="L87" s="866"/>
      <c r="M87" s="866"/>
      <c r="N87" s="866"/>
      <c r="O87" s="866"/>
      <c r="P87" s="867"/>
      <c r="Q87" s="868"/>
      <c r="R87" s="869"/>
      <c r="S87" s="869"/>
      <c r="T87" s="869"/>
      <c r="U87" s="869"/>
      <c r="V87" s="869"/>
      <c r="W87" s="869"/>
      <c r="X87" s="869"/>
      <c r="Y87" s="869"/>
      <c r="Z87" s="869"/>
      <c r="AA87" s="869"/>
      <c r="AB87" s="869"/>
      <c r="AC87" s="869"/>
      <c r="AD87" s="869"/>
      <c r="AE87" s="869"/>
      <c r="AF87" s="869"/>
      <c r="AG87" s="869"/>
      <c r="AH87" s="869"/>
      <c r="AI87" s="869"/>
      <c r="AJ87" s="869"/>
      <c r="AK87" s="869"/>
      <c r="AL87" s="869"/>
      <c r="AM87" s="869"/>
      <c r="AN87" s="869"/>
      <c r="AO87" s="869"/>
      <c r="AP87" s="869"/>
      <c r="AQ87" s="869"/>
      <c r="AR87" s="869"/>
      <c r="AS87" s="869"/>
      <c r="AT87" s="869"/>
      <c r="AU87" s="869"/>
      <c r="AV87" s="869"/>
      <c r="AW87" s="869"/>
      <c r="AX87" s="869"/>
      <c r="AY87" s="869"/>
      <c r="AZ87" s="870"/>
      <c r="BA87" s="870"/>
      <c r="BB87" s="870"/>
      <c r="BC87" s="870"/>
      <c r="BD87" s="871"/>
      <c r="BE87" s="223"/>
      <c r="BF87" s="223"/>
      <c r="BG87" s="223"/>
      <c r="BH87" s="223"/>
      <c r="BI87" s="223"/>
      <c r="BJ87" s="223"/>
      <c r="BK87" s="223"/>
      <c r="BL87" s="223"/>
      <c r="BM87" s="223"/>
      <c r="BN87" s="223"/>
      <c r="BO87" s="223"/>
      <c r="BP87" s="223"/>
      <c r="BQ87" s="220">
        <v>81</v>
      </c>
      <c r="BR87" s="225"/>
      <c r="BS87" s="844"/>
      <c r="BT87" s="845"/>
      <c r="BU87" s="845"/>
      <c r="BV87" s="845"/>
      <c r="BW87" s="845"/>
      <c r="BX87" s="845"/>
      <c r="BY87" s="845"/>
      <c r="BZ87" s="845"/>
      <c r="CA87" s="845"/>
      <c r="CB87" s="845"/>
      <c r="CC87" s="845"/>
      <c r="CD87" s="845"/>
      <c r="CE87" s="845"/>
      <c r="CF87" s="845"/>
      <c r="CG87" s="850"/>
      <c r="CH87" s="847"/>
      <c r="CI87" s="848"/>
      <c r="CJ87" s="848"/>
      <c r="CK87" s="848"/>
      <c r="CL87" s="849"/>
      <c r="CM87" s="847"/>
      <c r="CN87" s="848"/>
      <c r="CO87" s="848"/>
      <c r="CP87" s="848"/>
      <c r="CQ87" s="849"/>
      <c r="CR87" s="847"/>
      <c r="CS87" s="848"/>
      <c r="CT87" s="848"/>
      <c r="CU87" s="848"/>
      <c r="CV87" s="849"/>
      <c r="CW87" s="847"/>
      <c r="CX87" s="848"/>
      <c r="CY87" s="848"/>
      <c r="CZ87" s="848"/>
      <c r="DA87" s="849"/>
      <c r="DB87" s="847"/>
      <c r="DC87" s="848"/>
      <c r="DD87" s="848"/>
      <c r="DE87" s="848"/>
      <c r="DF87" s="849"/>
      <c r="DG87" s="847"/>
      <c r="DH87" s="848"/>
      <c r="DI87" s="848"/>
      <c r="DJ87" s="848"/>
      <c r="DK87" s="849"/>
      <c r="DL87" s="847"/>
      <c r="DM87" s="848"/>
      <c r="DN87" s="848"/>
      <c r="DO87" s="848"/>
      <c r="DP87" s="849"/>
      <c r="DQ87" s="847"/>
      <c r="DR87" s="848"/>
      <c r="DS87" s="848"/>
      <c r="DT87" s="848"/>
      <c r="DU87" s="849"/>
      <c r="DV87" s="844"/>
      <c r="DW87" s="845"/>
      <c r="DX87" s="845"/>
      <c r="DY87" s="845"/>
      <c r="DZ87" s="846"/>
      <c r="EA87" s="211"/>
    </row>
    <row r="88" spans="1:131" ht="26.25" customHeight="1" thickBot="1">
      <c r="A88" s="222" t="s">
        <v>381</v>
      </c>
      <c r="B88" s="776" t="s">
        <v>414</v>
      </c>
      <c r="C88" s="777"/>
      <c r="D88" s="777"/>
      <c r="E88" s="777"/>
      <c r="F88" s="777"/>
      <c r="G88" s="777"/>
      <c r="H88" s="777"/>
      <c r="I88" s="777"/>
      <c r="J88" s="777"/>
      <c r="K88" s="777"/>
      <c r="L88" s="777"/>
      <c r="M88" s="777"/>
      <c r="N88" s="777"/>
      <c r="O88" s="777"/>
      <c r="P88" s="778"/>
      <c r="Q88" s="825"/>
      <c r="R88" s="826"/>
      <c r="S88" s="826"/>
      <c r="T88" s="826"/>
      <c r="U88" s="826"/>
      <c r="V88" s="826"/>
      <c r="W88" s="826"/>
      <c r="X88" s="826"/>
      <c r="Y88" s="826"/>
      <c r="Z88" s="826"/>
      <c r="AA88" s="826"/>
      <c r="AB88" s="826"/>
      <c r="AC88" s="826"/>
      <c r="AD88" s="826"/>
      <c r="AE88" s="826"/>
      <c r="AF88" s="829">
        <f>SUM(AF68:AF74)</f>
        <v>6262</v>
      </c>
      <c r="AG88" s="829"/>
      <c r="AH88" s="829"/>
      <c r="AI88" s="829"/>
      <c r="AJ88" s="829"/>
      <c r="AK88" s="826"/>
      <c r="AL88" s="826"/>
      <c r="AM88" s="826"/>
      <c r="AN88" s="826"/>
      <c r="AO88" s="826"/>
      <c r="AP88" s="829">
        <f>SUM(AP68:AP74)</f>
        <v>981</v>
      </c>
      <c r="AQ88" s="829"/>
      <c r="AR88" s="829"/>
      <c r="AS88" s="829"/>
      <c r="AT88" s="829"/>
      <c r="AU88" s="829">
        <f>SUM(AU68:AU74)</f>
        <v>7</v>
      </c>
      <c r="AV88" s="829"/>
      <c r="AW88" s="829"/>
      <c r="AX88" s="829"/>
      <c r="AY88" s="829"/>
      <c r="AZ88" s="834"/>
      <c r="BA88" s="834"/>
      <c r="BB88" s="834"/>
      <c r="BC88" s="834"/>
      <c r="BD88" s="835"/>
      <c r="BE88" s="223"/>
      <c r="BF88" s="223"/>
      <c r="BG88" s="223"/>
      <c r="BH88" s="223"/>
      <c r="BI88" s="223"/>
      <c r="BJ88" s="223"/>
      <c r="BK88" s="223"/>
      <c r="BL88" s="223"/>
      <c r="BM88" s="223"/>
      <c r="BN88" s="223"/>
      <c r="BO88" s="223"/>
      <c r="BP88" s="223"/>
      <c r="BQ88" s="220">
        <v>82</v>
      </c>
      <c r="BR88" s="225"/>
      <c r="BS88" s="844"/>
      <c r="BT88" s="845"/>
      <c r="BU88" s="845"/>
      <c r="BV88" s="845"/>
      <c r="BW88" s="845"/>
      <c r="BX88" s="845"/>
      <c r="BY88" s="845"/>
      <c r="BZ88" s="845"/>
      <c r="CA88" s="845"/>
      <c r="CB88" s="845"/>
      <c r="CC88" s="845"/>
      <c r="CD88" s="845"/>
      <c r="CE88" s="845"/>
      <c r="CF88" s="845"/>
      <c r="CG88" s="850"/>
      <c r="CH88" s="847"/>
      <c r="CI88" s="848"/>
      <c r="CJ88" s="848"/>
      <c r="CK88" s="848"/>
      <c r="CL88" s="849"/>
      <c r="CM88" s="847"/>
      <c r="CN88" s="848"/>
      <c r="CO88" s="848"/>
      <c r="CP88" s="848"/>
      <c r="CQ88" s="849"/>
      <c r="CR88" s="847"/>
      <c r="CS88" s="848"/>
      <c r="CT88" s="848"/>
      <c r="CU88" s="848"/>
      <c r="CV88" s="849"/>
      <c r="CW88" s="847"/>
      <c r="CX88" s="848"/>
      <c r="CY88" s="848"/>
      <c r="CZ88" s="848"/>
      <c r="DA88" s="849"/>
      <c r="DB88" s="847"/>
      <c r="DC88" s="848"/>
      <c r="DD88" s="848"/>
      <c r="DE88" s="848"/>
      <c r="DF88" s="849"/>
      <c r="DG88" s="847"/>
      <c r="DH88" s="848"/>
      <c r="DI88" s="848"/>
      <c r="DJ88" s="848"/>
      <c r="DK88" s="849"/>
      <c r="DL88" s="847"/>
      <c r="DM88" s="848"/>
      <c r="DN88" s="848"/>
      <c r="DO88" s="848"/>
      <c r="DP88" s="849"/>
      <c r="DQ88" s="847"/>
      <c r="DR88" s="848"/>
      <c r="DS88" s="848"/>
      <c r="DT88" s="848"/>
      <c r="DU88" s="849"/>
      <c r="DV88" s="844"/>
      <c r="DW88" s="845"/>
      <c r="DX88" s="845"/>
      <c r="DY88" s="845"/>
      <c r="DZ88" s="846"/>
      <c r="EA88" s="211"/>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4"/>
      <c r="BT89" s="845"/>
      <c r="BU89" s="845"/>
      <c r="BV89" s="845"/>
      <c r="BW89" s="845"/>
      <c r="BX89" s="845"/>
      <c r="BY89" s="845"/>
      <c r="BZ89" s="845"/>
      <c r="CA89" s="845"/>
      <c r="CB89" s="845"/>
      <c r="CC89" s="845"/>
      <c r="CD89" s="845"/>
      <c r="CE89" s="845"/>
      <c r="CF89" s="845"/>
      <c r="CG89" s="850"/>
      <c r="CH89" s="847"/>
      <c r="CI89" s="848"/>
      <c r="CJ89" s="848"/>
      <c r="CK89" s="848"/>
      <c r="CL89" s="849"/>
      <c r="CM89" s="847"/>
      <c r="CN89" s="848"/>
      <c r="CO89" s="848"/>
      <c r="CP89" s="848"/>
      <c r="CQ89" s="849"/>
      <c r="CR89" s="847"/>
      <c r="CS89" s="848"/>
      <c r="CT89" s="848"/>
      <c r="CU89" s="848"/>
      <c r="CV89" s="849"/>
      <c r="CW89" s="847"/>
      <c r="CX89" s="848"/>
      <c r="CY89" s="848"/>
      <c r="CZ89" s="848"/>
      <c r="DA89" s="849"/>
      <c r="DB89" s="847"/>
      <c r="DC89" s="848"/>
      <c r="DD89" s="848"/>
      <c r="DE89" s="848"/>
      <c r="DF89" s="849"/>
      <c r="DG89" s="847"/>
      <c r="DH89" s="848"/>
      <c r="DI89" s="848"/>
      <c r="DJ89" s="848"/>
      <c r="DK89" s="849"/>
      <c r="DL89" s="847"/>
      <c r="DM89" s="848"/>
      <c r="DN89" s="848"/>
      <c r="DO89" s="848"/>
      <c r="DP89" s="849"/>
      <c r="DQ89" s="847"/>
      <c r="DR89" s="848"/>
      <c r="DS89" s="848"/>
      <c r="DT89" s="848"/>
      <c r="DU89" s="849"/>
      <c r="DV89" s="844"/>
      <c r="DW89" s="845"/>
      <c r="DX89" s="845"/>
      <c r="DY89" s="845"/>
      <c r="DZ89" s="846"/>
      <c r="EA89" s="211"/>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4"/>
      <c r="BT90" s="845"/>
      <c r="BU90" s="845"/>
      <c r="BV90" s="845"/>
      <c r="BW90" s="845"/>
      <c r="BX90" s="845"/>
      <c r="BY90" s="845"/>
      <c r="BZ90" s="845"/>
      <c r="CA90" s="845"/>
      <c r="CB90" s="845"/>
      <c r="CC90" s="845"/>
      <c r="CD90" s="845"/>
      <c r="CE90" s="845"/>
      <c r="CF90" s="845"/>
      <c r="CG90" s="850"/>
      <c r="CH90" s="847"/>
      <c r="CI90" s="848"/>
      <c r="CJ90" s="848"/>
      <c r="CK90" s="848"/>
      <c r="CL90" s="849"/>
      <c r="CM90" s="847"/>
      <c r="CN90" s="848"/>
      <c r="CO90" s="848"/>
      <c r="CP90" s="848"/>
      <c r="CQ90" s="849"/>
      <c r="CR90" s="847"/>
      <c r="CS90" s="848"/>
      <c r="CT90" s="848"/>
      <c r="CU90" s="848"/>
      <c r="CV90" s="849"/>
      <c r="CW90" s="847"/>
      <c r="CX90" s="848"/>
      <c r="CY90" s="848"/>
      <c r="CZ90" s="848"/>
      <c r="DA90" s="849"/>
      <c r="DB90" s="847"/>
      <c r="DC90" s="848"/>
      <c r="DD90" s="848"/>
      <c r="DE90" s="848"/>
      <c r="DF90" s="849"/>
      <c r="DG90" s="847"/>
      <c r="DH90" s="848"/>
      <c r="DI90" s="848"/>
      <c r="DJ90" s="848"/>
      <c r="DK90" s="849"/>
      <c r="DL90" s="847"/>
      <c r="DM90" s="848"/>
      <c r="DN90" s="848"/>
      <c r="DO90" s="848"/>
      <c r="DP90" s="849"/>
      <c r="DQ90" s="847"/>
      <c r="DR90" s="848"/>
      <c r="DS90" s="848"/>
      <c r="DT90" s="848"/>
      <c r="DU90" s="849"/>
      <c r="DV90" s="844"/>
      <c r="DW90" s="845"/>
      <c r="DX90" s="845"/>
      <c r="DY90" s="845"/>
      <c r="DZ90" s="846"/>
      <c r="EA90" s="211"/>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4"/>
      <c r="BT91" s="845"/>
      <c r="BU91" s="845"/>
      <c r="BV91" s="845"/>
      <c r="BW91" s="845"/>
      <c r="BX91" s="845"/>
      <c r="BY91" s="845"/>
      <c r="BZ91" s="845"/>
      <c r="CA91" s="845"/>
      <c r="CB91" s="845"/>
      <c r="CC91" s="845"/>
      <c r="CD91" s="845"/>
      <c r="CE91" s="845"/>
      <c r="CF91" s="845"/>
      <c r="CG91" s="850"/>
      <c r="CH91" s="847"/>
      <c r="CI91" s="848"/>
      <c r="CJ91" s="848"/>
      <c r="CK91" s="848"/>
      <c r="CL91" s="849"/>
      <c r="CM91" s="847"/>
      <c r="CN91" s="848"/>
      <c r="CO91" s="848"/>
      <c r="CP91" s="848"/>
      <c r="CQ91" s="849"/>
      <c r="CR91" s="847"/>
      <c r="CS91" s="848"/>
      <c r="CT91" s="848"/>
      <c r="CU91" s="848"/>
      <c r="CV91" s="849"/>
      <c r="CW91" s="847"/>
      <c r="CX91" s="848"/>
      <c r="CY91" s="848"/>
      <c r="CZ91" s="848"/>
      <c r="DA91" s="849"/>
      <c r="DB91" s="847"/>
      <c r="DC91" s="848"/>
      <c r="DD91" s="848"/>
      <c r="DE91" s="848"/>
      <c r="DF91" s="849"/>
      <c r="DG91" s="847"/>
      <c r="DH91" s="848"/>
      <c r="DI91" s="848"/>
      <c r="DJ91" s="848"/>
      <c r="DK91" s="849"/>
      <c r="DL91" s="847"/>
      <c r="DM91" s="848"/>
      <c r="DN91" s="848"/>
      <c r="DO91" s="848"/>
      <c r="DP91" s="849"/>
      <c r="DQ91" s="847"/>
      <c r="DR91" s="848"/>
      <c r="DS91" s="848"/>
      <c r="DT91" s="848"/>
      <c r="DU91" s="849"/>
      <c r="DV91" s="844"/>
      <c r="DW91" s="845"/>
      <c r="DX91" s="845"/>
      <c r="DY91" s="845"/>
      <c r="DZ91" s="846"/>
      <c r="EA91" s="211"/>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4"/>
      <c r="BT92" s="845"/>
      <c r="BU92" s="845"/>
      <c r="BV92" s="845"/>
      <c r="BW92" s="845"/>
      <c r="BX92" s="845"/>
      <c r="BY92" s="845"/>
      <c r="BZ92" s="845"/>
      <c r="CA92" s="845"/>
      <c r="CB92" s="845"/>
      <c r="CC92" s="845"/>
      <c r="CD92" s="845"/>
      <c r="CE92" s="845"/>
      <c r="CF92" s="845"/>
      <c r="CG92" s="850"/>
      <c r="CH92" s="847"/>
      <c r="CI92" s="848"/>
      <c r="CJ92" s="848"/>
      <c r="CK92" s="848"/>
      <c r="CL92" s="849"/>
      <c r="CM92" s="847"/>
      <c r="CN92" s="848"/>
      <c r="CO92" s="848"/>
      <c r="CP92" s="848"/>
      <c r="CQ92" s="849"/>
      <c r="CR92" s="847"/>
      <c r="CS92" s="848"/>
      <c r="CT92" s="848"/>
      <c r="CU92" s="848"/>
      <c r="CV92" s="849"/>
      <c r="CW92" s="847"/>
      <c r="CX92" s="848"/>
      <c r="CY92" s="848"/>
      <c r="CZ92" s="848"/>
      <c r="DA92" s="849"/>
      <c r="DB92" s="847"/>
      <c r="DC92" s="848"/>
      <c r="DD92" s="848"/>
      <c r="DE92" s="848"/>
      <c r="DF92" s="849"/>
      <c r="DG92" s="847"/>
      <c r="DH92" s="848"/>
      <c r="DI92" s="848"/>
      <c r="DJ92" s="848"/>
      <c r="DK92" s="849"/>
      <c r="DL92" s="847"/>
      <c r="DM92" s="848"/>
      <c r="DN92" s="848"/>
      <c r="DO92" s="848"/>
      <c r="DP92" s="849"/>
      <c r="DQ92" s="847"/>
      <c r="DR92" s="848"/>
      <c r="DS92" s="848"/>
      <c r="DT92" s="848"/>
      <c r="DU92" s="849"/>
      <c r="DV92" s="844"/>
      <c r="DW92" s="845"/>
      <c r="DX92" s="845"/>
      <c r="DY92" s="845"/>
      <c r="DZ92" s="846"/>
      <c r="EA92" s="211"/>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4"/>
      <c r="BT93" s="845"/>
      <c r="BU93" s="845"/>
      <c r="BV93" s="845"/>
      <c r="BW93" s="845"/>
      <c r="BX93" s="845"/>
      <c r="BY93" s="845"/>
      <c r="BZ93" s="845"/>
      <c r="CA93" s="845"/>
      <c r="CB93" s="845"/>
      <c r="CC93" s="845"/>
      <c r="CD93" s="845"/>
      <c r="CE93" s="845"/>
      <c r="CF93" s="845"/>
      <c r="CG93" s="850"/>
      <c r="CH93" s="847"/>
      <c r="CI93" s="848"/>
      <c r="CJ93" s="848"/>
      <c r="CK93" s="848"/>
      <c r="CL93" s="849"/>
      <c r="CM93" s="847"/>
      <c r="CN93" s="848"/>
      <c r="CO93" s="848"/>
      <c r="CP93" s="848"/>
      <c r="CQ93" s="849"/>
      <c r="CR93" s="847"/>
      <c r="CS93" s="848"/>
      <c r="CT93" s="848"/>
      <c r="CU93" s="848"/>
      <c r="CV93" s="849"/>
      <c r="CW93" s="847"/>
      <c r="CX93" s="848"/>
      <c r="CY93" s="848"/>
      <c r="CZ93" s="848"/>
      <c r="DA93" s="849"/>
      <c r="DB93" s="847"/>
      <c r="DC93" s="848"/>
      <c r="DD93" s="848"/>
      <c r="DE93" s="848"/>
      <c r="DF93" s="849"/>
      <c r="DG93" s="847"/>
      <c r="DH93" s="848"/>
      <c r="DI93" s="848"/>
      <c r="DJ93" s="848"/>
      <c r="DK93" s="849"/>
      <c r="DL93" s="847"/>
      <c r="DM93" s="848"/>
      <c r="DN93" s="848"/>
      <c r="DO93" s="848"/>
      <c r="DP93" s="849"/>
      <c r="DQ93" s="847"/>
      <c r="DR93" s="848"/>
      <c r="DS93" s="848"/>
      <c r="DT93" s="848"/>
      <c r="DU93" s="849"/>
      <c r="DV93" s="844"/>
      <c r="DW93" s="845"/>
      <c r="DX93" s="845"/>
      <c r="DY93" s="845"/>
      <c r="DZ93" s="846"/>
      <c r="EA93" s="211"/>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4"/>
      <c r="BT94" s="845"/>
      <c r="BU94" s="845"/>
      <c r="BV94" s="845"/>
      <c r="BW94" s="845"/>
      <c r="BX94" s="845"/>
      <c r="BY94" s="845"/>
      <c r="BZ94" s="845"/>
      <c r="CA94" s="845"/>
      <c r="CB94" s="845"/>
      <c r="CC94" s="845"/>
      <c r="CD94" s="845"/>
      <c r="CE94" s="845"/>
      <c r="CF94" s="845"/>
      <c r="CG94" s="850"/>
      <c r="CH94" s="847"/>
      <c r="CI94" s="848"/>
      <c r="CJ94" s="848"/>
      <c r="CK94" s="848"/>
      <c r="CL94" s="849"/>
      <c r="CM94" s="847"/>
      <c r="CN94" s="848"/>
      <c r="CO94" s="848"/>
      <c r="CP94" s="848"/>
      <c r="CQ94" s="849"/>
      <c r="CR94" s="847"/>
      <c r="CS94" s="848"/>
      <c r="CT94" s="848"/>
      <c r="CU94" s="848"/>
      <c r="CV94" s="849"/>
      <c r="CW94" s="847"/>
      <c r="CX94" s="848"/>
      <c r="CY94" s="848"/>
      <c r="CZ94" s="848"/>
      <c r="DA94" s="849"/>
      <c r="DB94" s="847"/>
      <c r="DC94" s="848"/>
      <c r="DD94" s="848"/>
      <c r="DE94" s="848"/>
      <c r="DF94" s="849"/>
      <c r="DG94" s="847"/>
      <c r="DH94" s="848"/>
      <c r="DI94" s="848"/>
      <c r="DJ94" s="848"/>
      <c r="DK94" s="849"/>
      <c r="DL94" s="847"/>
      <c r="DM94" s="848"/>
      <c r="DN94" s="848"/>
      <c r="DO94" s="848"/>
      <c r="DP94" s="849"/>
      <c r="DQ94" s="847"/>
      <c r="DR94" s="848"/>
      <c r="DS94" s="848"/>
      <c r="DT94" s="848"/>
      <c r="DU94" s="849"/>
      <c r="DV94" s="844"/>
      <c r="DW94" s="845"/>
      <c r="DX94" s="845"/>
      <c r="DY94" s="845"/>
      <c r="DZ94" s="846"/>
      <c r="EA94" s="211"/>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4"/>
      <c r="BT95" s="845"/>
      <c r="BU95" s="845"/>
      <c r="BV95" s="845"/>
      <c r="BW95" s="845"/>
      <c r="BX95" s="845"/>
      <c r="BY95" s="845"/>
      <c r="BZ95" s="845"/>
      <c r="CA95" s="845"/>
      <c r="CB95" s="845"/>
      <c r="CC95" s="845"/>
      <c r="CD95" s="845"/>
      <c r="CE95" s="845"/>
      <c r="CF95" s="845"/>
      <c r="CG95" s="850"/>
      <c r="CH95" s="847"/>
      <c r="CI95" s="848"/>
      <c r="CJ95" s="848"/>
      <c r="CK95" s="848"/>
      <c r="CL95" s="849"/>
      <c r="CM95" s="847"/>
      <c r="CN95" s="848"/>
      <c r="CO95" s="848"/>
      <c r="CP95" s="848"/>
      <c r="CQ95" s="849"/>
      <c r="CR95" s="847"/>
      <c r="CS95" s="848"/>
      <c r="CT95" s="848"/>
      <c r="CU95" s="848"/>
      <c r="CV95" s="849"/>
      <c r="CW95" s="847"/>
      <c r="CX95" s="848"/>
      <c r="CY95" s="848"/>
      <c r="CZ95" s="848"/>
      <c r="DA95" s="849"/>
      <c r="DB95" s="847"/>
      <c r="DC95" s="848"/>
      <c r="DD95" s="848"/>
      <c r="DE95" s="848"/>
      <c r="DF95" s="849"/>
      <c r="DG95" s="847"/>
      <c r="DH95" s="848"/>
      <c r="DI95" s="848"/>
      <c r="DJ95" s="848"/>
      <c r="DK95" s="849"/>
      <c r="DL95" s="847"/>
      <c r="DM95" s="848"/>
      <c r="DN95" s="848"/>
      <c r="DO95" s="848"/>
      <c r="DP95" s="849"/>
      <c r="DQ95" s="847"/>
      <c r="DR95" s="848"/>
      <c r="DS95" s="848"/>
      <c r="DT95" s="848"/>
      <c r="DU95" s="849"/>
      <c r="DV95" s="844"/>
      <c r="DW95" s="845"/>
      <c r="DX95" s="845"/>
      <c r="DY95" s="845"/>
      <c r="DZ95" s="846"/>
      <c r="EA95" s="211"/>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4"/>
      <c r="BT96" s="845"/>
      <c r="BU96" s="845"/>
      <c r="BV96" s="845"/>
      <c r="BW96" s="845"/>
      <c r="BX96" s="845"/>
      <c r="BY96" s="845"/>
      <c r="BZ96" s="845"/>
      <c r="CA96" s="845"/>
      <c r="CB96" s="845"/>
      <c r="CC96" s="845"/>
      <c r="CD96" s="845"/>
      <c r="CE96" s="845"/>
      <c r="CF96" s="845"/>
      <c r="CG96" s="850"/>
      <c r="CH96" s="847"/>
      <c r="CI96" s="848"/>
      <c r="CJ96" s="848"/>
      <c r="CK96" s="848"/>
      <c r="CL96" s="849"/>
      <c r="CM96" s="847"/>
      <c r="CN96" s="848"/>
      <c r="CO96" s="848"/>
      <c r="CP96" s="848"/>
      <c r="CQ96" s="849"/>
      <c r="CR96" s="847"/>
      <c r="CS96" s="848"/>
      <c r="CT96" s="848"/>
      <c r="CU96" s="848"/>
      <c r="CV96" s="849"/>
      <c r="CW96" s="847"/>
      <c r="CX96" s="848"/>
      <c r="CY96" s="848"/>
      <c r="CZ96" s="848"/>
      <c r="DA96" s="849"/>
      <c r="DB96" s="847"/>
      <c r="DC96" s="848"/>
      <c r="DD96" s="848"/>
      <c r="DE96" s="848"/>
      <c r="DF96" s="849"/>
      <c r="DG96" s="847"/>
      <c r="DH96" s="848"/>
      <c r="DI96" s="848"/>
      <c r="DJ96" s="848"/>
      <c r="DK96" s="849"/>
      <c r="DL96" s="847"/>
      <c r="DM96" s="848"/>
      <c r="DN96" s="848"/>
      <c r="DO96" s="848"/>
      <c r="DP96" s="849"/>
      <c r="DQ96" s="847"/>
      <c r="DR96" s="848"/>
      <c r="DS96" s="848"/>
      <c r="DT96" s="848"/>
      <c r="DU96" s="849"/>
      <c r="DV96" s="844"/>
      <c r="DW96" s="845"/>
      <c r="DX96" s="845"/>
      <c r="DY96" s="845"/>
      <c r="DZ96" s="846"/>
      <c r="EA96" s="211"/>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4"/>
      <c r="BT97" s="845"/>
      <c r="BU97" s="845"/>
      <c r="BV97" s="845"/>
      <c r="BW97" s="845"/>
      <c r="BX97" s="845"/>
      <c r="BY97" s="845"/>
      <c r="BZ97" s="845"/>
      <c r="CA97" s="845"/>
      <c r="CB97" s="845"/>
      <c r="CC97" s="845"/>
      <c r="CD97" s="845"/>
      <c r="CE97" s="845"/>
      <c r="CF97" s="845"/>
      <c r="CG97" s="850"/>
      <c r="CH97" s="847"/>
      <c r="CI97" s="848"/>
      <c r="CJ97" s="848"/>
      <c r="CK97" s="848"/>
      <c r="CL97" s="849"/>
      <c r="CM97" s="847"/>
      <c r="CN97" s="848"/>
      <c r="CO97" s="848"/>
      <c r="CP97" s="848"/>
      <c r="CQ97" s="849"/>
      <c r="CR97" s="847"/>
      <c r="CS97" s="848"/>
      <c r="CT97" s="848"/>
      <c r="CU97" s="848"/>
      <c r="CV97" s="849"/>
      <c r="CW97" s="847"/>
      <c r="CX97" s="848"/>
      <c r="CY97" s="848"/>
      <c r="CZ97" s="848"/>
      <c r="DA97" s="849"/>
      <c r="DB97" s="847"/>
      <c r="DC97" s="848"/>
      <c r="DD97" s="848"/>
      <c r="DE97" s="848"/>
      <c r="DF97" s="849"/>
      <c r="DG97" s="847"/>
      <c r="DH97" s="848"/>
      <c r="DI97" s="848"/>
      <c r="DJ97" s="848"/>
      <c r="DK97" s="849"/>
      <c r="DL97" s="847"/>
      <c r="DM97" s="848"/>
      <c r="DN97" s="848"/>
      <c r="DO97" s="848"/>
      <c r="DP97" s="849"/>
      <c r="DQ97" s="847"/>
      <c r="DR97" s="848"/>
      <c r="DS97" s="848"/>
      <c r="DT97" s="848"/>
      <c r="DU97" s="849"/>
      <c r="DV97" s="844"/>
      <c r="DW97" s="845"/>
      <c r="DX97" s="845"/>
      <c r="DY97" s="845"/>
      <c r="DZ97" s="846"/>
      <c r="EA97" s="211"/>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4"/>
      <c r="BT98" s="845"/>
      <c r="BU98" s="845"/>
      <c r="BV98" s="845"/>
      <c r="BW98" s="845"/>
      <c r="BX98" s="845"/>
      <c r="BY98" s="845"/>
      <c r="BZ98" s="845"/>
      <c r="CA98" s="845"/>
      <c r="CB98" s="845"/>
      <c r="CC98" s="845"/>
      <c r="CD98" s="845"/>
      <c r="CE98" s="845"/>
      <c r="CF98" s="845"/>
      <c r="CG98" s="850"/>
      <c r="CH98" s="847"/>
      <c r="CI98" s="848"/>
      <c r="CJ98" s="848"/>
      <c r="CK98" s="848"/>
      <c r="CL98" s="849"/>
      <c r="CM98" s="847"/>
      <c r="CN98" s="848"/>
      <c r="CO98" s="848"/>
      <c r="CP98" s="848"/>
      <c r="CQ98" s="849"/>
      <c r="CR98" s="847"/>
      <c r="CS98" s="848"/>
      <c r="CT98" s="848"/>
      <c r="CU98" s="848"/>
      <c r="CV98" s="849"/>
      <c r="CW98" s="847"/>
      <c r="CX98" s="848"/>
      <c r="CY98" s="848"/>
      <c r="CZ98" s="848"/>
      <c r="DA98" s="849"/>
      <c r="DB98" s="847"/>
      <c r="DC98" s="848"/>
      <c r="DD98" s="848"/>
      <c r="DE98" s="848"/>
      <c r="DF98" s="849"/>
      <c r="DG98" s="847"/>
      <c r="DH98" s="848"/>
      <c r="DI98" s="848"/>
      <c r="DJ98" s="848"/>
      <c r="DK98" s="849"/>
      <c r="DL98" s="847"/>
      <c r="DM98" s="848"/>
      <c r="DN98" s="848"/>
      <c r="DO98" s="848"/>
      <c r="DP98" s="849"/>
      <c r="DQ98" s="847"/>
      <c r="DR98" s="848"/>
      <c r="DS98" s="848"/>
      <c r="DT98" s="848"/>
      <c r="DU98" s="849"/>
      <c r="DV98" s="844"/>
      <c r="DW98" s="845"/>
      <c r="DX98" s="845"/>
      <c r="DY98" s="845"/>
      <c r="DZ98" s="846"/>
      <c r="EA98" s="211"/>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4"/>
      <c r="BT99" s="845"/>
      <c r="BU99" s="845"/>
      <c r="BV99" s="845"/>
      <c r="BW99" s="845"/>
      <c r="BX99" s="845"/>
      <c r="BY99" s="845"/>
      <c r="BZ99" s="845"/>
      <c r="CA99" s="845"/>
      <c r="CB99" s="845"/>
      <c r="CC99" s="845"/>
      <c r="CD99" s="845"/>
      <c r="CE99" s="845"/>
      <c r="CF99" s="845"/>
      <c r="CG99" s="850"/>
      <c r="CH99" s="847"/>
      <c r="CI99" s="848"/>
      <c r="CJ99" s="848"/>
      <c r="CK99" s="848"/>
      <c r="CL99" s="849"/>
      <c r="CM99" s="847"/>
      <c r="CN99" s="848"/>
      <c r="CO99" s="848"/>
      <c r="CP99" s="848"/>
      <c r="CQ99" s="849"/>
      <c r="CR99" s="847"/>
      <c r="CS99" s="848"/>
      <c r="CT99" s="848"/>
      <c r="CU99" s="848"/>
      <c r="CV99" s="849"/>
      <c r="CW99" s="847"/>
      <c r="CX99" s="848"/>
      <c r="CY99" s="848"/>
      <c r="CZ99" s="848"/>
      <c r="DA99" s="849"/>
      <c r="DB99" s="847"/>
      <c r="DC99" s="848"/>
      <c r="DD99" s="848"/>
      <c r="DE99" s="848"/>
      <c r="DF99" s="849"/>
      <c r="DG99" s="847"/>
      <c r="DH99" s="848"/>
      <c r="DI99" s="848"/>
      <c r="DJ99" s="848"/>
      <c r="DK99" s="849"/>
      <c r="DL99" s="847"/>
      <c r="DM99" s="848"/>
      <c r="DN99" s="848"/>
      <c r="DO99" s="848"/>
      <c r="DP99" s="849"/>
      <c r="DQ99" s="847"/>
      <c r="DR99" s="848"/>
      <c r="DS99" s="848"/>
      <c r="DT99" s="848"/>
      <c r="DU99" s="849"/>
      <c r="DV99" s="844"/>
      <c r="DW99" s="845"/>
      <c r="DX99" s="845"/>
      <c r="DY99" s="845"/>
      <c r="DZ99" s="846"/>
      <c r="EA99" s="211"/>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4"/>
      <c r="BT100" s="845"/>
      <c r="BU100" s="845"/>
      <c r="BV100" s="845"/>
      <c r="BW100" s="845"/>
      <c r="BX100" s="845"/>
      <c r="BY100" s="845"/>
      <c r="BZ100" s="845"/>
      <c r="CA100" s="845"/>
      <c r="CB100" s="845"/>
      <c r="CC100" s="845"/>
      <c r="CD100" s="845"/>
      <c r="CE100" s="845"/>
      <c r="CF100" s="845"/>
      <c r="CG100" s="850"/>
      <c r="CH100" s="847"/>
      <c r="CI100" s="848"/>
      <c r="CJ100" s="848"/>
      <c r="CK100" s="848"/>
      <c r="CL100" s="849"/>
      <c r="CM100" s="847"/>
      <c r="CN100" s="848"/>
      <c r="CO100" s="848"/>
      <c r="CP100" s="848"/>
      <c r="CQ100" s="849"/>
      <c r="CR100" s="847"/>
      <c r="CS100" s="848"/>
      <c r="CT100" s="848"/>
      <c r="CU100" s="848"/>
      <c r="CV100" s="849"/>
      <c r="CW100" s="847"/>
      <c r="CX100" s="848"/>
      <c r="CY100" s="848"/>
      <c r="CZ100" s="848"/>
      <c r="DA100" s="849"/>
      <c r="DB100" s="847"/>
      <c r="DC100" s="848"/>
      <c r="DD100" s="848"/>
      <c r="DE100" s="848"/>
      <c r="DF100" s="849"/>
      <c r="DG100" s="847"/>
      <c r="DH100" s="848"/>
      <c r="DI100" s="848"/>
      <c r="DJ100" s="848"/>
      <c r="DK100" s="849"/>
      <c r="DL100" s="847"/>
      <c r="DM100" s="848"/>
      <c r="DN100" s="848"/>
      <c r="DO100" s="848"/>
      <c r="DP100" s="849"/>
      <c r="DQ100" s="847"/>
      <c r="DR100" s="848"/>
      <c r="DS100" s="848"/>
      <c r="DT100" s="848"/>
      <c r="DU100" s="849"/>
      <c r="DV100" s="844"/>
      <c r="DW100" s="845"/>
      <c r="DX100" s="845"/>
      <c r="DY100" s="845"/>
      <c r="DZ100" s="846"/>
      <c r="EA100" s="211"/>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4"/>
      <c r="BT101" s="845"/>
      <c r="BU101" s="845"/>
      <c r="BV101" s="845"/>
      <c r="BW101" s="845"/>
      <c r="BX101" s="845"/>
      <c r="BY101" s="845"/>
      <c r="BZ101" s="845"/>
      <c r="CA101" s="845"/>
      <c r="CB101" s="845"/>
      <c r="CC101" s="845"/>
      <c r="CD101" s="845"/>
      <c r="CE101" s="845"/>
      <c r="CF101" s="845"/>
      <c r="CG101" s="850"/>
      <c r="CH101" s="847"/>
      <c r="CI101" s="848"/>
      <c r="CJ101" s="848"/>
      <c r="CK101" s="848"/>
      <c r="CL101" s="849"/>
      <c r="CM101" s="847"/>
      <c r="CN101" s="848"/>
      <c r="CO101" s="848"/>
      <c r="CP101" s="848"/>
      <c r="CQ101" s="849"/>
      <c r="CR101" s="847"/>
      <c r="CS101" s="848"/>
      <c r="CT101" s="848"/>
      <c r="CU101" s="848"/>
      <c r="CV101" s="849"/>
      <c r="CW101" s="847"/>
      <c r="CX101" s="848"/>
      <c r="CY101" s="848"/>
      <c r="CZ101" s="848"/>
      <c r="DA101" s="849"/>
      <c r="DB101" s="847"/>
      <c r="DC101" s="848"/>
      <c r="DD101" s="848"/>
      <c r="DE101" s="848"/>
      <c r="DF101" s="849"/>
      <c r="DG101" s="847"/>
      <c r="DH101" s="848"/>
      <c r="DI101" s="848"/>
      <c r="DJ101" s="848"/>
      <c r="DK101" s="849"/>
      <c r="DL101" s="847"/>
      <c r="DM101" s="848"/>
      <c r="DN101" s="848"/>
      <c r="DO101" s="848"/>
      <c r="DP101" s="849"/>
      <c r="DQ101" s="847"/>
      <c r="DR101" s="848"/>
      <c r="DS101" s="848"/>
      <c r="DT101" s="848"/>
      <c r="DU101" s="849"/>
      <c r="DV101" s="844"/>
      <c r="DW101" s="845"/>
      <c r="DX101" s="845"/>
      <c r="DY101" s="845"/>
      <c r="DZ101" s="846"/>
      <c r="EA101" s="211"/>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381</v>
      </c>
      <c r="BR102" s="776" t="s">
        <v>415</v>
      </c>
      <c r="BS102" s="777"/>
      <c r="BT102" s="777"/>
      <c r="BU102" s="777"/>
      <c r="BV102" s="777"/>
      <c r="BW102" s="777"/>
      <c r="BX102" s="777"/>
      <c r="BY102" s="777"/>
      <c r="BZ102" s="777"/>
      <c r="CA102" s="777"/>
      <c r="CB102" s="777"/>
      <c r="CC102" s="777"/>
      <c r="CD102" s="777"/>
      <c r="CE102" s="777"/>
      <c r="CF102" s="777"/>
      <c r="CG102" s="778"/>
      <c r="CH102" s="872"/>
      <c r="CI102" s="873"/>
      <c r="CJ102" s="873"/>
      <c r="CK102" s="873"/>
      <c r="CL102" s="874"/>
      <c r="CM102" s="872"/>
      <c r="CN102" s="873"/>
      <c r="CO102" s="873"/>
      <c r="CP102" s="873"/>
      <c r="CQ102" s="874"/>
      <c r="CR102" s="875">
        <f>CR7</f>
        <v>10</v>
      </c>
      <c r="CS102" s="837"/>
      <c r="CT102" s="837"/>
      <c r="CU102" s="837"/>
      <c r="CV102" s="876"/>
      <c r="CW102" s="875">
        <f>CW7</f>
        <v>5</v>
      </c>
      <c r="CX102" s="837"/>
      <c r="CY102" s="837"/>
      <c r="CZ102" s="837"/>
      <c r="DA102" s="876"/>
      <c r="DB102" s="875" t="s">
        <v>510</v>
      </c>
      <c r="DC102" s="837"/>
      <c r="DD102" s="837"/>
      <c r="DE102" s="837"/>
      <c r="DF102" s="876"/>
      <c r="DG102" s="875" t="s">
        <v>510</v>
      </c>
      <c r="DH102" s="837"/>
      <c r="DI102" s="837"/>
      <c r="DJ102" s="837"/>
      <c r="DK102" s="876"/>
      <c r="DL102" s="875" t="s">
        <v>510</v>
      </c>
      <c r="DM102" s="837"/>
      <c r="DN102" s="837"/>
      <c r="DO102" s="837"/>
      <c r="DP102" s="876"/>
      <c r="DQ102" s="875" t="s">
        <v>510</v>
      </c>
      <c r="DR102" s="837"/>
      <c r="DS102" s="837"/>
      <c r="DT102" s="837"/>
      <c r="DU102" s="876"/>
      <c r="DV102" s="776"/>
      <c r="DW102" s="777"/>
      <c r="DX102" s="777"/>
      <c r="DY102" s="777"/>
      <c r="DZ102" s="899"/>
      <c r="EA102" s="211"/>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0" t="s">
        <v>416</v>
      </c>
      <c r="BR103" s="900"/>
      <c r="BS103" s="900"/>
      <c r="BT103" s="900"/>
      <c r="BU103" s="900"/>
      <c r="BV103" s="900"/>
      <c r="BW103" s="900"/>
      <c r="BX103" s="900"/>
      <c r="BY103" s="900"/>
      <c r="BZ103" s="900"/>
      <c r="CA103" s="900"/>
      <c r="CB103" s="900"/>
      <c r="CC103" s="900"/>
      <c r="CD103" s="900"/>
      <c r="CE103" s="900"/>
      <c r="CF103" s="900"/>
      <c r="CG103" s="900"/>
      <c r="CH103" s="900"/>
      <c r="CI103" s="900"/>
      <c r="CJ103" s="900"/>
      <c r="CK103" s="900"/>
      <c r="CL103" s="900"/>
      <c r="CM103" s="900"/>
      <c r="CN103" s="900"/>
      <c r="CO103" s="900"/>
      <c r="CP103" s="900"/>
      <c r="CQ103" s="900"/>
      <c r="CR103" s="900"/>
      <c r="CS103" s="900"/>
      <c r="CT103" s="900"/>
      <c r="CU103" s="900"/>
      <c r="CV103" s="900"/>
      <c r="CW103" s="900"/>
      <c r="CX103" s="900"/>
      <c r="CY103" s="900"/>
      <c r="CZ103" s="900"/>
      <c r="DA103" s="900"/>
      <c r="DB103" s="900"/>
      <c r="DC103" s="900"/>
      <c r="DD103" s="900"/>
      <c r="DE103" s="900"/>
      <c r="DF103" s="900"/>
      <c r="DG103" s="900"/>
      <c r="DH103" s="900"/>
      <c r="DI103" s="900"/>
      <c r="DJ103" s="900"/>
      <c r="DK103" s="900"/>
      <c r="DL103" s="900"/>
      <c r="DM103" s="900"/>
      <c r="DN103" s="900"/>
      <c r="DO103" s="900"/>
      <c r="DP103" s="900"/>
      <c r="DQ103" s="900"/>
      <c r="DR103" s="900"/>
      <c r="DS103" s="900"/>
      <c r="DT103" s="900"/>
      <c r="DU103" s="900"/>
      <c r="DV103" s="900"/>
      <c r="DW103" s="900"/>
      <c r="DX103" s="900"/>
      <c r="DY103" s="900"/>
      <c r="DZ103" s="900"/>
      <c r="EA103" s="211"/>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1" t="s">
        <v>417</v>
      </c>
      <c r="BR104" s="901"/>
      <c r="BS104" s="901"/>
      <c r="BT104" s="901"/>
      <c r="BU104" s="901"/>
      <c r="BV104" s="901"/>
      <c r="BW104" s="901"/>
      <c r="BX104" s="901"/>
      <c r="BY104" s="901"/>
      <c r="BZ104" s="901"/>
      <c r="CA104" s="901"/>
      <c r="CB104" s="901"/>
      <c r="CC104" s="901"/>
      <c r="CD104" s="901"/>
      <c r="CE104" s="901"/>
      <c r="CF104" s="901"/>
      <c r="CG104" s="901"/>
      <c r="CH104" s="901"/>
      <c r="CI104" s="901"/>
      <c r="CJ104" s="901"/>
      <c r="CK104" s="901"/>
      <c r="CL104" s="901"/>
      <c r="CM104" s="901"/>
      <c r="CN104" s="901"/>
      <c r="CO104" s="901"/>
      <c r="CP104" s="901"/>
      <c r="CQ104" s="901"/>
      <c r="CR104" s="901"/>
      <c r="CS104" s="901"/>
      <c r="CT104" s="901"/>
      <c r="CU104" s="901"/>
      <c r="CV104" s="901"/>
      <c r="CW104" s="901"/>
      <c r="CX104" s="901"/>
      <c r="CY104" s="901"/>
      <c r="CZ104" s="901"/>
      <c r="DA104" s="901"/>
      <c r="DB104" s="901"/>
      <c r="DC104" s="901"/>
      <c r="DD104" s="901"/>
      <c r="DE104" s="901"/>
      <c r="DF104" s="901"/>
      <c r="DG104" s="901"/>
      <c r="DH104" s="901"/>
      <c r="DI104" s="901"/>
      <c r="DJ104" s="901"/>
      <c r="DK104" s="901"/>
      <c r="DL104" s="901"/>
      <c r="DM104" s="901"/>
      <c r="DN104" s="901"/>
      <c r="DO104" s="901"/>
      <c r="DP104" s="901"/>
      <c r="DQ104" s="901"/>
      <c r="DR104" s="901"/>
      <c r="DS104" s="901"/>
      <c r="DT104" s="901"/>
      <c r="DU104" s="901"/>
      <c r="DV104" s="901"/>
      <c r="DW104" s="901"/>
      <c r="DX104" s="901"/>
      <c r="DY104" s="901"/>
      <c r="DZ104" s="901"/>
      <c r="EA104" s="211"/>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1"/>
      <c r="BR105" s="211"/>
      <c r="BS105" s="211"/>
      <c r="BT105" s="211"/>
      <c r="BU105" s="211"/>
      <c r="BV105" s="211"/>
      <c r="BW105" s="211"/>
      <c r="BX105" s="211"/>
      <c r="BY105" s="211"/>
      <c r="BZ105" s="211"/>
      <c r="CA105" s="211"/>
      <c r="CB105" s="211"/>
      <c r="CC105" s="211"/>
      <c r="CD105" s="211"/>
      <c r="CE105" s="211"/>
      <c r="CF105" s="211"/>
      <c r="CG105" s="211"/>
      <c r="CH105" s="211"/>
      <c r="CI105" s="211"/>
      <c r="CJ105" s="211"/>
      <c r="CK105" s="211"/>
      <c r="CL105" s="211"/>
      <c r="CM105" s="211"/>
      <c r="CN105" s="211"/>
      <c r="CO105" s="211"/>
      <c r="CP105" s="211"/>
      <c r="CQ105" s="211"/>
      <c r="CR105" s="211"/>
      <c r="CS105" s="211"/>
      <c r="CT105" s="211"/>
      <c r="CU105" s="211"/>
      <c r="CV105" s="211"/>
      <c r="CW105" s="211"/>
      <c r="CX105" s="211"/>
      <c r="CY105" s="211"/>
      <c r="CZ105" s="211"/>
      <c r="DA105" s="211"/>
      <c r="DB105" s="211"/>
      <c r="DC105" s="211"/>
      <c r="DD105" s="211"/>
      <c r="DE105" s="211"/>
      <c r="DF105" s="211"/>
      <c r="DG105" s="211"/>
      <c r="DH105" s="211"/>
      <c r="DI105" s="211"/>
      <c r="DJ105" s="211"/>
      <c r="DK105" s="211"/>
      <c r="DL105" s="211"/>
      <c r="DM105" s="211"/>
      <c r="DN105" s="211"/>
      <c r="DO105" s="211"/>
      <c r="DP105" s="211"/>
      <c r="DQ105" s="211"/>
      <c r="DR105" s="211"/>
      <c r="DS105" s="211"/>
      <c r="DT105" s="211"/>
      <c r="DU105" s="211"/>
      <c r="DV105" s="211"/>
      <c r="DW105" s="211"/>
      <c r="DX105" s="211"/>
      <c r="DY105" s="211"/>
      <c r="DZ105" s="211"/>
      <c r="EA105" s="211"/>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1"/>
      <c r="BR106" s="211"/>
      <c r="BS106" s="211"/>
      <c r="BT106" s="211"/>
      <c r="BU106" s="211"/>
      <c r="BV106" s="211"/>
      <c r="BW106" s="211"/>
      <c r="BX106" s="211"/>
      <c r="BY106" s="211"/>
      <c r="BZ106" s="211"/>
      <c r="CA106" s="211"/>
      <c r="CB106" s="211"/>
      <c r="CC106" s="211"/>
      <c r="CD106" s="211"/>
      <c r="CE106" s="211"/>
      <c r="CF106" s="211"/>
      <c r="CG106" s="211"/>
      <c r="CH106" s="211"/>
      <c r="CI106" s="211"/>
      <c r="CJ106" s="211"/>
      <c r="CK106" s="211"/>
      <c r="CL106" s="211"/>
      <c r="CM106" s="211"/>
      <c r="CN106" s="211"/>
      <c r="CO106" s="211"/>
      <c r="CP106" s="211"/>
      <c r="CQ106" s="211"/>
      <c r="CR106" s="211"/>
      <c r="CS106" s="211"/>
      <c r="CT106" s="211"/>
      <c r="CU106" s="211"/>
      <c r="CV106" s="211"/>
      <c r="CW106" s="211"/>
      <c r="CX106" s="211"/>
      <c r="CY106" s="211"/>
      <c r="CZ106" s="211"/>
      <c r="DA106" s="211"/>
      <c r="DB106" s="211"/>
      <c r="DC106" s="211"/>
      <c r="DD106" s="211"/>
      <c r="DE106" s="211"/>
      <c r="DF106" s="211"/>
      <c r="DG106" s="211"/>
      <c r="DH106" s="211"/>
      <c r="DI106" s="211"/>
      <c r="DJ106" s="211"/>
      <c r="DK106" s="211"/>
      <c r="DL106" s="211"/>
      <c r="DM106" s="211"/>
      <c r="DN106" s="211"/>
      <c r="DO106" s="211"/>
      <c r="DP106" s="211"/>
      <c r="DQ106" s="211"/>
      <c r="DR106" s="211"/>
      <c r="DS106" s="211"/>
      <c r="DT106" s="211"/>
      <c r="DU106" s="211"/>
      <c r="DV106" s="211"/>
      <c r="DW106" s="211"/>
      <c r="DX106" s="211"/>
      <c r="DY106" s="211"/>
      <c r="DZ106" s="211"/>
      <c r="EA106" s="211"/>
    </row>
    <row r="107" spans="1:131" s="211" customFormat="1" ht="26.25" customHeight="1" thickBot="1">
      <c r="A107" s="231" t="s">
        <v>418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1" customFormat="1" ht="26.25" customHeight="1">
      <c r="A108" s="902" t="s">
        <v>420</v>
      </c>
      <c r="B108" s="903"/>
      <c r="C108" s="903"/>
      <c r="D108" s="903"/>
      <c r="E108" s="903"/>
      <c r="F108" s="903"/>
      <c r="G108" s="903"/>
      <c r="H108" s="903"/>
      <c r="I108" s="903"/>
      <c r="J108" s="903"/>
      <c r="K108" s="903"/>
      <c r="L108" s="903"/>
      <c r="M108" s="903"/>
      <c r="N108" s="903"/>
      <c r="O108" s="903"/>
      <c r="P108" s="903"/>
      <c r="Q108" s="903"/>
      <c r="R108" s="903"/>
      <c r="S108" s="903"/>
      <c r="T108" s="903"/>
      <c r="U108" s="903"/>
      <c r="V108" s="903"/>
      <c r="W108" s="903"/>
      <c r="X108" s="903"/>
      <c r="Y108" s="903"/>
      <c r="Z108" s="903"/>
      <c r="AA108" s="903"/>
      <c r="AB108" s="903"/>
      <c r="AC108" s="903"/>
      <c r="AD108" s="903"/>
      <c r="AE108" s="903"/>
      <c r="AF108" s="903"/>
      <c r="AG108" s="903"/>
      <c r="AH108" s="903"/>
      <c r="AI108" s="903"/>
      <c r="AJ108" s="903"/>
      <c r="AK108" s="903"/>
      <c r="AL108" s="903"/>
      <c r="AM108" s="903"/>
      <c r="AN108" s="903"/>
      <c r="AO108" s="903"/>
      <c r="AP108" s="903"/>
      <c r="AQ108" s="903"/>
      <c r="AR108" s="903"/>
      <c r="AS108" s="903"/>
      <c r="AT108" s="904"/>
      <c r="AU108" s="902" t="s">
        <v>421</v>
      </c>
      <c r="AV108" s="903"/>
      <c r="AW108" s="903"/>
      <c r="AX108" s="903"/>
      <c r="AY108" s="903"/>
      <c r="AZ108" s="903"/>
      <c r="BA108" s="903"/>
      <c r="BB108" s="903"/>
      <c r="BC108" s="903"/>
      <c r="BD108" s="903"/>
      <c r="BE108" s="903"/>
      <c r="BF108" s="903"/>
      <c r="BG108" s="903"/>
      <c r="BH108" s="903"/>
      <c r="BI108" s="903"/>
      <c r="BJ108" s="903"/>
      <c r="BK108" s="903"/>
      <c r="BL108" s="903"/>
      <c r="BM108" s="903"/>
      <c r="BN108" s="903"/>
      <c r="BO108" s="903"/>
      <c r="BP108" s="903"/>
      <c r="BQ108" s="903"/>
      <c r="BR108" s="903"/>
      <c r="BS108" s="903"/>
      <c r="BT108" s="903"/>
      <c r="BU108" s="903"/>
      <c r="BV108" s="903"/>
      <c r="BW108" s="903"/>
      <c r="BX108" s="903"/>
      <c r="BY108" s="903"/>
      <c r="BZ108" s="903"/>
      <c r="CA108" s="903"/>
      <c r="CB108" s="903"/>
      <c r="CC108" s="903"/>
      <c r="CD108" s="903"/>
      <c r="CE108" s="903"/>
      <c r="CF108" s="903"/>
      <c r="CG108" s="903"/>
      <c r="CH108" s="903"/>
      <c r="CI108" s="903"/>
      <c r="CJ108" s="903"/>
      <c r="CK108" s="903"/>
      <c r="CL108" s="903"/>
      <c r="CM108" s="903"/>
      <c r="CN108" s="903"/>
      <c r="CO108" s="903"/>
      <c r="CP108" s="903"/>
      <c r="CQ108" s="903"/>
      <c r="CR108" s="903"/>
      <c r="CS108" s="903"/>
      <c r="CT108" s="903"/>
      <c r="CU108" s="903"/>
      <c r="CV108" s="903"/>
      <c r="CW108" s="903"/>
      <c r="CX108" s="903"/>
      <c r="CY108" s="903"/>
      <c r="CZ108" s="903"/>
      <c r="DA108" s="903"/>
      <c r="DB108" s="903"/>
      <c r="DC108" s="903"/>
      <c r="DD108" s="903"/>
      <c r="DE108" s="903"/>
      <c r="DF108" s="903"/>
      <c r="DG108" s="903"/>
      <c r="DH108" s="903"/>
      <c r="DI108" s="903"/>
      <c r="DJ108" s="903"/>
      <c r="DK108" s="903"/>
      <c r="DL108" s="903"/>
      <c r="DM108" s="903"/>
      <c r="DN108" s="903"/>
      <c r="DO108" s="903"/>
      <c r="DP108" s="903"/>
      <c r="DQ108" s="903"/>
      <c r="DR108" s="903"/>
      <c r="DS108" s="903"/>
      <c r="DT108" s="903"/>
      <c r="DU108" s="903"/>
      <c r="DV108" s="903"/>
      <c r="DW108" s="903"/>
      <c r="DX108" s="903"/>
      <c r="DY108" s="903"/>
      <c r="DZ108" s="904"/>
    </row>
    <row r="109" spans="1:131" s="211" customFormat="1" ht="26.25" customHeight="1">
      <c r="A109" s="897" t="s">
        <v>422</v>
      </c>
      <c r="B109" s="878"/>
      <c r="C109" s="878"/>
      <c r="D109" s="878"/>
      <c r="E109" s="878"/>
      <c r="F109" s="878"/>
      <c r="G109" s="878"/>
      <c r="H109" s="878"/>
      <c r="I109" s="878"/>
      <c r="J109" s="878"/>
      <c r="K109" s="878"/>
      <c r="L109" s="878"/>
      <c r="M109" s="878"/>
      <c r="N109" s="878"/>
      <c r="O109" s="878"/>
      <c r="P109" s="878"/>
      <c r="Q109" s="878"/>
      <c r="R109" s="878"/>
      <c r="S109" s="878"/>
      <c r="T109" s="878"/>
      <c r="U109" s="878"/>
      <c r="V109" s="878"/>
      <c r="W109" s="878"/>
      <c r="X109" s="878"/>
      <c r="Y109" s="878"/>
      <c r="Z109" s="879"/>
      <c r="AA109" s="877" t="s">
        <v>423</v>
      </c>
      <c r="AB109" s="878"/>
      <c r="AC109" s="878"/>
      <c r="AD109" s="878"/>
      <c r="AE109" s="879"/>
      <c r="AF109" s="877" t="s">
        <v>300</v>
      </c>
      <c r="AG109" s="878"/>
      <c r="AH109" s="878"/>
      <c r="AI109" s="878"/>
      <c r="AJ109" s="879"/>
      <c r="AK109" s="877" t="s">
        <v>299</v>
      </c>
      <c r="AL109" s="878"/>
      <c r="AM109" s="878"/>
      <c r="AN109" s="878"/>
      <c r="AO109" s="879"/>
      <c r="AP109" s="877" t="s">
        <v>424</v>
      </c>
      <c r="AQ109" s="878"/>
      <c r="AR109" s="878"/>
      <c r="AS109" s="878"/>
      <c r="AT109" s="880"/>
      <c r="AU109" s="897" t="s">
        <v>422</v>
      </c>
      <c r="AV109" s="878"/>
      <c r="AW109" s="878"/>
      <c r="AX109" s="878"/>
      <c r="AY109" s="878"/>
      <c r="AZ109" s="878"/>
      <c r="BA109" s="878"/>
      <c r="BB109" s="878"/>
      <c r="BC109" s="878"/>
      <c r="BD109" s="878"/>
      <c r="BE109" s="878"/>
      <c r="BF109" s="878"/>
      <c r="BG109" s="878"/>
      <c r="BH109" s="878"/>
      <c r="BI109" s="878"/>
      <c r="BJ109" s="878"/>
      <c r="BK109" s="878"/>
      <c r="BL109" s="878"/>
      <c r="BM109" s="878"/>
      <c r="BN109" s="878"/>
      <c r="BO109" s="878"/>
      <c r="BP109" s="879"/>
      <c r="BQ109" s="877" t="s">
        <v>423</v>
      </c>
      <c r="BR109" s="878"/>
      <c r="BS109" s="878"/>
      <c r="BT109" s="878"/>
      <c r="BU109" s="879"/>
      <c r="BV109" s="877" t="s">
        <v>300</v>
      </c>
      <c r="BW109" s="878"/>
      <c r="BX109" s="878"/>
      <c r="BY109" s="878"/>
      <c r="BZ109" s="879"/>
      <c r="CA109" s="877" t="s">
        <v>299</v>
      </c>
      <c r="CB109" s="878"/>
      <c r="CC109" s="878"/>
      <c r="CD109" s="878"/>
      <c r="CE109" s="879"/>
      <c r="CF109" s="898" t="s">
        <v>424</v>
      </c>
      <c r="CG109" s="898"/>
      <c r="CH109" s="898"/>
      <c r="CI109" s="898"/>
      <c r="CJ109" s="898"/>
      <c r="CK109" s="877" t="s">
        <v>425</v>
      </c>
      <c r="CL109" s="878"/>
      <c r="CM109" s="878"/>
      <c r="CN109" s="878"/>
      <c r="CO109" s="878"/>
      <c r="CP109" s="878"/>
      <c r="CQ109" s="878"/>
      <c r="CR109" s="878"/>
      <c r="CS109" s="878"/>
      <c r="CT109" s="878"/>
      <c r="CU109" s="878"/>
      <c r="CV109" s="878"/>
      <c r="CW109" s="878"/>
      <c r="CX109" s="878"/>
      <c r="CY109" s="878"/>
      <c r="CZ109" s="878"/>
      <c r="DA109" s="878"/>
      <c r="DB109" s="878"/>
      <c r="DC109" s="878"/>
      <c r="DD109" s="878"/>
      <c r="DE109" s="878"/>
      <c r="DF109" s="879"/>
      <c r="DG109" s="877" t="s">
        <v>423</v>
      </c>
      <c r="DH109" s="878"/>
      <c r="DI109" s="878"/>
      <c r="DJ109" s="878"/>
      <c r="DK109" s="879"/>
      <c r="DL109" s="877" t="s">
        <v>300</v>
      </c>
      <c r="DM109" s="878"/>
      <c r="DN109" s="878"/>
      <c r="DO109" s="878"/>
      <c r="DP109" s="879"/>
      <c r="DQ109" s="877" t="s">
        <v>299</v>
      </c>
      <c r="DR109" s="878"/>
      <c r="DS109" s="878"/>
      <c r="DT109" s="878"/>
      <c r="DU109" s="879"/>
      <c r="DV109" s="877" t="s">
        <v>424</v>
      </c>
      <c r="DW109" s="878"/>
      <c r="DX109" s="878"/>
      <c r="DY109" s="878"/>
      <c r="DZ109" s="880"/>
    </row>
    <row r="110" spans="1:131" s="211" customFormat="1" ht="26.25" customHeight="1">
      <c r="A110" s="881" t="s">
        <v>426</v>
      </c>
      <c r="B110" s="882"/>
      <c r="C110" s="882"/>
      <c r="D110" s="882"/>
      <c r="E110" s="882"/>
      <c r="F110" s="882"/>
      <c r="G110" s="882"/>
      <c r="H110" s="882"/>
      <c r="I110" s="882"/>
      <c r="J110" s="882"/>
      <c r="K110" s="882"/>
      <c r="L110" s="882"/>
      <c r="M110" s="882"/>
      <c r="N110" s="882"/>
      <c r="O110" s="882"/>
      <c r="P110" s="882"/>
      <c r="Q110" s="882"/>
      <c r="R110" s="882"/>
      <c r="S110" s="882"/>
      <c r="T110" s="882"/>
      <c r="U110" s="882"/>
      <c r="V110" s="882"/>
      <c r="W110" s="882"/>
      <c r="X110" s="882"/>
      <c r="Y110" s="882"/>
      <c r="Z110" s="883"/>
      <c r="AA110" s="884">
        <v>514821</v>
      </c>
      <c r="AB110" s="885"/>
      <c r="AC110" s="885"/>
      <c r="AD110" s="885"/>
      <c r="AE110" s="886"/>
      <c r="AF110" s="887">
        <v>535837</v>
      </c>
      <c r="AG110" s="885"/>
      <c r="AH110" s="885"/>
      <c r="AI110" s="885"/>
      <c r="AJ110" s="886"/>
      <c r="AK110" s="887">
        <v>479813</v>
      </c>
      <c r="AL110" s="885"/>
      <c r="AM110" s="885"/>
      <c r="AN110" s="885"/>
      <c r="AO110" s="886"/>
      <c r="AP110" s="888">
        <v>23</v>
      </c>
      <c r="AQ110" s="889"/>
      <c r="AR110" s="889"/>
      <c r="AS110" s="889"/>
      <c r="AT110" s="890"/>
      <c r="AU110" s="891" t="s">
        <v>67</v>
      </c>
      <c r="AV110" s="892"/>
      <c r="AW110" s="892"/>
      <c r="AX110" s="892"/>
      <c r="AY110" s="892"/>
      <c r="AZ110" s="914" t="s">
        <v>427</v>
      </c>
      <c r="BA110" s="882"/>
      <c r="BB110" s="882"/>
      <c r="BC110" s="882"/>
      <c r="BD110" s="882"/>
      <c r="BE110" s="882"/>
      <c r="BF110" s="882"/>
      <c r="BG110" s="882"/>
      <c r="BH110" s="882"/>
      <c r="BI110" s="882"/>
      <c r="BJ110" s="882"/>
      <c r="BK110" s="882"/>
      <c r="BL110" s="882"/>
      <c r="BM110" s="882"/>
      <c r="BN110" s="882"/>
      <c r="BO110" s="882"/>
      <c r="BP110" s="883"/>
      <c r="BQ110" s="915">
        <v>3864100</v>
      </c>
      <c r="BR110" s="916"/>
      <c r="BS110" s="916"/>
      <c r="BT110" s="916"/>
      <c r="BU110" s="916"/>
      <c r="BV110" s="916">
        <v>3764893</v>
      </c>
      <c r="BW110" s="916"/>
      <c r="BX110" s="916"/>
      <c r="BY110" s="916"/>
      <c r="BZ110" s="916"/>
      <c r="CA110" s="916">
        <v>3801721</v>
      </c>
      <c r="CB110" s="916"/>
      <c r="CC110" s="916"/>
      <c r="CD110" s="916"/>
      <c r="CE110" s="916"/>
      <c r="CF110" s="929">
        <v>181.9</v>
      </c>
      <c r="CG110" s="930"/>
      <c r="CH110" s="930"/>
      <c r="CI110" s="930"/>
      <c r="CJ110" s="930"/>
      <c r="CK110" s="931" t="s">
        <v>428</v>
      </c>
      <c r="CL110" s="932"/>
      <c r="CM110" s="914" t="s">
        <v>429</v>
      </c>
      <c r="CN110" s="882"/>
      <c r="CO110" s="882"/>
      <c r="CP110" s="882"/>
      <c r="CQ110" s="882"/>
      <c r="CR110" s="882"/>
      <c r="CS110" s="882"/>
      <c r="CT110" s="882"/>
      <c r="CU110" s="882"/>
      <c r="CV110" s="882"/>
      <c r="CW110" s="882"/>
      <c r="CX110" s="882"/>
      <c r="CY110" s="882"/>
      <c r="CZ110" s="882"/>
      <c r="DA110" s="882"/>
      <c r="DB110" s="882"/>
      <c r="DC110" s="882"/>
      <c r="DD110" s="882"/>
      <c r="DE110" s="882"/>
      <c r="DF110" s="883"/>
      <c r="DG110" s="915" t="s">
        <v>430</v>
      </c>
      <c r="DH110" s="916"/>
      <c r="DI110" s="916"/>
      <c r="DJ110" s="916"/>
      <c r="DK110" s="916"/>
      <c r="DL110" s="916" t="s">
        <v>430</v>
      </c>
      <c r="DM110" s="916"/>
      <c r="DN110" s="916"/>
      <c r="DO110" s="916"/>
      <c r="DP110" s="916"/>
      <c r="DQ110" s="916" t="s">
        <v>430</v>
      </c>
      <c r="DR110" s="916"/>
      <c r="DS110" s="916"/>
      <c r="DT110" s="916"/>
      <c r="DU110" s="916"/>
      <c r="DV110" s="917" t="s">
        <v>431</v>
      </c>
      <c r="DW110" s="917"/>
      <c r="DX110" s="917"/>
      <c r="DY110" s="917"/>
      <c r="DZ110" s="918"/>
    </row>
    <row r="111" spans="1:131" s="211" customFormat="1" ht="26.25" customHeight="1">
      <c r="A111" s="919" t="s">
        <v>432</v>
      </c>
      <c r="B111" s="920"/>
      <c r="C111" s="920"/>
      <c r="D111" s="920"/>
      <c r="E111" s="920"/>
      <c r="F111" s="920"/>
      <c r="G111" s="920"/>
      <c r="H111" s="920"/>
      <c r="I111" s="920"/>
      <c r="J111" s="920"/>
      <c r="K111" s="920"/>
      <c r="L111" s="920"/>
      <c r="M111" s="920"/>
      <c r="N111" s="920"/>
      <c r="O111" s="920"/>
      <c r="P111" s="920"/>
      <c r="Q111" s="920"/>
      <c r="R111" s="920"/>
      <c r="S111" s="920"/>
      <c r="T111" s="920"/>
      <c r="U111" s="920"/>
      <c r="V111" s="920"/>
      <c r="W111" s="920"/>
      <c r="X111" s="920"/>
      <c r="Y111" s="920"/>
      <c r="Z111" s="921"/>
      <c r="AA111" s="922" t="s">
        <v>433</v>
      </c>
      <c r="AB111" s="923"/>
      <c r="AC111" s="923"/>
      <c r="AD111" s="923"/>
      <c r="AE111" s="924"/>
      <c r="AF111" s="925" t="s">
        <v>430</v>
      </c>
      <c r="AG111" s="923"/>
      <c r="AH111" s="923"/>
      <c r="AI111" s="923"/>
      <c r="AJ111" s="924"/>
      <c r="AK111" s="925" t="s">
        <v>433</v>
      </c>
      <c r="AL111" s="923"/>
      <c r="AM111" s="923"/>
      <c r="AN111" s="923"/>
      <c r="AO111" s="924"/>
      <c r="AP111" s="926" t="s">
        <v>433</v>
      </c>
      <c r="AQ111" s="927"/>
      <c r="AR111" s="927"/>
      <c r="AS111" s="927"/>
      <c r="AT111" s="928"/>
      <c r="AU111" s="893"/>
      <c r="AV111" s="894"/>
      <c r="AW111" s="894"/>
      <c r="AX111" s="894"/>
      <c r="AY111" s="894"/>
      <c r="AZ111" s="907" t="s">
        <v>434</v>
      </c>
      <c r="BA111" s="908"/>
      <c r="BB111" s="908"/>
      <c r="BC111" s="908"/>
      <c r="BD111" s="908"/>
      <c r="BE111" s="908"/>
      <c r="BF111" s="908"/>
      <c r="BG111" s="908"/>
      <c r="BH111" s="908"/>
      <c r="BI111" s="908"/>
      <c r="BJ111" s="908"/>
      <c r="BK111" s="908"/>
      <c r="BL111" s="908"/>
      <c r="BM111" s="908"/>
      <c r="BN111" s="908"/>
      <c r="BO111" s="908"/>
      <c r="BP111" s="909"/>
      <c r="BQ111" s="910" t="s">
        <v>433</v>
      </c>
      <c r="BR111" s="911"/>
      <c r="BS111" s="911"/>
      <c r="BT111" s="911"/>
      <c r="BU111" s="911"/>
      <c r="BV111" s="911">
        <v>48000</v>
      </c>
      <c r="BW111" s="911"/>
      <c r="BX111" s="911"/>
      <c r="BY111" s="911"/>
      <c r="BZ111" s="911"/>
      <c r="CA111" s="911">
        <v>46000</v>
      </c>
      <c r="CB111" s="911"/>
      <c r="CC111" s="911"/>
      <c r="CD111" s="911"/>
      <c r="CE111" s="911"/>
      <c r="CF111" s="905">
        <v>2.2000000000000002</v>
      </c>
      <c r="CG111" s="906"/>
      <c r="CH111" s="906"/>
      <c r="CI111" s="906"/>
      <c r="CJ111" s="906"/>
      <c r="CK111" s="933"/>
      <c r="CL111" s="934"/>
      <c r="CM111" s="907" t="s">
        <v>435</v>
      </c>
      <c r="CN111" s="908"/>
      <c r="CO111" s="908"/>
      <c r="CP111" s="908"/>
      <c r="CQ111" s="908"/>
      <c r="CR111" s="908"/>
      <c r="CS111" s="908"/>
      <c r="CT111" s="908"/>
      <c r="CU111" s="908"/>
      <c r="CV111" s="908"/>
      <c r="CW111" s="908"/>
      <c r="CX111" s="908"/>
      <c r="CY111" s="908"/>
      <c r="CZ111" s="908"/>
      <c r="DA111" s="908"/>
      <c r="DB111" s="908"/>
      <c r="DC111" s="908"/>
      <c r="DD111" s="908"/>
      <c r="DE111" s="908"/>
      <c r="DF111" s="909"/>
      <c r="DG111" s="910" t="s">
        <v>430</v>
      </c>
      <c r="DH111" s="911"/>
      <c r="DI111" s="911"/>
      <c r="DJ111" s="911"/>
      <c r="DK111" s="911"/>
      <c r="DL111" s="911" t="s">
        <v>430</v>
      </c>
      <c r="DM111" s="911"/>
      <c r="DN111" s="911"/>
      <c r="DO111" s="911"/>
      <c r="DP111" s="911"/>
      <c r="DQ111" s="911" t="s">
        <v>430</v>
      </c>
      <c r="DR111" s="911"/>
      <c r="DS111" s="911"/>
      <c r="DT111" s="911"/>
      <c r="DU111" s="911"/>
      <c r="DV111" s="912" t="s">
        <v>430</v>
      </c>
      <c r="DW111" s="912"/>
      <c r="DX111" s="912"/>
      <c r="DY111" s="912"/>
      <c r="DZ111" s="913"/>
    </row>
    <row r="112" spans="1:131" s="211" customFormat="1" ht="26.25" customHeight="1">
      <c r="A112" s="937" t="s">
        <v>436</v>
      </c>
      <c r="B112" s="938"/>
      <c r="C112" s="908" t="s">
        <v>437</v>
      </c>
      <c r="D112" s="908"/>
      <c r="E112" s="908"/>
      <c r="F112" s="908"/>
      <c r="G112" s="908"/>
      <c r="H112" s="908"/>
      <c r="I112" s="908"/>
      <c r="J112" s="908"/>
      <c r="K112" s="908"/>
      <c r="L112" s="908"/>
      <c r="M112" s="908"/>
      <c r="N112" s="908"/>
      <c r="O112" s="908"/>
      <c r="P112" s="908"/>
      <c r="Q112" s="908"/>
      <c r="R112" s="908"/>
      <c r="S112" s="908"/>
      <c r="T112" s="908"/>
      <c r="U112" s="908"/>
      <c r="V112" s="908"/>
      <c r="W112" s="908"/>
      <c r="X112" s="908"/>
      <c r="Y112" s="908"/>
      <c r="Z112" s="909"/>
      <c r="AA112" s="943" t="s">
        <v>431</v>
      </c>
      <c r="AB112" s="944"/>
      <c r="AC112" s="944"/>
      <c r="AD112" s="944"/>
      <c r="AE112" s="945"/>
      <c r="AF112" s="946" t="s">
        <v>433</v>
      </c>
      <c r="AG112" s="944"/>
      <c r="AH112" s="944"/>
      <c r="AI112" s="944"/>
      <c r="AJ112" s="945"/>
      <c r="AK112" s="946" t="s">
        <v>430</v>
      </c>
      <c r="AL112" s="944"/>
      <c r="AM112" s="944"/>
      <c r="AN112" s="944"/>
      <c r="AO112" s="945"/>
      <c r="AP112" s="947" t="s">
        <v>433</v>
      </c>
      <c r="AQ112" s="948"/>
      <c r="AR112" s="948"/>
      <c r="AS112" s="948"/>
      <c r="AT112" s="949"/>
      <c r="AU112" s="893"/>
      <c r="AV112" s="894"/>
      <c r="AW112" s="894"/>
      <c r="AX112" s="894"/>
      <c r="AY112" s="894"/>
      <c r="AZ112" s="907" t="s">
        <v>438</v>
      </c>
      <c r="BA112" s="908"/>
      <c r="BB112" s="908"/>
      <c r="BC112" s="908"/>
      <c r="BD112" s="908"/>
      <c r="BE112" s="908"/>
      <c r="BF112" s="908"/>
      <c r="BG112" s="908"/>
      <c r="BH112" s="908"/>
      <c r="BI112" s="908"/>
      <c r="BJ112" s="908"/>
      <c r="BK112" s="908"/>
      <c r="BL112" s="908"/>
      <c r="BM112" s="908"/>
      <c r="BN112" s="908"/>
      <c r="BO112" s="908"/>
      <c r="BP112" s="909"/>
      <c r="BQ112" s="910">
        <v>3506983</v>
      </c>
      <c r="BR112" s="911"/>
      <c r="BS112" s="911"/>
      <c r="BT112" s="911"/>
      <c r="BU112" s="911"/>
      <c r="BV112" s="911">
        <v>3409893</v>
      </c>
      <c r="BW112" s="911"/>
      <c r="BX112" s="911"/>
      <c r="BY112" s="911"/>
      <c r="BZ112" s="911"/>
      <c r="CA112" s="911">
        <v>3380930</v>
      </c>
      <c r="CB112" s="911"/>
      <c r="CC112" s="911"/>
      <c r="CD112" s="911"/>
      <c r="CE112" s="911"/>
      <c r="CF112" s="905">
        <v>161.80000000000001</v>
      </c>
      <c r="CG112" s="906"/>
      <c r="CH112" s="906"/>
      <c r="CI112" s="906"/>
      <c r="CJ112" s="906"/>
      <c r="CK112" s="933"/>
      <c r="CL112" s="934"/>
      <c r="CM112" s="907" t="s">
        <v>439</v>
      </c>
      <c r="CN112" s="908"/>
      <c r="CO112" s="908"/>
      <c r="CP112" s="908"/>
      <c r="CQ112" s="908"/>
      <c r="CR112" s="908"/>
      <c r="CS112" s="908"/>
      <c r="CT112" s="908"/>
      <c r="CU112" s="908"/>
      <c r="CV112" s="908"/>
      <c r="CW112" s="908"/>
      <c r="CX112" s="908"/>
      <c r="CY112" s="908"/>
      <c r="CZ112" s="908"/>
      <c r="DA112" s="908"/>
      <c r="DB112" s="908"/>
      <c r="DC112" s="908"/>
      <c r="DD112" s="908"/>
      <c r="DE112" s="908"/>
      <c r="DF112" s="909"/>
      <c r="DG112" s="910" t="s">
        <v>440</v>
      </c>
      <c r="DH112" s="911"/>
      <c r="DI112" s="911"/>
      <c r="DJ112" s="911"/>
      <c r="DK112" s="911"/>
      <c r="DL112" s="911" t="s">
        <v>430</v>
      </c>
      <c r="DM112" s="911"/>
      <c r="DN112" s="911"/>
      <c r="DO112" s="911"/>
      <c r="DP112" s="911"/>
      <c r="DQ112" s="911" t="s">
        <v>430</v>
      </c>
      <c r="DR112" s="911"/>
      <c r="DS112" s="911"/>
      <c r="DT112" s="911"/>
      <c r="DU112" s="911"/>
      <c r="DV112" s="912" t="s">
        <v>441</v>
      </c>
      <c r="DW112" s="912"/>
      <c r="DX112" s="912"/>
      <c r="DY112" s="912"/>
      <c r="DZ112" s="913"/>
    </row>
    <row r="113" spans="1:130" s="211" customFormat="1" ht="26.25" customHeight="1">
      <c r="A113" s="939"/>
      <c r="B113" s="940"/>
      <c r="C113" s="908" t="s">
        <v>442</v>
      </c>
      <c r="D113" s="908"/>
      <c r="E113" s="908"/>
      <c r="F113" s="908"/>
      <c r="G113" s="908"/>
      <c r="H113" s="908"/>
      <c r="I113" s="908"/>
      <c r="J113" s="908"/>
      <c r="K113" s="908"/>
      <c r="L113" s="908"/>
      <c r="M113" s="908"/>
      <c r="N113" s="908"/>
      <c r="O113" s="908"/>
      <c r="P113" s="908"/>
      <c r="Q113" s="908"/>
      <c r="R113" s="908"/>
      <c r="S113" s="908"/>
      <c r="T113" s="908"/>
      <c r="U113" s="908"/>
      <c r="V113" s="908"/>
      <c r="W113" s="908"/>
      <c r="X113" s="908"/>
      <c r="Y113" s="908"/>
      <c r="Z113" s="909"/>
      <c r="AA113" s="922">
        <v>235239</v>
      </c>
      <c r="AB113" s="923"/>
      <c r="AC113" s="923"/>
      <c r="AD113" s="923"/>
      <c r="AE113" s="924"/>
      <c r="AF113" s="925">
        <v>252028</v>
      </c>
      <c r="AG113" s="923"/>
      <c r="AH113" s="923"/>
      <c r="AI113" s="923"/>
      <c r="AJ113" s="924"/>
      <c r="AK113" s="925">
        <v>240911</v>
      </c>
      <c r="AL113" s="923"/>
      <c r="AM113" s="923"/>
      <c r="AN113" s="923"/>
      <c r="AO113" s="924"/>
      <c r="AP113" s="926">
        <v>11.5</v>
      </c>
      <c r="AQ113" s="927"/>
      <c r="AR113" s="927"/>
      <c r="AS113" s="927"/>
      <c r="AT113" s="928"/>
      <c r="AU113" s="893"/>
      <c r="AV113" s="894"/>
      <c r="AW113" s="894"/>
      <c r="AX113" s="894"/>
      <c r="AY113" s="894"/>
      <c r="AZ113" s="907" t="s">
        <v>443</v>
      </c>
      <c r="BA113" s="908"/>
      <c r="BB113" s="908"/>
      <c r="BC113" s="908"/>
      <c r="BD113" s="908"/>
      <c r="BE113" s="908"/>
      <c r="BF113" s="908"/>
      <c r="BG113" s="908"/>
      <c r="BH113" s="908"/>
      <c r="BI113" s="908"/>
      <c r="BJ113" s="908"/>
      <c r="BK113" s="908"/>
      <c r="BL113" s="908"/>
      <c r="BM113" s="908"/>
      <c r="BN113" s="908"/>
      <c r="BO113" s="908"/>
      <c r="BP113" s="909"/>
      <c r="BQ113" s="910">
        <v>20455</v>
      </c>
      <c r="BR113" s="911"/>
      <c r="BS113" s="911"/>
      <c r="BT113" s="911"/>
      <c r="BU113" s="911"/>
      <c r="BV113" s="911">
        <v>13994</v>
      </c>
      <c r="BW113" s="911"/>
      <c r="BX113" s="911"/>
      <c r="BY113" s="911"/>
      <c r="BZ113" s="911"/>
      <c r="CA113" s="911">
        <v>7249</v>
      </c>
      <c r="CB113" s="911"/>
      <c r="CC113" s="911"/>
      <c r="CD113" s="911"/>
      <c r="CE113" s="911"/>
      <c r="CF113" s="905">
        <v>0.3</v>
      </c>
      <c r="CG113" s="906"/>
      <c r="CH113" s="906"/>
      <c r="CI113" s="906"/>
      <c r="CJ113" s="906"/>
      <c r="CK113" s="933"/>
      <c r="CL113" s="934"/>
      <c r="CM113" s="907" t="s">
        <v>444</v>
      </c>
      <c r="CN113" s="908"/>
      <c r="CO113" s="908"/>
      <c r="CP113" s="908"/>
      <c r="CQ113" s="908"/>
      <c r="CR113" s="908"/>
      <c r="CS113" s="908"/>
      <c r="CT113" s="908"/>
      <c r="CU113" s="908"/>
      <c r="CV113" s="908"/>
      <c r="CW113" s="908"/>
      <c r="CX113" s="908"/>
      <c r="CY113" s="908"/>
      <c r="CZ113" s="908"/>
      <c r="DA113" s="908"/>
      <c r="DB113" s="908"/>
      <c r="DC113" s="908"/>
      <c r="DD113" s="908"/>
      <c r="DE113" s="908"/>
      <c r="DF113" s="909"/>
      <c r="DG113" s="943" t="s">
        <v>430</v>
      </c>
      <c r="DH113" s="944"/>
      <c r="DI113" s="944"/>
      <c r="DJ113" s="944"/>
      <c r="DK113" s="945"/>
      <c r="DL113" s="946" t="s">
        <v>433</v>
      </c>
      <c r="DM113" s="944"/>
      <c r="DN113" s="944"/>
      <c r="DO113" s="944"/>
      <c r="DP113" s="945"/>
      <c r="DQ113" s="946" t="s">
        <v>433</v>
      </c>
      <c r="DR113" s="944"/>
      <c r="DS113" s="944"/>
      <c r="DT113" s="944"/>
      <c r="DU113" s="945"/>
      <c r="DV113" s="947" t="s">
        <v>440</v>
      </c>
      <c r="DW113" s="948"/>
      <c r="DX113" s="948"/>
      <c r="DY113" s="948"/>
      <c r="DZ113" s="949"/>
    </row>
    <row r="114" spans="1:130" s="211" customFormat="1" ht="26.25" customHeight="1">
      <c r="A114" s="939"/>
      <c r="B114" s="940"/>
      <c r="C114" s="908" t="s">
        <v>445</v>
      </c>
      <c r="D114" s="908"/>
      <c r="E114" s="908"/>
      <c r="F114" s="908"/>
      <c r="G114" s="908"/>
      <c r="H114" s="908"/>
      <c r="I114" s="908"/>
      <c r="J114" s="908"/>
      <c r="K114" s="908"/>
      <c r="L114" s="908"/>
      <c r="M114" s="908"/>
      <c r="N114" s="908"/>
      <c r="O114" s="908"/>
      <c r="P114" s="908"/>
      <c r="Q114" s="908"/>
      <c r="R114" s="908"/>
      <c r="S114" s="908"/>
      <c r="T114" s="908"/>
      <c r="U114" s="908"/>
      <c r="V114" s="908"/>
      <c r="W114" s="908"/>
      <c r="X114" s="908"/>
      <c r="Y114" s="908"/>
      <c r="Z114" s="909"/>
      <c r="AA114" s="943">
        <v>11925</v>
      </c>
      <c r="AB114" s="944"/>
      <c r="AC114" s="944"/>
      <c r="AD114" s="944"/>
      <c r="AE114" s="945"/>
      <c r="AF114" s="946">
        <v>11094</v>
      </c>
      <c r="AG114" s="944"/>
      <c r="AH114" s="944"/>
      <c r="AI114" s="944"/>
      <c r="AJ114" s="945"/>
      <c r="AK114" s="946">
        <v>12009</v>
      </c>
      <c r="AL114" s="944"/>
      <c r="AM114" s="944"/>
      <c r="AN114" s="944"/>
      <c r="AO114" s="945"/>
      <c r="AP114" s="947">
        <v>0.6</v>
      </c>
      <c r="AQ114" s="948"/>
      <c r="AR114" s="948"/>
      <c r="AS114" s="948"/>
      <c r="AT114" s="949"/>
      <c r="AU114" s="893"/>
      <c r="AV114" s="894"/>
      <c r="AW114" s="894"/>
      <c r="AX114" s="894"/>
      <c r="AY114" s="894"/>
      <c r="AZ114" s="907" t="s">
        <v>446</v>
      </c>
      <c r="BA114" s="908"/>
      <c r="BB114" s="908"/>
      <c r="BC114" s="908"/>
      <c r="BD114" s="908"/>
      <c r="BE114" s="908"/>
      <c r="BF114" s="908"/>
      <c r="BG114" s="908"/>
      <c r="BH114" s="908"/>
      <c r="BI114" s="908"/>
      <c r="BJ114" s="908"/>
      <c r="BK114" s="908"/>
      <c r="BL114" s="908"/>
      <c r="BM114" s="908"/>
      <c r="BN114" s="908"/>
      <c r="BO114" s="908"/>
      <c r="BP114" s="909"/>
      <c r="BQ114" s="910">
        <v>561552</v>
      </c>
      <c r="BR114" s="911"/>
      <c r="BS114" s="911"/>
      <c r="BT114" s="911"/>
      <c r="BU114" s="911"/>
      <c r="BV114" s="911">
        <v>545787</v>
      </c>
      <c r="BW114" s="911"/>
      <c r="BX114" s="911"/>
      <c r="BY114" s="911"/>
      <c r="BZ114" s="911"/>
      <c r="CA114" s="911">
        <v>535237</v>
      </c>
      <c r="CB114" s="911"/>
      <c r="CC114" s="911"/>
      <c r="CD114" s="911"/>
      <c r="CE114" s="911"/>
      <c r="CF114" s="905">
        <v>25.6</v>
      </c>
      <c r="CG114" s="906"/>
      <c r="CH114" s="906"/>
      <c r="CI114" s="906"/>
      <c r="CJ114" s="906"/>
      <c r="CK114" s="933"/>
      <c r="CL114" s="934"/>
      <c r="CM114" s="907" t="s">
        <v>447</v>
      </c>
      <c r="CN114" s="908"/>
      <c r="CO114" s="908"/>
      <c r="CP114" s="908"/>
      <c r="CQ114" s="908"/>
      <c r="CR114" s="908"/>
      <c r="CS114" s="908"/>
      <c r="CT114" s="908"/>
      <c r="CU114" s="908"/>
      <c r="CV114" s="908"/>
      <c r="CW114" s="908"/>
      <c r="CX114" s="908"/>
      <c r="CY114" s="908"/>
      <c r="CZ114" s="908"/>
      <c r="DA114" s="908"/>
      <c r="DB114" s="908"/>
      <c r="DC114" s="908"/>
      <c r="DD114" s="908"/>
      <c r="DE114" s="908"/>
      <c r="DF114" s="909"/>
      <c r="DG114" s="943" t="s">
        <v>430</v>
      </c>
      <c r="DH114" s="944"/>
      <c r="DI114" s="944"/>
      <c r="DJ114" s="944"/>
      <c r="DK114" s="945"/>
      <c r="DL114" s="946" t="s">
        <v>433</v>
      </c>
      <c r="DM114" s="944"/>
      <c r="DN114" s="944"/>
      <c r="DO114" s="944"/>
      <c r="DP114" s="945"/>
      <c r="DQ114" s="946" t="s">
        <v>433</v>
      </c>
      <c r="DR114" s="944"/>
      <c r="DS114" s="944"/>
      <c r="DT114" s="944"/>
      <c r="DU114" s="945"/>
      <c r="DV114" s="947" t="s">
        <v>440</v>
      </c>
      <c r="DW114" s="948"/>
      <c r="DX114" s="948"/>
      <c r="DY114" s="948"/>
      <c r="DZ114" s="949"/>
    </row>
    <row r="115" spans="1:130" s="211" customFormat="1" ht="26.25" customHeight="1">
      <c r="A115" s="939"/>
      <c r="B115" s="940"/>
      <c r="C115" s="908" t="s">
        <v>448</v>
      </c>
      <c r="D115" s="908"/>
      <c r="E115" s="908"/>
      <c r="F115" s="908"/>
      <c r="G115" s="908"/>
      <c r="H115" s="908"/>
      <c r="I115" s="908"/>
      <c r="J115" s="908"/>
      <c r="K115" s="908"/>
      <c r="L115" s="908"/>
      <c r="M115" s="908"/>
      <c r="N115" s="908"/>
      <c r="O115" s="908"/>
      <c r="P115" s="908"/>
      <c r="Q115" s="908"/>
      <c r="R115" s="908"/>
      <c r="S115" s="908"/>
      <c r="T115" s="908"/>
      <c r="U115" s="908"/>
      <c r="V115" s="908"/>
      <c r="W115" s="908"/>
      <c r="X115" s="908"/>
      <c r="Y115" s="908"/>
      <c r="Z115" s="909"/>
      <c r="AA115" s="922" t="s">
        <v>440</v>
      </c>
      <c r="AB115" s="923"/>
      <c r="AC115" s="923"/>
      <c r="AD115" s="923"/>
      <c r="AE115" s="924"/>
      <c r="AF115" s="925" t="s">
        <v>430</v>
      </c>
      <c r="AG115" s="923"/>
      <c r="AH115" s="923"/>
      <c r="AI115" s="923"/>
      <c r="AJ115" s="924"/>
      <c r="AK115" s="925">
        <v>2000</v>
      </c>
      <c r="AL115" s="923"/>
      <c r="AM115" s="923"/>
      <c r="AN115" s="923"/>
      <c r="AO115" s="924"/>
      <c r="AP115" s="926">
        <v>0.1</v>
      </c>
      <c r="AQ115" s="927"/>
      <c r="AR115" s="927"/>
      <c r="AS115" s="927"/>
      <c r="AT115" s="928"/>
      <c r="AU115" s="893"/>
      <c r="AV115" s="894"/>
      <c r="AW115" s="894"/>
      <c r="AX115" s="894"/>
      <c r="AY115" s="894"/>
      <c r="AZ115" s="907" t="s">
        <v>449</v>
      </c>
      <c r="BA115" s="908"/>
      <c r="BB115" s="908"/>
      <c r="BC115" s="908"/>
      <c r="BD115" s="908"/>
      <c r="BE115" s="908"/>
      <c r="BF115" s="908"/>
      <c r="BG115" s="908"/>
      <c r="BH115" s="908"/>
      <c r="BI115" s="908"/>
      <c r="BJ115" s="908"/>
      <c r="BK115" s="908"/>
      <c r="BL115" s="908"/>
      <c r="BM115" s="908"/>
      <c r="BN115" s="908"/>
      <c r="BO115" s="908"/>
      <c r="BP115" s="909"/>
      <c r="BQ115" s="910" t="s">
        <v>441</v>
      </c>
      <c r="BR115" s="911"/>
      <c r="BS115" s="911"/>
      <c r="BT115" s="911"/>
      <c r="BU115" s="911"/>
      <c r="BV115" s="911" t="s">
        <v>433</v>
      </c>
      <c r="BW115" s="911"/>
      <c r="BX115" s="911"/>
      <c r="BY115" s="911"/>
      <c r="BZ115" s="911"/>
      <c r="CA115" s="911" t="s">
        <v>441</v>
      </c>
      <c r="CB115" s="911"/>
      <c r="CC115" s="911"/>
      <c r="CD115" s="911"/>
      <c r="CE115" s="911"/>
      <c r="CF115" s="905" t="s">
        <v>430</v>
      </c>
      <c r="CG115" s="906"/>
      <c r="CH115" s="906"/>
      <c r="CI115" s="906"/>
      <c r="CJ115" s="906"/>
      <c r="CK115" s="933"/>
      <c r="CL115" s="934"/>
      <c r="CM115" s="907" t="s">
        <v>450</v>
      </c>
      <c r="CN115" s="908"/>
      <c r="CO115" s="908"/>
      <c r="CP115" s="908"/>
      <c r="CQ115" s="908"/>
      <c r="CR115" s="908"/>
      <c r="CS115" s="908"/>
      <c r="CT115" s="908"/>
      <c r="CU115" s="908"/>
      <c r="CV115" s="908"/>
      <c r="CW115" s="908"/>
      <c r="CX115" s="908"/>
      <c r="CY115" s="908"/>
      <c r="CZ115" s="908"/>
      <c r="DA115" s="908"/>
      <c r="DB115" s="908"/>
      <c r="DC115" s="908"/>
      <c r="DD115" s="908"/>
      <c r="DE115" s="908"/>
      <c r="DF115" s="909"/>
      <c r="DG115" s="943" t="s">
        <v>430</v>
      </c>
      <c r="DH115" s="944"/>
      <c r="DI115" s="944"/>
      <c r="DJ115" s="944"/>
      <c r="DK115" s="945"/>
      <c r="DL115" s="946" t="s">
        <v>440</v>
      </c>
      <c r="DM115" s="944"/>
      <c r="DN115" s="944"/>
      <c r="DO115" s="944"/>
      <c r="DP115" s="945"/>
      <c r="DQ115" s="946" t="s">
        <v>430</v>
      </c>
      <c r="DR115" s="944"/>
      <c r="DS115" s="944"/>
      <c r="DT115" s="944"/>
      <c r="DU115" s="945"/>
      <c r="DV115" s="947" t="s">
        <v>430</v>
      </c>
      <c r="DW115" s="948"/>
      <c r="DX115" s="948"/>
      <c r="DY115" s="948"/>
      <c r="DZ115" s="949"/>
    </row>
    <row r="116" spans="1:130" s="211" customFormat="1" ht="26.25" customHeight="1">
      <c r="A116" s="941"/>
      <c r="B116" s="942"/>
      <c r="C116" s="950" t="s">
        <v>451</v>
      </c>
      <c r="D116" s="950"/>
      <c r="E116" s="950"/>
      <c r="F116" s="950"/>
      <c r="G116" s="950"/>
      <c r="H116" s="950"/>
      <c r="I116" s="950"/>
      <c r="J116" s="950"/>
      <c r="K116" s="950"/>
      <c r="L116" s="950"/>
      <c r="M116" s="950"/>
      <c r="N116" s="950"/>
      <c r="O116" s="950"/>
      <c r="P116" s="950"/>
      <c r="Q116" s="950"/>
      <c r="R116" s="950"/>
      <c r="S116" s="950"/>
      <c r="T116" s="950"/>
      <c r="U116" s="950"/>
      <c r="V116" s="950"/>
      <c r="W116" s="950"/>
      <c r="X116" s="950"/>
      <c r="Y116" s="950"/>
      <c r="Z116" s="951"/>
      <c r="AA116" s="943">
        <v>59</v>
      </c>
      <c r="AB116" s="944"/>
      <c r="AC116" s="944"/>
      <c r="AD116" s="944"/>
      <c r="AE116" s="945"/>
      <c r="AF116" s="946">
        <v>53</v>
      </c>
      <c r="AG116" s="944"/>
      <c r="AH116" s="944"/>
      <c r="AI116" s="944"/>
      <c r="AJ116" s="945"/>
      <c r="AK116" s="946" t="s">
        <v>430</v>
      </c>
      <c r="AL116" s="944"/>
      <c r="AM116" s="944"/>
      <c r="AN116" s="944"/>
      <c r="AO116" s="945"/>
      <c r="AP116" s="947" t="s">
        <v>431</v>
      </c>
      <c r="AQ116" s="948"/>
      <c r="AR116" s="948"/>
      <c r="AS116" s="948"/>
      <c r="AT116" s="949"/>
      <c r="AU116" s="893"/>
      <c r="AV116" s="894"/>
      <c r="AW116" s="894"/>
      <c r="AX116" s="894"/>
      <c r="AY116" s="894"/>
      <c r="AZ116" s="952" t="s">
        <v>452</v>
      </c>
      <c r="BA116" s="953"/>
      <c r="BB116" s="953"/>
      <c r="BC116" s="953"/>
      <c r="BD116" s="953"/>
      <c r="BE116" s="953"/>
      <c r="BF116" s="953"/>
      <c r="BG116" s="953"/>
      <c r="BH116" s="953"/>
      <c r="BI116" s="953"/>
      <c r="BJ116" s="953"/>
      <c r="BK116" s="953"/>
      <c r="BL116" s="953"/>
      <c r="BM116" s="953"/>
      <c r="BN116" s="953"/>
      <c r="BO116" s="953"/>
      <c r="BP116" s="954"/>
      <c r="BQ116" s="910" t="s">
        <v>433</v>
      </c>
      <c r="BR116" s="911"/>
      <c r="BS116" s="911"/>
      <c r="BT116" s="911"/>
      <c r="BU116" s="911"/>
      <c r="BV116" s="911" t="s">
        <v>431</v>
      </c>
      <c r="BW116" s="911"/>
      <c r="BX116" s="911"/>
      <c r="BY116" s="911"/>
      <c r="BZ116" s="911"/>
      <c r="CA116" s="911" t="s">
        <v>433</v>
      </c>
      <c r="CB116" s="911"/>
      <c r="CC116" s="911"/>
      <c r="CD116" s="911"/>
      <c r="CE116" s="911"/>
      <c r="CF116" s="905" t="s">
        <v>430</v>
      </c>
      <c r="CG116" s="906"/>
      <c r="CH116" s="906"/>
      <c r="CI116" s="906"/>
      <c r="CJ116" s="906"/>
      <c r="CK116" s="933"/>
      <c r="CL116" s="934"/>
      <c r="CM116" s="907" t="s">
        <v>453</v>
      </c>
      <c r="CN116" s="908"/>
      <c r="CO116" s="908"/>
      <c r="CP116" s="908"/>
      <c r="CQ116" s="908"/>
      <c r="CR116" s="908"/>
      <c r="CS116" s="908"/>
      <c r="CT116" s="908"/>
      <c r="CU116" s="908"/>
      <c r="CV116" s="908"/>
      <c r="CW116" s="908"/>
      <c r="CX116" s="908"/>
      <c r="CY116" s="908"/>
      <c r="CZ116" s="908"/>
      <c r="DA116" s="908"/>
      <c r="DB116" s="908"/>
      <c r="DC116" s="908"/>
      <c r="DD116" s="908"/>
      <c r="DE116" s="908"/>
      <c r="DF116" s="909"/>
      <c r="DG116" s="943" t="s">
        <v>430</v>
      </c>
      <c r="DH116" s="944"/>
      <c r="DI116" s="944"/>
      <c r="DJ116" s="944"/>
      <c r="DK116" s="945"/>
      <c r="DL116" s="946">
        <v>48000</v>
      </c>
      <c r="DM116" s="944"/>
      <c r="DN116" s="944"/>
      <c r="DO116" s="944"/>
      <c r="DP116" s="945"/>
      <c r="DQ116" s="946">
        <v>46000</v>
      </c>
      <c r="DR116" s="944"/>
      <c r="DS116" s="944"/>
      <c r="DT116" s="944"/>
      <c r="DU116" s="945"/>
      <c r="DV116" s="947">
        <v>2.2000000000000002</v>
      </c>
      <c r="DW116" s="948"/>
      <c r="DX116" s="948"/>
      <c r="DY116" s="948"/>
      <c r="DZ116" s="949"/>
    </row>
    <row r="117" spans="1:130" s="211" customFormat="1" ht="26.25" customHeight="1">
      <c r="A117" s="897" t="s">
        <v>182</v>
      </c>
      <c r="B117" s="878"/>
      <c r="C117" s="878"/>
      <c r="D117" s="878"/>
      <c r="E117" s="878"/>
      <c r="F117" s="878"/>
      <c r="G117" s="878"/>
      <c r="H117" s="878"/>
      <c r="I117" s="878"/>
      <c r="J117" s="878"/>
      <c r="K117" s="878"/>
      <c r="L117" s="878"/>
      <c r="M117" s="878"/>
      <c r="N117" s="878"/>
      <c r="O117" s="878"/>
      <c r="P117" s="878"/>
      <c r="Q117" s="878"/>
      <c r="R117" s="878"/>
      <c r="S117" s="878"/>
      <c r="T117" s="878"/>
      <c r="U117" s="878"/>
      <c r="V117" s="878"/>
      <c r="W117" s="878"/>
      <c r="X117" s="878"/>
      <c r="Y117" s="959" t="s">
        <v>454</v>
      </c>
      <c r="Z117" s="879"/>
      <c r="AA117" s="960">
        <v>762044</v>
      </c>
      <c r="AB117" s="961"/>
      <c r="AC117" s="961"/>
      <c r="AD117" s="961"/>
      <c r="AE117" s="962"/>
      <c r="AF117" s="963">
        <v>799012</v>
      </c>
      <c r="AG117" s="961"/>
      <c r="AH117" s="961"/>
      <c r="AI117" s="961"/>
      <c r="AJ117" s="962"/>
      <c r="AK117" s="963">
        <v>734733</v>
      </c>
      <c r="AL117" s="961"/>
      <c r="AM117" s="961"/>
      <c r="AN117" s="961"/>
      <c r="AO117" s="962"/>
      <c r="AP117" s="964"/>
      <c r="AQ117" s="965"/>
      <c r="AR117" s="965"/>
      <c r="AS117" s="965"/>
      <c r="AT117" s="966"/>
      <c r="AU117" s="893"/>
      <c r="AV117" s="894"/>
      <c r="AW117" s="894"/>
      <c r="AX117" s="894"/>
      <c r="AY117" s="894"/>
      <c r="AZ117" s="952" t="s">
        <v>455</v>
      </c>
      <c r="BA117" s="953"/>
      <c r="BB117" s="953"/>
      <c r="BC117" s="953"/>
      <c r="BD117" s="953"/>
      <c r="BE117" s="953"/>
      <c r="BF117" s="953"/>
      <c r="BG117" s="953"/>
      <c r="BH117" s="953"/>
      <c r="BI117" s="953"/>
      <c r="BJ117" s="953"/>
      <c r="BK117" s="953"/>
      <c r="BL117" s="953"/>
      <c r="BM117" s="953"/>
      <c r="BN117" s="953"/>
      <c r="BO117" s="953"/>
      <c r="BP117" s="954"/>
      <c r="BQ117" s="910" t="s">
        <v>430</v>
      </c>
      <c r="BR117" s="911"/>
      <c r="BS117" s="911"/>
      <c r="BT117" s="911"/>
      <c r="BU117" s="911"/>
      <c r="BV117" s="911" t="s">
        <v>430</v>
      </c>
      <c r="BW117" s="911"/>
      <c r="BX117" s="911"/>
      <c r="BY117" s="911"/>
      <c r="BZ117" s="911"/>
      <c r="CA117" s="911" t="s">
        <v>430</v>
      </c>
      <c r="CB117" s="911"/>
      <c r="CC117" s="911"/>
      <c r="CD117" s="911"/>
      <c r="CE117" s="911"/>
      <c r="CF117" s="905" t="s">
        <v>430</v>
      </c>
      <c r="CG117" s="906"/>
      <c r="CH117" s="906"/>
      <c r="CI117" s="906"/>
      <c r="CJ117" s="906"/>
      <c r="CK117" s="933"/>
      <c r="CL117" s="934"/>
      <c r="CM117" s="907" t="s">
        <v>456</v>
      </c>
      <c r="CN117" s="908"/>
      <c r="CO117" s="908"/>
      <c r="CP117" s="908"/>
      <c r="CQ117" s="908"/>
      <c r="CR117" s="908"/>
      <c r="CS117" s="908"/>
      <c r="CT117" s="908"/>
      <c r="CU117" s="908"/>
      <c r="CV117" s="908"/>
      <c r="CW117" s="908"/>
      <c r="CX117" s="908"/>
      <c r="CY117" s="908"/>
      <c r="CZ117" s="908"/>
      <c r="DA117" s="908"/>
      <c r="DB117" s="908"/>
      <c r="DC117" s="908"/>
      <c r="DD117" s="908"/>
      <c r="DE117" s="908"/>
      <c r="DF117" s="909"/>
      <c r="DG117" s="943" t="s">
        <v>430</v>
      </c>
      <c r="DH117" s="944"/>
      <c r="DI117" s="944"/>
      <c r="DJ117" s="944"/>
      <c r="DK117" s="945"/>
      <c r="DL117" s="946" t="s">
        <v>430</v>
      </c>
      <c r="DM117" s="944"/>
      <c r="DN117" s="944"/>
      <c r="DO117" s="944"/>
      <c r="DP117" s="945"/>
      <c r="DQ117" s="946" t="s">
        <v>430</v>
      </c>
      <c r="DR117" s="944"/>
      <c r="DS117" s="944"/>
      <c r="DT117" s="944"/>
      <c r="DU117" s="945"/>
      <c r="DV117" s="947" t="s">
        <v>430</v>
      </c>
      <c r="DW117" s="948"/>
      <c r="DX117" s="948"/>
      <c r="DY117" s="948"/>
      <c r="DZ117" s="949"/>
    </row>
    <row r="118" spans="1:130" s="211" customFormat="1" ht="26.25" customHeight="1">
      <c r="A118" s="897" t="s">
        <v>425</v>
      </c>
      <c r="B118" s="878"/>
      <c r="C118" s="878"/>
      <c r="D118" s="878"/>
      <c r="E118" s="878"/>
      <c r="F118" s="878"/>
      <c r="G118" s="878"/>
      <c r="H118" s="878"/>
      <c r="I118" s="878"/>
      <c r="J118" s="878"/>
      <c r="K118" s="878"/>
      <c r="L118" s="878"/>
      <c r="M118" s="878"/>
      <c r="N118" s="878"/>
      <c r="O118" s="878"/>
      <c r="P118" s="878"/>
      <c r="Q118" s="878"/>
      <c r="R118" s="878"/>
      <c r="S118" s="878"/>
      <c r="T118" s="878"/>
      <c r="U118" s="878"/>
      <c r="V118" s="878"/>
      <c r="W118" s="878"/>
      <c r="X118" s="878"/>
      <c r="Y118" s="878"/>
      <c r="Z118" s="879"/>
      <c r="AA118" s="877" t="s">
        <v>423</v>
      </c>
      <c r="AB118" s="878"/>
      <c r="AC118" s="878"/>
      <c r="AD118" s="878"/>
      <c r="AE118" s="879"/>
      <c r="AF118" s="877" t="s">
        <v>300</v>
      </c>
      <c r="AG118" s="878"/>
      <c r="AH118" s="878"/>
      <c r="AI118" s="878"/>
      <c r="AJ118" s="879"/>
      <c r="AK118" s="877" t="s">
        <v>299</v>
      </c>
      <c r="AL118" s="878"/>
      <c r="AM118" s="878"/>
      <c r="AN118" s="878"/>
      <c r="AO118" s="879"/>
      <c r="AP118" s="955" t="s">
        <v>424</v>
      </c>
      <c r="AQ118" s="956"/>
      <c r="AR118" s="956"/>
      <c r="AS118" s="956"/>
      <c r="AT118" s="957"/>
      <c r="AU118" s="893"/>
      <c r="AV118" s="894"/>
      <c r="AW118" s="894"/>
      <c r="AX118" s="894"/>
      <c r="AY118" s="894"/>
      <c r="AZ118" s="958" t="s">
        <v>457</v>
      </c>
      <c r="BA118" s="950"/>
      <c r="BB118" s="950"/>
      <c r="BC118" s="950"/>
      <c r="BD118" s="950"/>
      <c r="BE118" s="950"/>
      <c r="BF118" s="950"/>
      <c r="BG118" s="950"/>
      <c r="BH118" s="950"/>
      <c r="BI118" s="950"/>
      <c r="BJ118" s="950"/>
      <c r="BK118" s="950"/>
      <c r="BL118" s="950"/>
      <c r="BM118" s="950"/>
      <c r="BN118" s="950"/>
      <c r="BO118" s="950"/>
      <c r="BP118" s="951"/>
      <c r="BQ118" s="981" t="s">
        <v>405</v>
      </c>
      <c r="BR118" s="982"/>
      <c r="BS118" s="982"/>
      <c r="BT118" s="982"/>
      <c r="BU118" s="982"/>
      <c r="BV118" s="982" t="s">
        <v>405</v>
      </c>
      <c r="BW118" s="982"/>
      <c r="BX118" s="982"/>
      <c r="BY118" s="982"/>
      <c r="BZ118" s="982"/>
      <c r="CA118" s="982" t="s">
        <v>405</v>
      </c>
      <c r="CB118" s="982"/>
      <c r="CC118" s="982"/>
      <c r="CD118" s="982"/>
      <c r="CE118" s="982"/>
      <c r="CF118" s="905" t="s">
        <v>405</v>
      </c>
      <c r="CG118" s="906"/>
      <c r="CH118" s="906"/>
      <c r="CI118" s="906"/>
      <c r="CJ118" s="906"/>
      <c r="CK118" s="933"/>
      <c r="CL118" s="934"/>
      <c r="CM118" s="907" t="s">
        <v>458</v>
      </c>
      <c r="CN118" s="908"/>
      <c r="CO118" s="908"/>
      <c r="CP118" s="908"/>
      <c r="CQ118" s="908"/>
      <c r="CR118" s="908"/>
      <c r="CS118" s="908"/>
      <c r="CT118" s="908"/>
      <c r="CU118" s="908"/>
      <c r="CV118" s="908"/>
      <c r="CW118" s="908"/>
      <c r="CX118" s="908"/>
      <c r="CY118" s="908"/>
      <c r="CZ118" s="908"/>
      <c r="DA118" s="908"/>
      <c r="DB118" s="908"/>
      <c r="DC118" s="908"/>
      <c r="DD118" s="908"/>
      <c r="DE118" s="908"/>
      <c r="DF118" s="909"/>
      <c r="DG118" s="943" t="s">
        <v>405</v>
      </c>
      <c r="DH118" s="944"/>
      <c r="DI118" s="944"/>
      <c r="DJ118" s="944"/>
      <c r="DK118" s="945"/>
      <c r="DL118" s="946" t="s">
        <v>405</v>
      </c>
      <c r="DM118" s="944"/>
      <c r="DN118" s="944"/>
      <c r="DO118" s="944"/>
      <c r="DP118" s="945"/>
      <c r="DQ118" s="946" t="s">
        <v>405</v>
      </c>
      <c r="DR118" s="944"/>
      <c r="DS118" s="944"/>
      <c r="DT118" s="944"/>
      <c r="DU118" s="945"/>
      <c r="DV118" s="947" t="s">
        <v>405</v>
      </c>
      <c r="DW118" s="948"/>
      <c r="DX118" s="948"/>
      <c r="DY118" s="948"/>
      <c r="DZ118" s="949"/>
    </row>
    <row r="119" spans="1:130" s="211" customFormat="1" ht="26.25" customHeight="1">
      <c r="A119" s="1039" t="s">
        <v>428</v>
      </c>
      <c r="B119" s="932"/>
      <c r="C119" s="914" t="s">
        <v>429</v>
      </c>
      <c r="D119" s="882"/>
      <c r="E119" s="882"/>
      <c r="F119" s="882"/>
      <c r="G119" s="882"/>
      <c r="H119" s="882"/>
      <c r="I119" s="882"/>
      <c r="J119" s="882"/>
      <c r="K119" s="882"/>
      <c r="L119" s="882"/>
      <c r="M119" s="882"/>
      <c r="N119" s="882"/>
      <c r="O119" s="882"/>
      <c r="P119" s="882"/>
      <c r="Q119" s="882"/>
      <c r="R119" s="882"/>
      <c r="S119" s="882"/>
      <c r="T119" s="882"/>
      <c r="U119" s="882"/>
      <c r="V119" s="882"/>
      <c r="W119" s="882"/>
      <c r="X119" s="882"/>
      <c r="Y119" s="882"/>
      <c r="Z119" s="883"/>
      <c r="AA119" s="884" t="s">
        <v>405</v>
      </c>
      <c r="AB119" s="885"/>
      <c r="AC119" s="885"/>
      <c r="AD119" s="885"/>
      <c r="AE119" s="886"/>
      <c r="AF119" s="887" t="s">
        <v>405</v>
      </c>
      <c r="AG119" s="885"/>
      <c r="AH119" s="885"/>
      <c r="AI119" s="885"/>
      <c r="AJ119" s="886"/>
      <c r="AK119" s="887" t="s">
        <v>405</v>
      </c>
      <c r="AL119" s="885"/>
      <c r="AM119" s="885"/>
      <c r="AN119" s="885"/>
      <c r="AO119" s="886"/>
      <c r="AP119" s="888" t="s">
        <v>405</v>
      </c>
      <c r="AQ119" s="889"/>
      <c r="AR119" s="889"/>
      <c r="AS119" s="889"/>
      <c r="AT119" s="890"/>
      <c r="AU119" s="895"/>
      <c r="AV119" s="896"/>
      <c r="AW119" s="896"/>
      <c r="AX119" s="896"/>
      <c r="AY119" s="896"/>
      <c r="AZ119" s="233" t="s">
        <v>182</v>
      </c>
      <c r="BA119" s="233"/>
      <c r="BB119" s="233"/>
      <c r="BC119" s="233"/>
      <c r="BD119" s="233"/>
      <c r="BE119" s="233"/>
      <c r="BF119" s="233"/>
      <c r="BG119" s="233"/>
      <c r="BH119" s="233"/>
      <c r="BI119" s="233"/>
      <c r="BJ119" s="233"/>
      <c r="BK119" s="233"/>
      <c r="BL119" s="233"/>
      <c r="BM119" s="233"/>
      <c r="BN119" s="233"/>
      <c r="BO119" s="959" t="s">
        <v>459</v>
      </c>
      <c r="BP119" s="987"/>
      <c r="BQ119" s="981">
        <v>7953090</v>
      </c>
      <c r="BR119" s="982"/>
      <c r="BS119" s="982"/>
      <c r="BT119" s="982"/>
      <c r="BU119" s="982"/>
      <c r="BV119" s="982">
        <v>7782567</v>
      </c>
      <c r="BW119" s="982"/>
      <c r="BX119" s="982"/>
      <c r="BY119" s="982"/>
      <c r="BZ119" s="982"/>
      <c r="CA119" s="982">
        <v>7771137</v>
      </c>
      <c r="CB119" s="982"/>
      <c r="CC119" s="982"/>
      <c r="CD119" s="982"/>
      <c r="CE119" s="982"/>
      <c r="CF119" s="983"/>
      <c r="CG119" s="984"/>
      <c r="CH119" s="984"/>
      <c r="CI119" s="984"/>
      <c r="CJ119" s="985"/>
      <c r="CK119" s="935"/>
      <c r="CL119" s="936"/>
      <c r="CM119" s="958" t="s">
        <v>460</v>
      </c>
      <c r="CN119" s="950"/>
      <c r="CO119" s="950"/>
      <c r="CP119" s="950"/>
      <c r="CQ119" s="950"/>
      <c r="CR119" s="950"/>
      <c r="CS119" s="950"/>
      <c r="CT119" s="950"/>
      <c r="CU119" s="950"/>
      <c r="CV119" s="950"/>
      <c r="CW119" s="950"/>
      <c r="CX119" s="950"/>
      <c r="CY119" s="950"/>
      <c r="CZ119" s="950"/>
      <c r="DA119" s="950"/>
      <c r="DB119" s="950"/>
      <c r="DC119" s="950"/>
      <c r="DD119" s="950"/>
      <c r="DE119" s="950"/>
      <c r="DF119" s="951"/>
      <c r="DG119" s="986" t="s">
        <v>383</v>
      </c>
      <c r="DH119" s="968"/>
      <c r="DI119" s="968"/>
      <c r="DJ119" s="968"/>
      <c r="DK119" s="969"/>
      <c r="DL119" s="967" t="s">
        <v>405</v>
      </c>
      <c r="DM119" s="968"/>
      <c r="DN119" s="968"/>
      <c r="DO119" s="968"/>
      <c r="DP119" s="969"/>
      <c r="DQ119" s="967" t="s">
        <v>405</v>
      </c>
      <c r="DR119" s="968"/>
      <c r="DS119" s="968"/>
      <c r="DT119" s="968"/>
      <c r="DU119" s="969"/>
      <c r="DV119" s="970" t="s">
        <v>440</v>
      </c>
      <c r="DW119" s="971"/>
      <c r="DX119" s="971"/>
      <c r="DY119" s="971"/>
      <c r="DZ119" s="972"/>
    </row>
    <row r="120" spans="1:130" s="211" customFormat="1" ht="26.25" customHeight="1">
      <c r="A120" s="1040"/>
      <c r="B120" s="934"/>
      <c r="C120" s="907" t="s">
        <v>435</v>
      </c>
      <c r="D120" s="908"/>
      <c r="E120" s="908"/>
      <c r="F120" s="908"/>
      <c r="G120" s="908"/>
      <c r="H120" s="908"/>
      <c r="I120" s="908"/>
      <c r="J120" s="908"/>
      <c r="K120" s="908"/>
      <c r="L120" s="908"/>
      <c r="M120" s="908"/>
      <c r="N120" s="908"/>
      <c r="O120" s="908"/>
      <c r="P120" s="908"/>
      <c r="Q120" s="908"/>
      <c r="R120" s="908"/>
      <c r="S120" s="908"/>
      <c r="T120" s="908"/>
      <c r="U120" s="908"/>
      <c r="V120" s="908"/>
      <c r="W120" s="908"/>
      <c r="X120" s="908"/>
      <c r="Y120" s="908"/>
      <c r="Z120" s="909"/>
      <c r="AA120" s="943" t="s">
        <v>383</v>
      </c>
      <c r="AB120" s="944"/>
      <c r="AC120" s="944"/>
      <c r="AD120" s="944"/>
      <c r="AE120" s="945"/>
      <c r="AF120" s="946" t="s">
        <v>405</v>
      </c>
      <c r="AG120" s="944"/>
      <c r="AH120" s="944"/>
      <c r="AI120" s="944"/>
      <c r="AJ120" s="945"/>
      <c r="AK120" s="946" t="s">
        <v>441</v>
      </c>
      <c r="AL120" s="944"/>
      <c r="AM120" s="944"/>
      <c r="AN120" s="944"/>
      <c r="AO120" s="945"/>
      <c r="AP120" s="947" t="s">
        <v>383</v>
      </c>
      <c r="AQ120" s="948"/>
      <c r="AR120" s="948"/>
      <c r="AS120" s="948"/>
      <c r="AT120" s="949"/>
      <c r="AU120" s="973" t="s">
        <v>461</v>
      </c>
      <c r="AV120" s="974"/>
      <c r="AW120" s="974"/>
      <c r="AX120" s="974"/>
      <c r="AY120" s="975"/>
      <c r="AZ120" s="914" t="s">
        <v>462</v>
      </c>
      <c r="BA120" s="882"/>
      <c r="BB120" s="882"/>
      <c r="BC120" s="882"/>
      <c r="BD120" s="882"/>
      <c r="BE120" s="882"/>
      <c r="BF120" s="882"/>
      <c r="BG120" s="882"/>
      <c r="BH120" s="882"/>
      <c r="BI120" s="882"/>
      <c r="BJ120" s="882"/>
      <c r="BK120" s="882"/>
      <c r="BL120" s="882"/>
      <c r="BM120" s="882"/>
      <c r="BN120" s="882"/>
      <c r="BO120" s="882"/>
      <c r="BP120" s="883"/>
      <c r="BQ120" s="915">
        <v>1693612</v>
      </c>
      <c r="BR120" s="916"/>
      <c r="BS120" s="916"/>
      <c r="BT120" s="916"/>
      <c r="BU120" s="916"/>
      <c r="BV120" s="916">
        <v>1896540</v>
      </c>
      <c r="BW120" s="916"/>
      <c r="BX120" s="916"/>
      <c r="BY120" s="916"/>
      <c r="BZ120" s="916"/>
      <c r="CA120" s="916">
        <v>2394444</v>
      </c>
      <c r="CB120" s="916"/>
      <c r="CC120" s="916"/>
      <c r="CD120" s="916"/>
      <c r="CE120" s="916"/>
      <c r="CF120" s="929">
        <v>114.6</v>
      </c>
      <c r="CG120" s="930"/>
      <c r="CH120" s="930"/>
      <c r="CI120" s="930"/>
      <c r="CJ120" s="930"/>
      <c r="CK120" s="988" t="s">
        <v>463</v>
      </c>
      <c r="CL120" s="989"/>
      <c r="CM120" s="989"/>
      <c r="CN120" s="989"/>
      <c r="CO120" s="990"/>
      <c r="CP120" s="996" t="s">
        <v>464</v>
      </c>
      <c r="CQ120" s="997"/>
      <c r="CR120" s="997"/>
      <c r="CS120" s="997"/>
      <c r="CT120" s="997"/>
      <c r="CU120" s="997"/>
      <c r="CV120" s="997"/>
      <c r="CW120" s="997"/>
      <c r="CX120" s="997"/>
      <c r="CY120" s="997"/>
      <c r="CZ120" s="997"/>
      <c r="DA120" s="997"/>
      <c r="DB120" s="997"/>
      <c r="DC120" s="997"/>
      <c r="DD120" s="997"/>
      <c r="DE120" s="997"/>
      <c r="DF120" s="998"/>
      <c r="DG120" s="915">
        <v>1539049</v>
      </c>
      <c r="DH120" s="916"/>
      <c r="DI120" s="916"/>
      <c r="DJ120" s="916"/>
      <c r="DK120" s="916"/>
      <c r="DL120" s="916">
        <v>1457775</v>
      </c>
      <c r="DM120" s="916"/>
      <c r="DN120" s="916"/>
      <c r="DO120" s="916"/>
      <c r="DP120" s="916"/>
      <c r="DQ120" s="916">
        <v>1381750</v>
      </c>
      <c r="DR120" s="916"/>
      <c r="DS120" s="916"/>
      <c r="DT120" s="916"/>
      <c r="DU120" s="916"/>
      <c r="DV120" s="917">
        <v>66.099999999999994</v>
      </c>
      <c r="DW120" s="917"/>
      <c r="DX120" s="917"/>
      <c r="DY120" s="917"/>
      <c r="DZ120" s="918"/>
    </row>
    <row r="121" spans="1:130" s="211" customFormat="1" ht="26.25" customHeight="1">
      <c r="A121" s="1040"/>
      <c r="B121" s="934"/>
      <c r="C121" s="952" t="s">
        <v>465</v>
      </c>
      <c r="D121" s="953"/>
      <c r="E121" s="953"/>
      <c r="F121" s="953"/>
      <c r="G121" s="953"/>
      <c r="H121" s="953"/>
      <c r="I121" s="953"/>
      <c r="J121" s="953"/>
      <c r="K121" s="953"/>
      <c r="L121" s="953"/>
      <c r="M121" s="953"/>
      <c r="N121" s="953"/>
      <c r="O121" s="953"/>
      <c r="P121" s="953"/>
      <c r="Q121" s="953"/>
      <c r="R121" s="953"/>
      <c r="S121" s="953"/>
      <c r="T121" s="953"/>
      <c r="U121" s="953"/>
      <c r="V121" s="953"/>
      <c r="W121" s="953"/>
      <c r="X121" s="953"/>
      <c r="Y121" s="953"/>
      <c r="Z121" s="954"/>
      <c r="AA121" s="943" t="s">
        <v>466</v>
      </c>
      <c r="AB121" s="944"/>
      <c r="AC121" s="944"/>
      <c r="AD121" s="944"/>
      <c r="AE121" s="945"/>
      <c r="AF121" s="946" t="s">
        <v>383</v>
      </c>
      <c r="AG121" s="944"/>
      <c r="AH121" s="944"/>
      <c r="AI121" s="944"/>
      <c r="AJ121" s="945"/>
      <c r="AK121" s="946" t="s">
        <v>383</v>
      </c>
      <c r="AL121" s="944"/>
      <c r="AM121" s="944"/>
      <c r="AN121" s="944"/>
      <c r="AO121" s="945"/>
      <c r="AP121" s="947" t="s">
        <v>467</v>
      </c>
      <c r="AQ121" s="948"/>
      <c r="AR121" s="948"/>
      <c r="AS121" s="948"/>
      <c r="AT121" s="949"/>
      <c r="AU121" s="976"/>
      <c r="AV121" s="977"/>
      <c r="AW121" s="977"/>
      <c r="AX121" s="977"/>
      <c r="AY121" s="978"/>
      <c r="AZ121" s="907" t="s">
        <v>468</v>
      </c>
      <c r="BA121" s="908"/>
      <c r="BB121" s="908"/>
      <c r="BC121" s="908"/>
      <c r="BD121" s="908"/>
      <c r="BE121" s="908"/>
      <c r="BF121" s="908"/>
      <c r="BG121" s="908"/>
      <c r="BH121" s="908"/>
      <c r="BI121" s="908"/>
      <c r="BJ121" s="908"/>
      <c r="BK121" s="908"/>
      <c r="BL121" s="908"/>
      <c r="BM121" s="908"/>
      <c r="BN121" s="908"/>
      <c r="BO121" s="908"/>
      <c r="BP121" s="909"/>
      <c r="BQ121" s="910">
        <v>65703</v>
      </c>
      <c r="BR121" s="911"/>
      <c r="BS121" s="911"/>
      <c r="BT121" s="911"/>
      <c r="BU121" s="911"/>
      <c r="BV121" s="911">
        <v>59589</v>
      </c>
      <c r="BW121" s="911"/>
      <c r="BX121" s="911"/>
      <c r="BY121" s="911"/>
      <c r="BZ121" s="911"/>
      <c r="CA121" s="911">
        <v>53392</v>
      </c>
      <c r="CB121" s="911"/>
      <c r="CC121" s="911"/>
      <c r="CD121" s="911"/>
      <c r="CE121" s="911"/>
      <c r="CF121" s="905">
        <v>2.6</v>
      </c>
      <c r="CG121" s="906"/>
      <c r="CH121" s="906"/>
      <c r="CI121" s="906"/>
      <c r="CJ121" s="906"/>
      <c r="CK121" s="991"/>
      <c r="CL121" s="992"/>
      <c r="CM121" s="992"/>
      <c r="CN121" s="992"/>
      <c r="CO121" s="993"/>
      <c r="CP121" s="1001" t="s">
        <v>469</v>
      </c>
      <c r="CQ121" s="1002"/>
      <c r="CR121" s="1002"/>
      <c r="CS121" s="1002"/>
      <c r="CT121" s="1002"/>
      <c r="CU121" s="1002"/>
      <c r="CV121" s="1002"/>
      <c r="CW121" s="1002"/>
      <c r="CX121" s="1002"/>
      <c r="CY121" s="1002"/>
      <c r="CZ121" s="1002"/>
      <c r="DA121" s="1002"/>
      <c r="DB121" s="1002"/>
      <c r="DC121" s="1002"/>
      <c r="DD121" s="1002"/>
      <c r="DE121" s="1002"/>
      <c r="DF121" s="1003"/>
      <c r="DG121" s="910">
        <v>1458435</v>
      </c>
      <c r="DH121" s="911"/>
      <c r="DI121" s="911"/>
      <c r="DJ121" s="911"/>
      <c r="DK121" s="911"/>
      <c r="DL121" s="911">
        <v>1386965</v>
      </c>
      <c r="DM121" s="911"/>
      <c r="DN121" s="911"/>
      <c r="DO121" s="911"/>
      <c r="DP121" s="911"/>
      <c r="DQ121" s="911">
        <v>1323454</v>
      </c>
      <c r="DR121" s="911"/>
      <c r="DS121" s="911"/>
      <c r="DT121" s="911"/>
      <c r="DU121" s="911"/>
      <c r="DV121" s="912">
        <v>63.3</v>
      </c>
      <c r="DW121" s="912"/>
      <c r="DX121" s="912"/>
      <c r="DY121" s="912"/>
      <c r="DZ121" s="913"/>
    </row>
    <row r="122" spans="1:130" s="211" customFormat="1" ht="26.25" customHeight="1">
      <c r="A122" s="1040"/>
      <c r="B122" s="934"/>
      <c r="C122" s="907" t="s">
        <v>447</v>
      </c>
      <c r="D122" s="908"/>
      <c r="E122" s="908"/>
      <c r="F122" s="908"/>
      <c r="G122" s="908"/>
      <c r="H122" s="908"/>
      <c r="I122" s="908"/>
      <c r="J122" s="908"/>
      <c r="K122" s="908"/>
      <c r="L122" s="908"/>
      <c r="M122" s="908"/>
      <c r="N122" s="908"/>
      <c r="O122" s="908"/>
      <c r="P122" s="908"/>
      <c r="Q122" s="908"/>
      <c r="R122" s="908"/>
      <c r="S122" s="908"/>
      <c r="T122" s="908"/>
      <c r="U122" s="908"/>
      <c r="V122" s="908"/>
      <c r="W122" s="908"/>
      <c r="X122" s="908"/>
      <c r="Y122" s="908"/>
      <c r="Z122" s="909"/>
      <c r="AA122" s="943" t="s">
        <v>441</v>
      </c>
      <c r="AB122" s="944"/>
      <c r="AC122" s="944"/>
      <c r="AD122" s="944"/>
      <c r="AE122" s="945"/>
      <c r="AF122" s="946" t="s">
        <v>441</v>
      </c>
      <c r="AG122" s="944"/>
      <c r="AH122" s="944"/>
      <c r="AI122" s="944"/>
      <c r="AJ122" s="945"/>
      <c r="AK122" s="946" t="s">
        <v>383</v>
      </c>
      <c r="AL122" s="944"/>
      <c r="AM122" s="944"/>
      <c r="AN122" s="944"/>
      <c r="AO122" s="945"/>
      <c r="AP122" s="947" t="s">
        <v>383</v>
      </c>
      <c r="AQ122" s="948"/>
      <c r="AR122" s="948"/>
      <c r="AS122" s="948"/>
      <c r="AT122" s="949"/>
      <c r="AU122" s="976"/>
      <c r="AV122" s="977"/>
      <c r="AW122" s="977"/>
      <c r="AX122" s="977"/>
      <c r="AY122" s="978"/>
      <c r="AZ122" s="958" t="s">
        <v>470</v>
      </c>
      <c r="BA122" s="950"/>
      <c r="BB122" s="950"/>
      <c r="BC122" s="950"/>
      <c r="BD122" s="950"/>
      <c r="BE122" s="950"/>
      <c r="BF122" s="950"/>
      <c r="BG122" s="950"/>
      <c r="BH122" s="950"/>
      <c r="BI122" s="950"/>
      <c r="BJ122" s="950"/>
      <c r="BK122" s="950"/>
      <c r="BL122" s="950"/>
      <c r="BM122" s="950"/>
      <c r="BN122" s="950"/>
      <c r="BO122" s="950"/>
      <c r="BP122" s="951"/>
      <c r="BQ122" s="981">
        <v>5122291</v>
      </c>
      <c r="BR122" s="982"/>
      <c r="BS122" s="982"/>
      <c r="BT122" s="982"/>
      <c r="BU122" s="982"/>
      <c r="BV122" s="982">
        <v>5018196</v>
      </c>
      <c r="BW122" s="982"/>
      <c r="BX122" s="982"/>
      <c r="BY122" s="982"/>
      <c r="BZ122" s="982"/>
      <c r="CA122" s="982">
        <v>5000261</v>
      </c>
      <c r="CB122" s="982"/>
      <c r="CC122" s="982"/>
      <c r="CD122" s="982"/>
      <c r="CE122" s="982"/>
      <c r="CF122" s="999">
        <v>239.3</v>
      </c>
      <c r="CG122" s="1000"/>
      <c r="CH122" s="1000"/>
      <c r="CI122" s="1000"/>
      <c r="CJ122" s="1000"/>
      <c r="CK122" s="991"/>
      <c r="CL122" s="992"/>
      <c r="CM122" s="992"/>
      <c r="CN122" s="992"/>
      <c r="CO122" s="993"/>
      <c r="CP122" s="1001" t="s">
        <v>397</v>
      </c>
      <c r="CQ122" s="1002"/>
      <c r="CR122" s="1002"/>
      <c r="CS122" s="1002"/>
      <c r="CT122" s="1002"/>
      <c r="CU122" s="1002"/>
      <c r="CV122" s="1002"/>
      <c r="CW122" s="1002"/>
      <c r="CX122" s="1002"/>
      <c r="CY122" s="1002"/>
      <c r="CZ122" s="1002"/>
      <c r="DA122" s="1002"/>
      <c r="DB122" s="1002"/>
      <c r="DC122" s="1002"/>
      <c r="DD122" s="1002"/>
      <c r="DE122" s="1002"/>
      <c r="DF122" s="1003"/>
      <c r="DG122" s="910" t="s">
        <v>440</v>
      </c>
      <c r="DH122" s="911"/>
      <c r="DI122" s="911"/>
      <c r="DJ122" s="911"/>
      <c r="DK122" s="911"/>
      <c r="DL122" s="911" t="s">
        <v>383</v>
      </c>
      <c r="DM122" s="911"/>
      <c r="DN122" s="911"/>
      <c r="DO122" s="911"/>
      <c r="DP122" s="911"/>
      <c r="DQ122" s="911">
        <v>675726</v>
      </c>
      <c r="DR122" s="911"/>
      <c r="DS122" s="911"/>
      <c r="DT122" s="911"/>
      <c r="DU122" s="911"/>
      <c r="DV122" s="912">
        <v>32.299999999999997</v>
      </c>
      <c r="DW122" s="912"/>
      <c r="DX122" s="912"/>
      <c r="DY122" s="912"/>
      <c r="DZ122" s="913"/>
    </row>
    <row r="123" spans="1:130" s="211" customFormat="1" ht="26.25" customHeight="1">
      <c r="A123" s="1040"/>
      <c r="B123" s="934"/>
      <c r="C123" s="907" t="s">
        <v>453</v>
      </c>
      <c r="D123" s="908"/>
      <c r="E123" s="908"/>
      <c r="F123" s="908"/>
      <c r="G123" s="908"/>
      <c r="H123" s="908"/>
      <c r="I123" s="908"/>
      <c r="J123" s="908"/>
      <c r="K123" s="908"/>
      <c r="L123" s="908"/>
      <c r="M123" s="908"/>
      <c r="N123" s="908"/>
      <c r="O123" s="908"/>
      <c r="P123" s="908"/>
      <c r="Q123" s="908"/>
      <c r="R123" s="908"/>
      <c r="S123" s="908"/>
      <c r="T123" s="908"/>
      <c r="U123" s="908"/>
      <c r="V123" s="908"/>
      <c r="W123" s="908"/>
      <c r="X123" s="908"/>
      <c r="Y123" s="908"/>
      <c r="Z123" s="909"/>
      <c r="AA123" s="943" t="s">
        <v>405</v>
      </c>
      <c r="AB123" s="944"/>
      <c r="AC123" s="944"/>
      <c r="AD123" s="944"/>
      <c r="AE123" s="945"/>
      <c r="AF123" s="946" t="s">
        <v>440</v>
      </c>
      <c r="AG123" s="944"/>
      <c r="AH123" s="944"/>
      <c r="AI123" s="944"/>
      <c r="AJ123" s="945"/>
      <c r="AK123" s="946">
        <v>2000</v>
      </c>
      <c r="AL123" s="944"/>
      <c r="AM123" s="944"/>
      <c r="AN123" s="944"/>
      <c r="AO123" s="945"/>
      <c r="AP123" s="947">
        <v>0.1</v>
      </c>
      <c r="AQ123" s="948"/>
      <c r="AR123" s="948"/>
      <c r="AS123" s="948"/>
      <c r="AT123" s="949"/>
      <c r="AU123" s="979"/>
      <c r="AV123" s="980"/>
      <c r="AW123" s="980"/>
      <c r="AX123" s="980"/>
      <c r="AY123" s="980"/>
      <c r="AZ123" s="233" t="s">
        <v>182</v>
      </c>
      <c r="BA123" s="233"/>
      <c r="BB123" s="233"/>
      <c r="BC123" s="233"/>
      <c r="BD123" s="233"/>
      <c r="BE123" s="233"/>
      <c r="BF123" s="233"/>
      <c r="BG123" s="233"/>
      <c r="BH123" s="233"/>
      <c r="BI123" s="233"/>
      <c r="BJ123" s="233"/>
      <c r="BK123" s="233"/>
      <c r="BL123" s="233"/>
      <c r="BM123" s="233"/>
      <c r="BN123" s="233"/>
      <c r="BO123" s="959" t="s">
        <v>471</v>
      </c>
      <c r="BP123" s="987"/>
      <c r="BQ123" s="1046">
        <v>6881606</v>
      </c>
      <c r="BR123" s="1047"/>
      <c r="BS123" s="1047"/>
      <c r="BT123" s="1047"/>
      <c r="BU123" s="1047"/>
      <c r="BV123" s="1047">
        <v>6974325</v>
      </c>
      <c r="BW123" s="1047"/>
      <c r="BX123" s="1047"/>
      <c r="BY123" s="1047"/>
      <c r="BZ123" s="1047"/>
      <c r="CA123" s="1047">
        <v>7448097</v>
      </c>
      <c r="CB123" s="1047"/>
      <c r="CC123" s="1047"/>
      <c r="CD123" s="1047"/>
      <c r="CE123" s="1047"/>
      <c r="CF123" s="983"/>
      <c r="CG123" s="984"/>
      <c r="CH123" s="984"/>
      <c r="CI123" s="984"/>
      <c r="CJ123" s="985"/>
      <c r="CK123" s="991"/>
      <c r="CL123" s="992"/>
      <c r="CM123" s="992"/>
      <c r="CN123" s="992"/>
      <c r="CO123" s="993"/>
      <c r="CP123" s="1001"/>
      <c r="CQ123" s="1002"/>
      <c r="CR123" s="1002"/>
      <c r="CS123" s="1002"/>
      <c r="CT123" s="1002"/>
      <c r="CU123" s="1002"/>
      <c r="CV123" s="1002"/>
      <c r="CW123" s="1002"/>
      <c r="CX123" s="1002"/>
      <c r="CY123" s="1002"/>
      <c r="CZ123" s="1002"/>
      <c r="DA123" s="1002"/>
      <c r="DB123" s="1002"/>
      <c r="DC123" s="1002"/>
      <c r="DD123" s="1002"/>
      <c r="DE123" s="1002"/>
      <c r="DF123" s="1003"/>
      <c r="DG123" s="943"/>
      <c r="DH123" s="944"/>
      <c r="DI123" s="944"/>
      <c r="DJ123" s="944"/>
      <c r="DK123" s="945"/>
      <c r="DL123" s="946"/>
      <c r="DM123" s="944"/>
      <c r="DN123" s="944"/>
      <c r="DO123" s="944"/>
      <c r="DP123" s="945"/>
      <c r="DQ123" s="946"/>
      <c r="DR123" s="944"/>
      <c r="DS123" s="944"/>
      <c r="DT123" s="944"/>
      <c r="DU123" s="945"/>
      <c r="DV123" s="947"/>
      <c r="DW123" s="948"/>
      <c r="DX123" s="948"/>
      <c r="DY123" s="948"/>
      <c r="DZ123" s="949"/>
    </row>
    <row r="124" spans="1:130" s="211" customFormat="1" ht="26.25" customHeight="1" thickBot="1">
      <c r="A124" s="1040"/>
      <c r="B124" s="934"/>
      <c r="C124" s="907" t="s">
        <v>456</v>
      </c>
      <c r="D124" s="908"/>
      <c r="E124" s="908"/>
      <c r="F124" s="908"/>
      <c r="G124" s="908"/>
      <c r="H124" s="908"/>
      <c r="I124" s="908"/>
      <c r="J124" s="908"/>
      <c r="K124" s="908"/>
      <c r="L124" s="908"/>
      <c r="M124" s="908"/>
      <c r="N124" s="908"/>
      <c r="O124" s="908"/>
      <c r="P124" s="908"/>
      <c r="Q124" s="908"/>
      <c r="R124" s="908"/>
      <c r="S124" s="908"/>
      <c r="T124" s="908"/>
      <c r="U124" s="908"/>
      <c r="V124" s="908"/>
      <c r="W124" s="908"/>
      <c r="X124" s="908"/>
      <c r="Y124" s="908"/>
      <c r="Z124" s="909"/>
      <c r="AA124" s="943" t="s">
        <v>383</v>
      </c>
      <c r="AB124" s="944"/>
      <c r="AC124" s="944"/>
      <c r="AD124" s="944"/>
      <c r="AE124" s="945"/>
      <c r="AF124" s="946" t="s">
        <v>383</v>
      </c>
      <c r="AG124" s="944"/>
      <c r="AH124" s="944"/>
      <c r="AI124" s="944"/>
      <c r="AJ124" s="945"/>
      <c r="AK124" s="946" t="s">
        <v>472</v>
      </c>
      <c r="AL124" s="944"/>
      <c r="AM124" s="944"/>
      <c r="AN124" s="944"/>
      <c r="AO124" s="945"/>
      <c r="AP124" s="947" t="s">
        <v>383</v>
      </c>
      <c r="AQ124" s="948"/>
      <c r="AR124" s="948"/>
      <c r="AS124" s="948"/>
      <c r="AT124" s="949"/>
      <c r="AU124" s="1042" t="s">
        <v>473</v>
      </c>
      <c r="AV124" s="1043"/>
      <c r="AW124" s="1043"/>
      <c r="AX124" s="1043"/>
      <c r="AY124" s="1043"/>
      <c r="AZ124" s="1043"/>
      <c r="BA124" s="1043"/>
      <c r="BB124" s="1043"/>
      <c r="BC124" s="1043"/>
      <c r="BD124" s="1043"/>
      <c r="BE124" s="1043"/>
      <c r="BF124" s="1043"/>
      <c r="BG124" s="1043"/>
      <c r="BH124" s="1043"/>
      <c r="BI124" s="1043"/>
      <c r="BJ124" s="1043"/>
      <c r="BK124" s="1043"/>
      <c r="BL124" s="1043"/>
      <c r="BM124" s="1043"/>
      <c r="BN124" s="1043"/>
      <c r="BO124" s="1043"/>
      <c r="BP124" s="1044"/>
      <c r="BQ124" s="1045">
        <v>49.6</v>
      </c>
      <c r="BR124" s="1009"/>
      <c r="BS124" s="1009"/>
      <c r="BT124" s="1009"/>
      <c r="BU124" s="1009"/>
      <c r="BV124" s="1009">
        <v>37.700000000000003</v>
      </c>
      <c r="BW124" s="1009"/>
      <c r="BX124" s="1009"/>
      <c r="BY124" s="1009"/>
      <c r="BZ124" s="1009"/>
      <c r="CA124" s="1009">
        <v>15.4</v>
      </c>
      <c r="CB124" s="1009"/>
      <c r="CC124" s="1009"/>
      <c r="CD124" s="1009"/>
      <c r="CE124" s="1009"/>
      <c r="CF124" s="1010"/>
      <c r="CG124" s="1011"/>
      <c r="CH124" s="1011"/>
      <c r="CI124" s="1011"/>
      <c r="CJ124" s="1012"/>
      <c r="CK124" s="994"/>
      <c r="CL124" s="994"/>
      <c r="CM124" s="994"/>
      <c r="CN124" s="994"/>
      <c r="CO124" s="995"/>
      <c r="CP124" s="1001" t="s">
        <v>474</v>
      </c>
      <c r="CQ124" s="1002"/>
      <c r="CR124" s="1002"/>
      <c r="CS124" s="1002"/>
      <c r="CT124" s="1002"/>
      <c r="CU124" s="1002"/>
      <c r="CV124" s="1002"/>
      <c r="CW124" s="1002"/>
      <c r="CX124" s="1002"/>
      <c r="CY124" s="1002"/>
      <c r="CZ124" s="1002"/>
      <c r="DA124" s="1002"/>
      <c r="DB124" s="1002"/>
      <c r="DC124" s="1002"/>
      <c r="DD124" s="1002"/>
      <c r="DE124" s="1002"/>
      <c r="DF124" s="1003"/>
      <c r="DG124" s="986">
        <v>509499</v>
      </c>
      <c r="DH124" s="968"/>
      <c r="DI124" s="968"/>
      <c r="DJ124" s="968"/>
      <c r="DK124" s="969"/>
      <c r="DL124" s="967">
        <v>565153</v>
      </c>
      <c r="DM124" s="968"/>
      <c r="DN124" s="968"/>
      <c r="DO124" s="968"/>
      <c r="DP124" s="969"/>
      <c r="DQ124" s="967" t="s">
        <v>383</v>
      </c>
      <c r="DR124" s="968"/>
      <c r="DS124" s="968"/>
      <c r="DT124" s="968"/>
      <c r="DU124" s="969"/>
      <c r="DV124" s="970" t="s">
        <v>383</v>
      </c>
      <c r="DW124" s="971"/>
      <c r="DX124" s="971"/>
      <c r="DY124" s="971"/>
      <c r="DZ124" s="972"/>
    </row>
    <row r="125" spans="1:130" s="211" customFormat="1" ht="26.25" customHeight="1">
      <c r="A125" s="1040"/>
      <c r="B125" s="934"/>
      <c r="C125" s="907" t="s">
        <v>458</v>
      </c>
      <c r="D125" s="908"/>
      <c r="E125" s="908"/>
      <c r="F125" s="908"/>
      <c r="G125" s="908"/>
      <c r="H125" s="908"/>
      <c r="I125" s="908"/>
      <c r="J125" s="908"/>
      <c r="K125" s="908"/>
      <c r="L125" s="908"/>
      <c r="M125" s="908"/>
      <c r="N125" s="908"/>
      <c r="O125" s="908"/>
      <c r="P125" s="908"/>
      <c r="Q125" s="908"/>
      <c r="R125" s="908"/>
      <c r="S125" s="908"/>
      <c r="T125" s="908"/>
      <c r="U125" s="908"/>
      <c r="V125" s="908"/>
      <c r="W125" s="908"/>
      <c r="X125" s="908"/>
      <c r="Y125" s="908"/>
      <c r="Z125" s="909"/>
      <c r="AA125" s="943" t="s">
        <v>441</v>
      </c>
      <c r="AB125" s="944"/>
      <c r="AC125" s="944"/>
      <c r="AD125" s="944"/>
      <c r="AE125" s="945"/>
      <c r="AF125" s="946" t="s">
        <v>383</v>
      </c>
      <c r="AG125" s="944"/>
      <c r="AH125" s="944"/>
      <c r="AI125" s="944"/>
      <c r="AJ125" s="945"/>
      <c r="AK125" s="946" t="s">
        <v>467</v>
      </c>
      <c r="AL125" s="944"/>
      <c r="AM125" s="944"/>
      <c r="AN125" s="944"/>
      <c r="AO125" s="945"/>
      <c r="AP125" s="947" t="s">
        <v>405</v>
      </c>
      <c r="AQ125" s="948"/>
      <c r="AR125" s="948"/>
      <c r="AS125" s="948"/>
      <c r="AT125" s="94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4" t="s">
        <v>475</v>
      </c>
      <c r="CL125" s="989"/>
      <c r="CM125" s="989"/>
      <c r="CN125" s="989"/>
      <c r="CO125" s="990"/>
      <c r="CP125" s="914" t="s">
        <v>476</v>
      </c>
      <c r="CQ125" s="882"/>
      <c r="CR125" s="882"/>
      <c r="CS125" s="882"/>
      <c r="CT125" s="882"/>
      <c r="CU125" s="882"/>
      <c r="CV125" s="882"/>
      <c r="CW125" s="882"/>
      <c r="CX125" s="882"/>
      <c r="CY125" s="882"/>
      <c r="CZ125" s="882"/>
      <c r="DA125" s="882"/>
      <c r="DB125" s="882"/>
      <c r="DC125" s="882"/>
      <c r="DD125" s="882"/>
      <c r="DE125" s="882"/>
      <c r="DF125" s="883"/>
      <c r="DG125" s="915" t="s">
        <v>405</v>
      </c>
      <c r="DH125" s="916"/>
      <c r="DI125" s="916"/>
      <c r="DJ125" s="916"/>
      <c r="DK125" s="916"/>
      <c r="DL125" s="916" t="s">
        <v>383</v>
      </c>
      <c r="DM125" s="916"/>
      <c r="DN125" s="916"/>
      <c r="DO125" s="916"/>
      <c r="DP125" s="916"/>
      <c r="DQ125" s="916" t="s">
        <v>405</v>
      </c>
      <c r="DR125" s="916"/>
      <c r="DS125" s="916"/>
      <c r="DT125" s="916"/>
      <c r="DU125" s="916"/>
      <c r="DV125" s="917" t="s">
        <v>472</v>
      </c>
      <c r="DW125" s="917"/>
      <c r="DX125" s="917"/>
      <c r="DY125" s="917"/>
      <c r="DZ125" s="918"/>
    </row>
    <row r="126" spans="1:130" s="211" customFormat="1" ht="26.25" customHeight="1" thickBot="1">
      <c r="A126" s="1040"/>
      <c r="B126" s="934"/>
      <c r="C126" s="907" t="s">
        <v>460</v>
      </c>
      <c r="D126" s="908"/>
      <c r="E126" s="908"/>
      <c r="F126" s="908"/>
      <c r="G126" s="908"/>
      <c r="H126" s="908"/>
      <c r="I126" s="908"/>
      <c r="J126" s="908"/>
      <c r="K126" s="908"/>
      <c r="L126" s="908"/>
      <c r="M126" s="908"/>
      <c r="N126" s="908"/>
      <c r="O126" s="908"/>
      <c r="P126" s="908"/>
      <c r="Q126" s="908"/>
      <c r="R126" s="908"/>
      <c r="S126" s="908"/>
      <c r="T126" s="908"/>
      <c r="U126" s="908"/>
      <c r="V126" s="908"/>
      <c r="W126" s="908"/>
      <c r="X126" s="908"/>
      <c r="Y126" s="908"/>
      <c r="Z126" s="909"/>
      <c r="AA126" s="943" t="s">
        <v>383</v>
      </c>
      <c r="AB126" s="944"/>
      <c r="AC126" s="944"/>
      <c r="AD126" s="944"/>
      <c r="AE126" s="945"/>
      <c r="AF126" s="946" t="s">
        <v>405</v>
      </c>
      <c r="AG126" s="944"/>
      <c r="AH126" s="944"/>
      <c r="AI126" s="944"/>
      <c r="AJ126" s="945"/>
      <c r="AK126" s="946" t="s">
        <v>441</v>
      </c>
      <c r="AL126" s="944"/>
      <c r="AM126" s="944"/>
      <c r="AN126" s="944"/>
      <c r="AO126" s="945"/>
      <c r="AP126" s="947" t="s">
        <v>383</v>
      </c>
      <c r="AQ126" s="948"/>
      <c r="AR126" s="948"/>
      <c r="AS126" s="948"/>
      <c r="AT126" s="94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05"/>
      <c r="CL126" s="992"/>
      <c r="CM126" s="992"/>
      <c r="CN126" s="992"/>
      <c r="CO126" s="993"/>
      <c r="CP126" s="907" t="s">
        <v>477</v>
      </c>
      <c r="CQ126" s="908"/>
      <c r="CR126" s="908"/>
      <c r="CS126" s="908"/>
      <c r="CT126" s="908"/>
      <c r="CU126" s="908"/>
      <c r="CV126" s="908"/>
      <c r="CW126" s="908"/>
      <c r="CX126" s="908"/>
      <c r="CY126" s="908"/>
      <c r="CZ126" s="908"/>
      <c r="DA126" s="908"/>
      <c r="DB126" s="908"/>
      <c r="DC126" s="908"/>
      <c r="DD126" s="908"/>
      <c r="DE126" s="908"/>
      <c r="DF126" s="909"/>
      <c r="DG126" s="910" t="s">
        <v>383</v>
      </c>
      <c r="DH126" s="911"/>
      <c r="DI126" s="911"/>
      <c r="DJ126" s="911"/>
      <c r="DK126" s="911"/>
      <c r="DL126" s="911" t="s">
        <v>383</v>
      </c>
      <c r="DM126" s="911"/>
      <c r="DN126" s="911"/>
      <c r="DO126" s="911"/>
      <c r="DP126" s="911"/>
      <c r="DQ126" s="911" t="s">
        <v>383</v>
      </c>
      <c r="DR126" s="911"/>
      <c r="DS126" s="911"/>
      <c r="DT126" s="911"/>
      <c r="DU126" s="911"/>
      <c r="DV126" s="912" t="s">
        <v>383</v>
      </c>
      <c r="DW126" s="912"/>
      <c r="DX126" s="912"/>
      <c r="DY126" s="912"/>
      <c r="DZ126" s="913"/>
    </row>
    <row r="127" spans="1:130" s="211" customFormat="1" ht="26.25" customHeight="1">
      <c r="A127" s="1041"/>
      <c r="B127" s="936"/>
      <c r="C127" s="958" t="s">
        <v>478</v>
      </c>
      <c r="D127" s="950"/>
      <c r="E127" s="950"/>
      <c r="F127" s="950"/>
      <c r="G127" s="950"/>
      <c r="H127" s="950"/>
      <c r="I127" s="950"/>
      <c r="J127" s="950"/>
      <c r="K127" s="950"/>
      <c r="L127" s="950"/>
      <c r="M127" s="950"/>
      <c r="N127" s="950"/>
      <c r="O127" s="950"/>
      <c r="P127" s="950"/>
      <c r="Q127" s="950"/>
      <c r="R127" s="950"/>
      <c r="S127" s="950"/>
      <c r="T127" s="950"/>
      <c r="U127" s="950"/>
      <c r="V127" s="950"/>
      <c r="W127" s="950"/>
      <c r="X127" s="950"/>
      <c r="Y127" s="950"/>
      <c r="Z127" s="951"/>
      <c r="AA127" s="943" t="s">
        <v>472</v>
      </c>
      <c r="AB127" s="944"/>
      <c r="AC127" s="944"/>
      <c r="AD127" s="944"/>
      <c r="AE127" s="945"/>
      <c r="AF127" s="946" t="s">
        <v>441</v>
      </c>
      <c r="AG127" s="944"/>
      <c r="AH127" s="944"/>
      <c r="AI127" s="944"/>
      <c r="AJ127" s="945"/>
      <c r="AK127" s="946" t="s">
        <v>441</v>
      </c>
      <c r="AL127" s="944"/>
      <c r="AM127" s="944"/>
      <c r="AN127" s="944"/>
      <c r="AO127" s="945"/>
      <c r="AP127" s="947" t="s">
        <v>383</v>
      </c>
      <c r="AQ127" s="948"/>
      <c r="AR127" s="948"/>
      <c r="AS127" s="948"/>
      <c r="AT127" s="949"/>
      <c r="AU127" s="214"/>
      <c r="AV127" s="214"/>
      <c r="AW127" s="214"/>
      <c r="AX127" s="1013" t="s">
        <v>479</v>
      </c>
      <c r="AY127" s="1014"/>
      <c r="AZ127" s="1014"/>
      <c r="BA127" s="1014"/>
      <c r="BB127" s="1014"/>
      <c r="BC127" s="1014"/>
      <c r="BD127" s="1014"/>
      <c r="BE127" s="1015"/>
      <c r="BF127" s="1016" t="s">
        <v>480</v>
      </c>
      <c r="BG127" s="1014"/>
      <c r="BH127" s="1014"/>
      <c r="BI127" s="1014"/>
      <c r="BJ127" s="1014"/>
      <c r="BK127" s="1014"/>
      <c r="BL127" s="1015"/>
      <c r="BM127" s="1016" t="s">
        <v>481</v>
      </c>
      <c r="BN127" s="1014"/>
      <c r="BO127" s="1014"/>
      <c r="BP127" s="1014"/>
      <c r="BQ127" s="1014"/>
      <c r="BR127" s="1014"/>
      <c r="BS127" s="1015"/>
      <c r="BT127" s="1016" t="s">
        <v>482</v>
      </c>
      <c r="BU127" s="1014"/>
      <c r="BV127" s="1014"/>
      <c r="BW127" s="1014"/>
      <c r="BX127" s="1014"/>
      <c r="BY127" s="1014"/>
      <c r="BZ127" s="1038"/>
      <c r="CA127" s="214"/>
      <c r="CB127" s="214"/>
      <c r="CC127" s="214"/>
      <c r="CD127" s="237"/>
      <c r="CE127" s="237"/>
      <c r="CF127" s="237"/>
      <c r="CG127" s="214"/>
      <c r="CH127" s="214"/>
      <c r="CI127" s="214"/>
      <c r="CJ127" s="236"/>
      <c r="CK127" s="1005"/>
      <c r="CL127" s="992"/>
      <c r="CM127" s="992"/>
      <c r="CN127" s="992"/>
      <c r="CO127" s="993"/>
      <c r="CP127" s="907" t="s">
        <v>483</v>
      </c>
      <c r="CQ127" s="908"/>
      <c r="CR127" s="908"/>
      <c r="CS127" s="908"/>
      <c r="CT127" s="908"/>
      <c r="CU127" s="908"/>
      <c r="CV127" s="908"/>
      <c r="CW127" s="908"/>
      <c r="CX127" s="908"/>
      <c r="CY127" s="908"/>
      <c r="CZ127" s="908"/>
      <c r="DA127" s="908"/>
      <c r="DB127" s="908"/>
      <c r="DC127" s="908"/>
      <c r="DD127" s="908"/>
      <c r="DE127" s="908"/>
      <c r="DF127" s="909"/>
      <c r="DG127" s="910" t="s">
        <v>383</v>
      </c>
      <c r="DH127" s="911"/>
      <c r="DI127" s="911"/>
      <c r="DJ127" s="911"/>
      <c r="DK127" s="911"/>
      <c r="DL127" s="911" t="s">
        <v>383</v>
      </c>
      <c r="DM127" s="911"/>
      <c r="DN127" s="911"/>
      <c r="DO127" s="911"/>
      <c r="DP127" s="911"/>
      <c r="DQ127" s="911" t="s">
        <v>441</v>
      </c>
      <c r="DR127" s="911"/>
      <c r="DS127" s="911"/>
      <c r="DT127" s="911"/>
      <c r="DU127" s="911"/>
      <c r="DV127" s="912" t="s">
        <v>383</v>
      </c>
      <c r="DW127" s="912"/>
      <c r="DX127" s="912"/>
      <c r="DY127" s="912"/>
      <c r="DZ127" s="913"/>
    </row>
    <row r="128" spans="1:130" s="211" customFormat="1" ht="26.25" customHeight="1" thickBot="1">
      <c r="A128" s="1024" t="s">
        <v>484</v>
      </c>
      <c r="B128" s="1025"/>
      <c r="C128" s="1025"/>
      <c r="D128" s="1025"/>
      <c r="E128" s="1025"/>
      <c r="F128" s="1025"/>
      <c r="G128" s="1025"/>
      <c r="H128" s="1025"/>
      <c r="I128" s="1025"/>
      <c r="J128" s="1025"/>
      <c r="K128" s="1025"/>
      <c r="L128" s="1025"/>
      <c r="M128" s="1025"/>
      <c r="N128" s="1025"/>
      <c r="O128" s="1025"/>
      <c r="P128" s="1025"/>
      <c r="Q128" s="1025"/>
      <c r="R128" s="1025"/>
      <c r="S128" s="1025"/>
      <c r="T128" s="1025"/>
      <c r="U128" s="1025"/>
      <c r="V128" s="1025"/>
      <c r="W128" s="1026" t="s">
        <v>485</v>
      </c>
      <c r="X128" s="1026"/>
      <c r="Y128" s="1026"/>
      <c r="Z128" s="1027"/>
      <c r="AA128" s="1028">
        <v>6938</v>
      </c>
      <c r="AB128" s="1029"/>
      <c r="AC128" s="1029"/>
      <c r="AD128" s="1029"/>
      <c r="AE128" s="1030"/>
      <c r="AF128" s="1031">
        <v>6771</v>
      </c>
      <c r="AG128" s="1029"/>
      <c r="AH128" s="1029"/>
      <c r="AI128" s="1029"/>
      <c r="AJ128" s="1030"/>
      <c r="AK128" s="1031">
        <v>6768</v>
      </c>
      <c r="AL128" s="1029"/>
      <c r="AM128" s="1029"/>
      <c r="AN128" s="1029"/>
      <c r="AO128" s="1030"/>
      <c r="AP128" s="1032"/>
      <c r="AQ128" s="1033"/>
      <c r="AR128" s="1033"/>
      <c r="AS128" s="1033"/>
      <c r="AT128" s="1034"/>
      <c r="AU128" s="214"/>
      <c r="AV128" s="214"/>
      <c r="AW128" s="214"/>
      <c r="AX128" s="881" t="s">
        <v>486</v>
      </c>
      <c r="AY128" s="882"/>
      <c r="AZ128" s="882"/>
      <c r="BA128" s="882"/>
      <c r="BB128" s="882"/>
      <c r="BC128" s="882"/>
      <c r="BD128" s="882"/>
      <c r="BE128" s="883"/>
      <c r="BF128" s="1035" t="s">
        <v>405</v>
      </c>
      <c r="BG128" s="1036"/>
      <c r="BH128" s="1036"/>
      <c r="BI128" s="1036"/>
      <c r="BJ128" s="1036"/>
      <c r="BK128" s="1036"/>
      <c r="BL128" s="1037"/>
      <c r="BM128" s="1035">
        <v>15</v>
      </c>
      <c r="BN128" s="1036"/>
      <c r="BO128" s="1036"/>
      <c r="BP128" s="1036"/>
      <c r="BQ128" s="1036"/>
      <c r="BR128" s="1036"/>
      <c r="BS128" s="1037"/>
      <c r="BT128" s="1035">
        <v>20</v>
      </c>
      <c r="BU128" s="1036"/>
      <c r="BV128" s="1036"/>
      <c r="BW128" s="1036"/>
      <c r="BX128" s="1036"/>
      <c r="BY128" s="1036"/>
      <c r="BZ128" s="1059"/>
      <c r="CA128" s="237"/>
      <c r="CB128" s="237"/>
      <c r="CC128" s="237"/>
      <c r="CD128" s="237"/>
      <c r="CE128" s="237"/>
      <c r="CF128" s="237"/>
      <c r="CG128" s="214"/>
      <c r="CH128" s="214"/>
      <c r="CI128" s="214"/>
      <c r="CJ128" s="236"/>
      <c r="CK128" s="1006"/>
      <c r="CL128" s="1007"/>
      <c r="CM128" s="1007"/>
      <c r="CN128" s="1007"/>
      <c r="CO128" s="1008"/>
      <c r="CP128" s="1017" t="s">
        <v>487</v>
      </c>
      <c r="CQ128" s="1018"/>
      <c r="CR128" s="1018"/>
      <c r="CS128" s="1018"/>
      <c r="CT128" s="1018"/>
      <c r="CU128" s="1018"/>
      <c r="CV128" s="1018"/>
      <c r="CW128" s="1018"/>
      <c r="CX128" s="1018"/>
      <c r="CY128" s="1018"/>
      <c r="CZ128" s="1018"/>
      <c r="DA128" s="1018"/>
      <c r="DB128" s="1018"/>
      <c r="DC128" s="1018"/>
      <c r="DD128" s="1018"/>
      <c r="DE128" s="1018"/>
      <c r="DF128" s="1019"/>
      <c r="DG128" s="1020" t="s">
        <v>441</v>
      </c>
      <c r="DH128" s="1021"/>
      <c r="DI128" s="1021"/>
      <c r="DJ128" s="1021"/>
      <c r="DK128" s="1021"/>
      <c r="DL128" s="1021" t="s">
        <v>405</v>
      </c>
      <c r="DM128" s="1021"/>
      <c r="DN128" s="1021"/>
      <c r="DO128" s="1021"/>
      <c r="DP128" s="1021"/>
      <c r="DQ128" s="1021" t="s">
        <v>383</v>
      </c>
      <c r="DR128" s="1021"/>
      <c r="DS128" s="1021"/>
      <c r="DT128" s="1021"/>
      <c r="DU128" s="1021"/>
      <c r="DV128" s="1022" t="s">
        <v>383</v>
      </c>
      <c r="DW128" s="1022"/>
      <c r="DX128" s="1022"/>
      <c r="DY128" s="1022"/>
      <c r="DZ128" s="1023"/>
    </row>
    <row r="129" spans="1:131" s="211" customFormat="1" ht="26.25" customHeight="1">
      <c r="A129" s="919" t="s">
        <v>101</v>
      </c>
      <c r="B129" s="920"/>
      <c r="C129" s="920"/>
      <c r="D129" s="920"/>
      <c r="E129" s="920"/>
      <c r="F129" s="920"/>
      <c r="G129" s="920"/>
      <c r="H129" s="920"/>
      <c r="I129" s="920"/>
      <c r="J129" s="920"/>
      <c r="K129" s="920"/>
      <c r="L129" s="920"/>
      <c r="M129" s="920"/>
      <c r="N129" s="920"/>
      <c r="O129" s="920"/>
      <c r="P129" s="920"/>
      <c r="Q129" s="920"/>
      <c r="R129" s="920"/>
      <c r="S129" s="920"/>
      <c r="T129" s="920"/>
      <c r="U129" s="920"/>
      <c r="V129" s="920"/>
      <c r="W129" s="1053" t="s">
        <v>488</v>
      </c>
      <c r="X129" s="1054"/>
      <c r="Y129" s="1054"/>
      <c r="Z129" s="1055"/>
      <c r="AA129" s="943">
        <v>2659020</v>
      </c>
      <c r="AB129" s="944"/>
      <c r="AC129" s="944"/>
      <c r="AD129" s="944"/>
      <c r="AE129" s="945"/>
      <c r="AF129" s="946">
        <v>2662182</v>
      </c>
      <c r="AG129" s="944"/>
      <c r="AH129" s="944"/>
      <c r="AI129" s="944"/>
      <c r="AJ129" s="945"/>
      <c r="AK129" s="946">
        <v>2564762</v>
      </c>
      <c r="AL129" s="944"/>
      <c r="AM129" s="944"/>
      <c r="AN129" s="944"/>
      <c r="AO129" s="945"/>
      <c r="AP129" s="1056"/>
      <c r="AQ129" s="1057"/>
      <c r="AR129" s="1057"/>
      <c r="AS129" s="1057"/>
      <c r="AT129" s="1058"/>
      <c r="AU129" s="215"/>
      <c r="AV129" s="215"/>
      <c r="AW129" s="215"/>
      <c r="AX129" s="1048" t="s">
        <v>489</v>
      </c>
      <c r="AY129" s="908"/>
      <c r="AZ129" s="908"/>
      <c r="BA129" s="908"/>
      <c r="BB129" s="908"/>
      <c r="BC129" s="908"/>
      <c r="BD129" s="908"/>
      <c r="BE129" s="909"/>
      <c r="BF129" s="1049" t="s">
        <v>383</v>
      </c>
      <c r="BG129" s="1050"/>
      <c r="BH129" s="1050"/>
      <c r="BI129" s="1050"/>
      <c r="BJ129" s="1050"/>
      <c r="BK129" s="1050"/>
      <c r="BL129" s="1051"/>
      <c r="BM129" s="1049">
        <v>20</v>
      </c>
      <c r="BN129" s="1050"/>
      <c r="BO129" s="1050"/>
      <c r="BP129" s="1050"/>
      <c r="BQ129" s="1050"/>
      <c r="BR129" s="1050"/>
      <c r="BS129" s="1051"/>
      <c r="BT129" s="1049">
        <v>30</v>
      </c>
      <c r="BU129" s="1050"/>
      <c r="BV129" s="1050"/>
      <c r="BW129" s="1050"/>
      <c r="BX129" s="1050"/>
      <c r="BY129" s="1050"/>
      <c r="BZ129" s="105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1" customFormat="1" ht="26.25" customHeight="1">
      <c r="A130" s="919" t="s">
        <v>490</v>
      </c>
      <c r="B130" s="920"/>
      <c r="C130" s="920"/>
      <c r="D130" s="920"/>
      <c r="E130" s="920"/>
      <c r="F130" s="920"/>
      <c r="G130" s="920"/>
      <c r="H130" s="920"/>
      <c r="I130" s="920"/>
      <c r="J130" s="920"/>
      <c r="K130" s="920"/>
      <c r="L130" s="920"/>
      <c r="M130" s="920"/>
      <c r="N130" s="920"/>
      <c r="O130" s="920"/>
      <c r="P130" s="920"/>
      <c r="Q130" s="920"/>
      <c r="R130" s="920"/>
      <c r="S130" s="920"/>
      <c r="T130" s="920"/>
      <c r="U130" s="920"/>
      <c r="V130" s="920"/>
      <c r="W130" s="1053" t="s">
        <v>491</v>
      </c>
      <c r="X130" s="1054"/>
      <c r="Y130" s="1054"/>
      <c r="Z130" s="1055"/>
      <c r="AA130" s="943">
        <v>502357</v>
      </c>
      <c r="AB130" s="944"/>
      <c r="AC130" s="944"/>
      <c r="AD130" s="944"/>
      <c r="AE130" s="945"/>
      <c r="AF130" s="946">
        <v>521607</v>
      </c>
      <c r="AG130" s="944"/>
      <c r="AH130" s="944"/>
      <c r="AI130" s="944"/>
      <c r="AJ130" s="945"/>
      <c r="AK130" s="946">
        <v>474879</v>
      </c>
      <c r="AL130" s="944"/>
      <c r="AM130" s="944"/>
      <c r="AN130" s="944"/>
      <c r="AO130" s="945"/>
      <c r="AP130" s="1056"/>
      <c r="AQ130" s="1057"/>
      <c r="AR130" s="1057"/>
      <c r="AS130" s="1057"/>
      <c r="AT130" s="1058"/>
      <c r="AU130" s="215"/>
      <c r="AV130" s="215"/>
      <c r="AW130" s="215"/>
      <c r="AX130" s="1048" t="s">
        <v>492</v>
      </c>
      <c r="AY130" s="908"/>
      <c r="AZ130" s="908"/>
      <c r="BA130" s="908"/>
      <c r="BB130" s="908"/>
      <c r="BC130" s="908"/>
      <c r="BD130" s="908"/>
      <c r="BE130" s="909"/>
      <c r="BF130" s="1084">
        <v>12.1</v>
      </c>
      <c r="BG130" s="1085"/>
      <c r="BH130" s="1085"/>
      <c r="BI130" s="1085"/>
      <c r="BJ130" s="1085"/>
      <c r="BK130" s="1085"/>
      <c r="BL130" s="1086"/>
      <c r="BM130" s="1084">
        <v>25</v>
      </c>
      <c r="BN130" s="1085"/>
      <c r="BO130" s="1085"/>
      <c r="BP130" s="1085"/>
      <c r="BQ130" s="1085"/>
      <c r="BR130" s="1085"/>
      <c r="BS130" s="1086"/>
      <c r="BT130" s="1084">
        <v>35</v>
      </c>
      <c r="BU130" s="1085"/>
      <c r="BV130" s="1085"/>
      <c r="BW130" s="1085"/>
      <c r="BX130" s="1085"/>
      <c r="BY130" s="1085"/>
      <c r="BZ130" s="108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1" customFormat="1" ht="26.25" customHeight="1" thickBot="1">
      <c r="A131" s="1088"/>
      <c r="B131" s="1089"/>
      <c r="C131" s="1089"/>
      <c r="D131" s="1089"/>
      <c r="E131" s="1089"/>
      <c r="F131" s="1089"/>
      <c r="G131" s="1089"/>
      <c r="H131" s="1089"/>
      <c r="I131" s="1089"/>
      <c r="J131" s="1089"/>
      <c r="K131" s="1089"/>
      <c r="L131" s="1089"/>
      <c r="M131" s="1089"/>
      <c r="N131" s="1089"/>
      <c r="O131" s="1089"/>
      <c r="P131" s="1089"/>
      <c r="Q131" s="1089"/>
      <c r="R131" s="1089"/>
      <c r="S131" s="1089"/>
      <c r="T131" s="1089"/>
      <c r="U131" s="1089"/>
      <c r="V131" s="1089"/>
      <c r="W131" s="1090" t="s">
        <v>493</v>
      </c>
      <c r="X131" s="1091"/>
      <c r="Y131" s="1091"/>
      <c r="Z131" s="1092"/>
      <c r="AA131" s="986">
        <v>2156663</v>
      </c>
      <c r="AB131" s="968"/>
      <c r="AC131" s="968"/>
      <c r="AD131" s="968"/>
      <c r="AE131" s="969"/>
      <c r="AF131" s="967">
        <v>2140575</v>
      </c>
      <c r="AG131" s="968"/>
      <c r="AH131" s="968"/>
      <c r="AI131" s="968"/>
      <c r="AJ131" s="969"/>
      <c r="AK131" s="967">
        <v>2089883</v>
      </c>
      <c r="AL131" s="968"/>
      <c r="AM131" s="968"/>
      <c r="AN131" s="968"/>
      <c r="AO131" s="969"/>
      <c r="AP131" s="1093"/>
      <c r="AQ131" s="1094"/>
      <c r="AR131" s="1094"/>
      <c r="AS131" s="1094"/>
      <c r="AT131" s="1095"/>
      <c r="AU131" s="215"/>
      <c r="AV131" s="215"/>
      <c r="AW131" s="215"/>
      <c r="AX131" s="1066" t="s">
        <v>494</v>
      </c>
      <c r="AY131" s="1018"/>
      <c r="AZ131" s="1018"/>
      <c r="BA131" s="1018"/>
      <c r="BB131" s="1018"/>
      <c r="BC131" s="1018"/>
      <c r="BD131" s="1018"/>
      <c r="BE131" s="1019"/>
      <c r="BF131" s="1067">
        <v>15.4</v>
      </c>
      <c r="BG131" s="1068"/>
      <c r="BH131" s="1068"/>
      <c r="BI131" s="1068"/>
      <c r="BJ131" s="1068"/>
      <c r="BK131" s="1068"/>
      <c r="BL131" s="1069"/>
      <c r="BM131" s="1067">
        <v>350</v>
      </c>
      <c r="BN131" s="1068"/>
      <c r="BO131" s="1068"/>
      <c r="BP131" s="1068"/>
      <c r="BQ131" s="1068"/>
      <c r="BR131" s="1068"/>
      <c r="BS131" s="1069"/>
      <c r="BT131" s="1070"/>
      <c r="BU131" s="1071"/>
      <c r="BV131" s="1071"/>
      <c r="BW131" s="1071"/>
      <c r="BX131" s="1071"/>
      <c r="BY131" s="1071"/>
      <c r="BZ131" s="10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1" customFormat="1" ht="26.25" customHeight="1">
      <c r="A132" s="1073" t="s">
        <v>495</v>
      </c>
      <c r="B132" s="1074"/>
      <c r="C132" s="1074"/>
      <c r="D132" s="1074"/>
      <c r="E132" s="1074"/>
      <c r="F132" s="1074"/>
      <c r="G132" s="1074"/>
      <c r="H132" s="1074"/>
      <c r="I132" s="1074"/>
      <c r="J132" s="1074"/>
      <c r="K132" s="1074"/>
      <c r="L132" s="1074"/>
      <c r="M132" s="1074"/>
      <c r="N132" s="1074"/>
      <c r="O132" s="1074"/>
      <c r="P132" s="1074"/>
      <c r="Q132" s="1074"/>
      <c r="R132" s="1074"/>
      <c r="S132" s="1074"/>
      <c r="T132" s="1074"/>
      <c r="U132" s="1074"/>
      <c r="V132" s="1077" t="s">
        <v>496</v>
      </c>
      <c r="W132" s="1077"/>
      <c r="X132" s="1077"/>
      <c r="Y132" s="1077"/>
      <c r="Z132" s="1078"/>
      <c r="AA132" s="1079">
        <v>11.71944805</v>
      </c>
      <c r="AB132" s="1080"/>
      <c r="AC132" s="1080"/>
      <c r="AD132" s="1080"/>
      <c r="AE132" s="1081"/>
      <c r="AF132" s="1082">
        <v>12.64305152</v>
      </c>
      <c r="AG132" s="1080"/>
      <c r="AH132" s="1080"/>
      <c r="AI132" s="1080"/>
      <c r="AJ132" s="1081"/>
      <c r="AK132" s="1082">
        <v>12.110055920000001</v>
      </c>
      <c r="AL132" s="1080"/>
      <c r="AM132" s="1080"/>
      <c r="AN132" s="1080"/>
      <c r="AO132" s="1081"/>
      <c r="AP132" s="983"/>
      <c r="AQ132" s="984"/>
      <c r="AR132" s="984"/>
      <c r="AS132" s="984"/>
      <c r="AT132" s="108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1" customFormat="1" ht="26.25" customHeight="1" thickBot="1">
      <c r="A133" s="1075"/>
      <c r="B133" s="1076"/>
      <c r="C133" s="1076"/>
      <c r="D133" s="1076"/>
      <c r="E133" s="1076"/>
      <c r="F133" s="1076"/>
      <c r="G133" s="1076"/>
      <c r="H133" s="1076"/>
      <c r="I133" s="1076"/>
      <c r="J133" s="1076"/>
      <c r="K133" s="1076"/>
      <c r="L133" s="1076"/>
      <c r="M133" s="1076"/>
      <c r="N133" s="1076"/>
      <c r="O133" s="1076"/>
      <c r="P133" s="1076"/>
      <c r="Q133" s="1076"/>
      <c r="R133" s="1076"/>
      <c r="S133" s="1076"/>
      <c r="T133" s="1076"/>
      <c r="U133" s="1076"/>
      <c r="V133" s="1060" t="s">
        <v>497</v>
      </c>
      <c r="W133" s="1060"/>
      <c r="X133" s="1060"/>
      <c r="Y133" s="1060"/>
      <c r="Z133" s="1061"/>
      <c r="AA133" s="1062">
        <v>12</v>
      </c>
      <c r="AB133" s="1063"/>
      <c r="AC133" s="1063"/>
      <c r="AD133" s="1063"/>
      <c r="AE133" s="1064"/>
      <c r="AF133" s="1062">
        <v>12</v>
      </c>
      <c r="AG133" s="1063"/>
      <c r="AH133" s="1063"/>
      <c r="AI133" s="1063"/>
      <c r="AJ133" s="1064"/>
      <c r="AK133" s="1062">
        <v>12.1</v>
      </c>
      <c r="AL133" s="1063"/>
      <c r="AM133" s="1063"/>
      <c r="AN133" s="1063"/>
      <c r="AO133" s="1064"/>
      <c r="AP133" s="1010"/>
      <c r="AQ133" s="1011"/>
      <c r="AR133" s="1011"/>
      <c r="AS133" s="1011"/>
      <c r="AT133" s="106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1"/>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row r="136" spans="1:131" hidden="1"/>
  </sheetData>
  <sheetProtection algorithmName="SHA-512" hashValue="h5jrke7nrELVJueaQ+ku6jROSnOXiJ9u+2d4EjwQqExUaLh6Dwl8wP/eWeCu2IvopwpN/xqHJIT5ch4JsKaQzw==" saltValue="RSdAikhaRZpuPdurZDJqX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BA67" zoomScale="85" zoomScaleNormal="85" zoomScaleSheetLayoutView="85"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498</v>
      </c>
    </row>
    <row r="98" spans="24:120" ht="13.2" hidden="1">
      <c r="CS98" s="241"/>
      <c r="CX98" s="241"/>
      <c r="DC98" s="241"/>
      <c r="DH98" s="241"/>
    </row>
    <row r="99" spans="24:120" ht="13.2" hidden="1">
      <c r="CS99" s="241"/>
      <c r="CX99" s="241"/>
      <c r="DC99" s="241"/>
      <c r="DH99" s="241"/>
    </row>
    <row r="100" spans="24:120" ht="13.2" hidden="1"/>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row r="106" spans="24:120" ht="13.2" hidden="1"/>
    <row r="107" spans="24:120" ht="13.2" hidden="1"/>
    <row r="108" spans="24:120" ht="13.2" hidden="1"/>
    <row r="109" spans="24:120" ht="13.2" hidden="1"/>
    <row r="110" spans="24:120" ht="13.2" hidden="1"/>
  </sheetData>
  <sheetProtection algorithmName="SHA-512" hashValue="xSUIW9YC/Hjje/7F44RhxqfLk+Gx58PnwCaF9AHDqtFt5/cWtnfcF7WRQyw51GJNQc6jLiZcLAIe63IFhTgwhA==" saltValue="ZxfeJbgtCeyE2GWlSuUS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J40" zoomScale="70" zoomScaleNormal="7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DssFSh2g20gq5KdGQ6xHgnJ7mOP+uOSROAjQ7PakiEOaLSK8I6Szmfzm0nnrunOu01sqVa0A4NOvdwQce/3+jA==" saltValue="rPJCWtEAwcjONeW9hm4dR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55" zoomScaleSheetLayoutView="55"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499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500</v>
      </c>
      <c r="AL6" s="248"/>
      <c r="AM6" s="248"/>
      <c r="AN6" s="248"/>
    </row>
    <row r="7" spans="1:46" ht="13.2">
      <c r="A7" s="247"/>
      <c r="AK7" s="250"/>
      <c r="AL7" s="251"/>
      <c r="AM7" s="251"/>
      <c r="AN7" s="252"/>
      <c r="AO7" s="1099" t="s">
        <v>501</v>
      </c>
      <c r="AP7" s="253"/>
      <c r="AQ7" s="254" t="s">
        <v>502</v>
      </c>
      <c r="AR7" s="255"/>
    </row>
    <row r="8" spans="1:46" ht="13.2">
      <c r="A8" s="247"/>
      <c r="AK8" s="256"/>
      <c r="AL8" s="257"/>
      <c r="AM8" s="257"/>
      <c r="AN8" s="258"/>
      <c r="AO8" s="1100"/>
      <c r="AP8" s="259" t="s">
        <v>503</v>
      </c>
      <c r="AQ8" s="260" t="s">
        <v>504</v>
      </c>
      <c r="AR8" s="261" t="s">
        <v>505</v>
      </c>
    </row>
    <row r="9" spans="1:46" ht="13.2">
      <c r="A9" s="247"/>
      <c r="AK9" s="1101" t="s">
        <v>506</v>
      </c>
      <c r="AL9" s="1102"/>
      <c r="AM9" s="1102"/>
      <c r="AN9" s="1103"/>
      <c r="AO9" s="262">
        <v>637606</v>
      </c>
      <c r="AP9" s="262">
        <v>115697</v>
      </c>
      <c r="AQ9" s="263">
        <v>107310</v>
      </c>
      <c r="AR9" s="264">
        <v>7.8</v>
      </c>
    </row>
    <row r="10" spans="1:46" ht="13.2">
      <c r="A10" s="247"/>
      <c r="AK10" s="1101" t="s">
        <v>507</v>
      </c>
      <c r="AL10" s="1102"/>
      <c r="AM10" s="1102"/>
      <c r="AN10" s="1103"/>
      <c r="AO10" s="265">
        <v>79491</v>
      </c>
      <c r="AP10" s="265">
        <v>14424</v>
      </c>
      <c r="AQ10" s="266">
        <v>12629</v>
      </c>
      <c r="AR10" s="267">
        <v>14.2</v>
      </c>
    </row>
    <row r="11" spans="1:46" ht="13.5" customHeight="1">
      <c r="A11" s="247"/>
      <c r="AK11" s="1101" t="s">
        <v>508</v>
      </c>
      <c r="AL11" s="1102"/>
      <c r="AM11" s="1102"/>
      <c r="AN11" s="1103"/>
      <c r="AO11" s="265">
        <v>65774</v>
      </c>
      <c r="AP11" s="265">
        <v>11935</v>
      </c>
      <c r="AQ11" s="266">
        <v>13528</v>
      </c>
      <c r="AR11" s="267">
        <v>-11.8</v>
      </c>
    </row>
    <row r="12" spans="1:46" ht="13.5" customHeight="1">
      <c r="A12" s="247"/>
      <c r="AK12" s="1101" t="s">
        <v>509</v>
      </c>
      <c r="AL12" s="1102"/>
      <c r="AM12" s="1102"/>
      <c r="AN12" s="1103"/>
      <c r="AO12" s="265" t="s">
        <v>510</v>
      </c>
      <c r="AP12" s="265" t="s">
        <v>510</v>
      </c>
      <c r="AQ12" s="266">
        <v>1569</v>
      </c>
      <c r="AR12" s="267" t="s">
        <v>510</v>
      </c>
    </row>
    <row r="13" spans="1:46" ht="13.5" customHeight="1">
      <c r="A13" s="247"/>
      <c r="AK13" s="1101" t="s">
        <v>511</v>
      </c>
      <c r="AL13" s="1102"/>
      <c r="AM13" s="1102"/>
      <c r="AN13" s="1103"/>
      <c r="AO13" s="265" t="s">
        <v>510</v>
      </c>
      <c r="AP13" s="265" t="s">
        <v>510</v>
      </c>
      <c r="AQ13" s="266" t="s">
        <v>510</v>
      </c>
      <c r="AR13" s="267" t="s">
        <v>510</v>
      </c>
    </row>
    <row r="14" spans="1:46" ht="13.5" customHeight="1">
      <c r="A14" s="247"/>
      <c r="AK14" s="1101" t="s">
        <v>512</v>
      </c>
      <c r="AL14" s="1102"/>
      <c r="AM14" s="1102"/>
      <c r="AN14" s="1103"/>
      <c r="AO14" s="265">
        <v>43312</v>
      </c>
      <c r="AP14" s="265">
        <v>7859</v>
      </c>
      <c r="AQ14" s="266">
        <v>5788</v>
      </c>
      <c r="AR14" s="267">
        <v>35.799999999999997</v>
      </c>
    </row>
    <row r="15" spans="1:46" ht="13.5" customHeight="1">
      <c r="A15" s="247"/>
      <c r="AK15" s="1101" t="s">
        <v>513</v>
      </c>
      <c r="AL15" s="1102"/>
      <c r="AM15" s="1102"/>
      <c r="AN15" s="1103"/>
      <c r="AO15" s="265">
        <v>23986</v>
      </c>
      <c r="AP15" s="265">
        <v>4352</v>
      </c>
      <c r="AQ15" s="266">
        <v>2674</v>
      </c>
      <c r="AR15" s="267">
        <v>62.8</v>
      </c>
    </row>
    <row r="16" spans="1:46" ht="13.2">
      <c r="A16" s="247"/>
      <c r="AK16" s="1104" t="s">
        <v>514</v>
      </c>
      <c r="AL16" s="1105"/>
      <c r="AM16" s="1105"/>
      <c r="AN16" s="1106"/>
      <c r="AO16" s="265">
        <v>-51718</v>
      </c>
      <c r="AP16" s="265">
        <v>-9385</v>
      </c>
      <c r="AQ16" s="266">
        <v>-10217</v>
      </c>
      <c r="AR16" s="267">
        <v>-8.1</v>
      </c>
    </row>
    <row r="17" spans="1:46" ht="13.2">
      <c r="A17" s="247"/>
      <c r="AK17" s="1104" t="s">
        <v>182</v>
      </c>
      <c r="AL17" s="1105"/>
      <c r="AM17" s="1105"/>
      <c r="AN17" s="1106"/>
      <c r="AO17" s="265">
        <v>798451</v>
      </c>
      <c r="AP17" s="265">
        <v>144883</v>
      </c>
      <c r="AQ17" s="266">
        <v>133280</v>
      </c>
      <c r="AR17" s="267">
        <v>8.6999999999999993</v>
      </c>
    </row>
    <row r="18" spans="1:46" ht="13.2">
      <c r="A18" s="247"/>
      <c r="AQ18" s="268"/>
      <c r="AR18" s="268"/>
    </row>
    <row r="19" spans="1:46" ht="13.2">
      <c r="A19" s="247"/>
      <c r="AK19" s="243" t="s">
        <v>515</v>
      </c>
    </row>
    <row r="20" spans="1:46" ht="13.2">
      <c r="A20" s="247"/>
      <c r="AK20" s="269"/>
      <c r="AL20" s="270"/>
      <c r="AM20" s="270"/>
      <c r="AN20" s="271"/>
      <c r="AO20" s="272" t="s">
        <v>516</v>
      </c>
      <c r="AP20" s="273" t="s">
        <v>517</v>
      </c>
      <c r="AQ20" s="274" t="s">
        <v>518</v>
      </c>
      <c r="AR20" s="275"/>
    </row>
    <row r="21" spans="1:46" s="248" customFormat="1" ht="13.2">
      <c r="A21" s="276"/>
      <c r="AK21" s="1096" t="s">
        <v>519</v>
      </c>
      <c r="AL21" s="1097"/>
      <c r="AM21" s="1097"/>
      <c r="AN21" s="1098"/>
      <c r="AO21" s="277">
        <v>11.79</v>
      </c>
      <c r="AP21" s="278">
        <v>12.41</v>
      </c>
      <c r="AQ21" s="279">
        <v>-0.62</v>
      </c>
      <c r="AS21" s="280"/>
      <c r="AT21" s="276"/>
    </row>
    <row r="22" spans="1:46" s="248" customFormat="1" ht="13.2">
      <c r="A22" s="276"/>
      <c r="AK22" s="1096" t="s">
        <v>520</v>
      </c>
      <c r="AL22" s="1097"/>
      <c r="AM22" s="1097"/>
      <c r="AN22" s="1098"/>
      <c r="AO22" s="281">
        <v>99.8</v>
      </c>
      <c r="AP22" s="282">
        <v>96.1</v>
      </c>
      <c r="AQ22" s="283">
        <v>3.7</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248" t="s">
        <v>521</v>
      </c>
      <c r="AP26" s="268"/>
      <c r="AQ26" s="268"/>
      <c r="AR26" s="268"/>
    </row>
    <row r="27" spans="1:46" ht="13.2">
      <c r="A27" s="288" t="s">
        <v>522</v>
      </c>
      <c r="AS27" s="243"/>
      <c r="AT27" s="243"/>
    </row>
    <row r="28" spans="1:46" ht="16.2">
      <c r="A28" s="244" t="s">
        <v>523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524</v>
      </c>
      <c r="AL29" s="248"/>
      <c r="AM29" s="248"/>
      <c r="AN29" s="248"/>
      <c r="AS29" s="290"/>
    </row>
    <row r="30" spans="1:46" ht="13.2">
      <c r="A30" s="247"/>
      <c r="AK30" s="250"/>
      <c r="AL30" s="251"/>
      <c r="AM30" s="251"/>
      <c r="AN30" s="252"/>
      <c r="AO30" s="1099" t="s">
        <v>501</v>
      </c>
      <c r="AP30" s="253"/>
      <c r="AQ30" s="254" t="s">
        <v>502</v>
      </c>
      <c r="AR30" s="255"/>
    </row>
    <row r="31" spans="1:46" ht="13.2">
      <c r="A31" s="247"/>
      <c r="AK31" s="256"/>
      <c r="AL31" s="257"/>
      <c r="AM31" s="257"/>
      <c r="AN31" s="258"/>
      <c r="AO31" s="1100"/>
      <c r="AP31" s="259" t="s">
        <v>503</v>
      </c>
      <c r="AQ31" s="260" t="s">
        <v>504</v>
      </c>
      <c r="AR31" s="261" t="s">
        <v>505</v>
      </c>
    </row>
    <row r="32" spans="1:46" ht="27" customHeight="1">
      <c r="A32" s="247"/>
      <c r="AK32" s="1112" t="s">
        <v>525</v>
      </c>
      <c r="AL32" s="1113"/>
      <c r="AM32" s="1113"/>
      <c r="AN32" s="1114"/>
      <c r="AO32" s="291">
        <v>479813</v>
      </c>
      <c r="AP32" s="291">
        <v>87065</v>
      </c>
      <c r="AQ32" s="292">
        <v>65207</v>
      </c>
      <c r="AR32" s="293">
        <v>33.5</v>
      </c>
    </row>
    <row r="33" spans="1:46" ht="13.5" customHeight="1">
      <c r="A33" s="247"/>
      <c r="AK33" s="1112" t="s">
        <v>526</v>
      </c>
      <c r="AL33" s="1113"/>
      <c r="AM33" s="1113"/>
      <c r="AN33" s="1114"/>
      <c r="AO33" s="291" t="s">
        <v>510</v>
      </c>
      <c r="AP33" s="291" t="s">
        <v>510</v>
      </c>
      <c r="AQ33" s="292" t="s">
        <v>510</v>
      </c>
      <c r="AR33" s="293" t="s">
        <v>510</v>
      </c>
    </row>
    <row r="34" spans="1:46" ht="27" customHeight="1">
      <c r="A34" s="247"/>
      <c r="AK34" s="1112" t="s">
        <v>527</v>
      </c>
      <c r="AL34" s="1113"/>
      <c r="AM34" s="1113"/>
      <c r="AN34" s="1114"/>
      <c r="AO34" s="291" t="s">
        <v>510</v>
      </c>
      <c r="AP34" s="291" t="s">
        <v>510</v>
      </c>
      <c r="AQ34" s="292" t="s">
        <v>510</v>
      </c>
      <c r="AR34" s="293" t="s">
        <v>510</v>
      </c>
    </row>
    <row r="35" spans="1:46" ht="27" customHeight="1">
      <c r="A35" s="247"/>
      <c r="AK35" s="1112" t="s">
        <v>528</v>
      </c>
      <c r="AL35" s="1113"/>
      <c r="AM35" s="1113"/>
      <c r="AN35" s="1114"/>
      <c r="AO35" s="291">
        <v>240911</v>
      </c>
      <c r="AP35" s="291">
        <v>43715</v>
      </c>
      <c r="AQ35" s="292">
        <v>23731</v>
      </c>
      <c r="AR35" s="293">
        <v>84.2</v>
      </c>
    </row>
    <row r="36" spans="1:46" ht="27" customHeight="1">
      <c r="A36" s="247"/>
      <c r="AK36" s="1112" t="s">
        <v>529</v>
      </c>
      <c r="AL36" s="1113"/>
      <c r="AM36" s="1113"/>
      <c r="AN36" s="1114"/>
      <c r="AO36" s="291">
        <v>12009</v>
      </c>
      <c r="AP36" s="291">
        <v>2179</v>
      </c>
      <c r="AQ36" s="292">
        <v>4111</v>
      </c>
      <c r="AR36" s="293">
        <v>-47</v>
      </c>
    </row>
    <row r="37" spans="1:46" ht="13.5" customHeight="1">
      <c r="A37" s="247"/>
      <c r="AK37" s="1112" t="s">
        <v>530</v>
      </c>
      <c r="AL37" s="1113"/>
      <c r="AM37" s="1113"/>
      <c r="AN37" s="1114"/>
      <c r="AO37" s="291">
        <v>2000</v>
      </c>
      <c r="AP37" s="291">
        <v>363</v>
      </c>
      <c r="AQ37" s="292">
        <v>745</v>
      </c>
      <c r="AR37" s="293">
        <v>-51.3</v>
      </c>
    </row>
    <row r="38" spans="1:46" ht="27" customHeight="1">
      <c r="A38" s="247"/>
      <c r="AK38" s="1115" t="s">
        <v>531</v>
      </c>
      <c r="AL38" s="1116"/>
      <c r="AM38" s="1116"/>
      <c r="AN38" s="1117"/>
      <c r="AO38" s="294" t="s">
        <v>510</v>
      </c>
      <c r="AP38" s="294" t="s">
        <v>510</v>
      </c>
      <c r="AQ38" s="295">
        <v>5</v>
      </c>
      <c r="AR38" s="283" t="s">
        <v>510</v>
      </c>
      <c r="AS38" s="290"/>
    </row>
    <row r="39" spans="1:46" ht="13.2">
      <c r="A39" s="247"/>
      <c r="AK39" s="1115" t="s">
        <v>532</v>
      </c>
      <c r="AL39" s="1116"/>
      <c r="AM39" s="1116"/>
      <c r="AN39" s="1117"/>
      <c r="AO39" s="291">
        <v>-6768</v>
      </c>
      <c r="AP39" s="291">
        <v>-1228</v>
      </c>
      <c r="AQ39" s="292">
        <v>-2298</v>
      </c>
      <c r="AR39" s="293">
        <v>-46.6</v>
      </c>
      <c r="AS39" s="290"/>
    </row>
    <row r="40" spans="1:46" ht="27" customHeight="1">
      <c r="A40" s="247"/>
      <c r="AK40" s="1112" t="s">
        <v>533</v>
      </c>
      <c r="AL40" s="1113"/>
      <c r="AM40" s="1113"/>
      <c r="AN40" s="1114"/>
      <c r="AO40" s="291">
        <v>-474879</v>
      </c>
      <c r="AP40" s="291">
        <v>-86169</v>
      </c>
      <c r="AQ40" s="292">
        <v>-66358</v>
      </c>
      <c r="AR40" s="293">
        <v>29.9</v>
      </c>
      <c r="AS40" s="290"/>
    </row>
    <row r="41" spans="1:46" ht="13.2">
      <c r="A41" s="247"/>
      <c r="AK41" s="1118" t="s">
        <v>294</v>
      </c>
      <c r="AL41" s="1119"/>
      <c r="AM41" s="1119"/>
      <c r="AN41" s="1120"/>
      <c r="AO41" s="291">
        <v>253086</v>
      </c>
      <c r="AP41" s="291">
        <v>45924</v>
      </c>
      <c r="AQ41" s="292">
        <v>25144</v>
      </c>
      <c r="AR41" s="293">
        <v>82.6</v>
      </c>
      <c r="AS41" s="290"/>
    </row>
    <row r="42" spans="1:46" ht="13.2">
      <c r="A42" s="247"/>
      <c r="AK42" s="296" t="s">
        <v>534</v>
      </c>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535</v>
      </c>
    </row>
    <row r="48" spans="1:46" ht="13.2">
      <c r="A48" s="247"/>
      <c r="AK48" s="301" t="s">
        <v>536</v>
      </c>
      <c r="AL48" s="301"/>
      <c r="AM48" s="301"/>
      <c r="AN48" s="301"/>
      <c r="AO48" s="301"/>
      <c r="AP48" s="301"/>
      <c r="AQ48" s="302"/>
      <c r="AR48" s="301"/>
    </row>
    <row r="49" spans="1:44" ht="13.5" customHeight="1">
      <c r="A49" s="247"/>
      <c r="AK49" s="303"/>
      <c r="AL49" s="304"/>
      <c r="AM49" s="1107" t="s">
        <v>501</v>
      </c>
      <c r="AN49" s="1109" t="s">
        <v>537</v>
      </c>
      <c r="AO49" s="1110"/>
      <c r="AP49" s="1110"/>
      <c r="AQ49" s="1110"/>
      <c r="AR49" s="1111"/>
    </row>
    <row r="50" spans="1:44" ht="13.2">
      <c r="A50" s="247"/>
      <c r="AK50" s="305"/>
      <c r="AL50" s="306"/>
      <c r="AM50" s="1108"/>
      <c r="AN50" s="307" t="s">
        <v>538</v>
      </c>
      <c r="AO50" s="308" t="s">
        <v>539</v>
      </c>
      <c r="AP50" s="309" t="s">
        <v>540</v>
      </c>
      <c r="AQ50" s="310" t="s">
        <v>541</v>
      </c>
      <c r="AR50" s="311" t="s">
        <v>542</v>
      </c>
    </row>
    <row r="51" spans="1:44" ht="13.2">
      <c r="A51" s="247"/>
      <c r="AK51" s="303" t="s">
        <v>543</v>
      </c>
      <c r="AL51" s="304"/>
      <c r="AM51" s="312">
        <v>586219</v>
      </c>
      <c r="AN51" s="313">
        <v>98557</v>
      </c>
      <c r="AO51" s="314">
        <v>-20.9</v>
      </c>
      <c r="AP51" s="315">
        <v>118223</v>
      </c>
      <c r="AQ51" s="316">
        <v>0.5</v>
      </c>
      <c r="AR51" s="317">
        <v>-21.4</v>
      </c>
    </row>
    <row r="52" spans="1:44" ht="13.2">
      <c r="A52" s="247"/>
      <c r="AK52" s="318"/>
      <c r="AL52" s="319" t="s">
        <v>544</v>
      </c>
      <c r="AM52" s="320">
        <v>332171</v>
      </c>
      <c r="AN52" s="321">
        <v>55846</v>
      </c>
      <c r="AO52" s="322">
        <v>43.3</v>
      </c>
      <c r="AP52" s="323">
        <v>57106</v>
      </c>
      <c r="AQ52" s="324">
        <v>-8.4</v>
      </c>
      <c r="AR52" s="325">
        <v>51.7</v>
      </c>
    </row>
    <row r="53" spans="1:44" ht="13.2">
      <c r="A53" s="247"/>
      <c r="AK53" s="303" t="s">
        <v>545</v>
      </c>
      <c r="AL53" s="304"/>
      <c r="AM53" s="312">
        <v>694878</v>
      </c>
      <c r="AN53" s="313">
        <v>118499</v>
      </c>
      <c r="AO53" s="314">
        <v>20.2</v>
      </c>
      <c r="AP53" s="315">
        <v>128485</v>
      </c>
      <c r="AQ53" s="316">
        <v>8.6999999999999993</v>
      </c>
      <c r="AR53" s="317">
        <v>11.5</v>
      </c>
    </row>
    <row r="54" spans="1:44" ht="13.2">
      <c r="A54" s="247"/>
      <c r="AK54" s="318"/>
      <c r="AL54" s="319" t="s">
        <v>544</v>
      </c>
      <c r="AM54" s="320">
        <v>430319</v>
      </c>
      <c r="AN54" s="321">
        <v>73383</v>
      </c>
      <c r="AO54" s="322">
        <v>31.4</v>
      </c>
      <c r="AP54" s="323">
        <v>62765</v>
      </c>
      <c r="AQ54" s="324">
        <v>9.9</v>
      </c>
      <c r="AR54" s="325">
        <v>21.5</v>
      </c>
    </row>
    <row r="55" spans="1:44" ht="13.2">
      <c r="A55" s="247"/>
      <c r="AK55" s="303" t="s">
        <v>546</v>
      </c>
      <c r="AL55" s="304"/>
      <c r="AM55" s="312">
        <v>1032489</v>
      </c>
      <c r="AN55" s="313">
        <v>180002</v>
      </c>
      <c r="AO55" s="314">
        <v>51.9</v>
      </c>
      <c r="AP55" s="315">
        <v>128611</v>
      </c>
      <c r="AQ55" s="316">
        <v>0.1</v>
      </c>
      <c r="AR55" s="317">
        <v>51.8</v>
      </c>
    </row>
    <row r="56" spans="1:44" ht="13.2">
      <c r="A56" s="247"/>
      <c r="AK56" s="318"/>
      <c r="AL56" s="319" t="s">
        <v>544</v>
      </c>
      <c r="AM56" s="320">
        <v>330170</v>
      </c>
      <c r="AN56" s="321">
        <v>57561</v>
      </c>
      <c r="AO56" s="322">
        <v>-21.6</v>
      </c>
      <c r="AP56" s="323">
        <v>61552</v>
      </c>
      <c r="AQ56" s="324">
        <v>-1.9</v>
      </c>
      <c r="AR56" s="325">
        <v>-19.7</v>
      </c>
    </row>
    <row r="57" spans="1:44" ht="13.2">
      <c r="A57" s="247"/>
      <c r="AK57" s="303" t="s">
        <v>547</v>
      </c>
      <c r="AL57" s="304"/>
      <c r="AM57" s="312">
        <v>736476</v>
      </c>
      <c r="AN57" s="313">
        <v>131232</v>
      </c>
      <c r="AO57" s="314">
        <v>-27.1</v>
      </c>
      <c r="AP57" s="315">
        <v>138651</v>
      </c>
      <c r="AQ57" s="316">
        <v>7.8</v>
      </c>
      <c r="AR57" s="317">
        <v>-34.9</v>
      </c>
    </row>
    <row r="58" spans="1:44" ht="13.2">
      <c r="A58" s="247"/>
      <c r="AK58" s="318"/>
      <c r="AL58" s="319" t="s">
        <v>544</v>
      </c>
      <c r="AM58" s="320">
        <v>216512</v>
      </c>
      <c r="AN58" s="321">
        <v>38580</v>
      </c>
      <c r="AO58" s="322">
        <v>-33</v>
      </c>
      <c r="AP58" s="323">
        <v>71211</v>
      </c>
      <c r="AQ58" s="324">
        <v>15.7</v>
      </c>
      <c r="AR58" s="325">
        <v>-48.7</v>
      </c>
    </row>
    <row r="59" spans="1:44" ht="13.2">
      <c r="A59" s="247"/>
      <c r="AK59" s="303" t="s">
        <v>548</v>
      </c>
      <c r="AL59" s="304"/>
      <c r="AM59" s="312">
        <v>681460</v>
      </c>
      <c r="AN59" s="313">
        <v>123655</v>
      </c>
      <c r="AO59" s="314">
        <v>-5.8</v>
      </c>
      <c r="AP59" s="315">
        <v>122882</v>
      </c>
      <c r="AQ59" s="316">
        <v>-11.4</v>
      </c>
      <c r="AR59" s="317">
        <v>5.6</v>
      </c>
    </row>
    <row r="60" spans="1:44" ht="13.2">
      <c r="A60" s="247"/>
      <c r="AK60" s="318"/>
      <c r="AL60" s="319" t="s">
        <v>544</v>
      </c>
      <c r="AM60" s="320">
        <v>376685</v>
      </c>
      <c r="AN60" s="321">
        <v>68351</v>
      </c>
      <c r="AO60" s="322">
        <v>77.2</v>
      </c>
      <c r="AP60" s="323">
        <v>65785</v>
      </c>
      <c r="AQ60" s="324">
        <v>-7.6</v>
      </c>
      <c r="AR60" s="325">
        <v>84.8</v>
      </c>
    </row>
    <row r="61" spans="1:44" ht="13.2">
      <c r="A61" s="247"/>
      <c r="AK61" s="303" t="s">
        <v>549</v>
      </c>
      <c r="AL61" s="326"/>
      <c r="AM61" s="312">
        <v>746304</v>
      </c>
      <c r="AN61" s="313">
        <v>130389</v>
      </c>
      <c r="AO61" s="314">
        <v>3.7</v>
      </c>
      <c r="AP61" s="315">
        <v>127370</v>
      </c>
      <c r="AQ61" s="327">
        <v>1.1000000000000001</v>
      </c>
      <c r="AR61" s="317">
        <v>2.6</v>
      </c>
    </row>
    <row r="62" spans="1:44" ht="13.2">
      <c r="A62" s="247"/>
      <c r="AK62" s="318"/>
      <c r="AL62" s="319" t="s">
        <v>544</v>
      </c>
      <c r="AM62" s="320">
        <v>337171</v>
      </c>
      <c r="AN62" s="321">
        <v>58744</v>
      </c>
      <c r="AO62" s="322">
        <v>19.5</v>
      </c>
      <c r="AP62" s="323">
        <v>63684</v>
      </c>
      <c r="AQ62" s="324">
        <v>1.5</v>
      </c>
      <c r="AR62" s="325">
        <v>18</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68" spans="1:46" ht="13.5" hidden="1" customHeight="1"/>
    <row r="69" spans="1:46" ht="13.5" hidden="1" customHeight="1"/>
    <row r="70" spans="1:46" ht="13.2" hidden="1"/>
    <row r="71" spans="1:46" ht="13.2" hidden="1"/>
    <row r="72" spans="1:46" ht="13.2" hidden="1"/>
    <row r="73" spans="1:46" ht="13.2" hidden="1"/>
    <row r="74" spans="1:46" ht="13.2" hidden="1"/>
  </sheetData>
  <sheetProtection algorithmName="SHA-512" hashValue="yGy20dtZypnx0JmWMOwDFX6x3Yj4iXzVu+zsFltbPqQ23pckmfQZJNdneJKXe/fHSNqto14uq3j2tMKNDszQOw==" saltValue="WPPT3Bwy/TuvmR41OMX+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70" zoomScaleNormal="7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551</v>
      </c>
    </row>
    <row r="117" spans="125:125" ht="13.5" hidden="1" customHeight="1"/>
    <row r="118" spans="125:125" ht="13.5" hidden="1" customHeight="1"/>
    <row r="119" spans="125:125" ht="13.5" hidden="1" customHeight="1"/>
    <row r="120" spans="125:125" ht="13.5" hidden="1" customHeight="1"/>
    <row r="121" spans="125:125" ht="13.5" hidden="1" customHeight="1">
      <c r="DU121" s="241"/>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5u7f3dnLzj2xZOemngROPMib7M5qm2SOWvgPIQypjWdMJtbfYNslo6ExX95npZbMOMoKGkqZggueKY5OUkElWw==" saltValue="2Rcu1TPNksu+3kd08v6yE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70" zoomScaleNormal="7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552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QIFCzCxuae4BPlcVmym392+EpvQjaZKA59Visz01F/MDy7UCGH1YgKj+xdFQDEouWg+S3/mZncoCEvyTUv0Ow==" saltValue="+Y7gKwIXKWNYJa5RkKT+V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tabColor rgb="FFFF0000"/>
    <pageSetUpPr fitToPage="1"/>
  </sheetPr>
  <dimension ref="B1:J53"/>
  <sheetViews>
    <sheetView showGridLines="0" topLeftCell="A40" zoomScale="70" zoomScaleNormal="70" zoomScaleSheetLayoutView="100" workbookViewId="0">
      <selection activeCell="H49" sqref="H49"/>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553</v>
      </c>
      <c r="G46" s="8" t="s">
        <v>554</v>
      </c>
      <c r="H46" s="8" t="s">
        <v>555</v>
      </c>
      <c r="I46" s="8" t="s">
        <v>556</v>
      </c>
      <c r="J46" s="9" t="s">
        <v>557</v>
      </c>
    </row>
    <row r="47" spans="2:10" ht="57.75" customHeight="1">
      <c r="B47" s="10"/>
      <c r="C47" s="1121" t="s">
        <v>3</v>
      </c>
      <c r="D47" s="1121"/>
      <c r="E47" s="1122"/>
      <c r="F47" s="11">
        <v>30.38</v>
      </c>
      <c r="G47" s="12">
        <v>32.46</v>
      </c>
      <c r="H47" s="12">
        <v>31.52</v>
      </c>
      <c r="I47" s="12">
        <v>31.52</v>
      </c>
      <c r="J47" s="13">
        <v>30.87</v>
      </c>
    </row>
    <row r="48" spans="2:10" ht="57.75" customHeight="1">
      <c r="B48" s="14"/>
      <c r="C48" s="1123" t="s">
        <v>4</v>
      </c>
      <c r="D48" s="1123"/>
      <c r="E48" s="1124"/>
      <c r="F48" s="15">
        <v>6.88</v>
      </c>
      <c r="G48" s="16">
        <v>8.94</v>
      </c>
      <c r="H48" s="16">
        <v>9.56</v>
      </c>
      <c r="I48" s="16">
        <v>9.94</v>
      </c>
      <c r="J48" s="17">
        <v>8.9700000000000006</v>
      </c>
    </row>
    <row r="49" spans="2:10" ht="57.75" customHeight="1" thickBot="1">
      <c r="B49" s="18"/>
      <c r="C49" s="1125" t="s">
        <v>5</v>
      </c>
      <c r="D49" s="1125"/>
      <c r="E49" s="1126"/>
      <c r="F49" s="19">
        <v>0.41</v>
      </c>
      <c r="G49" s="20">
        <v>4.34</v>
      </c>
      <c r="H49" s="20">
        <v>0.98</v>
      </c>
      <c r="I49" s="20">
        <v>0.43</v>
      </c>
      <c r="J49" s="21" t="s">
        <v>558</v>
      </c>
    </row>
    <row r="50" spans="2:10" ht="13.5" customHeight="1"/>
    <row r="51" spans="2:10" ht="13.5" hidden="1" customHeight="1"/>
    <row r="52" spans="2:10" ht="13.5" hidden="1" customHeight="1"/>
    <row r="53" spans="2:10" ht="13.5" hidden="1" customHeight="1"/>
  </sheetData>
  <sheetProtection algorithmName="SHA-512" hashValue="6KYtWsUeNQ3QkSkvQT9Dxu1sTBbr1ALG+JEIfBtjvIiZ4E7ogXNjGDV4ddSiJvQcr+b4ivSlokfu0J+R2s04NA==" saltValue="mqbVw0sCIziIx5IrM67+4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c r="A34" s="22"/>
      <c r="B34" s="31"/>
      <c r="C34" s="1131" t="s">
        <v>559</v>
      </c>
      <c r="D34" s="1131"/>
      <c r="E34" s="1132"/>
      <c r="F34" s="32">
        <v>6.87</v>
      </c>
      <c r="G34" s="33">
        <v>8.93</v>
      </c>
      <c r="H34" s="33">
        <v>9.56</v>
      </c>
      <c r="I34" s="33">
        <v>9.94</v>
      </c>
      <c r="J34" s="34">
        <v>8.9600000000000009</v>
      </c>
      <c r="K34" s="22"/>
      <c r="L34" s="22"/>
      <c r="M34" s="22"/>
      <c r="N34" s="22"/>
      <c r="O34" s="22"/>
      <c r="P34" s="22"/>
    </row>
    <row r="35" spans="1:16" ht="39" customHeight="1">
      <c r="A35" s="22"/>
      <c r="B35" s="35"/>
      <c r="C35" s="1127" t="s">
        <v>560</v>
      </c>
      <c r="D35" s="1127"/>
      <c r="E35" s="1128"/>
      <c r="F35" s="36" t="s">
        <v>510</v>
      </c>
      <c r="G35" s="37" t="s">
        <v>510</v>
      </c>
      <c r="H35" s="37" t="s">
        <v>510</v>
      </c>
      <c r="I35" s="37" t="s">
        <v>510</v>
      </c>
      <c r="J35" s="38">
        <v>3.16</v>
      </c>
      <c r="K35" s="22"/>
      <c r="L35" s="22"/>
      <c r="M35" s="22"/>
      <c r="N35" s="22"/>
      <c r="O35" s="22"/>
      <c r="P35" s="22"/>
    </row>
    <row r="36" spans="1:16" ht="39" customHeight="1">
      <c r="A36" s="22"/>
      <c r="B36" s="35"/>
      <c r="C36" s="1127" t="s">
        <v>561</v>
      </c>
      <c r="D36" s="1127"/>
      <c r="E36" s="1128"/>
      <c r="F36" s="36">
        <v>2.84</v>
      </c>
      <c r="G36" s="37">
        <v>1.53</v>
      </c>
      <c r="H36" s="37">
        <v>2.78</v>
      </c>
      <c r="I36" s="37">
        <v>3.4</v>
      </c>
      <c r="J36" s="38">
        <v>2.02</v>
      </c>
      <c r="K36" s="22"/>
      <c r="L36" s="22"/>
      <c r="M36" s="22"/>
      <c r="N36" s="22"/>
      <c r="O36" s="22"/>
      <c r="P36" s="22"/>
    </row>
    <row r="37" spans="1:16" ht="39" customHeight="1">
      <c r="A37" s="22"/>
      <c r="B37" s="35"/>
      <c r="C37" s="1127" t="s">
        <v>562</v>
      </c>
      <c r="D37" s="1127"/>
      <c r="E37" s="1128"/>
      <c r="F37" s="36">
        <v>0.86</v>
      </c>
      <c r="G37" s="37">
        <v>1.51</v>
      </c>
      <c r="H37" s="37">
        <v>2.2799999999999998</v>
      </c>
      <c r="I37" s="37">
        <v>3.28</v>
      </c>
      <c r="J37" s="38">
        <v>1.1399999999999999</v>
      </c>
      <c r="K37" s="22"/>
      <c r="L37" s="22"/>
      <c r="M37" s="22"/>
      <c r="N37" s="22"/>
      <c r="O37" s="22"/>
      <c r="P37" s="22"/>
    </row>
    <row r="38" spans="1:16" ht="39" customHeight="1">
      <c r="A38" s="22"/>
      <c r="B38" s="35"/>
      <c r="C38" s="1127" t="s">
        <v>563</v>
      </c>
      <c r="D38" s="1127"/>
      <c r="E38" s="1128"/>
      <c r="F38" s="36">
        <v>0.17</v>
      </c>
      <c r="G38" s="37">
        <v>0.19</v>
      </c>
      <c r="H38" s="37">
        <v>0.16</v>
      </c>
      <c r="I38" s="37">
        <v>0.14000000000000001</v>
      </c>
      <c r="J38" s="38">
        <v>0.24</v>
      </c>
      <c r="K38" s="22"/>
      <c r="L38" s="22"/>
      <c r="M38" s="22"/>
      <c r="N38" s="22"/>
      <c r="O38" s="22"/>
      <c r="P38" s="22"/>
    </row>
    <row r="39" spans="1:16" ht="39" customHeight="1">
      <c r="A39" s="22"/>
      <c r="B39" s="35"/>
      <c r="C39" s="1127" t="s">
        <v>564</v>
      </c>
      <c r="D39" s="1127"/>
      <c r="E39" s="1128"/>
      <c r="F39" s="36">
        <v>7.0000000000000007E-2</v>
      </c>
      <c r="G39" s="37">
        <v>0.06</v>
      </c>
      <c r="H39" s="37">
        <v>0.06</v>
      </c>
      <c r="I39" s="37">
        <v>0.15</v>
      </c>
      <c r="J39" s="38">
        <v>0.13</v>
      </c>
      <c r="K39" s="22"/>
      <c r="L39" s="22"/>
      <c r="M39" s="22"/>
      <c r="N39" s="22"/>
      <c r="O39" s="22"/>
      <c r="P39" s="22"/>
    </row>
    <row r="40" spans="1:16" ht="39" customHeight="1">
      <c r="A40" s="22"/>
      <c r="B40" s="35"/>
      <c r="C40" s="1127" t="s">
        <v>565</v>
      </c>
      <c r="D40" s="1127"/>
      <c r="E40" s="1128"/>
      <c r="F40" s="36">
        <v>7.0000000000000007E-2</v>
      </c>
      <c r="G40" s="37">
        <v>0.06</v>
      </c>
      <c r="H40" s="37">
        <v>0.01</v>
      </c>
      <c r="I40" s="37">
        <v>7.0000000000000007E-2</v>
      </c>
      <c r="J40" s="38">
        <v>0.06</v>
      </c>
      <c r="K40" s="22"/>
      <c r="L40" s="22"/>
      <c r="M40" s="22"/>
      <c r="N40" s="22"/>
      <c r="O40" s="22"/>
      <c r="P40" s="22"/>
    </row>
    <row r="41" spans="1:16" ht="39" customHeight="1">
      <c r="A41" s="22"/>
      <c r="B41" s="35"/>
      <c r="C41" s="1127"/>
      <c r="D41" s="1127"/>
      <c r="E41" s="1128"/>
      <c r="F41" s="36"/>
      <c r="G41" s="37"/>
      <c r="H41" s="37"/>
      <c r="I41" s="37"/>
      <c r="J41" s="38"/>
      <c r="K41" s="22"/>
      <c r="L41" s="22"/>
      <c r="M41" s="22"/>
      <c r="N41" s="22"/>
      <c r="O41" s="22"/>
      <c r="P41" s="22"/>
    </row>
    <row r="42" spans="1:16" ht="39" customHeight="1">
      <c r="A42" s="22"/>
      <c r="B42" s="39"/>
      <c r="C42" s="1127" t="s">
        <v>566</v>
      </c>
      <c r="D42" s="1127"/>
      <c r="E42" s="1128"/>
      <c r="F42" s="36" t="s">
        <v>510</v>
      </c>
      <c r="G42" s="37" t="s">
        <v>510</v>
      </c>
      <c r="H42" s="37" t="s">
        <v>510</v>
      </c>
      <c r="I42" s="37" t="s">
        <v>510</v>
      </c>
      <c r="J42" s="38" t="s">
        <v>510</v>
      </c>
      <c r="K42" s="22"/>
      <c r="L42" s="22"/>
      <c r="M42" s="22"/>
      <c r="N42" s="22"/>
      <c r="O42" s="22"/>
      <c r="P42" s="22"/>
    </row>
    <row r="43" spans="1:16" ht="39" customHeight="1" thickBot="1">
      <c r="A43" s="22"/>
      <c r="B43" s="40"/>
      <c r="C43" s="1129" t="s">
        <v>567</v>
      </c>
      <c r="D43" s="1129"/>
      <c r="E43" s="1130"/>
      <c r="F43" s="41">
        <v>0.45</v>
      </c>
      <c r="G43" s="42">
        <v>0.33</v>
      </c>
      <c r="H43" s="42">
        <v>0.22</v>
      </c>
      <c r="I43" s="42">
        <v>1.42</v>
      </c>
      <c r="J43" s="43" t="s">
        <v>510</v>
      </c>
      <c r="K43" s="22"/>
      <c r="L43" s="22"/>
      <c r="M43" s="22"/>
      <c r="N43" s="22"/>
      <c r="O43" s="22"/>
      <c r="P43" s="22"/>
    </row>
    <row r="44" spans="1:16" ht="39" customHeight="1">
      <c r="A44" s="22"/>
      <c r="B44" s="44" t="s">
        <v>8</v>
      </c>
      <c r="C44" s="45"/>
      <c r="D44" s="45"/>
      <c r="E44" s="45"/>
      <c r="F44" s="22"/>
      <c r="G44" s="22"/>
      <c r="H44" s="22"/>
      <c r="I44" s="22"/>
      <c r="J44" s="22"/>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B9P42IZny17SN4HitST1zuyLPgVb24ypBdXEc5e5BieJfR7GNpm3OQu8iehSegzej2xwmrKDbmCKlDp2P6sww==" saltValue="FbTWixPO3VcJwqZT7xyo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tabColor rgb="FFFF0000"/>
    <pageSetUpPr fitToPage="1"/>
  </sheetPr>
  <dimension ref="A1:U56"/>
  <sheetViews>
    <sheetView showGridLines="0" topLeftCell="A7" zoomScale="70" zoomScaleNormal="70" zoomScaleSheetLayoutView="55" workbookViewId="0">
      <selection activeCell="M54" sqref="M54"/>
    </sheetView>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c r="A44" s="46"/>
      <c r="B44" s="49" t="s">
        <v>10</v>
      </c>
      <c r="C44" s="50"/>
      <c r="D44" s="50"/>
      <c r="E44" s="51"/>
      <c r="F44" s="51"/>
      <c r="G44" s="51"/>
      <c r="H44" s="51"/>
      <c r="I44" s="51"/>
      <c r="J44" s="52" t="s">
        <v>2</v>
      </c>
      <c r="K44" s="53" t="s">
        <v>553</v>
      </c>
      <c r="L44" s="54" t="s">
        <v>554</v>
      </c>
      <c r="M44" s="54" t="s">
        <v>555</v>
      </c>
      <c r="N44" s="54" t="s">
        <v>556</v>
      </c>
      <c r="O44" s="55" t="s">
        <v>557</v>
      </c>
      <c r="P44" s="46"/>
      <c r="Q44" s="46"/>
      <c r="R44" s="46"/>
      <c r="S44" s="46"/>
      <c r="T44" s="46"/>
      <c r="U44" s="46"/>
    </row>
    <row r="45" spans="1:21" ht="30.75" customHeight="1">
      <c r="A45" s="46"/>
      <c r="B45" s="1141" t="s">
        <v>11</v>
      </c>
      <c r="C45" s="1142"/>
      <c r="D45" s="56"/>
      <c r="E45" s="1147" t="s">
        <v>12</v>
      </c>
      <c r="F45" s="1147"/>
      <c r="G45" s="1147"/>
      <c r="H45" s="1147"/>
      <c r="I45" s="1147"/>
      <c r="J45" s="1148"/>
      <c r="K45" s="57">
        <v>499</v>
      </c>
      <c r="L45" s="58">
        <v>499</v>
      </c>
      <c r="M45" s="58">
        <v>515</v>
      </c>
      <c r="N45" s="58">
        <v>536</v>
      </c>
      <c r="O45" s="59">
        <v>480</v>
      </c>
      <c r="P45" s="46"/>
      <c r="Q45" s="46"/>
      <c r="R45" s="46"/>
      <c r="S45" s="46"/>
      <c r="T45" s="46"/>
      <c r="U45" s="46"/>
    </row>
    <row r="46" spans="1:21" ht="30.75" customHeight="1">
      <c r="A46" s="46"/>
      <c r="B46" s="1143"/>
      <c r="C46" s="1144"/>
      <c r="D46" s="60"/>
      <c r="E46" s="1135" t="s">
        <v>13</v>
      </c>
      <c r="F46" s="1135"/>
      <c r="G46" s="1135"/>
      <c r="H46" s="1135"/>
      <c r="I46" s="1135"/>
      <c r="J46" s="1136"/>
      <c r="K46" s="61" t="s">
        <v>510</v>
      </c>
      <c r="L46" s="62" t="s">
        <v>510</v>
      </c>
      <c r="M46" s="62" t="s">
        <v>510</v>
      </c>
      <c r="N46" s="62" t="s">
        <v>510</v>
      </c>
      <c r="O46" s="63" t="s">
        <v>510</v>
      </c>
      <c r="P46" s="46"/>
      <c r="Q46" s="46"/>
      <c r="R46" s="46"/>
      <c r="S46" s="46"/>
      <c r="T46" s="46"/>
      <c r="U46" s="46"/>
    </row>
    <row r="47" spans="1:21" ht="30.75" customHeight="1">
      <c r="A47" s="46"/>
      <c r="B47" s="1143"/>
      <c r="C47" s="1144"/>
      <c r="D47" s="60"/>
      <c r="E47" s="1135" t="s">
        <v>14</v>
      </c>
      <c r="F47" s="1135"/>
      <c r="G47" s="1135"/>
      <c r="H47" s="1135"/>
      <c r="I47" s="1135"/>
      <c r="J47" s="1136"/>
      <c r="K47" s="61" t="s">
        <v>510</v>
      </c>
      <c r="L47" s="62" t="s">
        <v>510</v>
      </c>
      <c r="M47" s="62" t="s">
        <v>510</v>
      </c>
      <c r="N47" s="62" t="s">
        <v>510</v>
      </c>
      <c r="O47" s="63" t="s">
        <v>510</v>
      </c>
      <c r="P47" s="46"/>
      <c r="Q47" s="46"/>
      <c r="R47" s="46"/>
      <c r="S47" s="46"/>
      <c r="T47" s="46"/>
      <c r="U47" s="46"/>
    </row>
    <row r="48" spans="1:21" ht="30.75" customHeight="1">
      <c r="A48" s="46"/>
      <c r="B48" s="1143"/>
      <c r="C48" s="1144"/>
      <c r="D48" s="60"/>
      <c r="E48" s="1135" t="s">
        <v>15</v>
      </c>
      <c r="F48" s="1135"/>
      <c r="G48" s="1135"/>
      <c r="H48" s="1135"/>
      <c r="I48" s="1135"/>
      <c r="J48" s="1136"/>
      <c r="K48" s="61">
        <v>225</v>
      </c>
      <c r="L48" s="62">
        <v>241</v>
      </c>
      <c r="M48" s="62">
        <v>235</v>
      </c>
      <c r="N48" s="62">
        <v>252</v>
      </c>
      <c r="O48" s="63">
        <v>241</v>
      </c>
      <c r="P48" s="46"/>
      <c r="Q48" s="46"/>
      <c r="R48" s="46"/>
      <c r="S48" s="46"/>
      <c r="T48" s="46"/>
      <c r="U48" s="46"/>
    </row>
    <row r="49" spans="1:21" ht="30.75" customHeight="1">
      <c r="A49" s="46"/>
      <c r="B49" s="1143"/>
      <c r="C49" s="1144"/>
      <c r="D49" s="60"/>
      <c r="E49" s="1135" t="s">
        <v>16</v>
      </c>
      <c r="F49" s="1135"/>
      <c r="G49" s="1135"/>
      <c r="H49" s="1135"/>
      <c r="I49" s="1135"/>
      <c r="J49" s="1136"/>
      <c r="K49" s="61">
        <v>8</v>
      </c>
      <c r="L49" s="62">
        <v>9</v>
      </c>
      <c r="M49" s="62">
        <v>12</v>
      </c>
      <c r="N49" s="62">
        <v>11</v>
      </c>
      <c r="O49" s="63">
        <v>12</v>
      </c>
      <c r="P49" s="46"/>
      <c r="Q49" s="46"/>
      <c r="R49" s="46"/>
      <c r="S49" s="46"/>
      <c r="T49" s="46"/>
      <c r="U49" s="46"/>
    </row>
    <row r="50" spans="1:21" ht="30.75" customHeight="1">
      <c r="A50" s="46"/>
      <c r="B50" s="1143"/>
      <c r="C50" s="1144"/>
      <c r="D50" s="60"/>
      <c r="E50" s="1135" t="s">
        <v>17</v>
      </c>
      <c r="F50" s="1135"/>
      <c r="G50" s="1135"/>
      <c r="H50" s="1135"/>
      <c r="I50" s="1135"/>
      <c r="J50" s="1136"/>
      <c r="K50" s="61">
        <v>13</v>
      </c>
      <c r="L50" s="62" t="s">
        <v>510</v>
      </c>
      <c r="M50" s="62" t="s">
        <v>510</v>
      </c>
      <c r="N50" s="62" t="s">
        <v>510</v>
      </c>
      <c r="O50" s="63">
        <v>2</v>
      </c>
      <c r="P50" s="46"/>
      <c r="Q50" s="46"/>
      <c r="R50" s="46"/>
      <c r="S50" s="46"/>
      <c r="T50" s="46"/>
      <c r="U50" s="46"/>
    </row>
    <row r="51" spans="1:21" ht="30.75" customHeight="1">
      <c r="A51" s="46"/>
      <c r="B51" s="1145"/>
      <c r="C51" s="1146"/>
      <c r="D51" s="64"/>
      <c r="E51" s="1135" t="s">
        <v>18</v>
      </c>
      <c r="F51" s="1135"/>
      <c r="G51" s="1135"/>
      <c r="H51" s="1135"/>
      <c r="I51" s="1135"/>
      <c r="J51" s="1136"/>
      <c r="K51" s="61">
        <v>0</v>
      </c>
      <c r="L51" s="62">
        <v>0</v>
      </c>
      <c r="M51" s="62">
        <v>0</v>
      </c>
      <c r="N51" s="62">
        <v>0</v>
      </c>
      <c r="O51" s="63" t="s">
        <v>510</v>
      </c>
      <c r="P51" s="46"/>
      <c r="Q51" s="46"/>
      <c r="R51" s="46"/>
      <c r="S51" s="46"/>
      <c r="T51" s="46"/>
      <c r="U51" s="46"/>
    </row>
    <row r="52" spans="1:21" ht="30.75" customHeight="1">
      <c r="A52" s="46"/>
      <c r="B52" s="1133" t="s">
        <v>19</v>
      </c>
      <c r="C52" s="1134"/>
      <c r="D52" s="64"/>
      <c r="E52" s="1135" t="s">
        <v>20</v>
      </c>
      <c r="F52" s="1135"/>
      <c r="G52" s="1135"/>
      <c r="H52" s="1135"/>
      <c r="I52" s="1135"/>
      <c r="J52" s="1136"/>
      <c r="K52" s="61">
        <v>482</v>
      </c>
      <c r="L52" s="62">
        <v>501</v>
      </c>
      <c r="M52" s="62">
        <v>509</v>
      </c>
      <c r="N52" s="62">
        <v>529</v>
      </c>
      <c r="O52" s="63">
        <v>482</v>
      </c>
      <c r="P52" s="46"/>
      <c r="Q52" s="46"/>
      <c r="R52" s="46"/>
      <c r="S52" s="46"/>
      <c r="T52" s="46"/>
      <c r="U52" s="46"/>
    </row>
    <row r="53" spans="1:21" ht="30.75" customHeight="1" thickBot="1">
      <c r="A53" s="46"/>
      <c r="B53" s="1137" t="s">
        <v>21</v>
      </c>
      <c r="C53" s="1138"/>
      <c r="D53" s="65"/>
      <c r="E53" s="1139" t="s">
        <v>22</v>
      </c>
      <c r="F53" s="1139"/>
      <c r="G53" s="1139"/>
      <c r="H53" s="1139"/>
      <c r="I53" s="1139"/>
      <c r="J53" s="1140"/>
      <c r="K53" s="66">
        <v>263</v>
      </c>
      <c r="L53" s="67">
        <v>248</v>
      </c>
      <c r="M53" s="67">
        <v>253</v>
      </c>
      <c r="N53" s="67">
        <v>270</v>
      </c>
      <c r="O53" s="68">
        <v>253</v>
      </c>
      <c r="P53" s="46"/>
      <c r="Q53" s="46"/>
      <c r="R53" s="46"/>
      <c r="S53" s="46"/>
      <c r="T53" s="46"/>
      <c r="U53" s="46"/>
    </row>
    <row r="54" spans="1:21" ht="24" customHeight="1">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c r="A56" s="46"/>
      <c r="B56" s="69"/>
      <c r="C56" s="46"/>
      <c r="D56" s="46"/>
      <c r="E56" s="46"/>
      <c r="F56" s="46"/>
      <c r="G56" s="46"/>
      <c r="H56" s="46"/>
      <c r="I56" s="46"/>
      <c r="J56" s="46"/>
      <c r="K56" s="46"/>
      <c r="L56" s="46"/>
      <c r="M56" s="46"/>
      <c r="N56" s="46"/>
      <c r="O56" s="46"/>
      <c r="P56" s="46"/>
      <c r="Q56" s="46"/>
      <c r="R56" s="46"/>
      <c r="S56" s="46"/>
      <c r="T56" s="46"/>
      <c r="U56" s="46"/>
    </row>
  </sheetData>
  <sheetProtection algorithmName="SHA-512" hashValue="veL654rlg/PVFlHwiJ99XkHlAdhTD4nT/mZGtgZUBtb2OIRyhB7rhQttbG4W+6XDDHk5X78CeLvk28lQuCJCNA==" saltValue="kCSbLBsFsJ8dU1rH0lDUb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cols>
    <col min="1" max="1" width="6.6640625" style="70" customWidth="1"/>
    <col min="2" max="3" width="12.6640625" style="70" customWidth="1"/>
    <col min="4" max="4" width="11.6640625" style="70" customWidth="1"/>
    <col min="5" max="8" width="10.33203125" style="70" customWidth="1"/>
    <col min="9" max="13" width="16.33203125" style="70" customWidth="1"/>
    <col min="14" max="19" width="12.6640625" style="70" customWidth="1"/>
    <col min="20" max="16384" width="0" style="7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1" t="s">
        <v>9</v>
      </c>
    </row>
    <row r="40" spans="2:13" ht="27.75" customHeight="1" thickBot="1">
      <c r="B40" s="72" t="s">
        <v>10</v>
      </c>
      <c r="C40" s="73"/>
      <c r="D40" s="73"/>
      <c r="E40" s="74"/>
      <c r="F40" s="74"/>
      <c r="G40" s="74"/>
      <c r="H40" s="75" t="s">
        <v>2</v>
      </c>
      <c r="I40" s="76" t="s">
        <v>553</v>
      </c>
      <c r="J40" s="77" t="s">
        <v>554</v>
      </c>
      <c r="K40" s="77" t="s">
        <v>555</v>
      </c>
      <c r="L40" s="77" t="s">
        <v>556</v>
      </c>
      <c r="M40" s="78" t="s">
        <v>557</v>
      </c>
    </row>
    <row r="41" spans="2:13" ht="27.75" customHeight="1">
      <c r="B41" s="1149" t="s">
        <v>24</v>
      </c>
      <c r="C41" s="1150"/>
      <c r="D41" s="79"/>
      <c r="E41" s="1155" t="s">
        <v>25</v>
      </c>
      <c r="F41" s="1155"/>
      <c r="G41" s="1155"/>
      <c r="H41" s="1156"/>
      <c r="I41" s="80">
        <v>4007</v>
      </c>
      <c r="J41" s="81">
        <v>3922</v>
      </c>
      <c r="K41" s="81">
        <v>3864</v>
      </c>
      <c r="L41" s="81">
        <v>3765</v>
      </c>
      <c r="M41" s="82">
        <v>3802</v>
      </c>
    </row>
    <row r="42" spans="2:13" ht="27.75" customHeight="1">
      <c r="B42" s="1151"/>
      <c r="C42" s="1152"/>
      <c r="D42" s="83"/>
      <c r="E42" s="1157" t="s">
        <v>26</v>
      </c>
      <c r="F42" s="1157"/>
      <c r="G42" s="1157"/>
      <c r="H42" s="1158"/>
      <c r="I42" s="84" t="s">
        <v>510</v>
      </c>
      <c r="J42" s="85" t="s">
        <v>510</v>
      </c>
      <c r="K42" s="85" t="s">
        <v>510</v>
      </c>
      <c r="L42" s="85">
        <v>48</v>
      </c>
      <c r="M42" s="86">
        <v>46</v>
      </c>
    </row>
    <row r="43" spans="2:13" ht="27.75" customHeight="1">
      <c r="B43" s="1151"/>
      <c r="C43" s="1152"/>
      <c r="D43" s="83"/>
      <c r="E43" s="1157" t="s">
        <v>27</v>
      </c>
      <c r="F43" s="1157"/>
      <c r="G43" s="1157"/>
      <c r="H43" s="1158"/>
      <c r="I43" s="84">
        <v>3830</v>
      </c>
      <c r="J43" s="85">
        <v>3707</v>
      </c>
      <c r="K43" s="85">
        <v>3507</v>
      </c>
      <c r="L43" s="85">
        <v>3410</v>
      </c>
      <c r="M43" s="86">
        <v>3381</v>
      </c>
    </row>
    <row r="44" spans="2:13" ht="27.75" customHeight="1">
      <c r="B44" s="1151"/>
      <c r="C44" s="1152"/>
      <c r="D44" s="83"/>
      <c r="E44" s="1157" t="s">
        <v>28</v>
      </c>
      <c r="F44" s="1157"/>
      <c r="G44" s="1157"/>
      <c r="H44" s="1158"/>
      <c r="I44" s="84">
        <v>29</v>
      </c>
      <c r="J44" s="85">
        <v>26</v>
      </c>
      <c r="K44" s="85">
        <v>20</v>
      </c>
      <c r="L44" s="85">
        <v>14</v>
      </c>
      <c r="M44" s="86">
        <v>7</v>
      </c>
    </row>
    <row r="45" spans="2:13" ht="27.75" customHeight="1">
      <c r="B45" s="1151"/>
      <c r="C45" s="1152"/>
      <c r="D45" s="83"/>
      <c r="E45" s="1157" t="s">
        <v>29</v>
      </c>
      <c r="F45" s="1157"/>
      <c r="G45" s="1157"/>
      <c r="H45" s="1158"/>
      <c r="I45" s="84">
        <v>570</v>
      </c>
      <c r="J45" s="85">
        <v>553</v>
      </c>
      <c r="K45" s="85">
        <v>562</v>
      </c>
      <c r="L45" s="85">
        <v>546</v>
      </c>
      <c r="M45" s="86">
        <v>535</v>
      </c>
    </row>
    <row r="46" spans="2:13" ht="27.75" customHeight="1">
      <c r="B46" s="1151"/>
      <c r="C46" s="1152"/>
      <c r="D46" s="87"/>
      <c r="E46" s="1157" t="s">
        <v>30</v>
      </c>
      <c r="F46" s="1157"/>
      <c r="G46" s="1157"/>
      <c r="H46" s="1158"/>
      <c r="I46" s="84" t="s">
        <v>510</v>
      </c>
      <c r="J46" s="85" t="s">
        <v>510</v>
      </c>
      <c r="K46" s="85" t="s">
        <v>510</v>
      </c>
      <c r="L46" s="85" t="s">
        <v>510</v>
      </c>
      <c r="M46" s="86" t="s">
        <v>510</v>
      </c>
    </row>
    <row r="47" spans="2:13" ht="27.75" customHeight="1">
      <c r="B47" s="1151"/>
      <c r="C47" s="1152"/>
      <c r="D47" s="88"/>
      <c r="E47" s="1159" t="s">
        <v>31</v>
      </c>
      <c r="F47" s="1160"/>
      <c r="G47" s="1160"/>
      <c r="H47" s="1161"/>
      <c r="I47" s="84" t="s">
        <v>510</v>
      </c>
      <c r="J47" s="85" t="s">
        <v>510</v>
      </c>
      <c r="K47" s="85" t="s">
        <v>510</v>
      </c>
      <c r="L47" s="85" t="s">
        <v>510</v>
      </c>
      <c r="M47" s="86" t="s">
        <v>510</v>
      </c>
    </row>
    <row r="48" spans="2:13" ht="27.75" customHeight="1">
      <c r="B48" s="1151"/>
      <c r="C48" s="1152"/>
      <c r="D48" s="83"/>
      <c r="E48" s="1157" t="s">
        <v>32</v>
      </c>
      <c r="F48" s="1157"/>
      <c r="G48" s="1157"/>
      <c r="H48" s="1158"/>
      <c r="I48" s="84" t="s">
        <v>510</v>
      </c>
      <c r="J48" s="85" t="s">
        <v>510</v>
      </c>
      <c r="K48" s="85" t="s">
        <v>510</v>
      </c>
      <c r="L48" s="85" t="s">
        <v>510</v>
      </c>
      <c r="M48" s="86" t="s">
        <v>510</v>
      </c>
    </row>
    <row r="49" spans="2:13" ht="27.75" customHeight="1">
      <c r="B49" s="1153"/>
      <c r="C49" s="1154"/>
      <c r="D49" s="83"/>
      <c r="E49" s="1157" t="s">
        <v>33</v>
      </c>
      <c r="F49" s="1157"/>
      <c r="G49" s="1157"/>
      <c r="H49" s="1158"/>
      <c r="I49" s="84" t="s">
        <v>510</v>
      </c>
      <c r="J49" s="85" t="s">
        <v>510</v>
      </c>
      <c r="K49" s="85" t="s">
        <v>510</v>
      </c>
      <c r="L49" s="85" t="s">
        <v>510</v>
      </c>
      <c r="M49" s="86" t="s">
        <v>510</v>
      </c>
    </row>
    <row r="50" spans="2:13" ht="27.75" customHeight="1">
      <c r="B50" s="1162" t="s">
        <v>34</v>
      </c>
      <c r="C50" s="1163"/>
      <c r="D50" s="89"/>
      <c r="E50" s="1157" t="s">
        <v>35</v>
      </c>
      <c r="F50" s="1157"/>
      <c r="G50" s="1157"/>
      <c r="H50" s="1158"/>
      <c r="I50" s="84">
        <v>1487</v>
      </c>
      <c r="J50" s="85">
        <v>1519</v>
      </c>
      <c r="K50" s="85">
        <v>1694</v>
      </c>
      <c r="L50" s="85">
        <v>1897</v>
      </c>
      <c r="M50" s="86">
        <v>2394</v>
      </c>
    </row>
    <row r="51" spans="2:13" ht="27.75" customHeight="1">
      <c r="B51" s="1151"/>
      <c r="C51" s="1152"/>
      <c r="D51" s="83"/>
      <c r="E51" s="1157" t="s">
        <v>36</v>
      </c>
      <c r="F51" s="1157"/>
      <c r="G51" s="1157"/>
      <c r="H51" s="1158"/>
      <c r="I51" s="84">
        <v>55</v>
      </c>
      <c r="J51" s="85">
        <v>68</v>
      </c>
      <c r="K51" s="85">
        <v>66</v>
      </c>
      <c r="L51" s="85">
        <v>60</v>
      </c>
      <c r="M51" s="86">
        <v>53</v>
      </c>
    </row>
    <row r="52" spans="2:13" ht="27.75" customHeight="1">
      <c r="B52" s="1153"/>
      <c r="C52" s="1154"/>
      <c r="D52" s="83"/>
      <c r="E52" s="1157" t="s">
        <v>37</v>
      </c>
      <c r="F52" s="1157"/>
      <c r="G52" s="1157"/>
      <c r="H52" s="1158"/>
      <c r="I52" s="84">
        <v>5328</v>
      </c>
      <c r="J52" s="85">
        <v>5209</v>
      </c>
      <c r="K52" s="85">
        <v>5122</v>
      </c>
      <c r="L52" s="85">
        <v>5018</v>
      </c>
      <c r="M52" s="86">
        <v>5000</v>
      </c>
    </row>
    <row r="53" spans="2:13" ht="27.75" customHeight="1" thickBot="1">
      <c r="B53" s="1164" t="s">
        <v>38</v>
      </c>
      <c r="C53" s="1165"/>
      <c r="D53" s="90"/>
      <c r="E53" s="1166" t="s">
        <v>39</v>
      </c>
      <c r="F53" s="1166"/>
      <c r="G53" s="1166"/>
      <c r="H53" s="1167"/>
      <c r="I53" s="91">
        <v>1567</v>
      </c>
      <c r="J53" s="92">
        <v>1411</v>
      </c>
      <c r="K53" s="92">
        <v>1071</v>
      </c>
      <c r="L53" s="92">
        <v>808</v>
      </c>
      <c r="M53" s="93">
        <v>323</v>
      </c>
    </row>
    <row r="54" spans="2:13" ht="27.75" customHeight="1">
      <c r="B54" s="94" t="s">
        <v>40</v>
      </c>
      <c r="C54" s="95"/>
      <c r="D54" s="95"/>
      <c r="E54" s="96"/>
      <c r="F54" s="96"/>
      <c r="G54" s="96"/>
      <c r="H54" s="96"/>
      <c r="I54" s="97"/>
      <c r="J54" s="97"/>
      <c r="K54" s="97"/>
      <c r="L54" s="97"/>
      <c r="M54" s="97"/>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EwDlR0r2E4/mcvb9N1dpcob1eiOWV5dREzPgOdwWJYyzR2cjD7IIcEc8nJ0vcOiHcq0t+n97vDSJTTrdwK0yGg==" saltValue="j84ND3X5dfA+folWoj10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F40" zoomScale="80" zoomScaleNormal="80" zoomScaleSheetLayoutView="100" workbookViewId="0">
      <selection activeCell="G63" sqref="G63"/>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98" t="s">
        <v>41</v>
      </c>
    </row>
    <row r="54" spans="2:8" ht="29.25" customHeight="1" thickBot="1">
      <c r="B54" s="99" t="s">
        <v>1</v>
      </c>
      <c r="C54" s="100"/>
      <c r="D54" s="100"/>
      <c r="E54" s="101" t="s">
        <v>2</v>
      </c>
      <c r="F54" s="102" t="s">
        <v>555</v>
      </c>
      <c r="G54" s="102" t="s">
        <v>556</v>
      </c>
      <c r="H54" s="103" t="s">
        <v>557</v>
      </c>
    </row>
    <row r="55" spans="2:8" ht="52.5" customHeight="1">
      <c r="B55" s="104"/>
      <c r="C55" s="1176" t="s">
        <v>42</v>
      </c>
      <c r="D55" s="1176"/>
      <c r="E55" s="1177"/>
      <c r="F55" s="105">
        <v>838</v>
      </c>
      <c r="G55" s="105">
        <v>839</v>
      </c>
      <c r="H55" s="106">
        <v>792</v>
      </c>
    </row>
    <row r="56" spans="2:8" ht="52.5" customHeight="1">
      <c r="B56" s="107"/>
      <c r="C56" s="1178" t="s">
        <v>43</v>
      </c>
      <c r="D56" s="1178"/>
      <c r="E56" s="1179"/>
      <c r="F56" s="108">
        <v>46</v>
      </c>
      <c r="G56" s="108">
        <v>46</v>
      </c>
      <c r="H56" s="109">
        <v>46</v>
      </c>
    </row>
    <row r="57" spans="2:8" ht="53.25" customHeight="1">
      <c r="B57" s="107"/>
      <c r="C57" s="1180" t="s">
        <v>44</v>
      </c>
      <c r="D57" s="1180"/>
      <c r="E57" s="1181"/>
      <c r="F57" s="110">
        <v>563</v>
      </c>
      <c r="G57" s="110">
        <v>757</v>
      </c>
      <c r="H57" s="111">
        <v>1182</v>
      </c>
    </row>
    <row r="58" spans="2:8" ht="45.75" customHeight="1">
      <c r="B58" s="112"/>
      <c r="C58" s="1168" t="s">
        <v>578</v>
      </c>
      <c r="D58" s="1169"/>
      <c r="E58" s="1170"/>
      <c r="F58" s="113">
        <v>330</v>
      </c>
      <c r="G58" s="113">
        <v>411</v>
      </c>
      <c r="H58" s="114">
        <v>592</v>
      </c>
    </row>
    <row r="59" spans="2:8" ht="45.75" customHeight="1">
      <c r="B59" s="112"/>
      <c r="C59" s="1168" t="s">
        <v>579</v>
      </c>
      <c r="D59" s="1169"/>
      <c r="E59" s="1170"/>
      <c r="F59" s="113">
        <v>209</v>
      </c>
      <c r="G59" s="113">
        <v>323</v>
      </c>
      <c r="H59" s="114">
        <v>558</v>
      </c>
    </row>
    <row r="60" spans="2:8" ht="45.75" customHeight="1">
      <c r="B60" s="112"/>
      <c r="C60" s="1168" t="s">
        <v>580</v>
      </c>
      <c r="D60" s="1169"/>
      <c r="E60" s="1170"/>
      <c r="F60" s="113">
        <v>20</v>
      </c>
      <c r="G60" s="113">
        <v>20</v>
      </c>
      <c r="H60" s="114">
        <v>20</v>
      </c>
    </row>
    <row r="61" spans="2:8" ht="45.75" customHeight="1">
      <c r="B61" s="112"/>
      <c r="C61" s="1168" t="s">
        <v>581</v>
      </c>
      <c r="D61" s="1169"/>
      <c r="E61" s="1170"/>
      <c r="F61" s="113" t="s">
        <v>577</v>
      </c>
      <c r="G61" s="113" t="s">
        <v>577</v>
      </c>
      <c r="H61" s="114">
        <v>10</v>
      </c>
    </row>
    <row r="62" spans="2:8" ht="45.75" customHeight="1" thickBot="1">
      <c r="B62" s="115"/>
      <c r="C62" s="1171" t="s">
        <v>582</v>
      </c>
      <c r="D62" s="1172"/>
      <c r="E62" s="1173"/>
      <c r="F62" s="116">
        <v>4</v>
      </c>
      <c r="G62" s="116">
        <v>3</v>
      </c>
      <c r="H62" s="117">
        <v>2</v>
      </c>
    </row>
    <row r="63" spans="2:8" ht="52.5" customHeight="1" thickBot="1">
      <c r="B63" s="118"/>
      <c r="C63" s="1174" t="s">
        <v>45</v>
      </c>
      <c r="D63" s="1174"/>
      <c r="E63" s="1175"/>
      <c r="F63" s="119">
        <v>1446</v>
      </c>
      <c r="G63" s="119">
        <v>1642</v>
      </c>
      <c r="H63" s="120">
        <v>2020</v>
      </c>
    </row>
    <row r="64" spans="2:8" ht="15" customHeight="1"/>
    <row r="65" ht="0" hidden="1" customHeight="1"/>
    <row r="66" ht="0" hidden="1" customHeight="1"/>
  </sheetData>
  <sheetProtection algorithmName="SHA-512" hashValue="TM/3Jl/IL2azFlg6bhTzM/oX2lPXqz3NM79Zlz2XReJvE2RqvHHnm08vxi0EK0OSuQXEyKhNtmxO8qZwDDl50w==" saltValue="EGFQChBjb873FfT+Cri/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ZM191"/>
  <sheetViews>
    <sheetView showGridLines="0" zoomScale="70" zoomScaleNormal="70" zoomScaleSheetLayoutView="55" workbookViewId="0">
      <selection activeCell="BD63" sqref="BD63"/>
    </sheetView>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10" width="19.109375" style="243" hidden="1"/>
    <col min="111" max="115" width="12.6640625" style="243" hidden="1"/>
    <col min="116" max="349" width="8.6640625" style="243" hidden="1"/>
    <col min="350" max="355" width="14.88671875" style="243" hidden="1"/>
    <col min="356" max="357" width="15.88671875" style="243" hidden="1"/>
    <col min="358" max="363" width="16.109375" style="243" hidden="1"/>
    <col min="364" max="364" width="6.109375" style="243" hidden="1"/>
    <col min="365" max="365" width="3" style="243" hidden="1"/>
    <col min="366" max="605" width="8.6640625" style="243" hidden="1"/>
    <col min="606" max="611" width="14.88671875" style="243" hidden="1"/>
    <col min="612" max="613" width="15.88671875" style="243" hidden="1"/>
    <col min="614" max="619" width="16.109375" style="243" hidden="1"/>
    <col min="620" max="620" width="6.109375" style="243" hidden="1"/>
    <col min="621" max="621" width="3" style="243" hidden="1"/>
    <col min="622" max="861" width="8.6640625" style="243" hidden="1"/>
    <col min="862" max="867" width="14.88671875" style="243" hidden="1"/>
    <col min="868" max="869" width="15.88671875" style="243" hidden="1"/>
    <col min="870" max="875" width="16.109375" style="243" hidden="1"/>
    <col min="876" max="876" width="6.109375" style="243" hidden="1"/>
    <col min="877" max="877" width="3" style="243" hidden="1"/>
    <col min="878" max="1117" width="8.6640625" style="243" hidden="1"/>
    <col min="1118" max="1123" width="14.88671875" style="243" hidden="1"/>
    <col min="1124" max="1125" width="15.88671875" style="243" hidden="1"/>
    <col min="1126" max="1131" width="16.109375" style="243" hidden="1"/>
    <col min="1132" max="1132" width="6.109375" style="243" hidden="1"/>
    <col min="1133" max="1133" width="3" style="243" hidden="1"/>
    <col min="1134" max="1373" width="8.6640625" style="243" hidden="1"/>
    <col min="1374" max="1379" width="14.88671875" style="243" hidden="1"/>
    <col min="1380" max="1381" width="15.88671875" style="243" hidden="1"/>
    <col min="1382" max="1387" width="16.109375" style="243" hidden="1"/>
    <col min="1388" max="1388" width="6.109375" style="243" hidden="1"/>
    <col min="1389" max="1389" width="3" style="243" hidden="1"/>
    <col min="1390" max="1629" width="8.6640625" style="243" hidden="1"/>
    <col min="1630" max="1635" width="14.88671875" style="243" hidden="1"/>
    <col min="1636" max="1637" width="15.88671875" style="243" hidden="1"/>
    <col min="1638" max="1643" width="16.109375" style="243" hidden="1"/>
    <col min="1644" max="1644" width="6.109375" style="243" hidden="1"/>
    <col min="1645" max="1645" width="3" style="243" hidden="1"/>
    <col min="1646" max="1885" width="8.6640625" style="243" hidden="1"/>
    <col min="1886" max="1891" width="14.88671875" style="243" hidden="1"/>
    <col min="1892" max="1893" width="15.88671875" style="243" hidden="1"/>
    <col min="1894" max="1899" width="16.109375" style="243" hidden="1"/>
    <col min="1900" max="1900" width="6.109375" style="243" hidden="1"/>
    <col min="1901" max="1901" width="3" style="243" hidden="1"/>
    <col min="1902" max="2141" width="8.6640625" style="243" hidden="1"/>
    <col min="2142" max="2147" width="14.88671875" style="243" hidden="1"/>
    <col min="2148" max="2149" width="15.88671875" style="243" hidden="1"/>
    <col min="2150" max="2155" width="16.109375" style="243" hidden="1"/>
    <col min="2156" max="2156" width="6.109375" style="243" hidden="1"/>
    <col min="2157" max="2157" width="3" style="243" hidden="1"/>
    <col min="2158" max="2397" width="8.6640625" style="243" hidden="1"/>
    <col min="2398" max="2403" width="14.88671875" style="243" hidden="1"/>
    <col min="2404" max="2405" width="15.88671875" style="243" hidden="1"/>
    <col min="2406" max="2411" width="16.109375" style="243" hidden="1"/>
    <col min="2412" max="2412" width="6.109375" style="243" hidden="1"/>
    <col min="2413" max="2413" width="3" style="243" hidden="1"/>
    <col min="2414" max="2653" width="8.6640625" style="243" hidden="1"/>
    <col min="2654" max="2659" width="14.88671875" style="243" hidden="1"/>
    <col min="2660" max="2661" width="15.88671875" style="243" hidden="1"/>
    <col min="2662" max="2667" width="16.109375" style="243" hidden="1"/>
    <col min="2668" max="2668" width="6.109375" style="243" hidden="1"/>
    <col min="2669" max="2669" width="3" style="243" hidden="1"/>
    <col min="2670" max="2909" width="8.6640625" style="243" hidden="1"/>
    <col min="2910" max="2915" width="14.88671875" style="243" hidden="1"/>
    <col min="2916" max="2917" width="15.88671875" style="243" hidden="1"/>
    <col min="2918" max="2923" width="16.109375" style="243" hidden="1"/>
    <col min="2924" max="2924" width="6.109375" style="243" hidden="1"/>
    <col min="2925" max="2925" width="3" style="243" hidden="1"/>
    <col min="2926" max="3165" width="8.6640625" style="243" hidden="1"/>
    <col min="3166" max="3171" width="14.88671875" style="243" hidden="1"/>
    <col min="3172" max="3173" width="15.88671875" style="243" hidden="1"/>
    <col min="3174" max="3179" width="16.109375" style="243" hidden="1"/>
    <col min="3180" max="3180" width="6.109375" style="243" hidden="1"/>
    <col min="3181" max="3181" width="3" style="243" hidden="1"/>
    <col min="3182" max="3421" width="8.6640625" style="243" hidden="1"/>
    <col min="3422" max="3427" width="14.88671875" style="243" hidden="1"/>
    <col min="3428" max="3429" width="15.88671875" style="243" hidden="1"/>
    <col min="3430" max="3435" width="16.109375" style="243" hidden="1"/>
    <col min="3436" max="3436" width="6.109375" style="243" hidden="1"/>
    <col min="3437" max="3437" width="3" style="243" hidden="1"/>
    <col min="3438" max="3677" width="8.6640625" style="243" hidden="1"/>
    <col min="3678" max="3683" width="14.88671875" style="243" hidden="1"/>
    <col min="3684" max="3685" width="15.88671875" style="243" hidden="1"/>
    <col min="3686" max="3691" width="16.109375" style="243" hidden="1"/>
    <col min="3692" max="3692" width="6.109375" style="243" hidden="1"/>
    <col min="3693" max="3693" width="3" style="243" hidden="1"/>
    <col min="3694" max="3933" width="8.6640625" style="243" hidden="1"/>
    <col min="3934" max="3939" width="14.88671875" style="243" hidden="1"/>
    <col min="3940" max="3941" width="15.88671875" style="243" hidden="1"/>
    <col min="3942" max="3947" width="16.109375" style="243" hidden="1"/>
    <col min="3948" max="3948" width="6.109375" style="243" hidden="1"/>
    <col min="3949" max="3949" width="3" style="243" hidden="1"/>
    <col min="3950" max="4189" width="8.6640625" style="243" hidden="1"/>
    <col min="4190" max="4195" width="14.88671875" style="243" hidden="1"/>
    <col min="4196" max="4197" width="15.88671875" style="243" hidden="1"/>
    <col min="4198" max="4203" width="16.109375" style="243" hidden="1"/>
    <col min="4204" max="4204" width="6.109375" style="243" hidden="1"/>
    <col min="4205" max="4205" width="3" style="243" hidden="1"/>
    <col min="4206" max="4445" width="8.6640625" style="243" hidden="1"/>
    <col min="4446" max="4451" width="14.88671875" style="243" hidden="1"/>
    <col min="4452" max="4453" width="15.88671875" style="243" hidden="1"/>
    <col min="4454" max="4459" width="16.109375" style="243" hidden="1"/>
    <col min="4460" max="4460" width="6.109375" style="243" hidden="1"/>
    <col min="4461" max="4461" width="3" style="243" hidden="1"/>
    <col min="4462" max="4701" width="8.6640625" style="243" hidden="1"/>
    <col min="4702" max="4707" width="14.88671875" style="243" hidden="1"/>
    <col min="4708" max="4709" width="15.88671875" style="243" hidden="1"/>
    <col min="4710" max="4715" width="16.109375" style="243" hidden="1"/>
    <col min="4716" max="4716" width="6.109375" style="243" hidden="1"/>
    <col min="4717" max="4717" width="3" style="243" hidden="1"/>
    <col min="4718" max="4957" width="8.6640625" style="243" hidden="1"/>
    <col min="4958" max="4963" width="14.88671875" style="243" hidden="1"/>
    <col min="4964" max="4965" width="15.88671875" style="243" hidden="1"/>
    <col min="4966" max="4971" width="16.109375" style="243" hidden="1"/>
    <col min="4972" max="4972" width="6.109375" style="243" hidden="1"/>
    <col min="4973" max="4973" width="3" style="243" hidden="1"/>
    <col min="4974" max="5213" width="8.6640625" style="243" hidden="1"/>
    <col min="5214" max="5219" width="14.88671875" style="243" hidden="1"/>
    <col min="5220" max="5221" width="15.88671875" style="243" hidden="1"/>
    <col min="5222" max="5227" width="16.109375" style="243" hidden="1"/>
    <col min="5228" max="5228" width="6.109375" style="243" hidden="1"/>
    <col min="5229" max="5229" width="3" style="243" hidden="1"/>
    <col min="5230" max="5469" width="8.6640625" style="243" hidden="1"/>
    <col min="5470" max="5475" width="14.88671875" style="243" hidden="1"/>
    <col min="5476" max="5477" width="15.88671875" style="243" hidden="1"/>
    <col min="5478" max="5483" width="16.109375" style="243" hidden="1"/>
    <col min="5484" max="5484" width="6.109375" style="243" hidden="1"/>
    <col min="5485" max="5485" width="3" style="243" hidden="1"/>
    <col min="5486" max="5725" width="8.6640625" style="243" hidden="1"/>
    <col min="5726" max="5731" width="14.88671875" style="243" hidden="1"/>
    <col min="5732" max="5733" width="15.88671875" style="243" hidden="1"/>
    <col min="5734" max="5739" width="16.109375" style="243" hidden="1"/>
    <col min="5740" max="5740" width="6.109375" style="243" hidden="1"/>
    <col min="5741" max="5741" width="3" style="243" hidden="1"/>
    <col min="5742" max="5981" width="8.6640625" style="243" hidden="1"/>
    <col min="5982" max="5987" width="14.88671875" style="243" hidden="1"/>
    <col min="5988" max="5989" width="15.88671875" style="243" hidden="1"/>
    <col min="5990" max="5995" width="16.109375" style="243" hidden="1"/>
    <col min="5996" max="5996" width="6.109375" style="243" hidden="1"/>
    <col min="5997" max="5997" width="3" style="243" hidden="1"/>
    <col min="5998" max="6237" width="8.6640625" style="243" hidden="1"/>
    <col min="6238" max="6243" width="14.88671875" style="243" hidden="1"/>
    <col min="6244" max="6245" width="15.88671875" style="243" hidden="1"/>
    <col min="6246" max="6251" width="16.109375" style="243" hidden="1"/>
    <col min="6252" max="6252" width="6.109375" style="243" hidden="1"/>
    <col min="6253" max="6253" width="3" style="243" hidden="1"/>
    <col min="6254" max="6493" width="8.6640625" style="243" hidden="1"/>
    <col min="6494" max="6499" width="14.88671875" style="243" hidden="1"/>
    <col min="6500" max="6501" width="15.88671875" style="243" hidden="1"/>
    <col min="6502" max="6507" width="16.109375" style="243" hidden="1"/>
    <col min="6508" max="6508" width="6.109375" style="243" hidden="1"/>
    <col min="6509" max="6509" width="3" style="243" hidden="1"/>
    <col min="6510" max="6749" width="8.6640625" style="243" hidden="1"/>
    <col min="6750" max="6755" width="14.88671875" style="243" hidden="1"/>
    <col min="6756" max="6757" width="15.88671875" style="243" hidden="1"/>
    <col min="6758" max="6763" width="16.109375" style="243" hidden="1"/>
    <col min="6764" max="6764" width="6.109375" style="243" hidden="1"/>
    <col min="6765" max="6765" width="3" style="243" hidden="1"/>
    <col min="6766" max="7005" width="8.6640625" style="243" hidden="1"/>
    <col min="7006" max="7011" width="14.88671875" style="243" hidden="1"/>
    <col min="7012" max="7013" width="15.88671875" style="243" hidden="1"/>
    <col min="7014" max="7019" width="16.109375" style="243" hidden="1"/>
    <col min="7020" max="7020" width="6.109375" style="243" hidden="1"/>
    <col min="7021" max="7021" width="3" style="243" hidden="1"/>
    <col min="7022" max="7261" width="8.6640625" style="243" hidden="1"/>
    <col min="7262" max="7267" width="14.88671875" style="243" hidden="1"/>
    <col min="7268" max="7269" width="15.88671875" style="243" hidden="1"/>
    <col min="7270" max="7275" width="16.109375" style="243" hidden="1"/>
    <col min="7276" max="7276" width="6.109375" style="243" hidden="1"/>
    <col min="7277" max="7277" width="3" style="243" hidden="1"/>
    <col min="7278" max="7517" width="8.6640625" style="243" hidden="1"/>
    <col min="7518" max="7523" width="14.88671875" style="243" hidden="1"/>
    <col min="7524" max="7525" width="15.88671875" style="243" hidden="1"/>
    <col min="7526" max="7531" width="16.109375" style="243" hidden="1"/>
    <col min="7532" max="7532" width="6.109375" style="243" hidden="1"/>
    <col min="7533" max="7533" width="3" style="243" hidden="1"/>
    <col min="7534" max="7773" width="8.6640625" style="243" hidden="1"/>
    <col min="7774" max="7779" width="14.88671875" style="243" hidden="1"/>
    <col min="7780" max="7781" width="15.88671875" style="243" hidden="1"/>
    <col min="7782" max="7787" width="16.109375" style="243" hidden="1"/>
    <col min="7788" max="7788" width="6.109375" style="243" hidden="1"/>
    <col min="7789" max="7789" width="3" style="243" hidden="1"/>
    <col min="7790" max="8029" width="8.6640625" style="243" hidden="1"/>
    <col min="8030" max="8035" width="14.88671875" style="243" hidden="1"/>
    <col min="8036" max="8037" width="15.88671875" style="243" hidden="1"/>
    <col min="8038" max="8043" width="16.109375" style="243" hidden="1"/>
    <col min="8044" max="8044" width="6.109375" style="243" hidden="1"/>
    <col min="8045" max="8045" width="3" style="243" hidden="1"/>
    <col min="8046" max="8285" width="8.6640625" style="243" hidden="1"/>
    <col min="8286" max="8291" width="14.88671875" style="243" hidden="1"/>
    <col min="8292" max="8293" width="15.88671875" style="243" hidden="1"/>
    <col min="8294" max="8299" width="16.109375" style="243" hidden="1"/>
    <col min="8300" max="8300" width="6.109375" style="243" hidden="1"/>
    <col min="8301" max="8301" width="3" style="243" hidden="1"/>
    <col min="8302" max="8541" width="8.6640625" style="243" hidden="1"/>
    <col min="8542" max="8547" width="14.88671875" style="243" hidden="1"/>
    <col min="8548" max="8549" width="15.88671875" style="243" hidden="1"/>
    <col min="8550" max="8555" width="16.109375" style="243" hidden="1"/>
    <col min="8556" max="8556" width="6.109375" style="243" hidden="1"/>
    <col min="8557" max="8557" width="3" style="243" hidden="1"/>
    <col min="8558" max="8797" width="8.6640625" style="243" hidden="1"/>
    <col min="8798" max="8803" width="14.88671875" style="243" hidden="1"/>
    <col min="8804" max="8805" width="15.88671875" style="243" hidden="1"/>
    <col min="8806" max="8811" width="16.109375" style="243" hidden="1"/>
    <col min="8812" max="8812" width="6.109375" style="243" hidden="1"/>
    <col min="8813" max="8813" width="3" style="243" hidden="1"/>
    <col min="8814" max="9053" width="8.6640625" style="243" hidden="1"/>
    <col min="9054" max="9059" width="14.88671875" style="243" hidden="1"/>
    <col min="9060" max="9061" width="15.88671875" style="243" hidden="1"/>
    <col min="9062" max="9067" width="16.109375" style="243" hidden="1"/>
    <col min="9068" max="9068" width="6.109375" style="243" hidden="1"/>
    <col min="9069" max="9069" width="3" style="243" hidden="1"/>
    <col min="9070" max="9309" width="8.6640625" style="243" hidden="1"/>
    <col min="9310" max="9315" width="14.88671875" style="243" hidden="1"/>
    <col min="9316" max="9317" width="15.88671875" style="243" hidden="1"/>
    <col min="9318" max="9323" width="16.109375" style="243" hidden="1"/>
    <col min="9324" max="9324" width="6.109375" style="243" hidden="1"/>
    <col min="9325" max="9325" width="3" style="243" hidden="1"/>
    <col min="9326" max="9565" width="8.6640625" style="243" hidden="1"/>
    <col min="9566" max="9571" width="14.88671875" style="243" hidden="1"/>
    <col min="9572" max="9573" width="15.88671875" style="243" hidden="1"/>
    <col min="9574" max="9579" width="16.109375" style="243" hidden="1"/>
    <col min="9580" max="9580" width="6.109375" style="243" hidden="1"/>
    <col min="9581" max="9581" width="3" style="243" hidden="1"/>
    <col min="9582" max="9821" width="8.6640625" style="243" hidden="1"/>
    <col min="9822" max="9827" width="14.88671875" style="243" hidden="1"/>
    <col min="9828" max="9829" width="15.88671875" style="243" hidden="1"/>
    <col min="9830" max="9835" width="16.109375" style="243" hidden="1"/>
    <col min="9836" max="9836" width="6.109375" style="243" hidden="1"/>
    <col min="9837" max="9837" width="3" style="243" hidden="1"/>
    <col min="9838" max="10077" width="8.6640625" style="243" hidden="1"/>
    <col min="10078" max="10083" width="14.88671875" style="243" hidden="1"/>
    <col min="10084" max="10085" width="15.88671875" style="243" hidden="1"/>
    <col min="10086" max="10091" width="16.109375" style="243" hidden="1"/>
    <col min="10092" max="10092" width="6.109375" style="243" hidden="1"/>
    <col min="10093" max="10093" width="3" style="243" hidden="1"/>
    <col min="10094" max="10333" width="8.6640625" style="243" hidden="1"/>
    <col min="10334" max="10339" width="14.88671875" style="243" hidden="1"/>
    <col min="10340" max="10341" width="15.88671875" style="243" hidden="1"/>
    <col min="10342" max="10347" width="16.109375" style="243" hidden="1"/>
    <col min="10348" max="10348" width="6.109375" style="243" hidden="1"/>
    <col min="10349" max="10349" width="3" style="243" hidden="1"/>
    <col min="10350" max="10589" width="8.6640625" style="243" hidden="1"/>
    <col min="10590" max="10595" width="14.88671875" style="243" hidden="1"/>
    <col min="10596" max="10597" width="15.88671875" style="243" hidden="1"/>
    <col min="10598" max="10603" width="16.109375" style="243" hidden="1"/>
    <col min="10604" max="10604" width="6.109375" style="243" hidden="1"/>
    <col min="10605" max="10605" width="3" style="243" hidden="1"/>
    <col min="10606" max="10845" width="8.6640625" style="243" hidden="1"/>
    <col min="10846" max="10851" width="14.88671875" style="243" hidden="1"/>
    <col min="10852" max="10853" width="15.88671875" style="243" hidden="1"/>
    <col min="10854" max="10859" width="16.109375" style="243" hidden="1"/>
    <col min="10860" max="10860" width="6.109375" style="243" hidden="1"/>
    <col min="10861" max="10861" width="3" style="243" hidden="1"/>
    <col min="10862" max="11101" width="8.6640625" style="243" hidden="1"/>
    <col min="11102" max="11107" width="14.88671875" style="243" hidden="1"/>
    <col min="11108" max="11109" width="15.88671875" style="243" hidden="1"/>
    <col min="11110" max="11115" width="16.109375" style="243" hidden="1"/>
    <col min="11116" max="11116" width="6.109375" style="243" hidden="1"/>
    <col min="11117" max="11117" width="3" style="243" hidden="1"/>
    <col min="11118" max="11357" width="8.6640625" style="243" hidden="1"/>
    <col min="11358" max="11363" width="14.88671875" style="243" hidden="1"/>
    <col min="11364" max="11365" width="15.88671875" style="243" hidden="1"/>
    <col min="11366" max="11371" width="16.109375" style="243" hidden="1"/>
    <col min="11372" max="11372" width="6.109375" style="243" hidden="1"/>
    <col min="11373" max="11373" width="3" style="243" hidden="1"/>
    <col min="11374" max="11613" width="8.6640625" style="243" hidden="1"/>
    <col min="11614" max="11619" width="14.88671875" style="243" hidden="1"/>
    <col min="11620" max="11621" width="15.88671875" style="243" hidden="1"/>
    <col min="11622" max="11627" width="16.109375" style="243" hidden="1"/>
    <col min="11628" max="11628" width="6.109375" style="243" hidden="1"/>
    <col min="11629" max="11629" width="3" style="243" hidden="1"/>
    <col min="11630" max="11869" width="8.6640625" style="243" hidden="1"/>
    <col min="11870" max="11875" width="14.88671875" style="243" hidden="1"/>
    <col min="11876" max="11877" width="15.88671875" style="243" hidden="1"/>
    <col min="11878" max="11883" width="16.109375" style="243" hidden="1"/>
    <col min="11884" max="11884" width="6.109375" style="243" hidden="1"/>
    <col min="11885" max="11885" width="3" style="243" hidden="1"/>
    <col min="11886" max="12125" width="8.6640625" style="243" hidden="1"/>
    <col min="12126" max="12131" width="14.88671875" style="243" hidden="1"/>
    <col min="12132" max="12133" width="15.88671875" style="243" hidden="1"/>
    <col min="12134" max="12139" width="16.109375" style="243" hidden="1"/>
    <col min="12140" max="12140" width="6.109375" style="243" hidden="1"/>
    <col min="12141" max="12141" width="3" style="243" hidden="1"/>
    <col min="12142" max="12381" width="8.6640625" style="243" hidden="1"/>
    <col min="12382" max="12387" width="14.88671875" style="243" hidden="1"/>
    <col min="12388" max="12389" width="15.88671875" style="243" hidden="1"/>
    <col min="12390" max="12395" width="16.109375" style="243" hidden="1"/>
    <col min="12396" max="12396" width="6.109375" style="243" hidden="1"/>
    <col min="12397" max="12397" width="3" style="243" hidden="1"/>
    <col min="12398" max="12637" width="8.6640625" style="243" hidden="1"/>
    <col min="12638" max="12643" width="14.88671875" style="243" hidden="1"/>
    <col min="12644" max="12645" width="15.88671875" style="243" hidden="1"/>
    <col min="12646" max="12651" width="16.109375" style="243" hidden="1"/>
    <col min="12652" max="12652" width="6.109375" style="243" hidden="1"/>
    <col min="12653" max="12653" width="3" style="243" hidden="1"/>
    <col min="12654" max="12893" width="8.6640625" style="243" hidden="1"/>
    <col min="12894" max="12899" width="14.88671875" style="243" hidden="1"/>
    <col min="12900" max="12901" width="15.88671875" style="243" hidden="1"/>
    <col min="12902" max="12907" width="16.109375" style="243" hidden="1"/>
    <col min="12908" max="12908" width="6.109375" style="243" hidden="1"/>
    <col min="12909" max="12909" width="3" style="243" hidden="1"/>
    <col min="12910" max="13149" width="8.6640625" style="243" hidden="1"/>
    <col min="13150" max="13155" width="14.88671875" style="243" hidden="1"/>
    <col min="13156" max="13157" width="15.88671875" style="243" hidden="1"/>
    <col min="13158" max="13163" width="16.109375" style="243" hidden="1"/>
    <col min="13164" max="13164" width="6.109375" style="243" hidden="1"/>
    <col min="13165" max="13165" width="3" style="243" hidden="1"/>
    <col min="13166" max="13405" width="8.6640625" style="243" hidden="1"/>
    <col min="13406" max="13411" width="14.88671875" style="243" hidden="1"/>
    <col min="13412" max="13413" width="15.88671875" style="243" hidden="1"/>
    <col min="13414" max="13419" width="16.109375" style="243" hidden="1"/>
    <col min="13420" max="13420" width="6.109375" style="243" hidden="1"/>
    <col min="13421" max="13421" width="3" style="243" hidden="1"/>
    <col min="13422" max="13661" width="8.6640625" style="243" hidden="1"/>
    <col min="13662" max="13667" width="14.88671875" style="243" hidden="1"/>
    <col min="13668" max="13669" width="15.88671875" style="243" hidden="1"/>
    <col min="13670" max="13675" width="16.109375" style="243" hidden="1"/>
    <col min="13676" max="13676" width="6.109375" style="243" hidden="1"/>
    <col min="13677" max="13677" width="3" style="243" hidden="1"/>
    <col min="13678" max="13917" width="8.6640625" style="243" hidden="1"/>
    <col min="13918" max="13923" width="14.88671875" style="243" hidden="1"/>
    <col min="13924" max="13925" width="15.88671875" style="243" hidden="1"/>
    <col min="13926" max="13931" width="16.109375" style="243" hidden="1"/>
    <col min="13932" max="13932" width="6.109375" style="243" hidden="1"/>
    <col min="13933" max="13933" width="3" style="243" hidden="1"/>
    <col min="13934" max="14173" width="8.6640625" style="243" hidden="1"/>
    <col min="14174" max="14179" width="14.88671875" style="243" hidden="1"/>
    <col min="14180" max="14181" width="15.88671875" style="243" hidden="1"/>
    <col min="14182" max="14187" width="16.109375" style="243" hidden="1"/>
    <col min="14188" max="14188" width="6.109375" style="243" hidden="1"/>
    <col min="14189" max="14189" width="3" style="243" hidden="1"/>
    <col min="14190" max="14429" width="8.6640625" style="243" hidden="1"/>
    <col min="14430" max="14435" width="14.88671875" style="243" hidden="1"/>
    <col min="14436" max="14437" width="15.88671875" style="243" hidden="1"/>
    <col min="14438" max="14443" width="16.109375" style="243" hidden="1"/>
    <col min="14444" max="14444" width="6.109375" style="243" hidden="1"/>
    <col min="14445" max="14445" width="3" style="243" hidden="1"/>
    <col min="14446" max="14685" width="8.6640625" style="243" hidden="1"/>
    <col min="14686" max="14691" width="14.88671875" style="243" hidden="1"/>
    <col min="14692" max="14693" width="15.88671875" style="243" hidden="1"/>
    <col min="14694" max="14699" width="16.109375" style="243" hidden="1"/>
    <col min="14700" max="14700" width="6.109375" style="243" hidden="1"/>
    <col min="14701" max="14701" width="3" style="243" hidden="1"/>
    <col min="14702" max="14941" width="8.6640625" style="243" hidden="1"/>
    <col min="14942" max="14947" width="14.88671875" style="243" hidden="1"/>
    <col min="14948" max="14949" width="15.88671875" style="243" hidden="1"/>
    <col min="14950" max="14955" width="16.109375" style="243" hidden="1"/>
    <col min="14956" max="14956" width="6.109375" style="243" hidden="1"/>
    <col min="14957" max="14957" width="3" style="243" hidden="1"/>
    <col min="14958" max="15197" width="8.6640625" style="243" hidden="1"/>
    <col min="15198" max="15203" width="14.88671875" style="243" hidden="1"/>
    <col min="15204" max="15205" width="15.88671875" style="243" hidden="1"/>
    <col min="15206" max="15211" width="16.109375" style="243" hidden="1"/>
    <col min="15212" max="15212" width="6.109375" style="243" hidden="1"/>
    <col min="15213" max="15213" width="3" style="243" hidden="1"/>
    <col min="15214" max="15453" width="8.6640625" style="243" hidden="1"/>
    <col min="15454" max="15459" width="14.88671875" style="243" hidden="1"/>
    <col min="15460" max="15461" width="15.88671875" style="243" hidden="1"/>
    <col min="15462" max="15467" width="16.109375" style="243" hidden="1"/>
    <col min="15468" max="15468" width="6.109375" style="243" hidden="1"/>
    <col min="15469" max="15469" width="3" style="243" hidden="1"/>
    <col min="15470" max="15709" width="8.6640625" style="243" hidden="1"/>
    <col min="15710" max="15715" width="14.88671875" style="243" hidden="1"/>
    <col min="15716" max="15717" width="15.88671875" style="243" hidden="1"/>
    <col min="15718" max="15723" width="16.109375" style="243" hidden="1"/>
    <col min="15724" max="15724" width="6.109375" style="243" hidden="1"/>
    <col min="15725" max="15725" width="3" style="243" hidden="1"/>
    <col min="15726" max="15965" width="8.6640625" style="243" hidden="1"/>
    <col min="15966" max="15971" width="14.88671875" style="243" hidden="1"/>
    <col min="15972" max="15973" width="15.88671875" style="243" hidden="1"/>
    <col min="15974" max="15979" width="16.109375" style="243" hidden="1"/>
    <col min="15980" max="15980" width="6.109375" style="243" hidden="1"/>
    <col min="15981" max="15981" width="3" style="243" hidden="1"/>
    <col min="15982" max="16221" width="8.6640625" style="243" hidden="1"/>
    <col min="16222" max="16227" width="14.88671875" style="243" hidden="1"/>
    <col min="16228" max="16229" width="15.88671875" style="243" hidden="1"/>
    <col min="16230" max="16235" width="16.109375" style="243" hidden="1"/>
    <col min="16236" max="16236" width="6.109375" style="243" hidden="1"/>
    <col min="16237" max="16237" width="3" style="243" hidden="1"/>
    <col min="16238" max="16384" width="8.6640625" style="243" hidden="1"/>
  </cols>
  <sheetData>
    <row r="1" spans="1:143" ht="42.75" customHeight="1">
      <c r="A1" s="330"/>
      <c r="B1" s="331"/>
      <c r="DD1" s="243"/>
      <c r="DE1" s="243"/>
    </row>
    <row r="2" spans="1:143" ht="25.5" customHeight="1">
      <c r="A2" s="332"/>
      <c r="C2" s="332"/>
      <c r="O2" s="332"/>
      <c r="P2" s="332"/>
      <c r="Q2" s="332"/>
      <c r="R2" s="332"/>
      <c r="S2" s="332"/>
      <c r="T2" s="332"/>
      <c r="U2" s="332"/>
      <c r="V2" s="332"/>
      <c r="W2" s="332"/>
      <c r="X2" s="332"/>
      <c r="Y2" s="332"/>
      <c r="Z2" s="332"/>
      <c r="AA2" s="332"/>
      <c r="AB2" s="332"/>
      <c r="AC2" s="332"/>
      <c r="AD2" s="332"/>
      <c r="AE2" s="332"/>
      <c r="AF2" s="332"/>
      <c r="AG2" s="332"/>
      <c r="AH2" s="332"/>
      <c r="AI2" s="332"/>
      <c r="AU2" s="332"/>
      <c r="BG2" s="332"/>
      <c r="BS2" s="332"/>
      <c r="CE2" s="332"/>
      <c r="CQ2" s="332"/>
      <c r="DD2" s="243"/>
      <c r="DE2" s="243"/>
    </row>
    <row r="3" spans="1:143" ht="25.5" customHeight="1">
      <c r="A3" s="332"/>
      <c r="C3" s="332"/>
      <c r="O3" s="332"/>
      <c r="P3" s="332"/>
      <c r="Q3" s="332"/>
      <c r="R3" s="332"/>
      <c r="S3" s="332"/>
      <c r="T3" s="332"/>
      <c r="U3" s="332"/>
      <c r="V3" s="332"/>
      <c r="W3" s="332"/>
      <c r="X3" s="332"/>
      <c r="Y3" s="332"/>
      <c r="Z3" s="332"/>
      <c r="AA3" s="332"/>
      <c r="AB3" s="332"/>
      <c r="AC3" s="332"/>
      <c r="AD3" s="332"/>
      <c r="AE3" s="332"/>
      <c r="AF3" s="332"/>
      <c r="AG3" s="332"/>
      <c r="AH3" s="332"/>
      <c r="AI3" s="332"/>
      <c r="AU3" s="332"/>
      <c r="BG3" s="332"/>
      <c r="BS3" s="332"/>
      <c r="CE3" s="332"/>
      <c r="CQ3" s="332"/>
      <c r="DD3" s="243"/>
      <c r="DE3" s="243"/>
    </row>
    <row r="4" spans="1:143" s="241" customFormat="1" ht="13.2">
      <c r="A4" s="332"/>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2"/>
      <c r="BG4" s="332"/>
      <c r="BH4" s="332"/>
      <c r="BI4" s="332"/>
      <c r="BJ4" s="332"/>
      <c r="BK4" s="332"/>
      <c r="BL4" s="332"/>
      <c r="BM4" s="332"/>
      <c r="BN4" s="332"/>
      <c r="BO4" s="332"/>
      <c r="BP4" s="332"/>
      <c r="BQ4" s="332"/>
      <c r="BR4" s="332"/>
      <c r="BS4" s="332"/>
      <c r="BT4" s="332"/>
      <c r="BU4" s="332"/>
      <c r="BV4" s="332"/>
      <c r="BW4" s="332"/>
      <c r="BX4" s="332"/>
      <c r="BY4" s="332"/>
      <c r="BZ4" s="332"/>
      <c r="CA4" s="332"/>
      <c r="CB4" s="332"/>
      <c r="CC4" s="332"/>
      <c r="CD4" s="332"/>
      <c r="CE4" s="332"/>
      <c r="CF4" s="332"/>
      <c r="CG4" s="332"/>
      <c r="CH4" s="332"/>
      <c r="CI4" s="332"/>
      <c r="CJ4" s="332"/>
      <c r="CK4" s="332"/>
      <c r="CL4" s="332"/>
      <c r="CM4" s="332"/>
      <c r="CN4" s="332"/>
      <c r="CO4" s="332"/>
      <c r="CP4" s="332"/>
      <c r="CQ4" s="332"/>
      <c r="CR4" s="332"/>
      <c r="CS4" s="332"/>
      <c r="CT4" s="332"/>
      <c r="CU4" s="332"/>
      <c r="CV4" s="332"/>
      <c r="CW4" s="332"/>
      <c r="CX4" s="332"/>
      <c r="CY4" s="332"/>
      <c r="CZ4" s="332"/>
      <c r="DA4" s="332"/>
      <c r="DB4" s="332"/>
      <c r="DC4" s="332"/>
      <c r="DD4" s="332"/>
      <c r="DE4" s="332"/>
      <c r="DF4" s="242"/>
      <c r="DG4" s="242"/>
      <c r="DH4" s="242"/>
      <c r="DI4" s="242"/>
      <c r="DJ4" s="242"/>
      <c r="DK4" s="242"/>
      <c r="DL4" s="242"/>
      <c r="DM4" s="242"/>
      <c r="DN4" s="242"/>
      <c r="DO4" s="242"/>
      <c r="DP4" s="242"/>
      <c r="DQ4" s="242"/>
      <c r="DR4" s="242"/>
      <c r="DS4" s="242"/>
      <c r="DT4" s="242"/>
      <c r="DU4" s="242"/>
      <c r="DV4" s="242"/>
      <c r="DW4" s="242"/>
    </row>
    <row r="5" spans="1:143" s="241" customFormat="1" ht="13.2">
      <c r="A5" s="332"/>
      <c r="B5" s="332"/>
      <c r="C5" s="332"/>
      <c r="D5" s="332"/>
      <c r="E5" s="332"/>
      <c r="F5" s="332"/>
      <c r="G5" s="332"/>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c r="AM5" s="332"/>
      <c r="AN5" s="332"/>
      <c r="AO5" s="332"/>
      <c r="AP5" s="332"/>
      <c r="AQ5" s="332"/>
      <c r="AR5" s="332"/>
      <c r="AS5" s="332"/>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A5" s="332"/>
      <c r="CB5" s="332"/>
      <c r="CC5" s="332"/>
      <c r="CD5" s="332"/>
      <c r="CE5" s="332"/>
      <c r="CF5" s="332"/>
      <c r="CG5" s="332"/>
      <c r="CH5" s="332"/>
      <c r="CI5" s="332"/>
      <c r="CJ5" s="332"/>
      <c r="CK5" s="332"/>
      <c r="CL5" s="332"/>
      <c r="CM5" s="332"/>
      <c r="CN5" s="332"/>
      <c r="CO5" s="332"/>
      <c r="CP5" s="332"/>
      <c r="CQ5" s="332"/>
      <c r="CR5" s="332"/>
      <c r="CS5" s="332"/>
      <c r="CT5" s="332"/>
      <c r="CU5" s="332"/>
      <c r="CV5" s="332"/>
      <c r="CW5" s="332"/>
      <c r="CX5" s="332"/>
      <c r="CY5" s="332"/>
      <c r="CZ5" s="332"/>
      <c r="DA5" s="332"/>
      <c r="DB5" s="332"/>
      <c r="DC5" s="332"/>
      <c r="DD5" s="332"/>
      <c r="DE5" s="332"/>
      <c r="DF5" s="242"/>
      <c r="DG5" s="242"/>
      <c r="DH5" s="242"/>
      <c r="DI5" s="242"/>
      <c r="DJ5" s="242"/>
      <c r="DK5" s="242"/>
      <c r="DL5" s="242"/>
      <c r="DM5" s="242"/>
      <c r="DN5" s="242"/>
      <c r="DO5" s="242"/>
      <c r="DP5" s="242"/>
      <c r="DQ5" s="242"/>
      <c r="DR5" s="242"/>
      <c r="DS5" s="242"/>
      <c r="DT5" s="242"/>
      <c r="DU5" s="242"/>
      <c r="DV5" s="242"/>
      <c r="DW5" s="242"/>
    </row>
    <row r="6" spans="1:143" s="241" customFormat="1" ht="13.2">
      <c r="A6" s="332"/>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A6" s="332"/>
      <c r="CB6" s="332"/>
      <c r="CC6" s="332"/>
      <c r="CD6" s="332"/>
      <c r="CE6" s="332"/>
      <c r="CF6" s="332"/>
      <c r="CG6" s="332"/>
      <c r="CH6" s="332"/>
      <c r="CI6" s="332"/>
      <c r="CJ6" s="332"/>
      <c r="CK6" s="332"/>
      <c r="CL6" s="332"/>
      <c r="CM6" s="332"/>
      <c r="CN6" s="332"/>
      <c r="CO6" s="332"/>
      <c r="CP6" s="332"/>
      <c r="CQ6" s="332"/>
      <c r="CR6" s="332"/>
      <c r="CS6" s="332"/>
      <c r="CT6" s="332"/>
      <c r="CU6" s="332"/>
      <c r="CV6" s="332"/>
      <c r="CW6" s="332"/>
      <c r="CX6" s="332"/>
      <c r="CY6" s="332"/>
      <c r="CZ6" s="332"/>
      <c r="DA6" s="332"/>
      <c r="DB6" s="332"/>
      <c r="DC6" s="332"/>
      <c r="DD6" s="332"/>
      <c r="DE6" s="332"/>
      <c r="DF6" s="242"/>
      <c r="DG6" s="242"/>
      <c r="DH6" s="242"/>
      <c r="DI6" s="242"/>
      <c r="DJ6" s="242"/>
      <c r="DK6" s="242"/>
      <c r="DL6" s="242"/>
      <c r="DM6" s="242"/>
      <c r="DN6" s="242"/>
      <c r="DO6" s="242"/>
      <c r="DP6" s="242"/>
      <c r="DQ6" s="242"/>
      <c r="DR6" s="242"/>
      <c r="DS6" s="242"/>
      <c r="DT6" s="242"/>
      <c r="DU6" s="242"/>
      <c r="DV6" s="242"/>
      <c r="DW6" s="242"/>
    </row>
    <row r="7" spans="1:143" s="241" customFormat="1" ht="13.2">
      <c r="A7" s="332"/>
      <c r="B7" s="332"/>
      <c r="C7" s="332"/>
      <c r="D7" s="332"/>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c r="BZ7" s="332"/>
      <c r="CA7" s="332"/>
      <c r="CB7" s="332"/>
      <c r="CC7" s="332"/>
      <c r="CD7" s="332"/>
      <c r="CE7" s="332"/>
      <c r="CF7" s="332"/>
      <c r="CG7" s="332"/>
      <c r="CH7" s="332"/>
      <c r="CI7" s="332"/>
      <c r="CJ7" s="332"/>
      <c r="CK7" s="332"/>
      <c r="CL7" s="332"/>
      <c r="CM7" s="332"/>
      <c r="CN7" s="332"/>
      <c r="CO7" s="332"/>
      <c r="CP7" s="332"/>
      <c r="CQ7" s="332"/>
      <c r="CR7" s="332"/>
      <c r="CS7" s="332"/>
      <c r="CT7" s="332"/>
      <c r="CU7" s="332"/>
      <c r="CV7" s="332"/>
      <c r="CW7" s="332"/>
      <c r="CX7" s="332"/>
      <c r="CY7" s="332"/>
      <c r="CZ7" s="332"/>
      <c r="DA7" s="332"/>
      <c r="DB7" s="332"/>
      <c r="DC7" s="332"/>
      <c r="DD7" s="332"/>
      <c r="DE7" s="332"/>
      <c r="DF7" s="242"/>
      <c r="DG7" s="242"/>
      <c r="DH7" s="242"/>
      <c r="DI7" s="242"/>
      <c r="DJ7" s="242"/>
      <c r="DK7" s="242"/>
      <c r="DL7" s="242"/>
      <c r="DM7" s="242"/>
      <c r="DN7" s="242"/>
      <c r="DO7" s="242"/>
      <c r="DP7" s="242"/>
      <c r="DQ7" s="242"/>
      <c r="DR7" s="242"/>
      <c r="DS7" s="242"/>
      <c r="DT7" s="242"/>
      <c r="DU7" s="242"/>
      <c r="DV7" s="242"/>
      <c r="DW7" s="242"/>
    </row>
    <row r="8" spans="1:143" s="241" customFormat="1" ht="13.2">
      <c r="A8" s="332"/>
      <c r="B8" s="332"/>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32"/>
      <c r="CG8" s="332"/>
      <c r="CH8" s="332"/>
      <c r="CI8" s="332"/>
      <c r="CJ8" s="332"/>
      <c r="CK8" s="332"/>
      <c r="CL8" s="332"/>
      <c r="CM8" s="332"/>
      <c r="CN8" s="332"/>
      <c r="CO8" s="332"/>
      <c r="CP8" s="332"/>
      <c r="CQ8" s="332"/>
      <c r="CR8" s="332"/>
      <c r="CS8" s="332"/>
      <c r="CT8" s="332"/>
      <c r="CU8" s="332"/>
      <c r="CV8" s="332"/>
      <c r="CW8" s="332"/>
      <c r="CX8" s="332"/>
      <c r="CY8" s="332"/>
      <c r="CZ8" s="332"/>
      <c r="DA8" s="332"/>
      <c r="DB8" s="332"/>
      <c r="DC8" s="332"/>
      <c r="DD8" s="332"/>
      <c r="DE8" s="332"/>
      <c r="DF8" s="242"/>
      <c r="DG8" s="242"/>
      <c r="DH8" s="242"/>
      <c r="DI8" s="242"/>
      <c r="DJ8" s="242"/>
      <c r="DK8" s="242"/>
      <c r="DL8" s="242"/>
      <c r="DM8" s="242"/>
      <c r="DN8" s="242"/>
      <c r="DO8" s="242"/>
      <c r="DP8" s="242"/>
      <c r="DQ8" s="242"/>
      <c r="DR8" s="242"/>
      <c r="DS8" s="242"/>
      <c r="DT8" s="242"/>
      <c r="DU8" s="242"/>
      <c r="DV8" s="242"/>
      <c r="DW8" s="242"/>
    </row>
    <row r="9" spans="1:143" s="241" customFormat="1" ht="13.2">
      <c r="A9" s="332"/>
      <c r="B9" s="332"/>
      <c r="C9" s="332"/>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332"/>
      <c r="BF9" s="332"/>
      <c r="BG9" s="332"/>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32"/>
      <c r="CG9" s="332"/>
      <c r="CH9" s="332"/>
      <c r="CI9" s="332"/>
      <c r="CJ9" s="332"/>
      <c r="CK9" s="332"/>
      <c r="CL9" s="332"/>
      <c r="CM9" s="332"/>
      <c r="CN9" s="332"/>
      <c r="CO9" s="332"/>
      <c r="CP9" s="332"/>
      <c r="CQ9" s="332"/>
      <c r="CR9" s="332"/>
      <c r="CS9" s="332"/>
      <c r="CT9" s="332"/>
      <c r="CU9" s="332"/>
      <c r="CV9" s="332"/>
      <c r="CW9" s="332"/>
      <c r="CX9" s="332"/>
      <c r="CY9" s="332"/>
      <c r="CZ9" s="332"/>
      <c r="DA9" s="332"/>
      <c r="DB9" s="332"/>
      <c r="DC9" s="332"/>
      <c r="DD9" s="332"/>
      <c r="DE9" s="332"/>
      <c r="DF9" s="242"/>
      <c r="DG9" s="242"/>
      <c r="DH9" s="242"/>
      <c r="DI9" s="242"/>
      <c r="DJ9" s="242"/>
      <c r="DK9" s="242"/>
      <c r="DL9" s="242"/>
      <c r="DM9" s="242"/>
      <c r="DN9" s="242"/>
      <c r="DO9" s="242"/>
      <c r="DP9" s="242"/>
      <c r="DQ9" s="242"/>
      <c r="DR9" s="242"/>
      <c r="DS9" s="242"/>
      <c r="DT9" s="242"/>
      <c r="DU9" s="242"/>
      <c r="DV9" s="242"/>
      <c r="DW9" s="242"/>
    </row>
    <row r="10" spans="1:143" s="241" customFormat="1" ht="13.2">
      <c r="A10" s="332"/>
      <c r="B10" s="332"/>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242"/>
      <c r="DG10" s="242"/>
      <c r="DH10" s="242"/>
      <c r="DI10" s="242"/>
      <c r="DJ10" s="242"/>
      <c r="DK10" s="242"/>
      <c r="DL10" s="242"/>
      <c r="DM10" s="242"/>
      <c r="DN10" s="242"/>
      <c r="DO10" s="242"/>
      <c r="DP10" s="242"/>
      <c r="DQ10" s="242"/>
      <c r="DR10" s="242"/>
      <c r="DS10" s="242"/>
      <c r="DT10" s="242"/>
      <c r="DU10" s="242"/>
      <c r="DV10" s="242"/>
      <c r="DW10" s="242"/>
      <c r="EM10" s="241" t="s">
        <v>583</v>
      </c>
    </row>
    <row r="11" spans="1:143" s="241" customFormat="1" ht="13.2">
      <c r="A11" s="332"/>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c r="BE11" s="332"/>
      <c r="BF11" s="332"/>
      <c r="BG11" s="332"/>
      <c r="BH11" s="332"/>
      <c r="BI11" s="332"/>
      <c r="BJ11" s="332"/>
      <c r="BK11" s="332"/>
      <c r="BL11" s="332"/>
      <c r="BM11" s="332"/>
      <c r="BN11" s="332"/>
      <c r="BO11" s="332"/>
      <c r="BP11" s="332"/>
      <c r="BQ11" s="332"/>
      <c r="BR11" s="332"/>
      <c r="BS11" s="332"/>
      <c r="BT11" s="332"/>
      <c r="BU11" s="332"/>
      <c r="BV11" s="332"/>
      <c r="BW11" s="332"/>
      <c r="BX11" s="332"/>
      <c r="BY11" s="332"/>
      <c r="BZ11" s="332"/>
      <c r="CA11" s="332"/>
      <c r="CB11" s="332"/>
      <c r="CC11" s="332"/>
      <c r="CD11" s="332"/>
      <c r="CE11" s="332"/>
      <c r="CF11" s="332"/>
      <c r="CG11" s="332"/>
      <c r="CH11" s="332"/>
      <c r="CI11" s="332"/>
      <c r="CJ11" s="332"/>
      <c r="CK11" s="332"/>
      <c r="CL11" s="332"/>
      <c r="CM11" s="332"/>
      <c r="CN11" s="332"/>
      <c r="CO11" s="332"/>
      <c r="CP11" s="332"/>
      <c r="CQ11" s="332"/>
      <c r="CR11" s="332"/>
      <c r="CS11" s="332"/>
      <c r="CT11" s="332"/>
      <c r="CU11" s="332"/>
      <c r="CV11" s="332"/>
      <c r="CW11" s="332"/>
      <c r="CX11" s="332"/>
      <c r="CY11" s="332"/>
      <c r="CZ11" s="332"/>
      <c r="DA11" s="332"/>
      <c r="DB11" s="332"/>
      <c r="DC11" s="332"/>
      <c r="DD11" s="332"/>
      <c r="DE11" s="332"/>
      <c r="DF11" s="242"/>
      <c r="DG11" s="242"/>
      <c r="DH11" s="242"/>
      <c r="DI11" s="242"/>
      <c r="DJ11" s="242"/>
      <c r="DK11" s="242"/>
      <c r="DL11" s="242"/>
      <c r="DM11" s="242"/>
      <c r="DN11" s="242"/>
      <c r="DO11" s="242"/>
      <c r="DP11" s="242"/>
      <c r="DQ11" s="242"/>
      <c r="DR11" s="242"/>
      <c r="DS11" s="242"/>
      <c r="DT11" s="242"/>
      <c r="DU11" s="242"/>
      <c r="DV11" s="242"/>
      <c r="DW11" s="242"/>
    </row>
    <row r="12" spans="1:143" s="241" customFormat="1" ht="13.2">
      <c r="A12" s="332"/>
      <c r="B12" s="332"/>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2"/>
      <c r="BG12" s="332"/>
      <c r="BH12" s="332"/>
      <c r="BI12" s="332"/>
      <c r="BJ12" s="332"/>
      <c r="BK12" s="332"/>
      <c r="BL12" s="332"/>
      <c r="BM12" s="332"/>
      <c r="BN12" s="332"/>
      <c r="BO12" s="332"/>
      <c r="BP12" s="332"/>
      <c r="BQ12" s="332"/>
      <c r="BR12" s="332"/>
      <c r="BS12" s="332"/>
      <c r="BT12" s="332"/>
      <c r="BU12" s="332"/>
      <c r="BV12" s="332"/>
      <c r="BW12" s="332"/>
      <c r="BX12" s="332"/>
      <c r="BY12" s="332"/>
      <c r="BZ12" s="332"/>
      <c r="CA12" s="332"/>
      <c r="CB12" s="332"/>
      <c r="CC12" s="332"/>
      <c r="CD12" s="332"/>
      <c r="CE12" s="332"/>
      <c r="CF12" s="332"/>
      <c r="CG12" s="332"/>
      <c r="CH12" s="332"/>
      <c r="CI12" s="332"/>
      <c r="CJ12" s="332"/>
      <c r="CK12" s="332"/>
      <c r="CL12" s="332"/>
      <c r="CM12" s="332"/>
      <c r="CN12" s="332"/>
      <c r="CO12" s="332"/>
      <c r="CP12" s="332"/>
      <c r="CQ12" s="332"/>
      <c r="CR12" s="332"/>
      <c r="CS12" s="332"/>
      <c r="CT12" s="332"/>
      <c r="CU12" s="332"/>
      <c r="CV12" s="332"/>
      <c r="CW12" s="332"/>
      <c r="CX12" s="332"/>
      <c r="CY12" s="332"/>
      <c r="CZ12" s="332"/>
      <c r="DA12" s="332"/>
      <c r="DB12" s="332"/>
      <c r="DC12" s="332"/>
      <c r="DD12" s="332"/>
      <c r="DE12" s="332"/>
      <c r="DF12" s="242"/>
      <c r="DG12" s="242"/>
      <c r="DH12" s="242"/>
      <c r="DI12" s="242"/>
      <c r="DJ12" s="242"/>
      <c r="DK12" s="242"/>
      <c r="DL12" s="242"/>
      <c r="DM12" s="242"/>
      <c r="DN12" s="242"/>
      <c r="DO12" s="242"/>
      <c r="DP12" s="242"/>
      <c r="DQ12" s="242"/>
      <c r="DR12" s="242"/>
      <c r="DS12" s="242"/>
      <c r="DT12" s="242"/>
      <c r="DU12" s="242"/>
      <c r="DV12" s="242"/>
      <c r="DW12" s="242"/>
      <c r="EM12" s="241" t="s">
        <v>583</v>
      </c>
    </row>
    <row r="13" spans="1:143" s="241" customFormat="1" ht="13.2">
      <c r="A13" s="332"/>
      <c r="B13" s="332"/>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332"/>
      <c r="BF13" s="332"/>
      <c r="BG13" s="332"/>
      <c r="BH13" s="332"/>
      <c r="BI13" s="332"/>
      <c r="BJ13" s="332"/>
      <c r="BK13" s="332"/>
      <c r="BL13" s="332"/>
      <c r="BM13" s="332"/>
      <c r="BN13" s="332"/>
      <c r="BO13" s="332"/>
      <c r="BP13" s="332"/>
      <c r="BQ13" s="332"/>
      <c r="BR13" s="332"/>
      <c r="BS13" s="332"/>
      <c r="BT13" s="332"/>
      <c r="BU13" s="332"/>
      <c r="BV13" s="332"/>
      <c r="BW13" s="332"/>
      <c r="BX13" s="332"/>
      <c r="BY13" s="332"/>
      <c r="BZ13" s="332"/>
      <c r="CA13" s="332"/>
      <c r="CB13" s="332"/>
      <c r="CC13" s="332"/>
      <c r="CD13" s="332"/>
      <c r="CE13" s="332"/>
      <c r="CF13" s="332"/>
      <c r="CG13" s="332"/>
      <c r="CH13" s="332"/>
      <c r="CI13" s="332"/>
      <c r="CJ13" s="332"/>
      <c r="CK13" s="332"/>
      <c r="CL13" s="332"/>
      <c r="CM13" s="332"/>
      <c r="CN13" s="332"/>
      <c r="CO13" s="332"/>
      <c r="CP13" s="332"/>
      <c r="CQ13" s="332"/>
      <c r="CR13" s="332"/>
      <c r="CS13" s="332"/>
      <c r="CT13" s="332"/>
      <c r="CU13" s="332"/>
      <c r="CV13" s="332"/>
      <c r="CW13" s="332"/>
      <c r="CX13" s="332"/>
      <c r="CY13" s="332"/>
      <c r="CZ13" s="332"/>
      <c r="DA13" s="332"/>
      <c r="DB13" s="332"/>
      <c r="DC13" s="332"/>
      <c r="DD13" s="332"/>
      <c r="DE13" s="332"/>
      <c r="DF13" s="242"/>
      <c r="DG13" s="242"/>
      <c r="DH13" s="242"/>
      <c r="DI13" s="242"/>
      <c r="DJ13" s="242"/>
      <c r="DK13" s="242"/>
      <c r="DL13" s="242"/>
      <c r="DM13" s="242"/>
      <c r="DN13" s="242"/>
      <c r="DO13" s="242"/>
      <c r="DP13" s="242"/>
      <c r="DQ13" s="242"/>
      <c r="DR13" s="242"/>
      <c r="DS13" s="242"/>
      <c r="DT13" s="242"/>
      <c r="DU13" s="242"/>
      <c r="DV13" s="242"/>
      <c r="DW13" s="242"/>
    </row>
    <row r="14" spans="1:143" s="241" customFormat="1" ht="13.2">
      <c r="A14" s="332"/>
      <c r="B14" s="332"/>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332"/>
      <c r="BF14" s="332"/>
      <c r="BG14" s="332"/>
      <c r="BH14" s="332"/>
      <c r="BI14" s="332"/>
      <c r="BJ14" s="332"/>
      <c r="BK14" s="332"/>
      <c r="BL14" s="332"/>
      <c r="BM14" s="332"/>
      <c r="BN14" s="332"/>
      <c r="BO14" s="332"/>
      <c r="BP14" s="332"/>
      <c r="BQ14" s="332"/>
      <c r="BR14" s="332"/>
      <c r="BS14" s="332"/>
      <c r="BT14" s="332"/>
      <c r="BU14" s="332"/>
      <c r="BV14" s="332"/>
      <c r="BW14" s="332"/>
      <c r="BX14" s="332"/>
      <c r="BY14" s="332"/>
      <c r="BZ14" s="332"/>
      <c r="CA14" s="332"/>
      <c r="CB14" s="332"/>
      <c r="CC14" s="332"/>
      <c r="CD14" s="332"/>
      <c r="CE14" s="332"/>
      <c r="CF14" s="332"/>
      <c r="CG14" s="332"/>
      <c r="CH14" s="332"/>
      <c r="CI14" s="332"/>
      <c r="CJ14" s="332"/>
      <c r="CK14" s="332"/>
      <c r="CL14" s="332"/>
      <c r="CM14" s="332"/>
      <c r="CN14" s="332"/>
      <c r="CO14" s="332"/>
      <c r="CP14" s="332"/>
      <c r="CQ14" s="332"/>
      <c r="CR14" s="332"/>
      <c r="CS14" s="332"/>
      <c r="CT14" s="332"/>
      <c r="CU14" s="332"/>
      <c r="CV14" s="332"/>
      <c r="CW14" s="332"/>
      <c r="CX14" s="332"/>
      <c r="CY14" s="332"/>
      <c r="CZ14" s="332"/>
      <c r="DA14" s="332"/>
      <c r="DB14" s="332"/>
      <c r="DC14" s="332"/>
      <c r="DD14" s="332"/>
      <c r="DE14" s="332"/>
      <c r="DF14" s="242"/>
      <c r="DG14" s="242"/>
      <c r="DH14" s="242"/>
      <c r="DI14" s="242"/>
      <c r="DJ14" s="242"/>
      <c r="DK14" s="242"/>
      <c r="DL14" s="242"/>
      <c r="DM14" s="242"/>
      <c r="DN14" s="242"/>
      <c r="DO14" s="242"/>
      <c r="DP14" s="242"/>
      <c r="DQ14" s="242"/>
      <c r="DR14" s="242"/>
      <c r="DS14" s="242"/>
      <c r="DT14" s="242"/>
      <c r="DU14" s="242"/>
      <c r="DV14" s="242"/>
      <c r="DW14" s="242"/>
    </row>
    <row r="15" spans="1:143" s="241" customFormat="1" ht="13.2">
      <c r="A15" s="243"/>
      <c r="B15" s="332"/>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c r="BE15" s="332"/>
      <c r="BF15" s="332"/>
      <c r="BG15" s="332"/>
      <c r="BH15" s="332"/>
      <c r="BI15" s="332"/>
      <c r="BJ15" s="332"/>
      <c r="BK15" s="332"/>
      <c r="BL15" s="332"/>
      <c r="BM15" s="332"/>
      <c r="BN15" s="332"/>
      <c r="BO15" s="332"/>
      <c r="BP15" s="332"/>
      <c r="BQ15" s="332"/>
      <c r="BR15" s="332"/>
      <c r="BS15" s="332"/>
      <c r="BT15" s="332"/>
      <c r="BU15" s="332"/>
      <c r="BV15" s="332"/>
      <c r="BW15" s="332"/>
      <c r="BX15" s="332"/>
      <c r="BY15" s="332"/>
      <c r="BZ15" s="332"/>
      <c r="CA15" s="332"/>
      <c r="CB15" s="332"/>
      <c r="CC15" s="332"/>
      <c r="CD15" s="332"/>
      <c r="CE15" s="332"/>
      <c r="CF15" s="332"/>
      <c r="CG15" s="332"/>
      <c r="CH15" s="332"/>
      <c r="CI15" s="332"/>
      <c r="CJ15" s="332"/>
      <c r="CK15" s="332"/>
      <c r="CL15" s="332"/>
      <c r="CM15" s="332"/>
      <c r="CN15" s="332"/>
      <c r="CO15" s="332"/>
      <c r="CP15" s="332"/>
      <c r="CQ15" s="332"/>
      <c r="CR15" s="332"/>
      <c r="CS15" s="332"/>
      <c r="CT15" s="332"/>
      <c r="CU15" s="332"/>
      <c r="CV15" s="332"/>
      <c r="CW15" s="332"/>
      <c r="CX15" s="332"/>
      <c r="CY15" s="332"/>
      <c r="CZ15" s="332"/>
      <c r="DA15" s="332"/>
      <c r="DB15" s="332"/>
      <c r="DC15" s="332"/>
      <c r="DD15" s="332"/>
      <c r="DE15" s="332"/>
      <c r="DF15" s="242"/>
      <c r="DG15" s="242"/>
      <c r="DH15" s="242"/>
      <c r="DI15" s="242"/>
      <c r="DJ15" s="242"/>
      <c r="DK15" s="242"/>
      <c r="DL15" s="242"/>
      <c r="DM15" s="242"/>
      <c r="DN15" s="242"/>
      <c r="DO15" s="242"/>
      <c r="DP15" s="242"/>
      <c r="DQ15" s="242"/>
      <c r="DR15" s="242"/>
      <c r="DS15" s="242"/>
      <c r="DT15" s="242"/>
      <c r="DU15" s="242"/>
      <c r="DV15" s="242"/>
      <c r="DW15" s="242"/>
    </row>
    <row r="16" spans="1:143" s="241" customFormat="1" ht="13.2">
      <c r="A16" s="243"/>
      <c r="B16" s="332"/>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c r="BE16" s="332"/>
      <c r="BF16" s="332"/>
      <c r="BG16" s="332"/>
      <c r="BH16" s="332"/>
      <c r="BI16" s="332"/>
      <c r="BJ16" s="332"/>
      <c r="BK16" s="332"/>
      <c r="BL16" s="332"/>
      <c r="BM16" s="332"/>
      <c r="BN16" s="332"/>
      <c r="BO16" s="332"/>
      <c r="BP16" s="332"/>
      <c r="BQ16" s="332"/>
      <c r="BR16" s="332"/>
      <c r="BS16" s="332"/>
      <c r="BT16" s="332"/>
      <c r="BU16" s="332"/>
      <c r="BV16" s="332"/>
      <c r="BW16" s="332"/>
      <c r="BX16" s="332"/>
      <c r="BY16" s="332"/>
      <c r="BZ16" s="332"/>
      <c r="CA16" s="332"/>
      <c r="CB16" s="332"/>
      <c r="CC16" s="332"/>
      <c r="CD16" s="332"/>
      <c r="CE16" s="332"/>
      <c r="CF16" s="332"/>
      <c r="CG16" s="332"/>
      <c r="CH16" s="332"/>
      <c r="CI16" s="332"/>
      <c r="CJ16" s="332"/>
      <c r="CK16" s="332"/>
      <c r="CL16" s="332"/>
      <c r="CM16" s="332"/>
      <c r="CN16" s="332"/>
      <c r="CO16" s="332"/>
      <c r="CP16" s="332"/>
      <c r="CQ16" s="332"/>
      <c r="CR16" s="332"/>
      <c r="CS16" s="332"/>
      <c r="CT16" s="332"/>
      <c r="CU16" s="332"/>
      <c r="CV16" s="332"/>
      <c r="CW16" s="332"/>
      <c r="CX16" s="332"/>
      <c r="CY16" s="332"/>
      <c r="CZ16" s="332"/>
      <c r="DA16" s="332"/>
      <c r="DB16" s="332"/>
      <c r="DC16" s="332"/>
      <c r="DD16" s="332"/>
      <c r="DE16" s="332"/>
      <c r="DF16" s="242"/>
      <c r="DG16" s="242"/>
      <c r="DH16" s="242"/>
      <c r="DI16" s="242"/>
      <c r="DJ16" s="242"/>
      <c r="DK16" s="242"/>
      <c r="DL16" s="242"/>
      <c r="DM16" s="242"/>
      <c r="DN16" s="242"/>
      <c r="DO16" s="242"/>
      <c r="DP16" s="242"/>
      <c r="DQ16" s="242"/>
      <c r="DR16" s="242"/>
      <c r="DS16" s="242"/>
      <c r="DT16" s="242"/>
      <c r="DU16" s="242"/>
      <c r="DV16" s="242"/>
      <c r="DW16" s="242"/>
    </row>
    <row r="17" spans="1:351" s="241" customFormat="1" ht="13.2">
      <c r="A17" s="243"/>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c r="BE17" s="332"/>
      <c r="BF17" s="332"/>
      <c r="BG17" s="332"/>
      <c r="BH17" s="332"/>
      <c r="BI17" s="332"/>
      <c r="BJ17" s="332"/>
      <c r="BK17" s="332"/>
      <c r="BL17" s="332"/>
      <c r="BM17" s="332"/>
      <c r="BN17" s="332"/>
      <c r="BO17" s="332"/>
      <c r="BP17" s="332"/>
      <c r="BQ17" s="332"/>
      <c r="BR17" s="332"/>
      <c r="BS17" s="332"/>
      <c r="BT17" s="332"/>
      <c r="BU17" s="332"/>
      <c r="BV17" s="332"/>
      <c r="BW17" s="332"/>
      <c r="BX17" s="332"/>
      <c r="BY17" s="332"/>
      <c r="BZ17" s="332"/>
      <c r="CA17" s="332"/>
      <c r="CB17" s="332"/>
      <c r="CC17" s="332"/>
      <c r="CD17" s="332"/>
      <c r="CE17" s="332"/>
      <c r="CF17" s="332"/>
      <c r="CG17" s="332"/>
      <c r="CH17" s="332"/>
      <c r="CI17" s="332"/>
      <c r="CJ17" s="332"/>
      <c r="CK17" s="332"/>
      <c r="CL17" s="332"/>
      <c r="CM17" s="332"/>
      <c r="CN17" s="332"/>
      <c r="CO17" s="332"/>
      <c r="CP17" s="332"/>
      <c r="CQ17" s="332"/>
      <c r="CR17" s="332"/>
      <c r="CS17" s="332"/>
      <c r="CT17" s="332"/>
      <c r="CU17" s="332"/>
      <c r="CV17" s="332"/>
      <c r="CW17" s="332"/>
      <c r="CX17" s="332"/>
      <c r="CY17" s="332"/>
      <c r="CZ17" s="332"/>
      <c r="DA17" s="332"/>
      <c r="DB17" s="332"/>
      <c r="DC17" s="332"/>
      <c r="DD17" s="332"/>
      <c r="DE17" s="332"/>
      <c r="DF17" s="242"/>
      <c r="DG17" s="242"/>
      <c r="DH17" s="242"/>
      <c r="DI17" s="242"/>
      <c r="DJ17" s="242"/>
      <c r="DK17" s="242"/>
      <c r="DL17" s="242"/>
      <c r="DM17" s="242"/>
      <c r="DN17" s="242"/>
      <c r="DO17" s="242"/>
      <c r="DP17" s="242"/>
      <c r="DQ17" s="242"/>
      <c r="DR17" s="242"/>
      <c r="DS17" s="242"/>
      <c r="DT17" s="242"/>
      <c r="DU17" s="242"/>
      <c r="DV17" s="242"/>
      <c r="DW17" s="242"/>
    </row>
    <row r="18" spans="1:351" s="241" customFormat="1" ht="13.2">
      <c r="A18" s="243"/>
      <c r="B18" s="332"/>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2"/>
      <c r="BL18" s="332"/>
      <c r="BM18" s="332"/>
      <c r="BN18" s="332"/>
      <c r="BO18" s="332"/>
      <c r="BP18" s="332"/>
      <c r="BQ18" s="332"/>
      <c r="BR18" s="332"/>
      <c r="BS18" s="332"/>
      <c r="BT18" s="332"/>
      <c r="BU18" s="332"/>
      <c r="BV18" s="332"/>
      <c r="BW18" s="332"/>
      <c r="BX18" s="332"/>
      <c r="BY18" s="332"/>
      <c r="BZ18" s="332"/>
      <c r="CA18" s="332"/>
      <c r="CB18" s="332"/>
      <c r="CC18" s="332"/>
      <c r="CD18" s="332"/>
      <c r="CE18" s="332"/>
      <c r="CF18" s="332"/>
      <c r="CG18" s="332"/>
      <c r="CH18" s="332"/>
      <c r="CI18" s="332"/>
      <c r="CJ18" s="332"/>
      <c r="CK18" s="332"/>
      <c r="CL18" s="332"/>
      <c r="CM18" s="332"/>
      <c r="CN18" s="332"/>
      <c r="CO18" s="332"/>
      <c r="CP18" s="332"/>
      <c r="CQ18" s="332"/>
      <c r="CR18" s="332"/>
      <c r="CS18" s="332"/>
      <c r="CT18" s="332"/>
      <c r="CU18" s="332"/>
      <c r="CV18" s="332"/>
      <c r="CW18" s="332"/>
      <c r="CX18" s="332"/>
      <c r="CY18" s="332"/>
      <c r="CZ18" s="332"/>
      <c r="DA18" s="332"/>
      <c r="DB18" s="332"/>
      <c r="DC18" s="332"/>
      <c r="DD18" s="332"/>
      <c r="DE18" s="332"/>
      <c r="DF18" s="242"/>
      <c r="DG18" s="242"/>
      <c r="DH18" s="242"/>
      <c r="DI18" s="242"/>
      <c r="DJ18" s="242"/>
      <c r="DK18" s="242"/>
      <c r="DL18" s="242"/>
      <c r="DM18" s="242"/>
      <c r="DN18" s="242"/>
      <c r="DO18" s="242"/>
      <c r="DP18" s="242"/>
      <c r="DQ18" s="242"/>
      <c r="DR18" s="242"/>
      <c r="DS18" s="242"/>
      <c r="DT18" s="242"/>
      <c r="DU18" s="242"/>
      <c r="DV18" s="242"/>
      <c r="DW18" s="242"/>
    </row>
    <row r="19" spans="1:351" ht="13.2">
      <c r="DD19" s="243"/>
      <c r="DE19" s="243"/>
    </row>
    <row r="20" spans="1:351" ht="13.2">
      <c r="DD20" s="243"/>
      <c r="DE20" s="243"/>
    </row>
    <row r="21" spans="1:351" ht="16.2">
      <c r="B21" s="333"/>
      <c r="C21" s="245"/>
      <c r="D21" s="245"/>
      <c r="E21" s="245"/>
      <c r="F21" s="245"/>
      <c r="G21" s="245"/>
      <c r="H21" s="245"/>
      <c r="I21" s="245"/>
      <c r="J21" s="245"/>
      <c r="K21" s="245"/>
      <c r="L21" s="245"/>
      <c r="M21" s="245"/>
      <c r="N21" s="33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34"/>
      <c r="AU21" s="245"/>
      <c r="AV21" s="245"/>
      <c r="AW21" s="245"/>
      <c r="AX21" s="245"/>
      <c r="AY21" s="245"/>
      <c r="AZ21" s="245"/>
      <c r="BA21" s="245"/>
      <c r="BB21" s="245"/>
      <c r="BC21" s="245"/>
      <c r="BD21" s="245"/>
      <c r="BE21" s="245"/>
      <c r="BF21" s="334"/>
      <c r="BG21" s="245"/>
      <c r="BH21" s="245"/>
      <c r="BI21" s="245"/>
      <c r="BJ21" s="245"/>
      <c r="BK21" s="245"/>
      <c r="BL21" s="245"/>
      <c r="BM21" s="245"/>
      <c r="BN21" s="245"/>
      <c r="BO21" s="245"/>
      <c r="BP21" s="245"/>
      <c r="BQ21" s="245"/>
      <c r="BR21" s="334"/>
      <c r="BS21" s="245"/>
      <c r="BT21" s="245"/>
      <c r="BU21" s="245"/>
      <c r="BV21" s="245"/>
      <c r="BW21" s="245"/>
      <c r="BX21" s="245"/>
      <c r="BY21" s="245"/>
      <c r="BZ21" s="245"/>
      <c r="CA21" s="245"/>
      <c r="CB21" s="245"/>
      <c r="CC21" s="245"/>
      <c r="CD21" s="334"/>
      <c r="CE21" s="245"/>
      <c r="CF21" s="245"/>
      <c r="CG21" s="245"/>
      <c r="CH21" s="245"/>
      <c r="CI21" s="245"/>
      <c r="CJ21" s="245"/>
      <c r="CK21" s="245"/>
      <c r="CL21" s="245"/>
      <c r="CM21" s="245"/>
      <c r="CN21" s="245"/>
      <c r="CO21" s="245"/>
      <c r="CP21" s="334"/>
      <c r="CQ21" s="245"/>
      <c r="CR21" s="245"/>
      <c r="CS21" s="245"/>
      <c r="CT21" s="245"/>
      <c r="CU21" s="245"/>
      <c r="CV21" s="245"/>
      <c r="CW21" s="245"/>
      <c r="CX21" s="245"/>
      <c r="CY21" s="245"/>
      <c r="CZ21" s="245"/>
      <c r="DA21" s="245"/>
      <c r="DB21" s="334"/>
      <c r="DC21" s="245"/>
      <c r="DD21" s="246"/>
      <c r="DE21" s="243"/>
      <c r="MM21" s="335"/>
    </row>
    <row r="22" spans="1:351" ht="16.2">
      <c r="B22" s="247"/>
      <c r="MM22" s="335"/>
    </row>
    <row r="23" spans="1:351" ht="13.2">
      <c r="B23" s="247"/>
    </row>
    <row r="24" spans="1:351" ht="13.2">
      <c r="B24" s="247"/>
    </row>
    <row r="25" spans="1:351" ht="13.2">
      <c r="B25" s="247"/>
    </row>
    <row r="26" spans="1:351" ht="13.2">
      <c r="B26" s="247"/>
    </row>
    <row r="27" spans="1:351" ht="13.2">
      <c r="B27" s="247"/>
    </row>
    <row r="28" spans="1:351" ht="13.2">
      <c r="B28" s="247"/>
    </row>
    <row r="29" spans="1:351" ht="13.2">
      <c r="B29" s="247"/>
    </row>
    <row r="30" spans="1:351" ht="13.2">
      <c r="B30" s="247"/>
    </row>
    <row r="31" spans="1:351" ht="13.2">
      <c r="B31" s="247"/>
    </row>
    <row r="32" spans="1:351"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36"/>
      <c r="DD40" s="336"/>
      <c r="DE40" s="243"/>
    </row>
    <row r="41" spans="2:109" ht="16.2">
      <c r="B41" s="244" t="s">
        <v>584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37"/>
      <c r="I42" s="338"/>
      <c r="J42" s="338"/>
      <c r="K42" s="338"/>
      <c r="AM42" s="337"/>
      <c r="AN42" s="337" t="s">
        <v>585</v>
      </c>
      <c r="AP42" s="338"/>
      <c r="AQ42" s="338"/>
      <c r="AR42" s="338"/>
      <c r="AY42" s="337"/>
      <c r="BA42" s="338"/>
      <c r="BB42" s="338"/>
      <c r="BC42" s="338"/>
      <c r="BK42" s="337"/>
      <c r="BM42" s="338"/>
      <c r="BN42" s="338"/>
      <c r="BO42" s="338"/>
      <c r="BW42" s="337"/>
      <c r="BY42" s="338"/>
      <c r="BZ42" s="338"/>
      <c r="CA42" s="338"/>
      <c r="CI42" s="337"/>
      <c r="CK42" s="338"/>
      <c r="CL42" s="338"/>
      <c r="CM42" s="338"/>
      <c r="CU42" s="337"/>
      <c r="CW42" s="338"/>
      <c r="CX42" s="338"/>
      <c r="CY42" s="338"/>
    </row>
    <row r="43" spans="2:109" ht="13.5" customHeight="1">
      <c r="B43" s="247"/>
      <c r="AN43" s="1190" t="s">
        <v>586</v>
      </c>
      <c r="AO43" s="1191"/>
      <c r="AP43" s="1191"/>
      <c r="AQ43" s="1191"/>
      <c r="AR43" s="1191"/>
      <c r="AS43" s="1191"/>
      <c r="AT43" s="1191"/>
      <c r="AU43" s="1191"/>
      <c r="AV43" s="1191"/>
      <c r="AW43" s="1191"/>
      <c r="AX43" s="1191"/>
      <c r="AY43" s="1191"/>
      <c r="AZ43" s="1191"/>
      <c r="BA43" s="1191"/>
      <c r="BB43" s="1191"/>
      <c r="BC43" s="1191"/>
      <c r="BD43" s="1191"/>
      <c r="BE43" s="1191"/>
      <c r="BF43" s="1191"/>
      <c r="BG43" s="1191"/>
      <c r="BH43" s="1191"/>
      <c r="BI43" s="1191"/>
      <c r="BJ43" s="1191"/>
      <c r="BK43" s="1191"/>
      <c r="BL43" s="1191"/>
      <c r="BM43" s="1191"/>
      <c r="BN43" s="1191"/>
      <c r="BO43" s="1191"/>
      <c r="BP43" s="1191"/>
      <c r="BQ43" s="1191"/>
      <c r="BR43" s="1191"/>
      <c r="BS43" s="1191"/>
      <c r="BT43" s="1191"/>
      <c r="BU43" s="1191"/>
      <c r="BV43" s="1191"/>
      <c r="BW43" s="1191"/>
      <c r="BX43" s="1191"/>
      <c r="BY43" s="1191"/>
      <c r="BZ43" s="1191"/>
      <c r="CA43" s="1191"/>
      <c r="CB43" s="1191"/>
      <c r="CC43" s="1191"/>
      <c r="CD43" s="1191"/>
      <c r="CE43" s="1191"/>
      <c r="CF43" s="1191"/>
      <c r="CG43" s="1191"/>
      <c r="CH43" s="1191"/>
      <c r="CI43" s="1191"/>
      <c r="CJ43" s="1191"/>
      <c r="CK43" s="1191"/>
      <c r="CL43" s="1191"/>
      <c r="CM43" s="1191"/>
      <c r="CN43" s="1191"/>
      <c r="CO43" s="1191"/>
      <c r="CP43" s="1191"/>
      <c r="CQ43" s="1191"/>
      <c r="CR43" s="1191"/>
      <c r="CS43" s="1191"/>
      <c r="CT43" s="1191"/>
      <c r="CU43" s="1191"/>
      <c r="CV43" s="1191"/>
      <c r="CW43" s="1191"/>
      <c r="CX43" s="1191"/>
      <c r="CY43" s="1191"/>
      <c r="CZ43" s="1191"/>
      <c r="DA43" s="1191"/>
      <c r="DB43" s="1191"/>
      <c r="DC43" s="1192"/>
    </row>
    <row r="44" spans="2:109" ht="13.2">
      <c r="B44" s="247"/>
      <c r="AN44" s="1193"/>
      <c r="AO44" s="1194"/>
      <c r="AP44" s="1194"/>
      <c r="AQ44" s="1194"/>
      <c r="AR44" s="1194"/>
      <c r="AS44" s="1194"/>
      <c r="AT44" s="1194"/>
      <c r="AU44" s="1194"/>
      <c r="AV44" s="1194"/>
      <c r="AW44" s="1194"/>
      <c r="AX44" s="1194"/>
      <c r="AY44" s="1194"/>
      <c r="AZ44" s="1194"/>
      <c r="BA44" s="1194"/>
      <c r="BB44" s="1194"/>
      <c r="BC44" s="1194"/>
      <c r="BD44" s="1194"/>
      <c r="BE44" s="1194"/>
      <c r="BF44" s="1194"/>
      <c r="BG44" s="1194"/>
      <c r="BH44" s="1194"/>
      <c r="BI44" s="1194"/>
      <c r="BJ44" s="1194"/>
      <c r="BK44" s="1194"/>
      <c r="BL44" s="1194"/>
      <c r="BM44" s="1194"/>
      <c r="BN44" s="1194"/>
      <c r="BO44" s="1194"/>
      <c r="BP44" s="1194"/>
      <c r="BQ44" s="1194"/>
      <c r="BR44" s="1194"/>
      <c r="BS44" s="1194"/>
      <c r="BT44" s="1194"/>
      <c r="BU44" s="1194"/>
      <c r="BV44" s="1194"/>
      <c r="BW44" s="1194"/>
      <c r="BX44" s="1194"/>
      <c r="BY44" s="1194"/>
      <c r="BZ44" s="1194"/>
      <c r="CA44" s="1194"/>
      <c r="CB44" s="1194"/>
      <c r="CC44" s="1194"/>
      <c r="CD44" s="1194"/>
      <c r="CE44" s="1194"/>
      <c r="CF44" s="1194"/>
      <c r="CG44" s="1194"/>
      <c r="CH44" s="1194"/>
      <c r="CI44" s="1194"/>
      <c r="CJ44" s="1194"/>
      <c r="CK44" s="1194"/>
      <c r="CL44" s="1194"/>
      <c r="CM44" s="1194"/>
      <c r="CN44" s="1194"/>
      <c r="CO44" s="1194"/>
      <c r="CP44" s="1194"/>
      <c r="CQ44" s="1194"/>
      <c r="CR44" s="1194"/>
      <c r="CS44" s="1194"/>
      <c r="CT44" s="1194"/>
      <c r="CU44" s="1194"/>
      <c r="CV44" s="1194"/>
      <c r="CW44" s="1194"/>
      <c r="CX44" s="1194"/>
      <c r="CY44" s="1194"/>
      <c r="CZ44" s="1194"/>
      <c r="DA44" s="1194"/>
      <c r="DB44" s="1194"/>
      <c r="DC44" s="1195"/>
    </row>
    <row r="45" spans="2:109" ht="13.2">
      <c r="B45" s="247"/>
      <c r="AN45" s="1193"/>
      <c r="AO45" s="1194"/>
      <c r="AP45" s="1194"/>
      <c r="AQ45" s="1194"/>
      <c r="AR45" s="1194"/>
      <c r="AS45" s="1194"/>
      <c r="AT45" s="1194"/>
      <c r="AU45" s="1194"/>
      <c r="AV45" s="1194"/>
      <c r="AW45" s="1194"/>
      <c r="AX45" s="1194"/>
      <c r="AY45" s="1194"/>
      <c r="AZ45" s="1194"/>
      <c r="BA45" s="1194"/>
      <c r="BB45" s="1194"/>
      <c r="BC45" s="1194"/>
      <c r="BD45" s="1194"/>
      <c r="BE45" s="1194"/>
      <c r="BF45" s="1194"/>
      <c r="BG45" s="1194"/>
      <c r="BH45" s="1194"/>
      <c r="BI45" s="1194"/>
      <c r="BJ45" s="1194"/>
      <c r="BK45" s="1194"/>
      <c r="BL45" s="1194"/>
      <c r="BM45" s="1194"/>
      <c r="BN45" s="1194"/>
      <c r="BO45" s="1194"/>
      <c r="BP45" s="1194"/>
      <c r="BQ45" s="1194"/>
      <c r="BR45" s="1194"/>
      <c r="BS45" s="1194"/>
      <c r="BT45" s="1194"/>
      <c r="BU45" s="1194"/>
      <c r="BV45" s="1194"/>
      <c r="BW45" s="1194"/>
      <c r="BX45" s="1194"/>
      <c r="BY45" s="1194"/>
      <c r="BZ45" s="1194"/>
      <c r="CA45" s="1194"/>
      <c r="CB45" s="1194"/>
      <c r="CC45" s="1194"/>
      <c r="CD45" s="1194"/>
      <c r="CE45" s="1194"/>
      <c r="CF45" s="1194"/>
      <c r="CG45" s="1194"/>
      <c r="CH45" s="1194"/>
      <c r="CI45" s="1194"/>
      <c r="CJ45" s="1194"/>
      <c r="CK45" s="1194"/>
      <c r="CL45" s="1194"/>
      <c r="CM45" s="1194"/>
      <c r="CN45" s="1194"/>
      <c r="CO45" s="1194"/>
      <c r="CP45" s="1194"/>
      <c r="CQ45" s="1194"/>
      <c r="CR45" s="1194"/>
      <c r="CS45" s="1194"/>
      <c r="CT45" s="1194"/>
      <c r="CU45" s="1194"/>
      <c r="CV45" s="1194"/>
      <c r="CW45" s="1194"/>
      <c r="CX45" s="1194"/>
      <c r="CY45" s="1194"/>
      <c r="CZ45" s="1194"/>
      <c r="DA45" s="1194"/>
      <c r="DB45" s="1194"/>
      <c r="DC45" s="1195"/>
    </row>
    <row r="46" spans="2:109" ht="13.2">
      <c r="B46" s="247"/>
      <c r="AN46" s="1193"/>
      <c r="AO46" s="1194"/>
      <c r="AP46" s="1194"/>
      <c r="AQ46" s="1194"/>
      <c r="AR46" s="1194"/>
      <c r="AS46" s="1194"/>
      <c r="AT46" s="1194"/>
      <c r="AU46" s="1194"/>
      <c r="AV46" s="1194"/>
      <c r="AW46" s="1194"/>
      <c r="AX46" s="1194"/>
      <c r="AY46" s="1194"/>
      <c r="AZ46" s="1194"/>
      <c r="BA46" s="1194"/>
      <c r="BB46" s="1194"/>
      <c r="BC46" s="1194"/>
      <c r="BD46" s="1194"/>
      <c r="BE46" s="1194"/>
      <c r="BF46" s="1194"/>
      <c r="BG46" s="1194"/>
      <c r="BH46" s="1194"/>
      <c r="BI46" s="1194"/>
      <c r="BJ46" s="1194"/>
      <c r="BK46" s="1194"/>
      <c r="BL46" s="1194"/>
      <c r="BM46" s="1194"/>
      <c r="BN46" s="1194"/>
      <c r="BO46" s="1194"/>
      <c r="BP46" s="1194"/>
      <c r="BQ46" s="1194"/>
      <c r="BR46" s="1194"/>
      <c r="BS46" s="1194"/>
      <c r="BT46" s="1194"/>
      <c r="BU46" s="1194"/>
      <c r="BV46" s="1194"/>
      <c r="BW46" s="1194"/>
      <c r="BX46" s="1194"/>
      <c r="BY46" s="1194"/>
      <c r="BZ46" s="1194"/>
      <c r="CA46" s="1194"/>
      <c r="CB46" s="1194"/>
      <c r="CC46" s="1194"/>
      <c r="CD46" s="1194"/>
      <c r="CE46" s="1194"/>
      <c r="CF46" s="1194"/>
      <c r="CG46" s="1194"/>
      <c r="CH46" s="1194"/>
      <c r="CI46" s="1194"/>
      <c r="CJ46" s="1194"/>
      <c r="CK46" s="1194"/>
      <c r="CL46" s="1194"/>
      <c r="CM46" s="1194"/>
      <c r="CN46" s="1194"/>
      <c r="CO46" s="1194"/>
      <c r="CP46" s="1194"/>
      <c r="CQ46" s="1194"/>
      <c r="CR46" s="1194"/>
      <c r="CS46" s="1194"/>
      <c r="CT46" s="1194"/>
      <c r="CU46" s="1194"/>
      <c r="CV46" s="1194"/>
      <c r="CW46" s="1194"/>
      <c r="CX46" s="1194"/>
      <c r="CY46" s="1194"/>
      <c r="CZ46" s="1194"/>
      <c r="DA46" s="1194"/>
      <c r="DB46" s="1194"/>
      <c r="DC46" s="1195"/>
    </row>
    <row r="47" spans="2:109" ht="13.2">
      <c r="B47" s="247"/>
      <c r="AN47" s="1196"/>
      <c r="AO47" s="1197"/>
      <c r="AP47" s="1197"/>
      <c r="AQ47" s="1197"/>
      <c r="AR47" s="1197"/>
      <c r="AS47" s="1197"/>
      <c r="AT47" s="1197"/>
      <c r="AU47" s="1197"/>
      <c r="AV47" s="1197"/>
      <c r="AW47" s="1197"/>
      <c r="AX47" s="1197"/>
      <c r="AY47" s="1197"/>
      <c r="AZ47" s="1197"/>
      <c r="BA47" s="1197"/>
      <c r="BB47" s="1197"/>
      <c r="BC47" s="1197"/>
      <c r="BD47" s="1197"/>
      <c r="BE47" s="1197"/>
      <c r="BF47" s="1197"/>
      <c r="BG47" s="1197"/>
      <c r="BH47" s="1197"/>
      <c r="BI47" s="1197"/>
      <c r="BJ47" s="1197"/>
      <c r="BK47" s="1197"/>
      <c r="BL47" s="1197"/>
      <c r="BM47" s="1197"/>
      <c r="BN47" s="1197"/>
      <c r="BO47" s="1197"/>
      <c r="BP47" s="1197"/>
      <c r="BQ47" s="1197"/>
      <c r="BR47" s="1197"/>
      <c r="BS47" s="1197"/>
      <c r="BT47" s="1197"/>
      <c r="BU47" s="1197"/>
      <c r="BV47" s="1197"/>
      <c r="BW47" s="1197"/>
      <c r="BX47" s="1197"/>
      <c r="BY47" s="1197"/>
      <c r="BZ47" s="1197"/>
      <c r="CA47" s="1197"/>
      <c r="CB47" s="1197"/>
      <c r="CC47" s="1197"/>
      <c r="CD47" s="1197"/>
      <c r="CE47" s="1197"/>
      <c r="CF47" s="1197"/>
      <c r="CG47" s="1197"/>
      <c r="CH47" s="1197"/>
      <c r="CI47" s="1197"/>
      <c r="CJ47" s="1197"/>
      <c r="CK47" s="1197"/>
      <c r="CL47" s="1197"/>
      <c r="CM47" s="1197"/>
      <c r="CN47" s="1197"/>
      <c r="CO47" s="1197"/>
      <c r="CP47" s="1197"/>
      <c r="CQ47" s="1197"/>
      <c r="CR47" s="1197"/>
      <c r="CS47" s="1197"/>
      <c r="CT47" s="1197"/>
      <c r="CU47" s="1197"/>
      <c r="CV47" s="1197"/>
      <c r="CW47" s="1197"/>
      <c r="CX47" s="1197"/>
      <c r="CY47" s="1197"/>
      <c r="CZ47" s="1197"/>
      <c r="DA47" s="1197"/>
      <c r="DB47" s="1197"/>
      <c r="DC47" s="1198"/>
    </row>
    <row r="48" spans="2:109" ht="13.2">
      <c r="B48" s="247"/>
      <c r="H48" s="339"/>
      <c r="I48" s="339"/>
      <c r="J48" s="339"/>
      <c r="AN48" s="339"/>
      <c r="AO48" s="339"/>
      <c r="AP48" s="339"/>
      <c r="AZ48" s="339"/>
      <c r="BA48" s="339"/>
      <c r="BB48" s="339"/>
      <c r="BL48" s="339"/>
      <c r="BM48" s="339"/>
      <c r="BN48" s="339"/>
      <c r="BX48" s="339"/>
      <c r="BY48" s="339"/>
      <c r="BZ48" s="339"/>
      <c r="CJ48" s="339"/>
      <c r="CK48" s="339"/>
      <c r="CL48" s="339"/>
      <c r="CV48" s="339"/>
      <c r="CW48" s="339"/>
      <c r="CX48" s="339"/>
    </row>
    <row r="49" spans="1:109" ht="13.2">
      <c r="B49" s="247"/>
      <c r="AN49" s="243" t="s">
        <v>587</v>
      </c>
    </row>
    <row r="50" spans="1:109" ht="13.2">
      <c r="B50" s="247"/>
      <c r="G50" s="1182"/>
      <c r="H50" s="1182"/>
      <c r="I50" s="1182"/>
      <c r="J50" s="1182"/>
      <c r="K50" s="340"/>
      <c r="L50" s="340"/>
      <c r="M50" s="341"/>
      <c r="N50" s="34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188" t="s">
        <v>553</v>
      </c>
      <c r="BQ50" s="1188"/>
      <c r="BR50" s="1188"/>
      <c r="BS50" s="1188"/>
      <c r="BT50" s="1188"/>
      <c r="BU50" s="1188"/>
      <c r="BV50" s="1188"/>
      <c r="BW50" s="1188"/>
      <c r="BX50" s="1188" t="s">
        <v>554</v>
      </c>
      <c r="BY50" s="1188"/>
      <c r="BZ50" s="1188"/>
      <c r="CA50" s="1188"/>
      <c r="CB50" s="1188"/>
      <c r="CC50" s="1188"/>
      <c r="CD50" s="1188"/>
      <c r="CE50" s="1188"/>
      <c r="CF50" s="1188" t="s">
        <v>555</v>
      </c>
      <c r="CG50" s="1188"/>
      <c r="CH50" s="1188"/>
      <c r="CI50" s="1188"/>
      <c r="CJ50" s="1188"/>
      <c r="CK50" s="1188"/>
      <c r="CL50" s="1188"/>
      <c r="CM50" s="1188"/>
      <c r="CN50" s="1188" t="s">
        <v>556</v>
      </c>
      <c r="CO50" s="1188"/>
      <c r="CP50" s="1188"/>
      <c r="CQ50" s="1188"/>
      <c r="CR50" s="1188"/>
      <c r="CS50" s="1188"/>
      <c r="CT50" s="1188"/>
      <c r="CU50" s="1188"/>
      <c r="CV50" s="1188" t="s">
        <v>557</v>
      </c>
      <c r="CW50" s="1188"/>
      <c r="CX50" s="1188"/>
      <c r="CY50" s="1188"/>
      <c r="CZ50" s="1188"/>
      <c r="DA50" s="1188"/>
      <c r="DB50" s="1188"/>
      <c r="DC50" s="1188"/>
    </row>
    <row r="51" spans="1:109" ht="13.5" customHeight="1">
      <c r="B51" s="247"/>
      <c r="G51" s="1200"/>
      <c r="H51" s="1200"/>
      <c r="I51" s="1204"/>
      <c r="J51" s="1204"/>
      <c r="K51" s="1189"/>
      <c r="L51" s="1189"/>
      <c r="M51" s="1189"/>
      <c r="N51" s="1189"/>
      <c r="AM51" s="339"/>
      <c r="AN51" s="1187" t="s">
        <v>588</v>
      </c>
      <c r="AO51" s="1187"/>
      <c r="AP51" s="1187"/>
      <c r="AQ51" s="1187"/>
      <c r="AR51" s="1187"/>
      <c r="AS51" s="1187"/>
      <c r="AT51" s="1187"/>
      <c r="AU51" s="1187"/>
      <c r="AV51" s="1187"/>
      <c r="AW51" s="1187"/>
      <c r="AX51" s="1187"/>
      <c r="AY51" s="1187"/>
      <c r="AZ51" s="1187"/>
      <c r="BA51" s="1187"/>
      <c r="BB51" s="1187" t="s">
        <v>589</v>
      </c>
      <c r="BC51" s="1187"/>
      <c r="BD51" s="1187"/>
      <c r="BE51" s="1187"/>
      <c r="BF51" s="1187"/>
      <c r="BG51" s="1187"/>
      <c r="BH51" s="1187"/>
      <c r="BI51" s="1187"/>
      <c r="BJ51" s="1187"/>
      <c r="BK51" s="1187"/>
      <c r="BL51" s="1187"/>
      <c r="BM51" s="1187"/>
      <c r="BN51" s="1187"/>
      <c r="BO51" s="1187"/>
      <c r="BP51" s="1199"/>
      <c r="BQ51" s="1184"/>
      <c r="BR51" s="1184"/>
      <c r="BS51" s="1184"/>
      <c r="BT51" s="1184"/>
      <c r="BU51" s="1184"/>
      <c r="BV51" s="1184"/>
      <c r="BW51" s="1184"/>
      <c r="BX51" s="1199"/>
      <c r="BY51" s="1184"/>
      <c r="BZ51" s="1184"/>
      <c r="CA51" s="1184"/>
      <c r="CB51" s="1184"/>
      <c r="CC51" s="1184"/>
      <c r="CD51" s="1184"/>
      <c r="CE51" s="1184"/>
      <c r="CF51" s="1184">
        <v>49.6</v>
      </c>
      <c r="CG51" s="1184"/>
      <c r="CH51" s="1184"/>
      <c r="CI51" s="1184"/>
      <c r="CJ51" s="1184"/>
      <c r="CK51" s="1184"/>
      <c r="CL51" s="1184"/>
      <c r="CM51" s="1184"/>
      <c r="CN51" s="1184">
        <v>37.700000000000003</v>
      </c>
      <c r="CO51" s="1184"/>
      <c r="CP51" s="1184"/>
      <c r="CQ51" s="1184"/>
      <c r="CR51" s="1184"/>
      <c r="CS51" s="1184"/>
      <c r="CT51" s="1184"/>
      <c r="CU51" s="1184"/>
      <c r="CV51" s="1199"/>
      <c r="CW51" s="1184"/>
      <c r="CX51" s="1184"/>
      <c r="CY51" s="1184"/>
      <c r="CZ51" s="1184"/>
      <c r="DA51" s="1184"/>
      <c r="DB51" s="1184"/>
      <c r="DC51" s="1184"/>
    </row>
    <row r="52" spans="1:109" ht="13.2">
      <c r="B52" s="247"/>
      <c r="G52" s="1200"/>
      <c r="H52" s="1200"/>
      <c r="I52" s="1204"/>
      <c r="J52" s="1204"/>
      <c r="K52" s="1189"/>
      <c r="L52" s="1189"/>
      <c r="M52" s="1189"/>
      <c r="N52" s="1189"/>
      <c r="AM52" s="339"/>
      <c r="AN52" s="1187"/>
      <c r="AO52" s="1187"/>
      <c r="AP52" s="1187"/>
      <c r="AQ52" s="1187"/>
      <c r="AR52" s="1187"/>
      <c r="AS52" s="1187"/>
      <c r="AT52" s="1187"/>
      <c r="AU52" s="1187"/>
      <c r="AV52" s="1187"/>
      <c r="AW52" s="1187"/>
      <c r="AX52" s="1187"/>
      <c r="AY52" s="1187"/>
      <c r="AZ52" s="1187"/>
      <c r="BA52" s="1187"/>
      <c r="BB52" s="1187"/>
      <c r="BC52" s="1187"/>
      <c r="BD52" s="1187"/>
      <c r="BE52" s="1187"/>
      <c r="BF52" s="1187"/>
      <c r="BG52" s="1187"/>
      <c r="BH52" s="1187"/>
      <c r="BI52" s="1187"/>
      <c r="BJ52" s="1187"/>
      <c r="BK52" s="1187"/>
      <c r="BL52" s="1187"/>
      <c r="BM52" s="1187"/>
      <c r="BN52" s="1187"/>
      <c r="BO52" s="1187"/>
      <c r="BP52" s="1184"/>
      <c r="BQ52" s="1184"/>
      <c r="BR52" s="1184"/>
      <c r="BS52" s="1184"/>
      <c r="BT52" s="1184"/>
      <c r="BU52" s="1184"/>
      <c r="BV52" s="1184"/>
      <c r="BW52" s="1184"/>
      <c r="BX52" s="1184"/>
      <c r="BY52" s="1184"/>
      <c r="BZ52" s="1184"/>
      <c r="CA52" s="1184"/>
      <c r="CB52" s="1184"/>
      <c r="CC52" s="1184"/>
      <c r="CD52" s="1184"/>
      <c r="CE52" s="1184"/>
      <c r="CF52" s="1184"/>
      <c r="CG52" s="1184"/>
      <c r="CH52" s="1184"/>
      <c r="CI52" s="1184"/>
      <c r="CJ52" s="1184"/>
      <c r="CK52" s="1184"/>
      <c r="CL52" s="1184"/>
      <c r="CM52" s="1184"/>
      <c r="CN52" s="1184"/>
      <c r="CO52" s="1184"/>
      <c r="CP52" s="1184"/>
      <c r="CQ52" s="1184"/>
      <c r="CR52" s="1184"/>
      <c r="CS52" s="1184"/>
      <c r="CT52" s="1184"/>
      <c r="CU52" s="1184"/>
      <c r="CV52" s="1184"/>
      <c r="CW52" s="1184"/>
      <c r="CX52" s="1184"/>
      <c r="CY52" s="1184"/>
      <c r="CZ52" s="1184"/>
      <c r="DA52" s="1184"/>
      <c r="DB52" s="1184"/>
      <c r="DC52" s="1184"/>
    </row>
    <row r="53" spans="1:109" ht="13.2">
      <c r="A53" s="338"/>
      <c r="B53" s="247"/>
      <c r="G53" s="1200"/>
      <c r="H53" s="1200"/>
      <c r="I53" s="1182"/>
      <c r="J53" s="1182"/>
      <c r="K53" s="1189"/>
      <c r="L53" s="1189"/>
      <c r="M53" s="1189"/>
      <c r="N53" s="1189"/>
      <c r="AM53" s="339"/>
      <c r="AN53" s="1187"/>
      <c r="AO53" s="1187"/>
      <c r="AP53" s="1187"/>
      <c r="AQ53" s="1187"/>
      <c r="AR53" s="1187"/>
      <c r="AS53" s="1187"/>
      <c r="AT53" s="1187"/>
      <c r="AU53" s="1187"/>
      <c r="AV53" s="1187"/>
      <c r="AW53" s="1187"/>
      <c r="AX53" s="1187"/>
      <c r="AY53" s="1187"/>
      <c r="AZ53" s="1187"/>
      <c r="BA53" s="1187"/>
      <c r="BB53" s="1187" t="s">
        <v>590</v>
      </c>
      <c r="BC53" s="1187"/>
      <c r="BD53" s="1187"/>
      <c r="BE53" s="1187"/>
      <c r="BF53" s="1187"/>
      <c r="BG53" s="1187"/>
      <c r="BH53" s="1187"/>
      <c r="BI53" s="1187"/>
      <c r="BJ53" s="1187"/>
      <c r="BK53" s="1187"/>
      <c r="BL53" s="1187"/>
      <c r="BM53" s="1187"/>
      <c r="BN53" s="1187"/>
      <c r="BO53" s="1187"/>
      <c r="BP53" s="1199"/>
      <c r="BQ53" s="1184"/>
      <c r="BR53" s="1184"/>
      <c r="BS53" s="1184"/>
      <c r="BT53" s="1184"/>
      <c r="BU53" s="1184"/>
      <c r="BV53" s="1184"/>
      <c r="BW53" s="1184"/>
      <c r="BX53" s="1199"/>
      <c r="BY53" s="1184"/>
      <c r="BZ53" s="1184"/>
      <c r="CA53" s="1184"/>
      <c r="CB53" s="1184"/>
      <c r="CC53" s="1184"/>
      <c r="CD53" s="1184"/>
      <c r="CE53" s="1184"/>
      <c r="CF53" s="1184">
        <v>41.4</v>
      </c>
      <c r="CG53" s="1184"/>
      <c r="CH53" s="1184"/>
      <c r="CI53" s="1184"/>
      <c r="CJ53" s="1184"/>
      <c r="CK53" s="1184"/>
      <c r="CL53" s="1184"/>
      <c r="CM53" s="1184"/>
      <c r="CN53" s="1184">
        <v>41.2</v>
      </c>
      <c r="CO53" s="1184"/>
      <c r="CP53" s="1184"/>
      <c r="CQ53" s="1184"/>
      <c r="CR53" s="1184"/>
      <c r="CS53" s="1184"/>
      <c r="CT53" s="1184"/>
      <c r="CU53" s="1184"/>
      <c r="CV53" s="1199"/>
      <c r="CW53" s="1184"/>
      <c r="CX53" s="1184"/>
      <c r="CY53" s="1184"/>
      <c r="CZ53" s="1184"/>
      <c r="DA53" s="1184"/>
      <c r="DB53" s="1184"/>
      <c r="DC53" s="1184"/>
    </row>
    <row r="54" spans="1:109" ht="13.2">
      <c r="A54" s="338"/>
      <c r="B54" s="247"/>
      <c r="G54" s="1200"/>
      <c r="H54" s="1200"/>
      <c r="I54" s="1182"/>
      <c r="J54" s="1182"/>
      <c r="K54" s="1189"/>
      <c r="L54" s="1189"/>
      <c r="M54" s="1189"/>
      <c r="N54" s="1189"/>
      <c r="AM54" s="339"/>
      <c r="AN54" s="1187"/>
      <c r="AO54" s="1187"/>
      <c r="AP54" s="1187"/>
      <c r="AQ54" s="1187"/>
      <c r="AR54" s="1187"/>
      <c r="AS54" s="1187"/>
      <c r="AT54" s="1187"/>
      <c r="AU54" s="1187"/>
      <c r="AV54" s="1187"/>
      <c r="AW54" s="1187"/>
      <c r="AX54" s="1187"/>
      <c r="AY54" s="1187"/>
      <c r="AZ54" s="1187"/>
      <c r="BA54" s="1187"/>
      <c r="BB54" s="1187"/>
      <c r="BC54" s="1187"/>
      <c r="BD54" s="1187"/>
      <c r="BE54" s="1187"/>
      <c r="BF54" s="1187"/>
      <c r="BG54" s="1187"/>
      <c r="BH54" s="1187"/>
      <c r="BI54" s="1187"/>
      <c r="BJ54" s="1187"/>
      <c r="BK54" s="1187"/>
      <c r="BL54" s="1187"/>
      <c r="BM54" s="1187"/>
      <c r="BN54" s="1187"/>
      <c r="BO54" s="1187"/>
      <c r="BP54" s="1184"/>
      <c r="BQ54" s="1184"/>
      <c r="BR54" s="1184"/>
      <c r="BS54" s="1184"/>
      <c r="BT54" s="1184"/>
      <c r="BU54" s="1184"/>
      <c r="BV54" s="1184"/>
      <c r="BW54" s="1184"/>
      <c r="BX54" s="1184"/>
      <c r="BY54" s="1184"/>
      <c r="BZ54" s="1184"/>
      <c r="CA54" s="1184"/>
      <c r="CB54" s="1184"/>
      <c r="CC54" s="1184"/>
      <c r="CD54" s="1184"/>
      <c r="CE54" s="1184"/>
      <c r="CF54" s="1184"/>
      <c r="CG54" s="1184"/>
      <c r="CH54" s="1184"/>
      <c r="CI54" s="1184"/>
      <c r="CJ54" s="1184"/>
      <c r="CK54" s="1184"/>
      <c r="CL54" s="1184"/>
      <c r="CM54" s="1184"/>
      <c r="CN54" s="1184"/>
      <c r="CO54" s="1184"/>
      <c r="CP54" s="1184"/>
      <c r="CQ54" s="1184"/>
      <c r="CR54" s="1184"/>
      <c r="CS54" s="1184"/>
      <c r="CT54" s="1184"/>
      <c r="CU54" s="1184"/>
      <c r="CV54" s="1184"/>
      <c r="CW54" s="1184"/>
      <c r="CX54" s="1184"/>
      <c r="CY54" s="1184"/>
      <c r="CZ54" s="1184"/>
      <c r="DA54" s="1184"/>
      <c r="DB54" s="1184"/>
      <c r="DC54" s="1184"/>
    </row>
    <row r="55" spans="1:109" ht="13.2">
      <c r="A55" s="338"/>
      <c r="B55" s="247"/>
      <c r="G55" s="1182"/>
      <c r="H55" s="1182"/>
      <c r="I55" s="1182"/>
      <c r="J55" s="1182"/>
      <c r="K55" s="1189"/>
      <c r="L55" s="1189"/>
      <c r="M55" s="1189"/>
      <c r="N55" s="1189"/>
      <c r="AN55" s="1188" t="s">
        <v>591</v>
      </c>
      <c r="AO55" s="1188"/>
      <c r="AP55" s="1188"/>
      <c r="AQ55" s="1188"/>
      <c r="AR55" s="1188"/>
      <c r="AS55" s="1188"/>
      <c r="AT55" s="1188"/>
      <c r="AU55" s="1188"/>
      <c r="AV55" s="1188"/>
      <c r="AW55" s="1188"/>
      <c r="AX55" s="1188"/>
      <c r="AY55" s="1188"/>
      <c r="AZ55" s="1188"/>
      <c r="BA55" s="1188"/>
      <c r="BB55" s="1187" t="s">
        <v>589</v>
      </c>
      <c r="BC55" s="1187"/>
      <c r="BD55" s="1187"/>
      <c r="BE55" s="1187"/>
      <c r="BF55" s="1187"/>
      <c r="BG55" s="1187"/>
      <c r="BH55" s="1187"/>
      <c r="BI55" s="1187"/>
      <c r="BJ55" s="1187"/>
      <c r="BK55" s="1187"/>
      <c r="BL55" s="1187"/>
      <c r="BM55" s="1187"/>
      <c r="BN55" s="1187"/>
      <c r="BO55" s="1187"/>
      <c r="BP55" s="1199"/>
      <c r="BQ55" s="1184"/>
      <c r="BR55" s="1184"/>
      <c r="BS55" s="1184"/>
      <c r="BT55" s="1184"/>
      <c r="BU55" s="1184"/>
      <c r="BV55" s="1184"/>
      <c r="BW55" s="1184"/>
      <c r="BX55" s="1199"/>
      <c r="BY55" s="1184"/>
      <c r="BZ55" s="1184"/>
      <c r="CA55" s="1184"/>
      <c r="CB55" s="1184"/>
      <c r="CC55" s="1184"/>
      <c r="CD55" s="1184"/>
      <c r="CE55" s="1184"/>
      <c r="CF55" s="1184">
        <v>0.8</v>
      </c>
      <c r="CG55" s="1184"/>
      <c r="CH55" s="1184"/>
      <c r="CI55" s="1184"/>
      <c r="CJ55" s="1184"/>
      <c r="CK55" s="1184"/>
      <c r="CL55" s="1184"/>
      <c r="CM55" s="1184"/>
      <c r="CN55" s="1184">
        <v>0</v>
      </c>
      <c r="CO55" s="1184"/>
      <c r="CP55" s="1184"/>
      <c r="CQ55" s="1184"/>
      <c r="CR55" s="1184"/>
      <c r="CS55" s="1184"/>
      <c r="CT55" s="1184"/>
      <c r="CU55" s="1184"/>
      <c r="CV55" s="1199"/>
      <c r="CW55" s="1184"/>
      <c r="CX55" s="1184"/>
      <c r="CY55" s="1184"/>
      <c r="CZ55" s="1184"/>
      <c r="DA55" s="1184"/>
      <c r="DB55" s="1184"/>
      <c r="DC55" s="1184"/>
    </row>
    <row r="56" spans="1:109" ht="13.2">
      <c r="A56" s="338"/>
      <c r="B56" s="247"/>
      <c r="G56" s="1182"/>
      <c r="H56" s="1182"/>
      <c r="I56" s="1182"/>
      <c r="J56" s="1182"/>
      <c r="K56" s="1189"/>
      <c r="L56" s="1189"/>
      <c r="M56" s="1189"/>
      <c r="N56" s="1189"/>
      <c r="AN56" s="1188"/>
      <c r="AO56" s="1188"/>
      <c r="AP56" s="1188"/>
      <c r="AQ56" s="1188"/>
      <c r="AR56" s="1188"/>
      <c r="AS56" s="1188"/>
      <c r="AT56" s="1188"/>
      <c r="AU56" s="1188"/>
      <c r="AV56" s="1188"/>
      <c r="AW56" s="1188"/>
      <c r="AX56" s="1188"/>
      <c r="AY56" s="1188"/>
      <c r="AZ56" s="1188"/>
      <c r="BA56" s="1188"/>
      <c r="BB56" s="1187"/>
      <c r="BC56" s="1187"/>
      <c r="BD56" s="1187"/>
      <c r="BE56" s="1187"/>
      <c r="BF56" s="1187"/>
      <c r="BG56" s="1187"/>
      <c r="BH56" s="1187"/>
      <c r="BI56" s="1187"/>
      <c r="BJ56" s="1187"/>
      <c r="BK56" s="1187"/>
      <c r="BL56" s="1187"/>
      <c r="BM56" s="1187"/>
      <c r="BN56" s="1187"/>
      <c r="BO56" s="1187"/>
      <c r="BP56" s="1184"/>
      <c r="BQ56" s="1184"/>
      <c r="BR56" s="1184"/>
      <c r="BS56" s="1184"/>
      <c r="BT56" s="1184"/>
      <c r="BU56" s="1184"/>
      <c r="BV56" s="1184"/>
      <c r="BW56" s="1184"/>
      <c r="BX56" s="1184"/>
      <c r="BY56" s="1184"/>
      <c r="BZ56" s="1184"/>
      <c r="CA56" s="1184"/>
      <c r="CB56" s="1184"/>
      <c r="CC56" s="1184"/>
      <c r="CD56" s="1184"/>
      <c r="CE56" s="1184"/>
      <c r="CF56" s="1184"/>
      <c r="CG56" s="1184"/>
      <c r="CH56" s="1184"/>
      <c r="CI56" s="1184"/>
      <c r="CJ56" s="1184"/>
      <c r="CK56" s="1184"/>
      <c r="CL56" s="1184"/>
      <c r="CM56" s="1184"/>
      <c r="CN56" s="1184"/>
      <c r="CO56" s="1184"/>
      <c r="CP56" s="1184"/>
      <c r="CQ56" s="1184"/>
      <c r="CR56" s="1184"/>
      <c r="CS56" s="1184"/>
      <c r="CT56" s="1184"/>
      <c r="CU56" s="1184"/>
      <c r="CV56" s="1184"/>
      <c r="CW56" s="1184"/>
      <c r="CX56" s="1184"/>
      <c r="CY56" s="1184"/>
      <c r="CZ56" s="1184"/>
      <c r="DA56" s="1184"/>
      <c r="DB56" s="1184"/>
      <c r="DC56" s="1184"/>
    </row>
    <row r="57" spans="1:109" s="338" customFormat="1" ht="13.2">
      <c r="B57" s="342"/>
      <c r="G57" s="1182"/>
      <c r="H57" s="1182"/>
      <c r="I57" s="1185"/>
      <c r="J57" s="1185"/>
      <c r="K57" s="1189"/>
      <c r="L57" s="1189"/>
      <c r="M57" s="1189"/>
      <c r="N57" s="1189"/>
      <c r="AM57" s="243"/>
      <c r="AN57" s="1188"/>
      <c r="AO57" s="1188"/>
      <c r="AP57" s="1188"/>
      <c r="AQ57" s="1188"/>
      <c r="AR57" s="1188"/>
      <c r="AS57" s="1188"/>
      <c r="AT57" s="1188"/>
      <c r="AU57" s="1188"/>
      <c r="AV57" s="1188"/>
      <c r="AW57" s="1188"/>
      <c r="AX57" s="1188"/>
      <c r="AY57" s="1188"/>
      <c r="AZ57" s="1188"/>
      <c r="BA57" s="1188"/>
      <c r="BB57" s="1187" t="s">
        <v>590</v>
      </c>
      <c r="BC57" s="1187"/>
      <c r="BD57" s="1187"/>
      <c r="BE57" s="1187"/>
      <c r="BF57" s="1187"/>
      <c r="BG57" s="1187"/>
      <c r="BH57" s="1187"/>
      <c r="BI57" s="1187"/>
      <c r="BJ57" s="1187"/>
      <c r="BK57" s="1187"/>
      <c r="BL57" s="1187"/>
      <c r="BM57" s="1187"/>
      <c r="BN57" s="1187"/>
      <c r="BO57" s="1187"/>
      <c r="BP57" s="1199"/>
      <c r="BQ57" s="1184"/>
      <c r="BR57" s="1184"/>
      <c r="BS57" s="1184"/>
      <c r="BT57" s="1184"/>
      <c r="BU57" s="1184"/>
      <c r="BV57" s="1184"/>
      <c r="BW57" s="1184"/>
      <c r="BX57" s="1199"/>
      <c r="BY57" s="1184"/>
      <c r="BZ57" s="1184"/>
      <c r="CA57" s="1184"/>
      <c r="CB57" s="1184"/>
      <c r="CC57" s="1184"/>
      <c r="CD57" s="1184"/>
      <c r="CE57" s="1184"/>
      <c r="CF57" s="1184">
        <v>56.2</v>
      </c>
      <c r="CG57" s="1184"/>
      <c r="CH57" s="1184"/>
      <c r="CI57" s="1184"/>
      <c r="CJ57" s="1184"/>
      <c r="CK57" s="1184"/>
      <c r="CL57" s="1184"/>
      <c r="CM57" s="1184"/>
      <c r="CN57" s="1184">
        <v>58.6</v>
      </c>
      <c r="CO57" s="1184"/>
      <c r="CP57" s="1184"/>
      <c r="CQ57" s="1184"/>
      <c r="CR57" s="1184"/>
      <c r="CS57" s="1184"/>
      <c r="CT57" s="1184"/>
      <c r="CU57" s="1184"/>
      <c r="CV57" s="1199"/>
      <c r="CW57" s="1184"/>
      <c r="CX57" s="1184"/>
      <c r="CY57" s="1184"/>
      <c r="CZ57" s="1184"/>
      <c r="DA57" s="1184"/>
      <c r="DB57" s="1184"/>
      <c r="DC57" s="1184"/>
      <c r="DD57" s="343"/>
      <c r="DE57" s="342"/>
    </row>
    <row r="58" spans="1:109" s="338" customFormat="1" ht="13.2">
      <c r="A58" s="243"/>
      <c r="B58" s="342"/>
      <c r="G58" s="1182"/>
      <c r="H58" s="1182"/>
      <c r="I58" s="1185"/>
      <c r="J58" s="1185"/>
      <c r="K58" s="1189"/>
      <c r="L58" s="1189"/>
      <c r="M58" s="1189"/>
      <c r="N58" s="1189"/>
      <c r="AM58" s="243"/>
      <c r="AN58" s="1188"/>
      <c r="AO58" s="1188"/>
      <c r="AP58" s="1188"/>
      <c r="AQ58" s="1188"/>
      <c r="AR58" s="1188"/>
      <c r="AS58" s="1188"/>
      <c r="AT58" s="1188"/>
      <c r="AU58" s="1188"/>
      <c r="AV58" s="1188"/>
      <c r="AW58" s="1188"/>
      <c r="AX58" s="1188"/>
      <c r="AY58" s="1188"/>
      <c r="AZ58" s="1188"/>
      <c r="BA58" s="1188"/>
      <c r="BB58" s="1187"/>
      <c r="BC58" s="1187"/>
      <c r="BD58" s="1187"/>
      <c r="BE58" s="1187"/>
      <c r="BF58" s="1187"/>
      <c r="BG58" s="1187"/>
      <c r="BH58" s="1187"/>
      <c r="BI58" s="1187"/>
      <c r="BJ58" s="1187"/>
      <c r="BK58" s="1187"/>
      <c r="BL58" s="1187"/>
      <c r="BM58" s="1187"/>
      <c r="BN58" s="1187"/>
      <c r="BO58" s="1187"/>
      <c r="BP58" s="1184"/>
      <c r="BQ58" s="1184"/>
      <c r="BR58" s="1184"/>
      <c r="BS58" s="1184"/>
      <c r="BT58" s="1184"/>
      <c r="BU58" s="1184"/>
      <c r="BV58" s="1184"/>
      <c r="BW58" s="1184"/>
      <c r="BX58" s="1184"/>
      <c r="BY58" s="1184"/>
      <c r="BZ58" s="1184"/>
      <c r="CA58" s="1184"/>
      <c r="CB58" s="1184"/>
      <c r="CC58" s="1184"/>
      <c r="CD58" s="1184"/>
      <c r="CE58" s="1184"/>
      <c r="CF58" s="1184"/>
      <c r="CG58" s="1184"/>
      <c r="CH58" s="1184"/>
      <c r="CI58" s="1184"/>
      <c r="CJ58" s="1184"/>
      <c r="CK58" s="1184"/>
      <c r="CL58" s="1184"/>
      <c r="CM58" s="1184"/>
      <c r="CN58" s="1184"/>
      <c r="CO58" s="1184"/>
      <c r="CP58" s="1184"/>
      <c r="CQ58" s="1184"/>
      <c r="CR58" s="1184"/>
      <c r="CS58" s="1184"/>
      <c r="CT58" s="1184"/>
      <c r="CU58" s="1184"/>
      <c r="CV58" s="1184"/>
      <c r="CW58" s="1184"/>
      <c r="CX58" s="1184"/>
      <c r="CY58" s="1184"/>
      <c r="CZ58" s="1184"/>
      <c r="DA58" s="1184"/>
      <c r="DB58" s="1184"/>
      <c r="DC58" s="1184"/>
      <c r="DD58" s="343"/>
      <c r="DE58" s="342"/>
    </row>
    <row r="59" spans="1:109" s="338" customFormat="1" ht="13.2">
      <c r="A59" s="243"/>
      <c r="B59" s="342"/>
      <c r="K59" s="344"/>
      <c r="L59" s="344"/>
      <c r="M59" s="344"/>
      <c r="N59" s="344"/>
      <c r="AQ59" s="344"/>
      <c r="AR59" s="344"/>
      <c r="AS59" s="344"/>
      <c r="AT59" s="344"/>
      <c r="BC59" s="344"/>
      <c r="BD59" s="344"/>
      <c r="BE59" s="344"/>
      <c r="BF59" s="344"/>
      <c r="BO59" s="344"/>
      <c r="BP59" s="344"/>
      <c r="BQ59" s="344"/>
      <c r="BR59" s="344"/>
      <c r="CA59" s="344"/>
      <c r="CB59" s="344"/>
      <c r="CC59" s="344"/>
      <c r="CD59" s="344"/>
      <c r="CM59" s="344"/>
      <c r="CN59" s="344"/>
      <c r="CO59" s="344"/>
      <c r="CP59" s="344"/>
      <c r="CY59" s="344"/>
      <c r="CZ59" s="344"/>
      <c r="DA59" s="344"/>
      <c r="DB59" s="344"/>
      <c r="DC59" s="344"/>
      <c r="DD59" s="343"/>
      <c r="DE59" s="342"/>
    </row>
    <row r="60" spans="1:109" s="338" customFormat="1" ht="13.2">
      <c r="A60" s="243"/>
      <c r="B60" s="342"/>
      <c r="K60" s="344"/>
      <c r="L60" s="344"/>
      <c r="M60" s="344"/>
      <c r="N60" s="344"/>
      <c r="AQ60" s="344"/>
      <c r="AR60" s="344"/>
      <c r="AS60" s="344"/>
      <c r="AT60" s="344"/>
      <c r="BC60" s="344"/>
      <c r="BD60" s="344"/>
      <c r="BE60" s="344"/>
      <c r="BF60" s="344"/>
      <c r="BO60" s="344"/>
      <c r="BP60" s="344"/>
      <c r="BQ60" s="344"/>
      <c r="BR60" s="344"/>
      <c r="CA60" s="344"/>
      <c r="CB60" s="344"/>
      <c r="CC60" s="344"/>
      <c r="CD60" s="344"/>
      <c r="CM60" s="344"/>
      <c r="CN60" s="344"/>
      <c r="CO60" s="344"/>
      <c r="CP60" s="344"/>
      <c r="CY60" s="344"/>
      <c r="CZ60" s="344"/>
      <c r="DA60" s="344"/>
      <c r="DB60" s="344"/>
      <c r="DC60" s="344"/>
      <c r="DD60" s="343"/>
      <c r="DE60" s="342"/>
    </row>
    <row r="61" spans="1:109" s="338" customFormat="1" ht="13.2">
      <c r="A61" s="243"/>
      <c r="B61" s="345"/>
      <c r="C61" s="346"/>
      <c r="D61" s="346"/>
      <c r="E61" s="346"/>
      <c r="F61" s="346"/>
      <c r="G61" s="346"/>
      <c r="H61" s="346"/>
      <c r="I61" s="346"/>
      <c r="J61" s="346"/>
      <c r="K61" s="346"/>
      <c r="L61" s="346"/>
      <c r="M61" s="347"/>
      <c r="N61" s="347"/>
      <c r="O61" s="346"/>
      <c r="P61" s="346"/>
      <c r="Q61" s="346"/>
      <c r="R61" s="346"/>
      <c r="S61" s="346"/>
      <c r="T61" s="346"/>
      <c r="U61" s="346"/>
      <c r="V61" s="346"/>
      <c r="W61" s="346"/>
      <c r="X61" s="346"/>
      <c r="Y61" s="346"/>
      <c r="Z61" s="346"/>
      <c r="AA61" s="346"/>
      <c r="AB61" s="346"/>
      <c r="AC61" s="346"/>
      <c r="AD61" s="346"/>
      <c r="AE61" s="346"/>
      <c r="AF61" s="346"/>
      <c r="AG61" s="346"/>
      <c r="AH61" s="346"/>
      <c r="AI61" s="346"/>
      <c r="AJ61" s="346"/>
      <c r="AK61" s="346"/>
      <c r="AL61" s="346"/>
      <c r="AM61" s="346"/>
      <c r="AN61" s="346"/>
      <c r="AO61" s="346"/>
      <c r="AP61" s="346"/>
      <c r="AQ61" s="346"/>
      <c r="AR61" s="346"/>
      <c r="AS61" s="347"/>
      <c r="AT61" s="347"/>
      <c r="AU61" s="346"/>
      <c r="AV61" s="346"/>
      <c r="AW61" s="346"/>
      <c r="AX61" s="346"/>
      <c r="AY61" s="346"/>
      <c r="AZ61" s="346"/>
      <c r="BA61" s="346"/>
      <c r="BB61" s="346"/>
      <c r="BC61" s="346"/>
      <c r="BD61" s="346"/>
      <c r="BE61" s="347"/>
      <c r="BF61" s="347"/>
      <c r="BG61" s="346"/>
      <c r="BH61" s="346"/>
      <c r="BI61" s="346"/>
      <c r="BJ61" s="346"/>
      <c r="BK61" s="346"/>
      <c r="BL61" s="346"/>
      <c r="BM61" s="346"/>
      <c r="BN61" s="346"/>
      <c r="BO61" s="346"/>
      <c r="BP61" s="346"/>
      <c r="BQ61" s="347"/>
      <c r="BR61" s="347"/>
      <c r="BS61" s="346"/>
      <c r="BT61" s="346"/>
      <c r="BU61" s="346"/>
      <c r="BV61" s="346"/>
      <c r="BW61" s="346"/>
      <c r="BX61" s="346"/>
      <c r="BY61" s="346"/>
      <c r="BZ61" s="346"/>
      <c r="CA61" s="346"/>
      <c r="CB61" s="346"/>
      <c r="CC61" s="347"/>
      <c r="CD61" s="347"/>
      <c r="CE61" s="346"/>
      <c r="CF61" s="346"/>
      <c r="CG61" s="346"/>
      <c r="CH61" s="346"/>
      <c r="CI61" s="346"/>
      <c r="CJ61" s="346"/>
      <c r="CK61" s="346"/>
      <c r="CL61" s="346"/>
      <c r="CM61" s="346"/>
      <c r="CN61" s="346"/>
      <c r="CO61" s="347"/>
      <c r="CP61" s="347"/>
      <c r="CQ61" s="346"/>
      <c r="CR61" s="346"/>
      <c r="CS61" s="346"/>
      <c r="CT61" s="346"/>
      <c r="CU61" s="346"/>
      <c r="CV61" s="346"/>
      <c r="CW61" s="346"/>
      <c r="CX61" s="346"/>
      <c r="CY61" s="346"/>
      <c r="CZ61" s="346"/>
      <c r="DA61" s="347"/>
      <c r="DB61" s="347"/>
      <c r="DC61" s="347"/>
      <c r="DD61" s="348"/>
      <c r="DE61" s="342"/>
    </row>
    <row r="62" spans="1:109" ht="13.2">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243"/>
    </row>
    <row r="63" spans="1:109" ht="16.2">
      <c r="B63" s="300" t="s">
        <v>592</v>
      </c>
    </row>
    <row r="64" spans="1:109" ht="13.2">
      <c r="B64" s="247"/>
      <c r="G64" s="337"/>
      <c r="I64" s="349"/>
      <c r="J64" s="349"/>
      <c r="K64" s="349"/>
      <c r="L64" s="349"/>
      <c r="M64" s="349"/>
      <c r="N64" s="350"/>
      <c r="AM64" s="337"/>
      <c r="AN64" s="337" t="s">
        <v>585</v>
      </c>
      <c r="AP64" s="338"/>
      <c r="AQ64" s="338"/>
      <c r="AR64" s="338"/>
      <c r="AY64" s="337"/>
      <c r="BA64" s="338"/>
      <c r="BB64" s="338"/>
      <c r="BC64" s="338"/>
      <c r="BK64" s="337"/>
      <c r="BM64" s="338"/>
      <c r="BN64" s="338"/>
      <c r="BO64" s="338"/>
      <c r="BW64" s="337"/>
      <c r="BY64" s="338"/>
      <c r="BZ64" s="338"/>
      <c r="CA64" s="338"/>
      <c r="CI64" s="337"/>
      <c r="CK64" s="338"/>
      <c r="CL64" s="338"/>
      <c r="CM64" s="338"/>
      <c r="CU64" s="337"/>
      <c r="CW64" s="338"/>
      <c r="CX64" s="338"/>
      <c r="CY64" s="338"/>
    </row>
    <row r="65" spans="2:107" ht="13.2">
      <c r="B65" s="247"/>
      <c r="AN65" s="1190" t="s">
        <v>594</v>
      </c>
      <c r="AO65" s="1191"/>
      <c r="AP65" s="1191"/>
      <c r="AQ65" s="1191"/>
      <c r="AR65" s="1191"/>
      <c r="AS65" s="1191"/>
      <c r="AT65" s="1191"/>
      <c r="AU65" s="1191"/>
      <c r="AV65" s="1191"/>
      <c r="AW65" s="1191"/>
      <c r="AX65" s="1191"/>
      <c r="AY65" s="1191"/>
      <c r="AZ65" s="1191"/>
      <c r="BA65" s="1191"/>
      <c r="BB65" s="1191"/>
      <c r="BC65" s="1191"/>
      <c r="BD65" s="1191"/>
      <c r="BE65" s="1191"/>
      <c r="BF65" s="1191"/>
      <c r="BG65" s="1191"/>
      <c r="BH65" s="1191"/>
      <c r="BI65" s="1191"/>
      <c r="BJ65" s="1191"/>
      <c r="BK65" s="1191"/>
      <c r="BL65" s="1191"/>
      <c r="BM65" s="1191"/>
      <c r="BN65" s="1191"/>
      <c r="BO65" s="1191"/>
      <c r="BP65" s="1191"/>
      <c r="BQ65" s="1191"/>
      <c r="BR65" s="1191"/>
      <c r="BS65" s="1191"/>
      <c r="BT65" s="1191"/>
      <c r="BU65" s="1191"/>
      <c r="BV65" s="1191"/>
      <c r="BW65" s="1191"/>
      <c r="BX65" s="1191"/>
      <c r="BY65" s="1191"/>
      <c r="BZ65" s="1191"/>
      <c r="CA65" s="1191"/>
      <c r="CB65" s="1191"/>
      <c r="CC65" s="1191"/>
      <c r="CD65" s="1191"/>
      <c r="CE65" s="1191"/>
      <c r="CF65" s="1191"/>
      <c r="CG65" s="1191"/>
      <c r="CH65" s="1191"/>
      <c r="CI65" s="1191"/>
      <c r="CJ65" s="1191"/>
      <c r="CK65" s="1191"/>
      <c r="CL65" s="1191"/>
      <c r="CM65" s="1191"/>
      <c r="CN65" s="1191"/>
      <c r="CO65" s="1191"/>
      <c r="CP65" s="1191"/>
      <c r="CQ65" s="1191"/>
      <c r="CR65" s="1191"/>
      <c r="CS65" s="1191"/>
      <c r="CT65" s="1191"/>
      <c r="CU65" s="1191"/>
      <c r="CV65" s="1191"/>
      <c r="CW65" s="1191"/>
      <c r="CX65" s="1191"/>
      <c r="CY65" s="1191"/>
      <c r="CZ65" s="1191"/>
      <c r="DA65" s="1191"/>
      <c r="DB65" s="1191"/>
      <c r="DC65" s="1192"/>
    </row>
    <row r="66" spans="2:107" ht="13.2">
      <c r="B66" s="247"/>
      <c r="AN66" s="1193"/>
      <c r="AO66" s="1194"/>
      <c r="AP66" s="1194"/>
      <c r="AQ66" s="1194"/>
      <c r="AR66" s="1194"/>
      <c r="AS66" s="1194"/>
      <c r="AT66" s="1194"/>
      <c r="AU66" s="1194"/>
      <c r="AV66" s="1194"/>
      <c r="AW66" s="1194"/>
      <c r="AX66" s="1194"/>
      <c r="AY66" s="1194"/>
      <c r="AZ66" s="1194"/>
      <c r="BA66" s="1194"/>
      <c r="BB66" s="1194"/>
      <c r="BC66" s="1194"/>
      <c r="BD66" s="1194"/>
      <c r="BE66" s="1194"/>
      <c r="BF66" s="1194"/>
      <c r="BG66" s="1194"/>
      <c r="BH66" s="1194"/>
      <c r="BI66" s="1194"/>
      <c r="BJ66" s="1194"/>
      <c r="BK66" s="1194"/>
      <c r="BL66" s="1194"/>
      <c r="BM66" s="1194"/>
      <c r="BN66" s="1194"/>
      <c r="BO66" s="1194"/>
      <c r="BP66" s="1194"/>
      <c r="BQ66" s="1194"/>
      <c r="BR66" s="1194"/>
      <c r="BS66" s="1194"/>
      <c r="BT66" s="1194"/>
      <c r="BU66" s="1194"/>
      <c r="BV66" s="1194"/>
      <c r="BW66" s="1194"/>
      <c r="BX66" s="1194"/>
      <c r="BY66" s="1194"/>
      <c r="BZ66" s="1194"/>
      <c r="CA66" s="1194"/>
      <c r="CB66" s="1194"/>
      <c r="CC66" s="1194"/>
      <c r="CD66" s="1194"/>
      <c r="CE66" s="1194"/>
      <c r="CF66" s="1194"/>
      <c r="CG66" s="1194"/>
      <c r="CH66" s="1194"/>
      <c r="CI66" s="1194"/>
      <c r="CJ66" s="1194"/>
      <c r="CK66" s="1194"/>
      <c r="CL66" s="1194"/>
      <c r="CM66" s="1194"/>
      <c r="CN66" s="1194"/>
      <c r="CO66" s="1194"/>
      <c r="CP66" s="1194"/>
      <c r="CQ66" s="1194"/>
      <c r="CR66" s="1194"/>
      <c r="CS66" s="1194"/>
      <c r="CT66" s="1194"/>
      <c r="CU66" s="1194"/>
      <c r="CV66" s="1194"/>
      <c r="CW66" s="1194"/>
      <c r="CX66" s="1194"/>
      <c r="CY66" s="1194"/>
      <c r="CZ66" s="1194"/>
      <c r="DA66" s="1194"/>
      <c r="DB66" s="1194"/>
      <c r="DC66" s="1195"/>
    </row>
    <row r="67" spans="2:107" ht="13.2">
      <c r="B67" s="247"/>
      <c r="AN67" s="1193"/>
      <c r="AO67" s="1194"/>
      <c r="AP67" s="1194"/>
      <c r="AQ67" s="1194"/>
      <c r="AR67" s="1194"/>
      <c r="AS67" s="1194"/>
      <c r="AT67" s="1194"/>
      <c r="AU67" s="1194"/>
      <c r="AV67" s="1194"/>
      <c r="AW67" s="1194"/>
      <c r="AX67" s="1194"/>
      <c r="AY67" s="1194"/>
      <c r="AZ67" s="1194"/>
      <c r="BA67" s="1194"/>
      <c r="BB67" s="1194"/>
      <c r="BC67" s="1194"/>
      <c r="BD67" s="1194"/>
      <c r="BE67" s="1194"/>
      <c r="BF67" s="1194"/>
      <c r="BG67" s="1194"/>
      <c r="BH67" s="1194"/>
      <c r="BI67" s="1194"/>
      <c r="BJ67" s="1194"/>
      <c r="BK67" s="1194"/>
      <c r="BL67" s="1194"/>
      <c r="BM67" s="1194"/>
      <c r="BN67" s="1194"/>
      <c r="BO67" s="1194"/>
      <c r="BP67" s="1194"/>
      <c r="BQ67" s="1194"/>
      <c r="BR67" s="1194"/>
      <c r="BS67" s="1194"/>
      <c r="BT67" s="1194"/>
      <c r="BU67" s="1194"/>
      <c r="BV67" s="1194"/>
      <c r="BW67" s="1194"/>
      <c r="BX67" s="1194"/>
      <c r="BY67" s="1194"/>
      <c r="BZ67" s="1194"/>
      <c r="CA67" s="1194"/>
      <c r="CB67" s="1194"/>
      <c r="CC67" s="1194"/>
      <c r="CD67" s="1194"/>
      <c r="CE67" s="1194"/>
      <c r="CF67" s="1194"/>
      <c r="CG67" s="1194"/>
      <c r="CH67" s="1194"/>
      <c r="CI67" s="1194"/>
      <c r="CJ67" s="1194"/>
      <c r="CK67" s="1194"/>
      <c r="CL67" s="1194"/>
      <c r="CM67" s="1194"/>
      <c r="CN67" s="1194"/>
      <c r="CO67" s="1194"/>
      <c r="CP67" s="1194"/>
      <c r="CQ67" s="1194"/>
      <c r="CR67" s="1194"/>
      <c r="CS67" s="1194"/>
      <c r="CT67" s="1194"/>
      <c r="CU67" s="1194"/>
      <c r="CV67" s="1194"/>
      <c r="CW67" s="1194"/>
      <c r="CX67" s="1194"/>
      <c r="CY67" s="1194"/>
      <c r="CZ67" s="1194"/>
      <c r="DA67" s="1194"/>
      <c r="DB67" s="1194"/>
      <c r="DC67" s="1195"/>
    </row>
    <row r="68" spans="2:107" ht="13.2">
      <c r="B68" s="247"/>
      <c r="AN68" s="1193"/>
      <c r="AO68" s="1194"/>
      <c r="AP68" s="1194"/>
      <c r="AQ68" s="1194"/>
      <c r="AR68" s="1194"/>
      <c r="AS68" s="1194"/>
      <c r="AT68" s="1194"/>
      <c r="AU68" s="1194"/>
      <c r="AV68" s="1194"/>
      <c r="AW68" s="1194"/>
      <c r="AX68" s="1194"/>
      <c r="AY68" s="1194"/>
      <c r="AZ68" s="1194"/>
      <c r="BA68" s="1194"/>
      <c r="BB68" s="1194"/>
      <c r="BC68" s="1194"/>
      <c r="BD68" s="1194"/>
      <c r="BE68" s="1194"/>
      <c r="BF68" s="1194"/>
      <c r="BG68" s="1194"/>
      <c r="BH68" s="1194"/>
      <c r="BI68" s="1194"/>
      <c r="BJ68" s="1194"/>
      <c r="BK68" s="1194"/>
      <c r="BL68" s="1194"/>
      <c r="BM68" s="1194"/>
      <c r="BN68" s="1194"/>
      <c r="BO68" s="1194"/>
      <c r="BP68" s="1194"/>
      <c r="BQ68" s="1194"/>
      <c r="BR68" s="1194"/>
      <c r="BS68" s="1194"/>
      <c r="BT68" s="1194"/>
      <c r="BU68" s="1194"/>
      <c r="BV68" s="1194"/>
      <c r="BW68" s="1194"/>
      <c r="BX68" s="1194"/>
      <c r="BY68" s="1194"/>
      <c r="BZ68" s="1194"/>
      <c r="CA68" s="1194"/>
      <c r="CB68" s="1194"/>
      <c r="CC68" s="1194"/>
      <c r="CD68" s="1194"/>
      <c r="CE68" s="1194"/>
      <c r="CF68" s="1194"/>
      <c r="CG68" s="1194"/>
      <c r="CH68" s="1194"/>
      <c r="CI68" s="1194"/>
      <c r="CJ68" s="1194"/>
      <c r="CK68" s="1194"/>
      <c r="CL68" s="1194"/>
      <c r="CM68" s="1194"/>
      <c r="CN68" s="1194"/>
      <c r="CO68" s="1194"/>
      <c r="CP68" s="1194"/>
      <c r="CQ68" s="1194"/>
      <c r="CR68" s="1194"/>
      <c r="CS68" s="1194"/>
      <c r="CT68" s="1194"/>
      <c r="CU68" s="1194"/>
      <c r="CV68" s="1194"/>
      <c r="CW68" s="1194"/>
      <c r="CX68" s="1194"/>
      <c r="CY68" s="1194"/>
      <c r="CZ68" s="1194"/>
      <c r="DA68" s="1194"/>
      <c r="DB68" s="1194"/>
      <c r="DC68" s="1195"/>
    </row>
    <row r="69" spans="2:107" ht="13.2">
      <c r="B69" s="247"/>
      <c r="AN69" s="1196"/>
      <c r="AO69" s="1197"/>
      <c r="AP69" s="1197"/>
      <c r="AQ69" s="1197"/>
      <c r="AR69" s="1197"/>
      <c r="AS69" s="1197"/>
      <c r="AT69" s="1197"/>
      <c r="AU69" s="1197"/>
      <c r="AV69" s="1197"/>
      <c r="AW69" s="1197"/>
      <c r="AX69" s="1197"/>
      <c r="AY69" s="1197"/>
      <c r="AZ69" s="1197"/>
      <c r="BA69" s="1197"/>
      <c r="BB69" s="1197"/>
      <c r="BC69" s="1197"/>
      <c r="BD69" s="1197"/>
      <c r="BE69" s="1197"/>
      <c r="BF69" s="1197"/>
      <c r="BG69" s="1197"/>
      <c r="BH69" s="1197"/>
      <c r="BI69" s="1197"/>
      <c r="BJ69" s="1197"/>
      <c r="BK69" s="1197"/>
      <c r="BL69" s="1197"/>
      <c r="BM69" s="1197"/>
      <c r="BN69" s="1197"/>
      <c r="BO69" s="1197"/>
      <c r="BP69" s="1197"/>
      <c r="BQ69" s="1197"/>
      <c r="BR69" s="1197"/>
      <c r="BS69" s="1197"/>
      <c r="BT69" s="1197"/>
      <c r="BU69" s="1197"/>
      <c r="BV69" s="1197"/>
      <c r="BW69" s="1197"/>
      <c r="BX69" s="1197"/>
      <c r="BY69" s="1197"/>
      <c r="BZ69" s="1197"/>
      <c r="CA69" s="1197"/>
      <c r="CB69" s="1197"/>
      <c r="CC69" s="1197"/>
      <c r="CD69" s="1197"/>
      <c r="CE69" s="1197"/>
      <c r="CF69" s="1197"/>
      <c r="CG69" s="1197"/>
      <c r="CH69" s="1197"/>
      <c r="CI69" s="1197"/>
      <c r="CJ69" s="1197"/>
      <c r="CK69" s="1197"/>
      <c r="CL69" s="1197"/>
      <c r="CM69" s="1197"/>
      <c r="CN69" s="1197"/>
      <c r="CO69" s="1197"/>
      <c r="CP69" s="1197"/>
      <c r="CQ69" s="1197"/>
      <c r="CR69" s="1197"/>
      <c r="CS69" s="1197"/>
      <c r="CT69" s="1197"/>
      <c r="CU69" s="1197"/>
      <c r="CV69" s="1197"/>
      <c r="CW69" s="1197"/>
      <c r="CX69" s="1197"/>
      <c r="CY69" s="1197"/>
      <c r="CZ69" s="1197"/>
      <c r="DA69" s="1197"/>
      <c r="DB69" s="1197"/>
      <c r="DC69" s="1198"/>
    </row>
    <row r="70" spans="2:107" ht="13.2">
      <c r="B70" s="247"/>
      <c r="H70" s="351"/>
      <c r="I70" s="351"/>
      <c r="J70" s="352"/>
      <c r="K70" s="352"/>
      <c r="L70" s="353"/>
      <c r="M70" s="352"/>
      <c r="N70" s="353"/>
      <c r="AN70" s="339"/>
      <c r="AO70" s="339"/>
      <c r="AP70" s="339"/>
      <c r="AZ70" s="339"/>
      <c r="BA70" s="339"/>
      <c r="BB70" s="339"/>
      <c r="BL70" s="339"/>
      <c r="BM70" s="339"/>
      <c r="BN70" s="339"/>
      <c r="BX70" s="339"/>
      <c r="BY70" s="339"/>
      <c r="BZ70" s="339"/>
      <c r="CJ70" s="339"/>
      <c r="CK70" s="339"/>
      <c r="CL70" s="339"/>
      <c r="CV70" s="339"/>
      <c r="CW70" s="339"/>
      <c r="CX70" s="339"/>
    </row>
    <row r="71" spans="2:107" ht="13.2">
      <c r="B71" s="247"/>
      <c r="G71" s="354"/>
      <c r="I71" s="355"/>
      <c r="J71" s="352"/>
      <c r="K71" s="352"/>
      <c r="L71" s="353"/>
      <c r="M71" s="352"/>
      <c r="N71" s="353"/>
      <c r="AM71" s="354"/>
      <c r="AN71" s="243" t="s">
        <v>587</v>
      </c>
    </row>
    <row r="72" spans="2:107" ht="13.2">
      <c r="B72" s="247"/>
      <c r="G72" s="1182"/>
      <c r="H72" s="1182"/>
      <c r="I72" s="1182"/>
      <c r="J72" s="1182"/>
      <c r="K72" s="340"/>
      <c r="L72" s="340"/>
      <c r="M72" s="341"/>
      <c r="N72" s="34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188" t="s">
        <v>553</v>
      </c>
      <c r="BQ72" s="1188"/>
      <c r="BR72" s="1188"/>
      <c r="BS72" s="1188"/>
      <c r="BT72" s="1188"/>
      <c r="BU72" s="1188"/>
      <c r="BV72" s="1188"/>
      <c r="BW72" s="1188"/>
      <c r="BX72" s="1188" t="s">
        <v>554</v>
      </c>
      <c r="BY72" s="1188"/>
      <c r="BZ72" s="1188"/>
      <c r="CA72" s="1188"/>
      <c r="CB72" s="1188"/>
      <c r="CC72" s="1188"/>
      <c r="CD72" s="1188"/>
      <c r="CE72" s="1188"/>
      <c r="CF72" s="1188" t="s">
        <v>555</v>
      </c>
      <c r="CG72" s="1188"/>
      <c r="CH72" s="1188"/>
      <c r="CI72" s="1188"/>
      <c r="CJ72" s="1188"/>
      <c r="CK72" s="1188"/>
      <c r="CL72" s="1188"/>
      <c r="CM72" s="1188"/>
      <c r="CN72" s="1188" t="s">
        <v>556</v>
      </c>
      <c r="CO72" s="1188"/>
      <c r="CP72" s="1188"/>
      <c r="CQ72" s="1188"/>
      <c r="CR72" s="1188"/>
      <c r="CS72" s="1188"/>
      <c r="CT72" s="1188"/>
      <c r="CU72" s="1188"/>
      <c r="CV72" s="1188" t="s">
        <v>557</v>
      </c>
      <c r="CW72" s="1188"/>
      <c r="CX72" s="1188"/>
      <c r="CY72" s="1188"/>
      <c r="CZ72" s="1188"/>
      <c r="DA72" s="1188"/>
      <c r="DB72" s="1188"/>
      <c r="DC72" s="1188"/>
    </row>
    <row r="73" spans="2:107" ht="13.2">
      <c r="B73" s="247"/>
      <c r="G73" s="1200"/>
      <c r="H73" s="1200"/>
      <c r="I73" s="1200"/>
      <c r="J73" s="1200"/>
      <c r="K73" s="1183"/>
      <c r="L73" s="1183"/>
      <c r="M73" s="1183"/>
      <c r="N73" s="1183"/>
      <c r="AM73" s="339"/>
      <c r="AN73" s="1187" t="s">
        <v>588</v>
      </c>
      <c r="AO73" s="1187"/>
      <c r="AP73" s="1187"/>
      <c r="AQ73" s="1187"/>
      <c r="AR73" s="1187"/>
      <c r="AS73" s="1187"/>
      <c r="AT73" s="1187"/>
      <c r="AU73" s="1187"/>
      <c r="AV73" s="1187"/>
      <c r="AW73" s="1187"/>
      <c r="AX73" s="1187"/>
      <c r="AY73" s="1187"/>
      <c r="AZ73" s="1187"/>
      <c r="BA73" s="1187"/>
      <c r="BB73" s="1187" t="s">
        <v>589</v>
      </c>
      <c r="BC73" s="1187"/>
      <c r="BD73" s="1187"/>
      <c r="BE73" s="1187"/>
      <c r="BF73" s="1187"/>
      <c r="BG73" s="1187"/>
      <c r="BH73" s="1187"/>
      <c r="BI73" s="1187"/>
      <c r="BJ73" s="1187"/>
      <c r="BK73" s="1187"/>
      <c r="BL73" s="1187"/>
      <c r="BM73" s="1187"/>
      <c r="BN73" s="1187"/>
      <c r="BO73" s="1187"/>
      <c r="BP73" s="1184">
        <v>74.900000000000006</v>
      </c>
      <c r="BQ73" s="1184"/>
      <c r="BR73" s="1184"/>
      <c r="BS73" s="1184"/>
      <c r="BT73" s="1184"/>
      <c r="BU73" s="1184"/>
      <c r="BV73" s="1184"/>
      <c r="BW73" s="1184"/>
      <c r="BX73" s="1184">
        <v>67.599999999999994</v>
      </c>
      <c r="BY73" s="1184"/>
      <c r="BZ73" s="1184"/>
      <c r="CA73" s="1184"/>
      <c r="CB73" s="1184"/>
      <c r="CC73" s="1184"/>
      <c r="CD73" s="1184"/>
      <c r="CE73" s="1184"/>
      <c r="CF73" s="1184">
        <v>49.6</v>
      </c>
      <c r="CG73" s="1184"/>
      <c r="CH73" s="1184"/>
      <c r="CI73" s="1184"/>
      <c r="CJ73" s="1184"/>
      <c r="CK73" s="1184"/>
      <c r="CL73" s="1184"/>
      <c r="CM73" s="1184"/>
      <c r="CN73" s="1184">
        <v>37.700000000000003</v>
      </c>
      <c r="CO73" s="1184"/>
      <c r="CP73" s="1184"/>
      <c r="CQ73" s="1184"/>
      <c r="CR73" s="1184"/>
      <c r="CS73" s="1184"/>
      <c r="CT73" s="1184"/>
      <c r="CU73" s="1184"/>
      <c r="CV73" s="1184">
        <v>15.4</v>
      </c>
      <c r="CW73" s="1184"/>
      <c r="CX73" s="1184"/>
      <c r="CY73" s="1184"/>
      <c r="CZ73" s="1184"/>
      <c r="DA73" s="1184"/>
      <c r="DB73" s="1184"/>
      <c r="DC73" s="1184"/>
    </row>
    <row r="74" spans="2:107" ht="13.2">
      <c r="B74" s="247"/>
      <c r="G74" s="1200"/>
      <c r="H74" s="1200"/>
      <c r="I74" s="1200"/>
      <c r="J74" s="1200"/>
      <c r="K74" s="1183"/>
      <c r="L74" s="1183"/>
      <c r="M74" s="1183"/>
      <c r="N74" s="1183"/>
      <c r="AM74" s="339"/>
      <c r="AN74" s="1187"/>
      <c r="AO74" s="1187"/>
      <c r="AP74" s="1187"/>
      <c r="AQ74" s="1187"/>
      <c r="AR74" s="1187"/>
      <c r="AS74" s="1187"/>
      <c r="AT74" s="1187"/>
      <c r="AU74" s="1187"/>
      <c r="AV74" s="1187"/>
      <c r="AW74" s="1187"/>
      <c r="AX74" s="1187"/>
      <c r="AY74" s="1187"/>
      <c r="AZ74" s="1187"/>
      <c r="BA74" s="1187"/>
      <c r="BB74" s="1187"/>
      <c r="BC74" s="1187"/>
      <c r="BD74" s="1187"/>
      <c r="BE74" s="1187"/>
      <c r="BF74" s="1187"/>
      <c r="BG74" s="1187"/>
      <c r="BH74" s="1187"/>
      <c r="BI74" s="1187"/>
      <c r="BJ74" s="1187"/>
      <c r="BK74" s="1187"/>
      <c r="BL74" s="1187"/>
      <c r="BM74" s="1187"/>
      <c r="BN74" s="1187"/>
      <c r="BO74" s="1187"/>
      <c r="BP74" s="1184"/>
      <c r="BQ74" s="1184"/>
      <c r="BR74" s="1184"/>
      <c r="BS74" s="1184"/>
      <c r="BT74" s="1184"/>
      <c r="BU74" s="1184"/>
      <c r="BV74" s="1184"/>
      <c r="BW74" s="1184"/>
      <c r="BX74" s="1184"/>
      <c r="BY74" s="1184"/>
      <c r="BZ74" s="1184"/>
      <c r="CA74" s="1184"/>
      <c r="CB74" s="1184"/>
      <c r="CC74" s="1184"/>
      <c r="CD74" s="1184"/>
      <c r="CE74" s="1184"/>
      <c r="CF74" s="1184"/>
      <c r="CG74" s="1184"/>
      <c r="CH74" s="1184"/>
      <c r="CI74" s="1184"/>
      <c r="CJ74" s="1184"/>
      <c r="CK74" s="1184"/>
      <c r="CL74" s="1184"/>
      <c r="CM74" s="1184"/>
      <c r="CN74" s="1184"/>
      <c r="CO74" s="1184"/>
      <c r="CP74" s="1184"/>
      <c r="CQ74" s="1184"/>
      <c r="CR74" s="1184"/>
      <c r="CS74" s="1184"/>
      <c r="CT74" s="1184"/>
      <c r="CU74" s="1184"/>
      <c r="CV74" s="1184"/>
      <c r="CW74" s="1184"/>
      <c r="CX74" s="1184"/>
      <c r="CY74" s="1184"/>
      <c r="CZ74" s="1184"/>
      <c r="DA74" s="1184"/>
      <c r="DB74" s="1184"/>
      <c r="DC74" s="1184"/>
    </row>
    <row r="75" spans="2:107" ht="13.2">
      <c r="B75" s="247"/>
      <c r="G75" s="1200"/>
      <c r="H75" s="1200"/>
      <c r="I75" s="1182"/>
      <c r="J75" s="1182"/>
      <c r="K75" s="1189"/>
      <c r="L75" s="1189"/>
      <c r="M75" s="1189"/>
      <c r="N75" s="1189"/>
      <c r="AM75" s="339"/>
      <c r="AN75" s="1187"/>
      <c r="AO75" s="1187"/>
      <c r="AP75" s="1187"/>
      <c r="AQ75" s="1187"/>
      <c r="AR75" s="1187"/>
      <c r="AS75" s="1187"/>
      <c r="AT75" s="1187"/>
      <c r="AU75" s="1187"/>
      <c r="AV75" s="1187"/>
      <c r="AW75" s="1187"/>
      <c r="AX75" s="1187"/>
      <c r="AY75" s="1187"/>
      <c r="AZ75" s="1187"/>
      <c r="BA75" s="1187"/>
      <c r="BB75" s="1187" t="s">
        <v>593</v>
      </c>
      <c r="BC75" s="1187"/>
      <c r="BD75" s="1187"/>
      <c r="BE75" s="1187"/>
      <c r="BF75" s="1187"/>
      <c r="BG75" s="1187"/>
      <c r="BH75" s="1187"/>
      <c r="BI75" s="1187"/>
      <c r="BJ75" s="1187"/>
      <c r="BK75" s="1187"/>
      <c r="BL75" s="1187"/>
      <c r="BM75" s="1187"/>
      <c r="BN75" s="1187"/>
      <c r="BO75" s="1187"/>
      <c r="BP75" s="1184">
        <v>13.1</v>
      </c>
      <c r="BQ75" s="1184"/>
      <c r="BR75" s="1184"/>
      <c r="BS75" s="1184"/>
      <c r="BT75" s="1184"/>
      <c r="BU75" s="1184"/>
      <c r="BV75" s="1184"/>
      <c r="BW75" s="1184"/>
      <c r="BX75" s="1184">
        <v>12.5</v>
      </c>
      <c r="BY75" s="1184"/>
      <c r="BZ75" s="1184"/>
      <c r="CA75" s="1184"/>
      <c r="CB75" s="1184"/>
      <c r="CC75" s="1184"/>
      <c r="CD75" s="1184"/>
      <c r="CE75" s="1184"/>
      <c r="CF75" s="1184">
        <v>12</v>
      </c>
      <c r="CG75" s="1184"/>
      <c r="CH75" s="1184"/>
      <c r="CI75" s="1184"/>
      <c r="CJ75" s="1184"/>
      <c r="CK75" s="1184"/>
      <c r="CL75" s="1184"/>
      <c r="CM75" s="1184"/>
      <c r="CN75" s="1184">
        <v>12</v>
      </c>
      <c r="CO75" s="1184"/>
      <c r="CP75" s="1184"/>
      <c r="CQ75" s="1184"/>
      <c r="CR75" s="1184"/>
      <c r="CS75" s="1184"/>
      <c r="CT75" s="1184"/>
      <c r="CU75" s="1184"/>
      <c r="CV75" s="1184">
        <v>12.1</v>
      </c>
      <c r="CW75" s="1184"/>
      <c r="CX75" s="1184"/>
      <c r="CY75" s="1184"/>
      <c r="CZ75" s="1184"/>
      <c r="DA75" s="1184"/>
      <c r="DB75" s="1184"/>
      <c r="DC75" s="1184"/>
    </row>
    <row r="76" spans="2:107" ht="13.2">
      <c r="B76" s="247"/>
      <c r="G76" s="1200"/>
      <c r="H76" s="1200"/>
      <c r="I76" s="1182"/>
      <c r="J76" s="1182"/>
      <c r="K76" s="1189"/>
      <c r="L76" s="1189"/>
      <c r="M76" s="1189"/>
      <c r="N76" s="1189"/>
      <c r="AM76" s="339"/>
      <c r="AN76" s="1187"/>
      <c r="AO76" s="1187"/>
      <c r="AP76" s="1187"/>
      <c r="AQ76" s="1187"/>
      <c r="AR76" s="1187"/>
      <c r="AS76" s="1187"/>
      <c r="AT76" s="1187"/>
      <c r="AU76" s="1187"/>
      <c r="AV76" s="1187"/>
      <c r="AW76" s="1187"/>
      <c r="AX76" s="1187"/>
      <c r="AY76" s="1187"/>
      <c r="AZ76" s="1187"/>
      <c r="BA76" s="1187"/>
      <c r="BB76" s="1187"/>
      <c r="BC76" s="1187"/>
      <c r="BD76" s="1187"/>
      <c r="BE76" s="1187"/>
      <c r="BF76" s="1187"/>
      <c r="BG76" s="1187"/>
      <c r="BH76" s="1187"/>
      <c r="BI76" s="1187"/>
      <c r="BJ76" s="1187"/>
      <c r="BK76" s="1187"/>
      <c r="BL76" s="1187"/>
      <c r="BM76" s="1187"/>
      <c r="BN76" s="1187"/>
      <c r="BO76" s="1187"/>
      <c r="BP76" s="1184"/>
      <c r="BQ76" s="1184"/>
      <c r="BR76" s="1184"/>
      <c r="BS76" s="1184"/>
      <c r="BT76" s="1184"/>
      <c r="BU76" s="1184"/>
      <c r="BV76" s="1184"/>
      <c r="BW76" s="1184"/>
      <c r="BX76" s="1184"/>
      <c r="BY76" s="1184"/>
      <c r="BZ76" s="1184"/>
      <c r="CA76" s="1184"/>
      <c r="CB76" s="1184"/>
      <c r="CC76" s="1184"/>
      <c r="CD76" s="1184"/>
      <c r="CE76" s="1184"/>
      <c r="CF76" s="1184"/>
      <c r="CG76" s="1184"/>
      <c r="CH76" s="1184"/>
      <c r="CI76" s="1184"/>
      <c r="CJ76" s="1184"/>
      <c r="CK76" s="1184"/>
      <c r="CL76" s="1184"/>
      <c r="CM76" s="1184"/>
      <c r="CN76" s="1184"/>
      <c r="CO76" s="1184"/>
      <c r="CP76" s="1184"/>
      <c r="CQ76" s="1184"/>
      <c r="CR76" s="1184"/>
      <c r="CS76" s="1184"/>
      <c r="CT76" s="1184"/>
      <c r="CU76" s="1184"/>
      <c r="CV76" s="1184"/>
      <c r="CW76" s="1184"/>
      <c r="CX76" s="1184"/>
      <c r="CY76" s="1184"/>
      <c r="CZ76" s="1184"/>
      <c r="DA76" s="1184"/>
      <c r="DB76" s="1184"/>
      <c r="DC76" s="1184"/>
    </row>
    <row r="77" spans="2:107" ht="13.2">
      <c r="B77" s="247"/>
      <c r="G77" s="1182"/>
      <c r="H77" s="1182"/>
      <c r="I77" s="1182"/>
      <c r="J77" s="1182"/>
      <c r="K77" s="1183"/>
      <c r="L77" s="1183"/>
      <c r="M77" s="1183"/>
      <c r="N77" s="1183"/>
      <c r="AN77" s="1188" t="s">
        <v>591</v>
      </c>
      <c r="AO77" s="1188"/>
      <c r="AP77" s="1188"/>
      <c r="AQ77" s="1188"/>
      <c r="AR77" s="1188"/>
      <c r="AS77" s="1188"/>
      <c r="AT77" s="1188"/>
      <c r="AU77" s="1188"/>
      <c r="AV77" s="1188"/>
      <c r="AW77" s="1188"/>
      <c r="AX77" s="1188"/>
      <c r="AY77" s="1188"/>
      <c r="AZ77" s="1188"/>
      <c r="BA77" s="1188"/>
      <c r="BB77" s="1187" t="s">
        <v>589</v>
      </c>
      <c r="BC77" s="1187"/>
      <c r="BD77" s="1187"/>
      <c r="BE77" s="1187"/>
      <c r="BF77" s="1187"/>
      <c r="BG77" s="1187"/>
      <c r="BH77" s="1187"/>
      <c r="BI77" s="1187"/>
      <c r="BJ77" s="1187"/>
      <c r="BK77" s="1187"/>
      <c r="BL77" s="1187"/>
      <c r="BM77" s="1187"/>
      <c r="BN77" s="1187"/>
      <c r="BO77" s="1187"/>
      <c r="BP77" s="1184">
        <v>12.9</v>
      </c>
      <c r="BQ77" s="1184"/>
      <c r="BR77" s="1184"/>
      <c r="BS77" s="1184"/>
      <c r="BT77" s="1184"/>
      <c r="BU77" s="1184"/>
      <c r="BV77" s="1184"/>
      <c r="BW77" s="1184"/>
      <c r="BX77" s="1184">
        <v>22.6</v>
      </c>
      <c r="BY77" s="1184"/>
      <c r="BZ77" s="1184"/>
      <c r="CA77" s="1184"/>
      <c r="CB77" s="1184"/>
      <c r="CC77" s="1184"/>
      <c r="CD77" s="1184"/>
      <c r="CE77" s="1184"/>
      <c r="CF77" s="1184">
        <v>0.8</v>
      </c>
      <c r="CG77" s="1184"/>
      <c r="CH77" s="1184"/>
      <c r="CI77" s="1184"/>
      <c r="CJ77" s="1184"/>
      <c r="CK77" s="1184"/>
      <c r="CL77" s="1184"/>
      <c r="CM77" s="1184"/>
      <c r="CN77" s="1184">
        <v>0</v>
      </c>
      <c r="CO77" s="1184"/>
      <c r="CP77" s="1184"/>
      <c r="CQ77" s="1184"/>
      <c r="CR77" s="1184"/>
      <c r="CS77" s="1184"/>
      <c r="CT77" s="1184"/>
      <c r="CU77" s="1184"/>
      <c r="CV77" s="1184">
        <v>0</v>
      </c>
      <c r="CW77" s="1184"/>
      <c r="CX77" s="1184"/>
      <c r="CY77" s="1184"/>
      <c r="CZ77" s="1184"/>
      <c r="DA77" s="1184"/>
      <c r="DB77" s="1184"/>
      <c r="DC77" s="1184"/>
    </row>
    <row r="78" spans="2:107" ht="13.2">
      <c r="B78" s="247"/>
      <c r="G78" s="1182"/>
      <c r="H78" s="1182"/>
      <c r="I78" s="1182"/>
      <c r="J78" s="1182"/>
      <c r="K78" s="1183"/>
      <c r="L78" s="1183"/>
      <c r="M78" s="1183"/>
      <c r="N78" s="1183"/>
      <c r="AN78" s="1188"/>
      <c r="AO78" s="1188"/>
      <c r="AP78" s="1188"/>
      <c r="AQ78" s="1188"/>
      <c r="AR78" s="1188"/>
      <c r="AS78" s="1188"/>
      <c r="AT78" s="1188"/>
      <c r="AU78" s="1188"/>
      <c r="AV78" s="1188"/>
      <c r="AW78" s="1188"/>
      <c r="AX78" s="1188"/>
      <c r="AY78" s="1188"/>
      <c r="AZ78" s="1188"/>
      <c r="BA78" s="1188"/>
      <c r="BB78" s="1187"/>
      <c r="BC78" s="1187"/>
      <c r="BD78" s="1187"/>
      <c r="BE78" s="1187"/>
      <c r="BF78" s="1187"/>
      <c r="BG78" s="1187"/>
      <c r="BH78" s="1187"/>
      <c r="BI78" s="1187"/>
      <c r="BJ78" s="1187"/>
      <c r="BK78" s="1187"/>
      <c r="BL78" s="1187"/>
      <c r="BM78" s="1187"/>
      <c r="BN78" s="1187"/>
      <c r="BO78" s="1187"/>
      <c r="BP78" s="1184"/>
      <c r="BQ78" s="1184"/>
      <c r="BR78" s="1184"/>
      <c r="BS78" s="1184"/>
      <c r="BT78" s="1184"/>
      <c r="BU78" s="1184"/>
      <c r="BV78" s="1184"/>
      <c r="BW78" s="1184"/>
      <c r="BX78" s="1184"/>
      <c r="BY78" s="1184"/>
      <c r="BZ78" s="1184"/>
      <c r="CA78" s="1184"/>
      <c r="CB78" s="1184"/>
      <c r="CC78" s="1184"/>
      <c r="CD78" s="1184"/>
      <c r="CE78" s="1184"/>
      <c r="CF78" s="1184"/>
      <c r="CG78" s="1184"/>
      <c r="CH78" s="1184"/>
      <c r="CI78" s="1184"/>
      <c r="CJ78" s="1184"/>
      <c r="CK78" s="1184"/>
      <c r="CL78" s="1184"/>
      <c r="CM78" s="1184"/>
      <c r="CN78" s="1184"/>
      <c r="CO78" s="1184"/>
      <c r="CP78" s="1184"/>
      <c r="CQ78" s="1184"/>
      <c r="CR78" s="1184"/>
      <c r="CS78" s="1184"/>
      <c r="CT78" s="1184"/>
      <c r="CU78" s="1184"/>
      <c r="CV78" s="1184"/>
      <c r="CW78" s="1184"/>
      <c r="CX78" s="1184"/>
      <c r="CY78" s="1184"/>
      <c r="CZ78" s="1184"/>
      <c r="DA78" s="1184"/>
      <c r="DB78" s="1184"/>
      <c r="DC78" s="1184"/>
    </row>
    <row r="79" spans="2:107" ht="13.2">
      <c r="B79" s="247"/>
      <c r="G79" s="1182"/>
      <c r="H79" s="1182"/>
      <c r="I79" s="1185"/>
      <c r="J79" s="1185"/>
      <c r="K79" s="1186"/>
      <c r="L79" s="1186"/>
      <c r="M79" s="1186"/>
      <c r="N79" s="1186"/>
      <c r="AN79" s="1188"/>
      <c r="AO79" s="1188"/>
      <c r="AP79" s="1188"/>
      <c r="AQ79" s="1188"/>
      <c r="AR79" s="1188"/>
      <c r="AS79" s="1188"/>
      <c r="AT79" s="1188"/>
      <c r="AU79" s="1188"/>
      <c r="AV79" s="1188"/>
      <c r="AW79" s="1188"/>
      <c r="AX79" s="1188"/>
      <c r="AY79" s="1188"/>
      <c r="AZ79" s="1188"/>
      <c r="BA79" s="1188"/>
      <c r="BB79" s="1187" t="s">
        <v>593</v>
      </c>
      <c r="BC79" s="1187"/>
      <c r="BD79" s="1187"/>
      <c r="BE79" s="1187"/>
      <c r="BF79" s="1187"/>
      <c r="BG79" s="1187"/>
      <c r="BH79" s="1187"/>
      <c r="BI79" s="1187"/>
      <c r="BJ79" s="1187"/>
      <c r="BK79" s="1187"/>
      <c r="BL79" s="1187"/>
      <c r="BM79" s="1187"/>
      <c r="BN79" s="1187"/>
      <c r="BO79" s="1187"/>
      <c r="BP79" s="1184">
        <v>10</v>
      </c>
      <c r="BQ79" s="1184"/>
      <c r="BR79" s="1184"/>
      <c r="BS79" s="1184"/>
      <c r="BT79" s="1184"/>
      <c r="BU79" s="1184"/>
      <c r="BV79" s="1184"/>
      <c r="BW79" s="1184"/>
      <c r="BX79" s="1184">
        <v>9.5</v>
      </c>
      <c r="BY79" s="1184"/>
      <c r="BZ79" s="1184"/>
      <c r="CA79" s="1184"/>
      <c r="CB79" s="1184"/>
      <c r="CC79" s="1184"/>
      <c r="CD79" s="1184"/>
      <c r="CE79" s="1184"/>
      <c r="CF79" s="1184">
        <v>8.1</v>
      </c>
      <c r="CG79" s="1184"/>
      <c r="CH79" s="1184"/>
      <c r="CI79" s="1184"/>
      <c r="CJ79" s="1184"/>
      <c r="CK79" s="1184"/>
      <c r="CL79" s="1184"/>
      <c r="CM79" s="1184"/>
      <c r="CN79" s="1184">
        <v>7.3</v>
      </c>
      <c r="CO79" s="1184"/>
      <c r="CP79" s="1184"/>
      <c r="CQ79" s="1184"/>
      <c r="CR79" s="1184"/>
      <c r="CS79" s="1184"/>
      <c r="CT79" s="1184"/>
      <c r="CU79" s="1184"/>
      <c r="CV79" s="1184">
        <v>7.2</v>
      </c>
      <c r="CW79" s="1184"/>
      <c r="CX79" s="1184"/>
      <c r="CY79" s="1184"/>
      <c r="CZ79" s="1184"/>
      <c r="DA79" s="1184"/>
      <c r="DB79" s="1184"/>
      <c r="DC79" s="1184"/>
    </row>
    <row r="80" spans="2:107" ht="13.2">
      <c r="B80" s="247"/>
      <c r="G80" s="1182"/>
      <c r="H80" s="1182"/>
      <c r="I80" s="1185"/>
      <c r="J80" s="1185"/>
      <c r="K80" s="1186"/>
      <c r="L80" s="1186"/>
      <c r="M80" s="1186"/>
      <c r="N80" s="1186"/>
      <c r="AN80" s="1188"/>
      <c r="AO80" s="1188"/>
      <c r="AP80" s="1188"/>
      <c r="AQ80" s="1188"/>
      <c r="AR80" s="1188"/>
      <c r="AS80" s="1188"/>
      <c r="AT80" s="1188"/>
      <c r="AU80" s="1188"/>
      <c r="AV80" s="1188"/>
      <c r="AW80" s="1188"/>
      <c r="AX80" s="1188"/>
      <c r="AY80" s="1188"/>
      <c r="AZ80" s="1188"/>
      <c r="BA80" s="1188"/>
      <c r="BB80" s="1187"/>
      <c r="BC80" s="1187"/>
      <c r="BD80" s="1187"/>
      <c r="BE80" s="1187"/>
      <c r="BF80" s="1187"/>
      <c r="BG80" s="1187"/>
      <c r="BH80" s="1187"/>
      <c r="BI80" s="1187"/>
      <c r="BJ80" s="1187"/>
      <c r="BK80" s="1187"/>
      <c r="BL80" s="1187"/>
      <c r="BM80" s="1187"/>
      <c r="BN80" s="1187"/>
      <c r="BO80" s="1187"/>
      <c r="BP80" s="1184"/>
      <c r="BQ80" s="1184"/>
      <c r="BR80" s="1184"/>
      <c r="BS80" s="1184"/>
      <c r="BT80" s="1184"/>
      <c r="BU80" s="1184"/>
      <c r="BV80" s="1184"/>
      <c r="BW80" s="1184"/>
      <c r="BX80" s="1184"/>
      <c r="BY80" s="1184"/>
      <c r="BZ80" s="1184"/>
      <c r="CA80" s="1184"/>
      <c r="CB80" s="1184"/>
      <c r="CC80" s="1184"/>
      <c r="CD80" s="1184"/>
      <c r="CE80" s="1184"/>
      <c r="CF80" s="1184"/>
      <c r="CG80" s="1184"/>
      <c r="CH80" s="1184"/>
      <c r="CI80" s="1184"/>
      <c r="CJ80" s="1184"/>
      <c r="CK80" s="1184"/>
      <c r="CL80" s="1184"/>
      <c r="CM80" s="1184"/>
      <c r="CN80" s="1184"/>
      <c r="CO80" s="1184"/>
      <c r="CP80" s="1184"/>
      <c r="CQ80" s="1184"/>
      <c r="CR80" s="1184"/>
      <c r="CS80" s="1184"/>
      <c r="CT80" s="1184"/>
      <c r="CU80" s="1184"/>
      <c r="CV80" s="1184"/>
      <c r="CW80" s="1184"/>
      <c r="CX80" s="1184"/>
      <c r="CY80" s="1184"/>
      <c r="CZ80" s="1184"/>
      <c r="DA80" s="1184"/>
      <c r="DB80" s="1184"/>
      <c r="DC80" s="1184"/>
    </row>
    <row r="81" spans="2:109" ht="13.2">
      <c r="B81" s="247"/>
    </row>
    <row r="82" spans="2:109" ht="16.2">
      <c r="B82" s="247"/>
      <c r="K82" s="356"/>
      <c r="L82" s="356"/>
      <c r="M82" s="356"/>
      <c r="N82" s="356"/>
      <c r="AQ82" s="356"/>
      <c r="AR82" s="356"/>
      <c r="AS82" s="356"/>
      <c r="AT82" s="356"/>
      <c r="BC82" s="356"/>
      <c r="BD82" s="356"/>
      <c r="BE82" s="356"/>
      <c r="BF82" s="356"/>
      <c r="BO82" s="356"/>
      <c r="BP82" s="356"/>
      <c r="BQ82" s="356"/>
      <c r="BR82" s="356"/>
      <c r="CA82" s="356"/>
      <c r="CB82" s="356"/>
      <c r="CC82" s="356"/>
      <c r="CD82" s="356"/>
      <c r="CM82" s="356"/>
      <c r="CN82" s="356"/>
      <c r="CO82" s="356"/>
      <c r="CP82" s="356"/>
      <c r="CY82" s="356"/>
      <c r="CZ82" s="356"/>
      <c r="DA82" s="356"/>
      <c r="DB82" s="356"/>
      <c r="DC82" s="35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row r="86" spans="2:109" ht="13.2" hidden="1">
      <c r="DD86" s="243"/>
      <c r="DE86" s="243"/>
    </row>
    <row r="87" spans="2:109" ht="13.2" hidden="1">
      <c r="K87" s="357"/>
      <c r="AQ87" s="357"/>
      <c r="BC87" s="357"/>
      <c r="BO87" s="357"/>
      <c r="CA87" s="357"/>
      <c r="CM87" s="357"/>
      <c r="CY87" s="357"/>
      <c r="DD87" s="243"/>
      <c r="DE87" s="243"/>
    </row>
    <row r="88" spans="2:109" ht="13.2" hidden="1">
      <c r="DD88" s="243"/>
      <c r="DE88" s="243"/>
    </row>
    <row r="89" spans="2:109" ht="13.2" hidden="1">
      <c r="DD89" s="243"/>
      <c r="DE89" s="243"/>
    </row>
    <row r="90" spans="2:109" ht="13.2" hidden="1">
      <c r="DD90" s="243"/>
      <c r="DE90" s="243"/>
    </row>
    <row r="91" spans="2:109" ht="13.2" hidden="1">
      <c r="DD91" s="243"/>
      <c r="DE91" s="243"/>
    </row>
    <row r="92" spans="2:109" ht="13.5" hidden="1" customHeight="1">
      <c r="DD92" s="243"/>
      <c r="DE92" s="243"/>
    </row>
    <row r="93" spans="2:109" ht="13.5" hidden="1" customHeight="1">
      <c r="DD93" s="243"/>
      <c r="DE93" s="243"/>
    </row>
    <row r="94" spans="2:109" ht="13.5" hidden="1" customHeight="1">
      <c r="DD94" s="243"/>
      <c r="DE94" s="243"/>
    </row>
    <row r="95" spans="2:109" ht="13.5" hidden="1" customHeight="1">
      <c r="DD95" s="243"/>
      <c r="DE95" s="243"/>
    </row>
    <row r="96" spans="2:109" ht="13.5" hidden="1" customHeight="1">
      <c r="DD96" s="243"/>
      <c r="DE96" s="243"/>
    </row>
    <row r="97" spans="108:109" ht="13.5" hidden="1" customHeight="1">
      <c r="DD97" s="243"/>
      <c r="DE97" s="243"/>
    </row>
    <row r="98" spans="108:109" ht="13.5" hidden="1" customHeight="1">
      <c r="DD98" s="243"/>
      <c r="DE98" s="243"/>
    </row>
    <row r="99" spans="108:109" ht="13.5" hidden="1" customHeight="1">
      <c r="DD99" s="243"/>
      <c r="DE99" s="243"/>
    </row>
    <row r="100" spans="108:109" ht="13.5" hidden="1" customHeight="1">
      <c r="DD100" s="243"/>
      <c r="DE100" s="243"/>
    </row>
    <row r="101" spans="108:109" ht="13.5" hidden="1" customHeight="1">
      <c r="DD101" s="243"/>
      <c r="DE101" s="243"/>
    </row>
    <row r="102" spans="108:109" ht="13.5" hidden="1" customHeight="1">
      <c r="DD102" s="243"/>
      <c r="DE102" s="243"/>
    </row>
    <row r="103" spans="108:109" ht="13.5" hidden="1" customHeight="1">
      <c r="DD103" s="243"/>
      <c r="DE103" s="243"/>
    </row>
    <row r="104" spans="108:109" ht="13.5" hidden="1" customHeight="1">
      <c r="DD104" s="243"/>
      <c r="DE104" s="243"/>
    </row>
    <row r="105" spans="108:109" ht="13.5" hidden="1" customHeight="1">
      <c r="DD105" s="243"/>
      <c r="DE105" s="243"/>
    </row>
    <row r="106" spans="108:109" ht="13.5" hidden="1" customHeight="1">
      <c r="DD106" s="243"/>
      <c r="DE106" s="243"/>
    </row>
    <row r="107" spans="108:109" ht="13.5" hidden="1" customHeight="1">
      <c r="DD107" s="243"/>
      <c r="DE107" s="243"/>
    </row>
    <row r="108" spans="108:109" ht="13.5" hidden="1" customHeight="1">
      <c r="DD108" s="243"/>
      <c r="DE108" s="243"/>
    </row>
    <row r="109" spans="108:109" ht="13.5" hidden="1" customHeight="1">
      <c r="DD109" s="243"/>
      <c r="DE109" s="243"/>
    </row>
    <row r="110" spans="108:109" ht="13.5" hidden="1" customHeight="1">
      <c r="DD110" s="243"/>
      <c r="DE110" s="243"/>
    </row>
    <row r="111" spans="108:109" ht="13.5" hidden="1" customHeight="1">
      <c r="DD111" s="243"/>
      <c r="DE111" s="243"/>
    </row>
    <row r="112" spans="108:109" ht="13.5" hidden="1" customHeight="1">
      <c r="DD112" s="243"/>
      <c r="DE112" s="243"/>
    </row>
    <row r="113" spans="108:109" ht="13.5" hidden="1" customHeight="1">
      <c r="DD113" s="243"/>
      <c r="DE113" s="243"/>
    </row>
    <row r="114" spans="108:109" ht="13.5" hidden="1" customHeight="1">
      <c r="DD114" s="243"/>
      <c r="DE114" s="243"/>
    </row>
    <row r="115" spans="108:109" ht="13.5" hidden="1" customHeight="1">
      <c r="DD115" s="243"/>
      <c r="DE115" s="243"/>
    </row>
    <row r="116" spans="108:109" ht="13.5" hidden="1" customHeight="1">
      <c r="DD116" s="243"/>
      <c r="DE116" s="243"/>
    </row>
    <row r="117" spans="108:109" ht="13.5" hidden="1" customHeight="1">
      <c r="DD117" s="243"/>
      <c r="DE117" s="243"/>
    </row>
    <row r="118" spans="108:109" ht="13.5" hidden="1" customHeight="1">
      <c r="DD118" s="243"/>
      <c r="DE118" s="243"/>
    </row>
    <row r="119" spans="108:109" ht="13.5" hidden="1" customHeight="1">
      <c r="DD119" s="243"/>
      <c r="DE119" s="243"/>
    </row>
    <row r="120" spans="108:109" ht="13.5" hidden="1" customHeight="1">
      <c r="DD120" s="243"/>
      <c r="DE120" s="243"/>
    </row>
    <row r="121" spans="108:109" ht="13.5" hidden="1" customHeight="1">
      <c r="DD121" s="243"/>
      <c r="DE121" s="243"/>
    </row>
    <row r="122" spans="108:109" ht="13.5" hidden="1" customHeight="1">
      <c r="DD122" s="243"/>
      <c r="DE122" s="243"/>
    </row>
    <row r="123" spans="108:109" ht="13.5" hidden="1" customHeight="1">
      <c r="DD123" s="243"/>
      <c r="DE123" s="243"/>
    </row>
    <row r="124" spans="108:109" ht="13.5" hidden="1" customHeight="1">
      <c r="DD124" s="243"/>
      <c r="DE124" s="243"/>
    </row>
    <row r="125" spans="108:109" ht="13.5" hidden="1" customHeight="1">
      <c r="DD125" s="243"/>
      <c r="DE125" s="243"/>
    </row>
    <row r="126" spans="108:109" ht="13.5" hidden="1" customHeight="1">
      <c r="DD126" s="243"/>
      <c r="DE126" s="243"/>
    </row>
    <row r="127" spans="108:109" ht="13.5" hidden="1" customHeight="1">
      <c r="DD127" s="243"/>
      <c r="DE127" s="243"/>
    </row>
    <row r="128" spans="108:109" ht="13.5" hidden="1" customHeight="1">
      <c r="DD128" s="243"/>
      <c r="DE128" s="243"/>
    </row>
    <row r="129" spans="108:109" ht="13.5" hidden="1" customHeight="1">
      <c r="DD129" s="243"/>
      <c r="DE129" s="243"/>
    </row>
    <row r="130" spans="108:109" ht="13.5" hidden="1" customHeight="1">
      <c r="DD130" s="243"/>
      <c r="DE130" s="243"/>
    </row>
    <row r="131" spans="108:109" ht="13.5" hidden="1" customHeight="1">
      <c r="DD131" s="243"/>
      <c r="DE131" s="243"/>
    </row>
    <row r="132" spans="108:109" ht="13.5" hidden="1" customHeight="1">
      <c r="DD132" s="243"/>
      <c r="DE132" s="243"/>
    </row>
    <row r="133" spans="108:109" ht="13.5" hidden="1" customHeight="1">
      <c r="DD133" s="243"/>
      <c r="DE133" s="243"/>
    </row>
    <row r="134" spans="108:109" ht="13.5" hidden="1" customHeight="1">
      <c r="DD134" s="243"/>
      <c r="DE134" s="243"/>
    </row>
    <row r="135" spans="108:109" ht="13.5" hidden="1" customHeight="1">
      <c r="DD135" s="243"/>
      <c r="DE135" s="243"/>
    </row>
    <row r="136" spans="108:109" ht="13.5" hidden="1" customHeight="1">
      <c r="DD136" s="243"/>
      <c r="DE136" s="243"/>
    </row>
    <row r="137" spans="108:109" ht="13.5" hidden="1" customHeight="1">
      <c r="DD137" s="243"/>
      <c r="DE137" s="243"/>
    </row>
    <row r="138" spans="108:109" ht="13.5" hidden="1" customHeight="1">
      <c r="DD138" s="243"/>
      <c r="DE138" s="243"/>
    </row>
    <row r="139" spans="108:109" ht="13.5" hidden="1" customHeight="1">
      <c r="DD139" s="243"/>
      <c r="DE139" s="243"/>
    </row>
    <row r="140" spans="108:109" ht="13.5" hidden="1" customHeight="1">
      <c r="DD140" s="243"/>
      <c r="DE140" s="243"/>
    </row>
    <row r="141" spans="108:109" ht="13.5" hidden="1" customHeight="1">
      <c r="DD141" s="243"/>
      <c r="DE141" s="243"/>
    </row>
    <row r="142" spans="108:109" ht="13.5" hidden="1" customHeight="1">
      <c r="DD142" s="243"/>
      <c r="DE142" s="243"/>
    </row>
    <row r="143" spans="108:109" ht="13.5" hidden="1" customHeight="1">
      <c r="DD143" s="243"/>
      <c r="DE143" s="243"/>
    </row>
    <row r="144" spans="108:109" ht="13.5" hidden="1" customHeight="1">
      <c r="DD144" s="243"/>
      <c r="DE144" s="243"/>
    </row>
    <row r="145" spans="108:109" ht="13.5" hidden="1" customHeight="1">
      <c r="DD145" s="243"/>
      <c r="DE145" s="243"/>
    </row>
    <row r="146" spans="108:109" ht="13.5" hidden="1" customHeight="1">
      <c r="DD146" s="243"/>
      <c r="DE146" s="243"/>
    </row>
    <row r="147" spans="108:109" ht="13.5" hidden="1" customHeight="1">
      <c r="DD147" s="243"/>
      <c r="DE147" s="243"/>
    </row>
    <row r="148" spans="108:109" ht="13.5" hidden="1" customHeight="1">
      <c r="DD148" s="243"/>
      <c r="DE148" s="243"/>
    </row>
    <row r="149" spans="108:109" ht="13.5" hidden="1" customHeight="1">
      <c r="DD149" s="243"/>
      <c r="DE149" s="243"/>
    </row>
    <row r="150" spans="108:109" ht="13.5" hidden="1" customHeight="1">
      <c r="DD150" s="243"/>
      <c r="DE150" s="243"/>
    </row>
    <row r="151" spans="108:109" ht="13.5" hidden="1" customHeight="1">
      <c r="DD151" s="243"/>
      <c r="DE151" s="243"/>
    </row>
    <row r="152" spans="108:109" ht="13.5" hidden="1" customHeight="1">
      <c r="DD152" s="243"/>
      <c r="DE152" s="243"/>
    </row>
    <row r="153" spans="108:109" ht="13.5" hidden="1" customHeight="1">
      <c r="DD153" s="243"/>
      <c r="DE153" s="243"/>
    </row>
    <row r="154" spans="108:109" ht="13.5" hidden="1" customHeight="1">
      <c r="DD154" s="243"/>
      <c r="DE154" s="243"/>
    </row>
    <row r="155" spans="108:109" ht="13.5" hidden="1" customHeight="1">
      <c r="DD155" s="243"/>
      <c r="DE155" s="243"/>
    </row>
    <row r="156" spans="108:109" ht="13.5" hidden="1" customHeight="1">
      <c r="DD156" s="243"/>
      <c r="DE156" s="243"/>
    </row>
    <row r="157" spans="108:109" ht="13.5" hidden="1" customHeight="1">
      <c r="DD157" s="243"/>
      <c r="DE157" s="243"/>
    </row>
    <row r="158" spans="108:109" ht="13.5" hidden="1" customHeight="1">
      <c r="DD158" s="243"/>
      <c r="DE158" s="243"/>
    </row>
    <row r="159" spans="108:109" ht="13.5" hidden="1" customHeight="1">
      <c r="DD159" s="243"/>
      <c r="DE159" s="243"/>
    </row>
    <row r="160" spans="108:109" ht="13.5" hidden="1" customHeight="1">
      <c r="DD160" s="243"/>
      <c r="DE160" s="24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2x2Jtm2djPls5bToLz17G6SLCIyajNzCa8vS+jas2yBdUgtlN0lGFQNSGz0b77t8nPxYbgJnG+oIxfsnrdRNtg==" saltValue="xk8TkXzsr6KQ+3OUTYv68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R141"/>
  <sheetViews>
    <sheetView showGridLines="0" topLeftCell="A16" zoomScale="70" zoomScaleNormal="70" zoomScaleSheetLayoutView="70" workbookViewId="0">
      <selection activeCell="BD63" sqref="BD63"/>
    </sheetView>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sheetData>
  <sheetProtection algorithmName="SHA-512" hashValue="6Ayg8Nmw2Kx0kZmM2gHB0G8kuc0oN3sXgEdaOxpR+RiEG/SKG4T01kd9oz93uATcqt3WseFDIl/WhH6/OlhEZw==" saltValue="uvSN+6V23/Y7LznnXVo6I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R141"/>
  <sheetViews>
    <sheetView showGridLines="0" zoomScale="55" zoomScaleNormal="55" zoomScaleSheetLayoutView="55" workbookViewId="0">
      <selection activeCell="AH95" sqref="AH95"/>
    </sheetView>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sheetData>
  <sheetProtection algorithmName="SHA-512" hashValue="QZOq04MM86LJwjr5GFOE0uaKiXFTmkB2zQ6D15eNEMzh/WKxMdcblHxNtLjvNicnOX0HzxrfKIx1quuIvbp0JA==" saltValue="KO0cWZGDfc1DKiL20b5oc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7" customWidth="1"/>
    <col min="2" max="8" width="13.33203125" style="127" customWidth="1"/>
    <col min="9" max="16384" width="11.109375" style="127"/>
  </cols>
  <sheetData>
    <row r="1" spans="1:8">
      <c r="A1" s="121"/>
      <c r="B1" s="122"/>
      <c r="C1" s="123"/>
      <c r="D1" s="124"/>
      <c r="E1" s="125"/>
      <c r="F1" s="125"/>
      <c r="G1" s="125"/>
      <c r="H1" s="126"/>
    </row>
    <row r="2" spans="1:8">
      <c r="A2" s="128"/>
      <c r="B2" s="129"/>
      <c r="C2" s="130"/>
      <c r="D2" s="131" t="s">
        <v>46</v>
      </c>
      <c r="E2" s="132"/>
      <c r="F2" s="133" t="s">
        <v>550</v>
      </c>
      <c r="G2" s="134"/>
      <c r="H2" s="135"/>
    </row>
    <row r="3" spans="1:8">
      <c r="A3" s="131" t="s">
        <v>543</v>
      </c>
      <c r="B3" s="136"/>
      <c r="C3" s="137"/>
      <c r="D3" s="138">
        <v>98557</v>
      </c>
      <c r="E3" s="139"/>
      <c r="F3" s="140">
        <v>118223</v>
      </c>
      <c r="G3" s="141"/>
      <c r="H3" s="142"/>
    </row>
    <row r="4" spans="1:8">
      <c r="A4" s="143"/>
      <c r="B4" s="144"/>
      <c r="C4" s="145"/>
      <c r="D4" s="146">
        <v>55846</v>
      </c>
      <c r="E4" s="147"/>
      <c r="F4" s="148">
        <v>57106</v>
      </c>
      <c r="G4" s="149"/>
      <c r="H4" s="150"/>
    </row>
    <row r="5" spans="1:8">
      <c r="A5" s="131" t="s">
        <v>545</v>
      </c>
      <c r="B5" s="136"/>
      <c r="C5" s="137"/>
      <c r="D5" s="138">
        <v>118499</v>
      </c>
      <c r="E5" s="139"/>
      <c r="F5" s="140">
        <v>128485</v>
      </c>
      <c r="G5" s="141"/>
      <c r="H5" s="142"/>
    </row>
    <row r="6" spans="1:8">
      <c r="A6" s="143"/>
      <c r="B6" s="144"/>
      <c r="C6" s="145"/>
      <c r="D6" s="146">
        <v>73383</v>
      </c>
      <c r="E6" s="147"/>
      <c r="F6" s="148">
        <v>62765</v>
      </c>
      <c r="G6" s="149"/>
      <c r="H6" s="150"/>
    </row>
    <row r="7" spans="1:8">
      <c r="A7" s="131" t="s">
        <v>546</v>
      </c>
      <c r="B7" s="136"/>
      <c r="C7" s="137"/>
      <c r="D7" s="138">
        <v>180002</v>
      </c>
      <c r="E7" s="139"/>
      <c r="F7" s="140">
        <v>128611</v>
      </c>
      <c r="G7" s="141"/>
      <c r="H7" s="142"/>
    </row>
    <row r="8" spans="1:8">
      <c r="A8" s="143"/>
      <c r="B8" s="144"/>
      <c r="C8" s="145"/>
      <c r="D8" s="146">
        <v>57561</v>
      </c>
      <c r="E8" s="147"/>
      <c r="F8" s="148">
        <v>61552</v>
      </c>
      <c r="G8" s="149"/>
      <c r="H8" s="150"/>
    </row>
    <row r="9" spans="1:8">
      <c r="A9" s="131" t="s">
        <v>547</v>
      </c>
      <c r="B9" s="136"/>
      <c r="C9" s="137"/>
      <c r="D9" s="138">
        <v>131232</v>
      </c>
      <c r="E9" s="139"/>
      <c r="F9" s="140">
        <v>138651</v>
      </c>
      <c r="G9" s="141"/>
      <c r="H9" s="142"/>
    </row>
    <row r="10" spans="1:8">
      <c r="A10" s="143"/>
      <c r="B10" s="144"/>
      <c r="C10" s="145"/>
      <c r="D10" s="146">
        <v>38580</v>
      </c>
      <c r="E10" s="147"/>
      <c r="F10" s="148">
        <v>71211</v>
      </c>
      <c r="G10" s="149"/>
      <c r="H10" s="150"/>
    </row>
    <row r="11" spans="1:8">
      <c r="A11" s="131" t="s">
        <v>548</v>
      </c>
      <c r="B11" s="136"/>
      <c r="C11" s="137"/>
      <c r="D11" s="138">
        <v>123655</v>
      </c>
      <c r="E11" s="139"/>
      <c r="F11" s="140">
        <v>122882</v>
      </c>
      <c r="G11" s="141"/>
      <c r="H11" s="142"/>
    </row>
    <row r="12" spans="1:8">
      <c r="A12" s="143"/>
      <c r="B12" s="144"/>
      <c r="C12" s="151"/>
      <c r="D12" s="146">
        <v>68351</v>
      </c>
      <c r="E12" s="147"/>
      <c r="F12" s="148">
        <v>65785</v>
      </c>
      <c r="G12" s="149"/>
      <c r="H12" s="150"/>
    </row>
    <row r="13" spans="1:8">
      <c r="A13" s="131"/>
      <c r="B13" s="136"/>
      <c r="C13" s="137"/>
      <c r="D13" s="138">
        <v>130389</v>
      </c>
      <c r="E13" s="139"/>
      <c r="F13" s="140">
        <v>127370</v>
      </c>
      <c r="G13" s="152"/>
      <c r="H13" s="142"/>
    </row>
    <row r="14" spans="1:8">
      <c r="A14" s="143"/>
      <c r="B14" s="144"/>
      <c r="C14" s="145"/>
      <c r="D14" s="146">
        <v>58744</v>
      </c>
      <c r="E14" s="147"/>
      <c r="F14" s="148">
        <v>63684</v>
      </c>
      <c r="G14" s="149"/>
      <c r="H14" s="150"/>
    </row>
    <row r="17" spans="1:11">
      <c r="A17" s="127" t="s">
        <v>47</v>
      </c>
    </row>
    <row r="18" spans="1:11">
      <c r="A18" s="153"/>
      <c r="B18" s="153" t="str">
        <f>実質収支比率等に係る経年分析!F$46</f>
        <v>H25</v>
      </c>
      <c r="C18" s="153" t="str">
        <f>実質収支比率等に係る経年分析!G$46</f>
        <v>H26</v>
      </c>
      <c r="D18" s="153" t="str">
        <f>実質収支比率等に係る経年分析!H$46</f>
        <v>H27</v>
      </c>
      <c r="E18" s="153" t="str">
        <f>実質収支比率等に係る経年分析!I$46</f>
        <v>H28</v>
      </c>
      <c r="F18" s="153" t="str">
        <f>実質収支比率等に係る経年分析!J$46</f>
        <v>H29</v>
      </c>
    </row>
    <row r="19" spans="1:11">
      <c r="A19" s="153" t="s">
        <v>48</v>
      </c>
      <c r="B19" s="153">
        <f>ROUND(VALUE(SUBSTITUTE(実質収支比率等に係る経年分析!F$48,"▲","-")),2)</f>
        <v>6.88</v>
      </c>
      <c r="C19" s="153">
        <f>ROUND(VALUE(SUBSTITUTE(実質収支比率等に係る経年分析!G$48,"▲","-")),2)</f>
        <v>8.94</v>
      </c>
      <c r="D19" s="153">
        <f>ROUND(VALUE(SUBSTITUTE(実質収支比率等に係る経年分析!H$48,"▲","-")),2)</f>
        <v>9.56</v>
      </c>
      <c r="E19" s="153">
        <f>ROUND(VALUE(SUBSTITUTE(実質収支比率等に係る経年分析!I$48,"▲","-")),2)</f>
        <v>9.94</v>
      </c>
      <c r="F19" s="153">
        <f>ROUND(VALUE(SUBSTITUTE(実質収支比率等に係る経年分析!J$48,"▲","-")),2)</f>
        <v>8.9700000000000006</v>
      </c>
    </row>
    <row r="20" spans="1:11">
      <c r="A20" s="153" t="s">
        <v>49</v>
      </c>
      <c r="B20" s="153">
        <f>ROUND(VALUE(SUBSTITUTE(実質収支比率等に係る経年分析!F$47,"▲","-")),2)</f>
        <v>30.38</v>
      </c>
      <c r="C20" s="153">
        <f>ROUND(VALUE(SUBSTITUTE(実質収支比率等に係る経年分析!G$47,"▲","-")),2)</f>
        <v>32.46</v>
      </c>
      <c r="D20" s="153">
        <f>ROUND(VALUE(SUBSTITUTE(実質収支比率等に係る経年分析!H$47,"▲","-")),2)</f>
        <v>31.52</v>
      </c>
      <c r="E20" s="153">
        <f>ROUND(VALUE(SUBSTITUTE(実質収支比率等に係る経年分析!I$47,"▲","-")),2)</f>
        <v>31.52</v>
      </c>
      <c r="F20" s="153">
        <f>ROUND(VALUE(SUBSTITUTE(実質収支比率等に係る経年分析!J$47,"▲","-")),2)</f>
        <v>30.87</v>
      </c>
    </row>
    <row r="21" spans="1:11">
      <c r="A21" s="153" t="s">
        <v>50</v>
      </c>
      <c r="B21" s="153">
        <f>IF(ISNUMBER(VALUE(SUBSTITUTE(実質収支比率等に係る経年分析!F$49,"▲","-"))),ROUND(VALUE(SUBSTITUTE(実質収支比率等に係る経年分析!F$49,"▲","-")),2),NA())</f>
        <v>0.41</v>
      </c>
      <c r="C21" s="153">
        <f>IF(ISNUMBER(VALUE(SUBSTITUTE(実質収支比率等に係る経年分析!G$49,"▲","-"))),ROUND(VALUE(SUBSTITUTE(実質収支比率等に係る経年分析!G$49,"▲","-")),2),NA())</f>
        <v>4.34</v>
      </c>
      <c r="D21" s="153">
        <f>IF(ISNUMBER(VALUE(SUBSTITUTE(実質収支比率等に係る経年分析!H$49,"▲","-"))),ROUND(VALUE(SUBSTITUTE(実質収支比率等に係る経年分析!H$49,"▲","-")),2),NA())</f>
        <v>0.98</v>
      </c>
      <c r="E21" s="153">
        <f>IF(ISNUMBER(VALUE(SUBSTITUTE(実質収支比率等に係る経年分析!I$49,"▲","-"))),ROUND(VALUE(SUBSTITUTE(実質収支比率等に係る経年分析!I$49,"▲","-")),2),NA())</f>
        <v>0.43</v>
      </c>
      <c r="F21" s="153">
        <f>IF(ISNUMBER(VALUE(SUBSTITUTE(実質収支比率等に係る経年分析!J$49,"▲","-"))),ROUND(VALUE(SUBSTITUTE(実質収支比率等に係る経年分析!J$49,"▲","-")),2),NA())</f>
        <v>-3.2</v>
      </c>
    </row>
    <row r="24" spans="1:11">
      <c r="A24" s="127" t="s">
        <v>51</v>
      </c>
    </row>
    <row r="25" spans="1:11">
      <c r="A25" s="154"/>
      <c r="B25" s="154" t="str">
        <f>連結実質赤字比率に係る赤字・黒字の構成分析!F$33</f>
        <v>H25</v>
      </c>
      <c r="C25" s="154"/>
      <c r="D25" s="154" t="str">
        <f>連結実質赤字比率に係る赤字・黒字の構成分析!G$33</f>
        <v>H26</v>
      </c>
      <c r="E25" s="154"/>
      <c r="F25" s="154" t="str">
        <f>連結実質赤字比率に係る赤字・黒字の構成分析!H$33</f>
        <v>H27</v>
      </c>
      <c r="G25" s="154"/>
      <c r="H25" s="154" t="str">
        <f>連結実質赤字比率に係る赤字・黒字の構成分析!I$33</f>
        <v>H28</v>
      </c>
      <c r="I25" s="154"/>
      <c r="J25" s="154" t="str">
        <f>連結実質赤字比率に係る赤字・黒字の構成分析!J$33</f>
        <v>H29</v>
      </c>
      <c r="K25" s="154"/>
    </row>
    <row r="26" spans="1:11">
      <c r="A26" s="154"/>
      <c r="B26" s="154" t="s">
        <v>52</v>
      </c>
      <c r="C26" s="154" t="s">
        <v>53</v>
      </c>
      <c r="D26" s="154" t="s">
        <v>52</v>
      </c>
      <c r="E26" s="154" t="s">
        <v>53</v>
      </c>
      <c r="F26" s="154" t="s">
        <v>52</v>
      </c>
      <c r="G26" s="154" t="s">
        <v>53</v>
      </c>
      <c r="H26" s="154" t="s">
        <v>52</v>
      </c>
      <c r="I26" s="154" t="s">
        <v>53</v>
      </c>
      <c r="J26" s="154" t="s">
        <v>52</v>
      </c>
      <c r="K26" s="154" t="s">
        <v>53</v>
      </c>
    </row>
    <row r="27" spans="1:11">
      <c r="A27" s="154" t="str">
        <f>IF(連結実質赤字比率に係る赤字・黒字の構成分析!C$43="",NA(),連結実質赤字比率に係る赤字・黒字の構成分析!C$43)</f>
        <v>その他会計（黒字）</v>
      </c>
      <c r="B27" s="154" t="e">
        <f>IF(ROUND(VALUE(SUBSTITUTE(連結実質赤字比率に係る赤字・黒字の構成分析!F$43,"▲", "-")), 2) &lt; 0, ABS(ROUND(VALUE(SUBSTITUTE(連結実質赤字比率に係る赤字・黒字の構成分析!F$43,"▲", "-")), 2)), NA())</f>
        <v>#N/A</v>
      </c>
      <c r="C27" s="154">
        <f>IF(ROUND(VALUE(SUBSTITUTE(連結実質赤字比率に係る赤字・黒字の構成分析!F$43,"▲", "-")), 2) &gt;= 0, ABS(ROUND(VALUE(SUBSTITUTE(連結実質赤字比率に係る赤字・黒字の構成分析!F$43,"▲", "-")), 2)), NA())</f>
        <v>0.45</v>
      </c>
      <c r="D27" s="154" t="e">
        <f>IF(ROUND(VALUE(SUBSTITUTE(連結実質赤字比率に係る赤字・黒字の構成分析!G$43,"▲", "-")), 2) &lt; 0, ABS(ROUND(VALUE(SUBSTITUTE(連結実質赤字比率に係る赤字・黒字の構成分析!G$43,"▲", "-")), 2)), NA())</f>
        <v>#N/A</v>
      </c>
      <c r="E27" s="154">
        <f>IF(ROUND(VALUE(SUBSTITUTE(連結実質赤字比率に係る赤字・黒字の構成分析!G$43,"▲", "-")), 2) &gt;= 0, ABS(ROUND(VALUE(SUBSTITUTE(連結実質赤字比率に係る赤字・黒字の構成分析!G$43,"▲", "-")), 2)), NA())</f>
        <v>0.33</v>
      </c>
      <c r="F27" s="154" t="e">
        <f>IF(ROUND(VALUE(SUBSTITUTE(連結実質赤字比率に係る赤字・黒字の構成分析!H$43,"▲", "-")), 2) &lt; 0, ABS(ROUND(VALUE(SUBSTITUTE(連結実質赤字比率に係る赤字・黒字の構成分析!H$43,"▲", "-")), 2)), NA())</f>
        <v>#N/A</v>
      </c>
      <c r="G27" s="154">
        <f>IF(ROUND(VALUE(SUBSTITUTE(連結実質赤字比率に係る赤字・黒字の構成分析!H$43,"▲", "-")), 2) &gt;= 0, ABS(ROUND(VALUE(SUBSTITUTE(連結実質赤字比率に係る赤字・黒字の構成分析!H$43,"▲", "-")), 2)), NA())</f>
        <v>0.22</v>
      </c>
      <c r="H27" s="154" t="e">
        <f>IF(ROUND(VALUE(SUBSTITUTE(連結実質赤字比率に係る赤字・黒字の構成分析!I$43,"▲", "-")), 2) &lt; 0, ABS(ROUND(VALUE(SUBSTITUTE(連結実質赤字比率に係る赤字・黒字の構成分析!I$43,"▲", "-")), 2)), NA())</f>
        <v>#N/A</v>
      </c>
      <c r="I27" s="154">
        <f>IF(ROUND(VALUE(SUBSTITUTE(連結実質赤字比率に係る赤字・黒字の構成分析!I$43,"▲", "-")), 2) &gt;= 0, ABS(ROUND(VALUE(SUBSTITUTE(連結実質赤字比率に係る赤字・黒字の構成分析!I$43,"▲", "-")), 2)), NA())</f>
        <v>1.42</v>
      </c>
      <c r="J27" s="154" t="e">
        <f>IF(ROUND(VALUE(SUBSTITUTE(連結実質赤字比率に係る赤字・黒字の構成分析!J$43,"▲", "-")), 2) &lt; 0, ABS(ROUND(VALUE(SUBSTITUTE(連結実質赤字比率に係る赤字・黒字の構成分析!J$43,"▲", "-")), 2)), NA())</f>
        <v>#VALUE!</v>
      </c>
      <c r="K27" s="154" t="e">
        <f>IF(ROUND(VALUE(SUBSTITUTE(連結実質赤字比率に係る赤字・黒字の構成分析!J$43,"▲", "-")), 2) &gt;= 0, ABS(ROUND(VALUE(SUBSTITUTE(連結実質赤字比率に係る赤字・黒字の構成分析!J$43,"▲", "-")), 2)), NA())</f>
        <v>#VALUE!</v>
      </c>
    </row>
    <row r="28" spans="1:11">
      <c r="A28" s="154" t="str">
        <f>IF(連結実質赤字比率に係る赤字・黒字の構成分析!C$42="",NA(),連結実質赤字比率に係る赤字・黒字の構成分析!C$42)</f>
        <v>その他会計（赤字）</v>
      </c>
      <c r="B28" s="154" t="e">
        <f>IF(ROUND(VALUE(SUBSTITUTE(連結実質赤字比率に係る赤字・黒字の構成分析!F$42,"▲", "-")), 2) &lt; 0, ABS(ROUND(VALUE(SUBSTITUTE(連結実質赤字比率に係る赤字・黒字の構成分析!F$42,"▲", "-")), 2)), NA())</f>
        <v>#VALUE!</v>
      </c>
      <c r="C28" s="154" t="e">
        <f>IF(ROUND(VALUE(SUBSTITUTE(連結実質赤字比率に係る赤字・黒字の構成分析!F$42,"▲", "-")), 2) &gt;= 0, ABS(ROUND(VALUE(SUBSTITUTE(連結実質赤字比率に係る赤字・黒字の構成分析!F$42,"▲", "-")), 2)), NA())</f>
        <v>#VALUE!</v>
      </c>
      <c r="D28" s="154" t="e">
        <f>IF(ROUND(VALUE(SUBSTITUTE(連結実質赤字比率に係る赤字・黒字の構成分析!G$42,"▲", "-")), 2) &lt; 0, ABS(ROUND(VALUE(SUBSTITUTE(連結実質赤字比率に係る赤字・黒字の構成分析!G$42,"▲", "-")), 2)), NA())</f>
        <v>#VALUE!</v>
      </c>
      <c r="E28" s="154" t="e">
        <f>IF(ROUND(VALUE(SUBSTITUTE(連結実質赤字比率に係る赤字・黒字の構成分析!G$42,"▲", "-")), 2) &gt;= 0, ABS(ROUND(VALUE(SUBSTITUTE(連結実質赤字比率に係る赤字・黒字の構成分析!G$42,"▲", "-")), 2)), NA())</f>
        <v>#VALUE!</v>
      </c>
      <c r="F28" s="154" t="e">
        <f>IF(ROUND(VALUE(SUBSTITUTE(連結実質赤字比率に係る赤字・黒字の構成分析!H$42,"▲", "-")), 2) &lt; 0, ABS(ROUND(VALUE(SUBSTITUTE(連結実質赤字比率に係る赤字・黒字の構成分析!H$42,"▲", "-")), 2)), NA())</f>
        <v>#VALUE!</v>
      </c>
      <c r="G28" s="154" t="e">
        <f>IF(ROUND(VALUE(SUBSTITUTE(連結実質赤字比率に係る赤字・黒字の構成分析!H$42,"▲", "-")), 2) &gt;= 0, ABS(ROUND(VALUE(SUBSTITUTE(連結実質赤字比率に係る赤字・黒字の構成分析!H$42,"▲", "-")), 2)), NA())</f>
        <v>#VALUE!</v>
      </c>
      <c r="H28" s="154" t="e">
        <f>IF(ROUND(VALUE(SUBSTITUTE(連結実質赤字比率に係る赤字・黒字の構成分析!I$42,"▲", "-")), 2) &lt; 0, ABS(ROUND(VALUE(SUBSTITUTE(連結実質赤字比率に係る赤字・黒字の構成分析!I$42,"▲", "-")), 2)), NA())</f>
        <v>#VALUE!</v>
      </c>
      <c r="I28" s="154" t="e">
        <f>IF(ROUND(VALUE(SUBSTITUTE(連結実質赤字比率に係る赤字・黒字の構成分析!I$42,"▲", "-")), 2) &gt;= 0, ABS(ROUND(VALUE(SUBSTITUTE(連結実質赤字比率に係る赤字・黒字の構成分析!I$42,"▲", "-")), 2)), NA())</f>
        <v>#VALUE!</v>
      </c>
      <c r="J28" s="154" t="e">
        <f>IF(ROUND(VALUE(SUBSTITUTE(連結実質赤字比率に係る赤字・黒字の構成分析!J$42,"▲", "-")), 2) &lt; 0, ABS(ROUND(VALUE(SUBSTITUTE(連結実質赤字比率に係る赤字・黒字の構成分析!J$42,"▲", "-")), 2)), NA())</f>
        <v>#VALUE!</v>
      </c>
      <c r="K28" s="154" t="e">
        <f>IF(ROUND(VALUE(SUBSTITUTE(連結実質赤字比率に係る赤字・黒字の構成分析!J$42,"▲", "-")), 2) &gt;= 0, ABS(ROUND(VALUE(SUBSTITUTE(連結実質赤字比率に係る赤字・黒字の構成分析!J$42,"▲", "-")), 2)), NA())</f>
        <v>#VALUE!</v>
      </c>
    </row>
    <row r="29" spans="1:11">
      <c r="A29" s="154" t="e">
        <f>IF(連結実質赤字比率に係る赤字・黒字の構成分析!C$41="",NA(),連結実質赤字比率に係る赤字・黒字の構成分析!C$41)</f>
        <v>#N/A</v>
      </c>
      <c r="B29" s="154" t="e">
        <f>IF(ROUND(VALUE(SUBSTITUTE(連結実質赤字比率に係る赤字・黒字の構成分析!F$41,"▲", "-")), 2) &lt; 0, ABS(ROUND(VALUE(SUBSTITUTE(連結実質赤字比率に係る赤字・黒字の構成分析!F$41,"▲", "-")), 2)), NA())</f>
        <v>#VALUE!</v>
      </c>
      <c r="C29" s="154" t="e">
        <f>IF(ROUND(VALUE(SUBSTITUTE(連結実質赤字比率に係る赤字・黒字の構成分析!F$41,"▲", "-")), 2) &gt;= 0, ABS(ROUND(VALUE(SUBSTITUTE(連結実質赤字比率に係る赤字・黒字の構成分析!F$41,"▲", "-")), 2)), NA())</f>
        <v>#VALUE!</v>
      </c>
      <c r="D29" s="154" t="e">
        <f>IF(ROUND(VALUE(SUBSTITUTE(連結実質赤字比率に係る赤字・黒字の構成分析!G$41,"▲", "-")), 2) &lt; 0, ABS(ROUND(VALUE(SUBSTITUTE(連結実質赤字比率に係る赤字・黒字の構成分析!G$41,"▲", "-")), 2)), NA())</f>
        <v>#VALUE!</v>
      </c>
      <c r="E29" s="154" t="e">
        <f>IF(ROUND(VALUE(SUBSTITUTE(連結実質赤字比率に係る赤字・黒字の構成分析!G$41,"▲", "-")), 2) &gt;= 0, ABS(ROUND(VALUE(SUBSTITUTE(連結実質赤字比率に係る赤字・黒字の構成分析!G$41,"▲", "-")), 2)), NA())</f>
        <v>#VALUE!</v>
      </c>
      <c r="F29" s="154" t="e">
        <f>IF(ROUND(VALUE(SUBSTITUTE(連結実質赤字比率に係る赤字・黒字の構成分析!H$41,"▲", "-")), 2) &lt; 0, ABS(ROUND(VALUE(SUBSTITUTE(連結実質赤字比率に係る赤字・黒字の構成分析!H$41,"▲", "-")), 2)), NA())</f>
        <v>#VALUE!</v>
      </c>
      <c r="G29" s="154" t="e">
        <f>IF(ROUND(VALUE(SUBSTITUTE(連結実質赤字比率に係る赤字・黒字の構成分析!H$41,"▲", "-")), 2) &gt;= 0, ABS(ROUND(VALUE(SUBSTITUTE(連結実質赤字比率に係る赤字・黒字の構成分析!H$41,"▲", "-")), 2)), NA())</f>
        <v>#VALUE!</v>
      </c>
      <c r="H29" s="154" t="e">
        <f>IF(ROUND(VALUE(SUBSTITUTE(連結実質赤字比率に係る赤字・黒字の構成分析!I$41,"▲", "-")), 2) &lt; 0, ABS(ROUND(VALUE(SUBSTITUTE(連結実質赤字比率に係る赤字・黒字の構成分析!I$41,"▲", "-")), 2)), NA())</f>
        <v>#VALUE!</v>
      </c>
      <c r="I29" s="154" t="e">
        <f>IF(ROUND(VALUE(SUBSTITUTE(連結実質赤字比率に係る赤字・黒字の構成分析!I$41,"▲", "-")), 2) &gt;= 0, ABS(ROUND(VALUE(SUBSTITUTE(連結実質赤字比率に係る赤字・黒字の構成分析!I$41,"▲", "-")), 2)), NA())</f>
        <v>#VALUE!</v>
      </c>
      <c r="J29" s="154" t="e">
        <f>IF(ROUND(VALUE(SUBSTITUTE(連結実質赤字比率に係る赤字・黒字の構成分析!J$41,"▲", "-")), 2) &lt; 0, ABS(ROUND(VALUE(SUBSTITUTE(連結実質赤字比率に係る赤字・黒字の構成分析!J$41,"▲", "-")), 2)), NA())</f>
        <v>#VALUE!</v>
      </c>
      <c r="K29" s="154" t="e">
        <f>IF(ROUND(VALUE(SUBSTITUTE(連結実質赤字比率に係る赤字・黒字の構成分析!J$41,"▲", "-")), 2) &gt;= 0, ABS(ROUND(VALUE(SUBSTITUTE(連結実質赤字比率に係る赤字・黒字の構成分析!J$41,"▲", "-")), 2)), NA())</f>
        <v>#VALUE!</v>
      </c>
    </row>
    <row r="30" spans="1:11">
      <c r="A30" s="154" t="str">
        <f>IF(連結実質赤字比率に係る赤字・黒字の構成分析!C$40="",NA(),連結実質赤字比率に係る赤字・黒字の構成分析!C$40)</f>
        <v>後期高齢者医療事業特別会計</v>
      </c>
      <c r="B30" s="154" t="e">
        <f>IF(ROUND(VALUE(SUBSTITUTE(連結実質赤字比率に係る赤字・黒字の構成分析!F$40,"▲", "-")), 2) &lt; 0, ABS(ROUND(VALUE(SUBSTITUTE(連結実質赤字比率に係る赤字・黒字の構成分析!F$40,"▲", "-")), 2)), NA())</f>
        <v>#N/A</v>
      </c>
      <c r="C30" s="154">
        <f>IF(ROUND(VALUE(SUBSTITUTE(連結実質赤字比率に係る赤字・黒字の構成分析!F$40,"▲", "-")), 2) &gt;= 0, ABS(ROUND(VALUE(SUBSTITUTE(連結実質赤字比率に係る赤字・黒字の構成分析!F$40,"▲", "-")), 2)), NA())</f>
        <v>7.0000000000000007E-2</v>
      </c>
      <c r="D30" s="154" t="e">
        <f>IF(ROUND(VALUE(SUBSTITUTE(連結実質赤字比率に係る赤字・黒字の構成分析!G$40,"▲", "-")), 2) &lt; 0, ABS(ROUND(VALUE(SUBSTITUTE(連結実質赤字比率に係る赤字・黒字の構成分析!G$40,"▲", "-")), 2)), NA())</f>
        <v>#N/A</v>
      </c>
      <c r="E30" s="154">
        <f>IF(ROUND(VALUE(SUBSTITUTE(連結実質赤字比率に係る赤字・黒字の構成分析!G$40,"▲", "-")), 2) &gt;= 0, ABS(ROUND(VALUE(SUBSTITUTE(連結実質赤字比率に係る赤字・黒字の構成分析!G$40,"▲", "-")), 2)), NA())</f>
        <v>0.06</v>
      </c>
      <c r="F30" s="154" t="e">
        <f>IF(ROUND(VALUE(SUBSTITUTE(連結実質赤字比率に係る赤字・黒字の構成分析!H$40,"▲", "-")), 2) &lt; 0, ABS(ROUND(VALUE(SUBSTITUTE(連結実質赤字比率に係る赤字・黒字の構成分析!H$40,"▲", "-")), 2)), NA())</f>
        <v>#N/A</v>
      </c>
      <c r="G30" s="154">
        <f>IF(ROUND(VALUE(SUBSTITUTE(連結実質赤字比率に係る赤字・黒字の構成分析!H$40,"▲", "-")), 2) &gt;= 0, ABS(ROUND(VALUE(SUBSTITUTE(連結実質赤字比率に係る赤字・黒字の構成分析!H$40,"▲", "-")), 2)), NA())</f>
        <v>0.01</v>
      </c>
      <c r="H30" s="154" t="e">
        <f>IF(ROUND(VALUE(SUBSTITUTE(連結実質赤字比率に係る赤字・黒字の構成分析!I$40,"▲", "-")), 2) &lt; 0, ABS(ROUND(VALUE(SUBSTITUTE(連結実質赤字比率に係る赤字・黒字の構成分析!I$40,"▲", "-")), 2)), NA())</f>
        <v>#N/A</v>
      </c>
      <c r="I30" s="154">
        <f>IF(ROUND(VALUE(SUBSTITUTE(連結実質赤字比率に係る赤字・黒字の構成分析!I$40,"▲", "-")), 2) &gt;= 0, ABS(ROUND(VALUE(SUBSTITUTE(連結実質赤字比率に係る赤字・黒字の構成分析!I$40,"▲", "-")), 2)), NA())</f>
        <v>7.0000000000000007E-2</v>
      </c>
      <c r="J30" s="154" t="e">
        <f>IF(ROUND(VALUE(SUBSTITUTE(連結実質赤字比率に係る赤字・黒字の構成分析!J$40,"▲", "-")), 2) &lt; 0, ABS(ROUND(VALUE(SUBSTITUTE(連結実質赤字比率に係る赤字・黒字の構成分析!J$40,"▲", "-")), 2)), NA())</f>
        <v>#N/A</v>
      </c>
      <c r="K30" s="154">
        <f>IF(ROUND(VALUE(SUBSTITUTE(連結実質赤字比率に係る赤字・黒字の構成分析!J$40,"▲", "-")), 2) &gt;= 0, ABS(ROUND(VALUE(SUBSTITUTE(連結実質赤字比率に係る赤字・黒字の構成分析!J$40,"▲", "-")), 2)), NA())</f>
        <v>0.06</v>
      </c>
    </row>
    <row r="31" spans="1:11">
      <c r="A31" s="154" t="str">
        <f>IF(連結実質赤字比率に係る赤字・黒字の構成分析!C$39="",NA(),連結実質赤字比率に係る赤字・黒字の構成分析!C$39)</f>
        <v>農業集落排水事業特別会計</v>
      </c>
      <c r="B31" s="154" t="e">
        <f>IF(ROUND(VALUE(SUBSTITUTE(連結実質赤字比率に係る赤字・黒字の構成分析!F$39,"▲", "-")), 2) &lt; 0, ABS(ROUND(VALUE(SUBSTITUTE(連結実質赤字比率に係る赤字・黒字の構成分析!F$39,"▲", "-")), 2)), NA())</f>
        <v>#N/A</v>
      </c>
      <c r="C31" s="154">
        <f>IF(ROUND(VALUE(SUBSTITUTE(連結実質赤字比率に係る赤字・黒字の構成分析!F$39,"▲", "-")), 2) &gt;= 0, ABS(ROUND(VALUE(SUBSTITUTE(連結実質赤字比率に係る赤字・黒字の構成分析!F$39,"▲", "-")), 2)), NA())</f>
        <v>7.0000000000000007E-2</v>
      </c>
      <c r="D31" s="154" t="e">
        <f>IF(ROUND(VALUE(SUBSTITUTE(連結実質赤字比率に係る赤字・黒字の構成分析!G$39,"▲", "-")), 2) &lt; 0, ABS(ROUND(VALUE(SUBSTITUTE(連結実質赤字比率に係る赤字・黒字の構成分析!G$39,"▲", "-")), 2)), NA())</f>
        <v>#N/A</v>
      </c>
      <c r="E31" s="154">
        <f>IF(ROUND(VALUE(SUBSTITUTE(連結実質赤字比率に係る赤字・黒字の構成分析!G$39,"▲", "-")), 2) &gt;= 0, ABS(ROUND(VALUE(SUBSTITUTE(連結実質赤字比率に係る赤字・黒字の構成分析!G$39,"▲", "-")), 2)), NA())</f>
        <v>0.06</v>
      </c>
      <c r="F31" s="154" t="e">
        <f>IF(ROUND(VALUE(SUBSTITUTE(連結実質赤字比率に係る赤字・黒字の構成分析!H$39,"▲", "-")), 2) &lt; 0, ABS(ROUND(VALUE(SUBSTITUTE(連結実質赤字比率に係る赤字・黒字の構成分析!H$39,"▲", "-")), 2)), NA())</f>
        <v>#N/A</v>
      </c>
      <c r="G31" s="154">
        <f>IF(ROUND(VALUE(SUBSTITUTE(連結実質赤字比率に係る赤字・黒字の構成分析!H$39,"▲", "-")), 2) &gt;= 0, ABS(ROUND(VALUE(SUBSTITUTE(連結実質赤字比率に係る赤字・黒字の構成分析!H$39,"▲", "-")), 2)), NA())</f>
        <v>0.06</v>
      </c>
      <c r="H31" s="154" t="e">
        <f>IF(ROUND(VALUE(SUBSTITUTE(連結実質赤字比率に係る赤字・黒字の構成分析!I$39,"▲", "-")), 2) &lt; 0, ABS(ROUND(VALUE(SUBSTITUTE(連結実質赤字比率に係る赤字・黒字の構成分析!I$39,"▲", "-")), 2)), NA())</f>
        <v>#N/A</v>
      </c>
      <c r="I31" s="154">
        <f>IF(ROUND(VALUE(SUBSTITUTE(連結実質赤字比率に係る赤字・黒字の構成分析!I$39,"▲", "-")), 2) &gt;= 0, ABS(ROUND(VALUE(SUBSTITUTE(連結実質赤字比率に係る赤字・黒字の構成分析!I$39,"▲", "-")), 2)), NA())</f>
        <v>0.15</v>
      </c>
      <c r="J31" s="154" t="e">
        <f>IF(ROUND(VALUE(SUBSTITUTE(連結実質赤字比率に係る赤字・黒字の構成分析!J$39,"▲", "-")), 2) &lt; 0, ABS(ROUND(VALUE(SUBSTITUTE(連結実質赤字比率に係る赤字・黒字の構成分析!J$39,"▲", "-")), 2)), NA())</f>
        <v>#N/A</v>
      </c>
      <c r="K31" s="154">
        <f>IF(ROUND(VALUE(SUBSTITUTE(連結実質赤字比率に係る赤字・黒字の構成分析!J$39,"▲", "-")), 2) &gt;= 0, ABS(ROUND(VALUE(SUBSTITUTE(連結実質赤字比率に係る赤字・黒字の構成分析!J$39,"▲", "-")), 2)), NA())</f>
        <v>0.13</v>
      </c>
    </row>
    <row r="32" spans="1:11">
      <c r="A32" s="154" t="str">
        <f>IF(連結実質赤字比率に係る赤字・黒字の構成分析!C$38="",NA(),連結実質赤字比率に係る赤字・黒字の構成分析!C$38)</f>
        <v>公共下水道事業特別会計</v>
      </c>
      <c r="B32" s="154" t="e">
        <f>IF(ROUND(VALUE(SUBSTITUTE(連結実質赤字比率に係る赤字・黒字の構成分析!F$38,"▲", "-")), 2) &lt; 0, ABS(ROUND(VALUE(SUBSTITUTE(連結実質赤字比率に係る赤字・黒字の構成分析!F$38,"▲", "-")), 2)), NA())</f>
        <v>#N/A</v>
      </c>
      <c r="C32" s="154">
        <f>IF(ROUND(VALUE(SUBSTITUTE(連結実質赤字比率に係る赤字・黒字の構成分析!F$38,"▲", "-")), 2) &gt;= 0, ABS(ROUND(VALUE(SUBSTITUTE(連結実質赤字比率に係る赤字・黒字の構成分析!F$38,"▲", "-")), 2)), NA())</f>
        <v>0.17</v>
      </c>
      <c r="D32" s="154" t="e">
        <f>IF(ROUND(VALUE(SUBSTITUTE(連結実質赤字比率に係る赤字・黒字の構成分析!G$38,"▲", "-")), 2) &lt; 0, ABS(ROUND(VALUE(SUBSTITUTE(連結実質赤字比率に係る赤字・黒字の構成分析!G$38,"▲", "-")), 2)), NA())</f>
        <v>#N/A</v>
      </c>
      <c r="E32" s="154">
        <f>IF(ROUND(VALUE(SUBSTITUTE(連結実質赤字比率に係る赤字・黒字の構成分析!G$38,"▲", "-")), 2) &gt;= 0, ABS(ROUND(VALUE(SUBSTITUTE(連結実質赤字比率に係る赤字・黒字の構成分析!G$38,"▲", "-")), 2)), NA())</f>
        <v>0.19</v>
      </c>
      <c r="F32" s="154" t="e">
        <f>IF(ROUND(VALUE(SUBSTITUTE(連結実質赤字比率に係る赤字・黒字の構成分析!H$38,"▲", "-")), 2) &lt; 0, ABS(ROUND(VALUE(SUBSTITUTE(連結実質赤字比率に係る赤字・黒字の構成分析!H$38,"▲", "-")), 2)), NA())</f>
        <v>#N/A</v>
      </c>
      <c r="G32" s="154">
        <f>IF(ROUND(VALUE(SUBSTITUTE(連結実質赤字比率に係る赤字・黒字の構成分析!H$38,"▲", "-")), 2) &gt;= 0, ABS(ROUND(VALUE(SUBSTITUTE(連結実質赤字比率に係る赤字・黒字の構成分析!H$38,"▲", "-")), 2)), NA())</f>
        <v>0.16</v>
      </c>
      <c r="H32" s="154" t="e">
        <f>IF(ROUND(VALUE(SUBSTITUTE(連結実質赤字比率に係る赤字・黒字の構成分析!I$38,"▲", "-")), 2) &lt; 0, ABS(ROUND(VALUE(SUBSTITUTE(連結実質赤字比率に係る赤字・黒字の構成分析!I$38,"▲", "-")), 2)), NA())</f>
        <v>#N/A</v>
      </c>
      <c r="I32" s="154">
        <f>IF(ROUND(VALUE(SUBSTITUTE(連結実質赤字比率に係る赤字・黒字の構成分析!I$38,"▲", "-")), 2) &gt;= 0, ABS(ROUND(VALUE(SUBSTITUTE(連結実質赤字比率に係る赤字・黒字の構成分析!I$38,"▲", "-")), 2)), NA())</f>
        <v>0.14000000000000001</v>
      </c>
      <c r="J32" s="154" t="e">
        <f>IF(ROUND(VALUE(SUBSTITUTE(連結実質赤字比率に係る赤字・黒字の構成分析!J$38,"▲", "-")), 2) &lt; 0, ABS(ROUND(VALUE(SUBSTITUTE(連結実質赤字比率に係る赤字・黒字の構成分析!J$38,"▲", "-")), 2)), NA())</f>
        <v>#N/A</v>
      </c>
      <c r="K32" s="154">
        <f>IF(ROUND(VALUE(SUBSTITUTE(連結実質赤字比率に係る赤字・黒字の構成分析!J$38,"▲", "-")), 2) &gt;= 0, ABS(ROUND(VALUE(SUBSTITUTE(連結実質赤字比率に係る赤字・黒字の構成分析!J$38,"▲", "-")), 2)), NA())</f>
        <v>0.24</v>
      </c>
    </row>
    <row r="33" spans="1:16">
      <c r="A33" s="154" t="str">
        <f>IF(連結実質赤字比率に係る赤字・黒字の構成分析!C$37="",NA(),連結実質赤字比率に係る赤字・黒字の構成分析!C$37)</f>
        <v>介護保険事業特別会計</v>
      </c>
      <c r="B33" s="154" t="e">
        <f>IF(ROUND(VALUE(SUBSTITUTE(連結実質赤字比率に係る赤字・黒字の構成分析!F$37,"▲", "-")), 2) &lt; 0, ABS(ROUND(VALUE(SUBSTITUTE(連結実質赤字比率に係る赤字・黒字の構成分析!F$37,"▲", "-")), 2)), NA())</f>
        <v>#N/A</v>
      </c>
      <c r="C33" s="154">
        <f>IF(ROUND(VALUE(SUBSTITUTE(連結実質赤字比率に係る赤字・黒字の構成分析!F$37,"▲", "-")), 2) &gt;= 0, ABS(ROUND(VALUE(SUBSTITUTE(連結実質赤字比率に係る赤字・黒字の構成分析!F$37,"▲", "-")), 2)), NA())</f>
        <v>0.86</v>
      </c>
      <c r="D33" s="154" t="e">
        <f>IF(ROUND(VALUE(SUBSTITUTE(連結実質赤字比率に係る赤字・黒字の構成分析!G$37,"▲", "-")), 2) &lt; 0, ABS(ROUND(VALUE(SUBSTITUTE(連結実質赤字比率に係る赤字・黒字の構成分析!G$37,"▲", "-")), 2)), NA())</f>
        <v>#N/A</v>
      </c>
      <c r="E33" s="154">
        <f>IF(ROUND(VALUE(SUBSTITUTE(連結実質赤字比率に係る赤字・黒字の構成分析!G$37,"▲", "-")), 2) &gt;= 0, ABS(ROUND(VALUE(SUBSTITUTE(連結実質赤字比率に係る赤字・黒字の構成分析!G$37,"▲", "-")), 2)), NA())</f>
        <v>1.51</v>
      </c>
      <c r="F33" s="154" t="e">
        <f>IF(ROUND(VALUE(SUBSTITUTE(連結実質赤字比率に係る赤字・黒字の構成分析!H$37,"▲", "-")), 2) &lt; 0, ABS(ROUND(VALUE(SUBSTITUTE(連結実質赤字比率に係る赤字・黒字の構成分析!H$37,"▲", "-")), 2)), NA())</f>
        <v>#N/A</v>
      </c>
      <c r="G33" s="154">
        <f>IF(ROUND(VALUE(SUBSTITUTE(連結実質赤字比率に係る赤字・黒字の構成分析!H$37,"▲", "-")), 2) &gt;= 0, ABS(ROUND(VALUE(SUBSTITUTE(連結実質赤字比率に係る赤字・黒字の構成分析!H$37,"▲", "-")), 2)), NA())</f>
        <v>2.2799999999999998</v>
      </c>
      <c r="H33" s="154" t="e">
        <f>IF(ROUND(VALUE(SUBSTITUTE(連結実質赤字比率に係る赤字・黒字の構成分析!I$37,"▲", "-")), 2) &lt; 0, ABS(ROUND(VALUE(SUBSTITUTE(連結実質赤字比率に係る赤字・黒字の構成分析!I$37,"▲", "-")), 2)), NA())</f>
        <v>#N/A</v>
      </c>
      <c r="I33" s="154">
        <f>IF(ROUND(VALUE(SUBSTITUTE(連結実質赤字比率に係る赤字・黒字の構成分析!I$37,"▲", "-")), 2) &gt;= 0, ABS(ROUND(VALUE(SUBSTITUTE(連結実質赤字比率に係る赤字・黒字の構成分析!I$37,"▲", "-")), 2)), NA())</f>
        <v>3.28</v>
      </c>
      <c r="J33" s="154" t="e">
        <f>IF(ROUND(VALUE(SUBSTITUTE(連結実質赤字比率に係る赤字・黒字の構成分析!J$37,"▲", "-")), 2) &lt; 0, ABS(ROUND(VALUE(SUBSTITUTE(連結実質赤字比率に係る赤字・黒字の構成分析!J$37,"▲", "-")), 2)), NA())</f>
        <v>#N/A</v>
      </c>
      <c r="K33" s="154">
        <f>IF(ROUND(VALUE(SUBSTITUTE(連結実質赤字比率に係る赤字・黒字の構成分析!J$37,"▲", "-")), 2) &gt;= 0, ABS(ROUND(VALUE(SUBSTITUTE(連結実質赤字比率に係る赤字・黒字の構成分析!J$37,"▲", "-")), 2)), NA())</f>
        <v>1.1399999999999999</v>
      </c>
    </row>
    <row r="34" spans="1:16">
      <c r="A34" s="154" t="str">
        <f>IF(連結実質赤字比率に係る赤字・黒字の構成分析!C$36="",NA(),連結実質赤字比率に係る赤字・黒字の構成分析!C$36)</f>
        <v>国民健康保険事業特別会計</v>
      </c>
      <c r="B34" s="154" t="e">
        <f>IF(ROUND(VALUE(SUBSTITUTE(連結実質赤字比率に係る赤字・黒字の構成分析!F$36,"▲", "-")), 2) &lt; 0, ABS(ROUND(VALUE(SUBSTITUTE(連結実質赤字比率に係る赤字・黒字の構成分析!F$36,"▲", "-")), 2)), NA())</f>
        <v>#N/A</v>
      </c>
      <c r="C34" s="154">
        <f>IF(ROUND(VALUE(SUBSTITUTE(連結実質赤字比率に係る赤字・黒字の構成分析!F$36,"▲", "-")), 2) &gt;= 0, ABS(ROUND(VALUE(SUBSTITUTE(連結実質赤字比率に係る赤字・黒字の構成分析!F$36,"▲", "-")), 2)), NA())</f>
        <v>2.84</v>
      </c>
      <c r="D34" s="154" t="e">
        <f>IF(ROUND(VALUE(SUBSTITUTE(連結実質赤字比率に係る赤字・黒字の構成分析!G$36,"▲", "-")), 2) &lt; 0, ABS(ROUND(VALUE(SUBSTITUTE(連結実質赤字比率に係る赤字・黒字の構成分析!G$36,"▲", "-")), 2)), NA())</f>
        <v>#N/A</v>
      </c>
      <c r="E34" s="154">
        <f>IF(ROUND(VALUE(SUBSTITUTE(連結実質赤字比率に係る赤字・黒字の構成分析!G$36,"▲", "-")), 2) &gt;= 0, ABS(ROUND(VALUE(SUBSTITUTE(連結実質赤字比率に係る赤字・黒字の構成分析!G$36,"▲", "-")), 2)), NA())</f>
        <v>1.53</v>
      </c>
      <c r="F34" s="154" t="e">
        <f>IF(ROUND(VALUE(SUBSTITUTE(連結実質赤字比率に係る赤字・黒字の構成分析!H$36,"▲", "-")), 2) &lt; 0, ABS(ROUND(VALUE(SUBSTITUTE(連結実質赤字比率に係る赤字・黒字の構成分析!H$36,"▲", "-")), 2)), NA())</f>
        <v>#N/A</v>
      </c>
      <c r="G34" s="154">
        <f>IF(ROUND(VALUE(SUBSTITUTE(連結実質赤字比率に係る赤字・黒字の構成分析!H$36,"▲", "-")), 2) &gt;= 0, ABS(ROUND(VALUE(SUBSTITUTE(連結実質赤字比率に係る赤字・黒字の構成分析!H$36,"▲", "-")), 2)), NA())</f>
        <v>2.78</v>
      </c>
      <c r="H34" s="154" t="e">
        <f>IF(ROUND(VALUE(SUBSTITUTE(連結実質赤字比率に係る赤字・黒字の構成分析!I$36,"▲", "-")), 2) &lt; 0, ABS(ROUND(VALUE(SUBSTITUTE(連結実質赤字比率に係る赤字・黒字の構成分析!I$36,"▲", "-")), 2)), NA())</f>
        <v>#N/A</v>
      </c>
      <c r="I34" s="154">
        <f>IF(ROUND(VALUE(SUBSTITUTE(連結実質赤字比率に係る赤字・黒字の構成分析!I$36,"▲", "-")), 2) &gt;= 0, ABS(ROUND(VALUE(SUBSTITUTE(連結実質赤字比率に係る赤字・黒字の構成分析!I$36,"▲", "-")), 2)), NA())</f>
        <v>3.4</v>
      </c>
      <c r="J34" s="154" t="e">
        <f>IF(ROUND(VALUE(SUBSTITUTE(連結実質赤字比率に係る赤字・黒字の構成分析!J$36,"▲", "-")), 2) &lt; 0, ABS(ROUND(VALUE(SUBSTITUTE(連結実質赤字比率に係る赤字・黒字の構成分析!J$36,"▲", "-")), 2)), NA())</f>
        <v>#N/A</v>
      </c>
      <c r="K34" s="154">
        <f>IF(ROUND(VALUE(SUBSTITUTE(連結実質赤字比率に係る赤字・黒字の構成分析!J$36,"▲", "-")), 2) &gt;= 0, ABS(ROUND(VALUE(SUBSTITUTE(連結実質赤字比率に係る赤字・黒字の構成分析!J$36,"▲", "-")), 2)), NA())</f>
        <v>2.02</v>
      </c>
    </row>
    <row r="35" spans="1:16">
      <c r="A35" s="154" t="str">
        <f>IF(連結実質赤字比率に係る赤字・黒字の構成分析!C$35="",NA(),連結実質赤字比率に係る赤字・黒字の構成分析!C$35)</f>
        <v>水道事業特別会計</v>
      </c>
      <c r="B35" s="154" t="e">
        <f>IF(ROUND(VALUE(SUBSTITUTE(連結実質赤字比率に係る赤字・黒字の構成分析!F$35,"▲", "-")), 2) &lt; 0, ABS(ROUND(VALUE(SUBSTITUTE(連結実質赤字比率に係る赤字・黒字の構成分析!F$35,"▲", "-")), 2)), NA())</f>
        <v>#VALUE!</v>
      </c>
      <c r="C35" s="154" t="e">
        <f>IF(ROUND(VALUE(SUBSTITUTE(連結実質赤字比率に係る赤字・黒字の構成分析!F$35,"▲", "-")), 2) &gt;= 0, ABS(ROUND(VALUE(SUBSTITUTE(連結実質赤字比率に係る赤字・黒字の構成分析!F$35,"▲", "-")), 2)), NA())</f>
        <v>#VALUE!</v>
      </c>
      <c r="D35" s="154" t="e">
        <f>IF(ROUND(VALUE(SUBSTITUTE(連結実質赤字比率に係る赤字・黒字の構成分析!G$35,"▲", "-")), 2) &lt; 0, ABS(ROUND(VALUE(SUBSTITUTE(連結実質赤字比率に係る赤字・黒字の構成分析!G$35,"▲", "-")), 2)), NA())</f>
        <v>#VALUE!</v>
      </c>
      <c r="E35" s="154" t="e">
        <f>IF(ROUND(VALUE(SUBSTITUTE(連結実質赤字比率に係る赤字・黒字の構成分析!G$35,"▲", "-")), 2) &gt;= 0, ABS(ROUND(VALUE(SUBSTITUTE(連結実質赤字比率に係る赤字・黒字の構成分析!G$35,"▲", "-")), 2)), NA())</f>
        <v>#VALUE!</v>
      </c>
      <c r="F35" s="154" t="e">
        <f>IF(ROUND(VALUE(SUBSTITUTE(連結実質赤字比率に係る赤字・黒字の構成分析!H$35,"▲", "-")), 2) &lt; 0, ABS(ROUND(VALUE(SUBSTITUTE(連結実質赤字比率に係る赤字・黒字の構成分析!H$35,"▲", "-")), 2)), NA())</f>
        <v>#VALUE!</v>
      </c>
      <c r="G35" s="154" t="e">
        <f>IF(ROUND(VALUE(SUBSTITUTE(連結実質赤字比率に係る赤字・黒字の構成分析!H$35,"▲", "-")), 2) &gt;= 0, ABS(ROUND(VALUE(SUBSTITUTE(連結実質赤字比率に係る赤字・黒字の構成分析!H$35,"▲", "-")), 2)), NA())</f>
        <v>#VALUE!</v>
      </c>
      <c r="H35" s="154" t="e">
        <f>IF(ROUND(VALUE(SUBSTITUTE(連結実質赤字比率に係る赤字・黒字の構成分析!I$35,"▲", "-")), 2) &lt; 0, ABS(ROUND(VALUE(SUBSTITUTE(連結実質赤字比率に係る赤字・黒字の構成分析!I$35,"▲", "-")), 2)), NA())</f>
        <v>#VALUE!</v>
      </c>
      <c r="I35" s="154" t="e">
        <f>IF(ROUND(VALUE(SUBSTITUTE(連結実質赤字比率に係る赤字・黒字の構成分析!I$35,"▲", "-")), 2) &gt;= 0, ABS(ROUND(VALUE(SUBSTITUTE(連結実質赤字比率に係る赤字・黒字の構成分析!I$35,"▲", "-")), 2)), NA())</f>
        <v>#VALUE!</v>
      </c>
      <c r="J35" s="154" t="e">
        <f>IF(ROUND(VALUE(SUBSTITUTE(連結実質赤字比率に係る赤字・黒字の構成分析!J$35,"▲", "-")), 2) &lt; 0, ABS(ROUND(VALUE(SUBSTITUTE(連結実質赤字比率に係る赤字・黒字の構成分析!J$35,"▲", "-")), 2)), NA())</f>
        <v>#N/A</v>
      </c>
      <c r="K35" s="154">
        <f>IF(ROUND(VALUE(SUBSTITUTE(連結実質赤字比率に係る赤字・黒字の構成分析!J$35,"▲", "-")), 2) &gt;= 0, ABS(ROUND(VALUE(SUBSTITUTE(連結実質赤字比率に係る赤字・黒字の構成分析!J$35,"▲", "-")), 2)), NA())</f>
        <v>3.16</v>
      </c>
    </row>
    <row r="36" spans="1:16">
      <c r="A36" s="154" t="str">
        <f>IF(連結実質赤字比率に係る赤字・黒字の構成分析!C$34="",NA(),連結実質赤字比率に係る赤字・黒字の構成分析!C$34)</f>
        <v>一般会計</v>
      </c>
      <c r="B36" s="154" t="e">
        <f>IF(ROUND(VALUE(SUBSTITUTE(連結実質赤字比率に係る赤字・黒字の構成分析!F$34,"▲", "-")), 2) &lt; 0, ABS(ROUND(VALUE(SUBSTITUTE(連結実質赤字比率に係る赤字・黒字の構成分析!F$34,"▲", "-")), 2)), NA())</f>
        <v>#N/A</v>
      </c>
      <c r="C36" s="154">
        <f>IF(ROUND(VALUE(SUBSTITUTE(連結実質赤字比率に係る赤字・黒字の構成分析!F$34,"▲", "-")), 2) &gt;= 0, ABS(ROUND(VALUE(SUBSTITUTE(連結実質赤字比率に係る赤字・黒字の構成分析!F$34,"▲", "-")), 2)), NA())</f>
        <v>6.87</v>
      </c>
      <c r="D36" s="154" t="e">
        <f>IF(ROUND(VALUE(SUBSTITUTE(連結実質赤字比率に係る赤字・黒字の構成分析!G$34,"▲", "-")), 2) &lt; 0, ABS(ROUND(VALUE(SUBSTITUTE(連結実質赤字比率に係る赤字・黒字の構成分析!G$34,"▲", "-")), 2)), NA())</f>
        <v>#N/A</v>
      </c>
      <c r="E36" s="154">
        <f>IF(ROUND(VALUE(SUBSTITUTE(連結実質赤字比率に係る赤字・黒字の構成分析!G$34,"▲", "-")), 2) &gt;= 0, ABS(ROUND(VALUE(SUBSTITUTE(連結実質赤字比率に係る赤字・黒字の構成分析!G$34,"▲", "-")), 2)), NA())</f>
        <v>8.93</v>
      </c>
      <c r="F36" s="154" t="e">
        <f>IF(ROUND(VALUE(SUBSTITUTE(連結実質赤字比率に係る赤字・黒字の構成分析!H$34,"▲", "-")), 2) &lt; 0, ABS(ROUND(VALUE(SUBSTITUTE(連結実質赤字比率に係る赤字・黒字の構成分析!H$34,"▲", "-")), 2)), NA())</f>
        <v>#N/A</v>
      </c>
      <c r="G36" s="154">
        <f>IF(ROUND(VALUE(SUBSTITUTE(連結実質赤字比率に係る赤字・黒字の構成分析!H$34,"▲", "-")), 2) &gt;= 0, ABS(ROUND(VALUE(SUBSTITUTE(連結実質赤字比率に係る赤字・黒字の構成分析!H$34,"▲", "-")), 2)), NA())</f>
        <v>9.56</v>
      </c>
      <c r="H36" s="154" t="e">
        <f>IF(ROUND(VALUE(SUBSTITUTE(連結実質赤字比率に係る赤字・黒字の構成分析!I$34,"▲", "-")), 2) &lt; 0, ABS(ROUND(VALUE(SUBSTITUTE(連結実質赤字比率に係る赤字・黒字の構成分析!I$34,"▲", "-")), 2)), NA())</f>
        <v>#N/A</v>
      </c>
      <c r="I36" s="154">
        <f>IF(ROUND(VALUE(SUBSTITUTE(連結実質赤字比率に係る赤字・黒字の構成分析!I$34,"▲", "-")), 2) &gt;= 0, ABS(ROUND(VALUE(SUBSTITUTE(連結実質赤字比率に係る赤字・黒字の構成分析!I$34,"▲", "-")), 2)), NA())</f>
        <v>9.94</v>
      </c>
      <c r="J36" s="154" t="e">
        <f>IF(ROUND(VALUE(SUBSTITUTE(連結実質赤字比率に係る赤字・黒字の構成分析!J$34,"▲", "-")), 2) &lt; 0, ABS(ROUND(VALUE(SUBSTITUTE(連結実質赤字比率に係る赤字・黒字の構成分析!J$34,"▲", "-")), 2)), NA())</f>
        <v>#N/A</v>
      </c>
      <c r="K36" s="154">
        <f>IF(ROUND(VALUE(SUBSTITUTE(連結実質赤字比率に係る赤字・黒字の構成分析!J$34,"▲", "-")), 2) &gt;= 0, ABS(ROUND(VALUE(SUBSTITUTE(連結実質赤字比率に係る赤字・黒字の構成分析!J$34,"▲", "-")), 2)), NA())</f>
        <v>8.9600000000000009</v>
      </c>
    </row>
    <row r="39" spans="1:16">
      <c r="A39" s="127" t="s">
        <v>54</v>
      </c>
    </row>
    <row r="40" spans="1:16">
      <c r="A40" s="155"/>
      <c r="B40" s="155" t="str">
        <f>'実質公債費比率（分子）の構造'!K$44</f>
        <v>H25</v>
      </c>
      <c r="C40" s="155"/>
      <c r="D40" s="155"/>
      <c r="E40" s="155" t="str">
        <f>'実質公債費比率（分子）の構造'!L$44</f>
        <v>H26</v>
      </c>
      <c r="F40" s="155"/>
      <c r="G40" s="155"/>
      <c r="H40" s="155" t="str">
        <f>'実質公債費比率（分子）の構造'!M$44</f>
        <v>H27</v>
      </c>
      <c r="I40" s="155"/>
      <c r="J40" s="155"/>
      <c r="K40" s="155" t="str">
        <f>'実質公債費比率（分子）の構造'!N$44</f>
        <v>H28</v>
      </c>
      <c r="L40" s="155"/>
      <c r="M40" s="155"/>
      <c r="N40" s="155" t="str">
        <f>'実質公債費比率（分子）の構造'!O$44</f>
        <v>H29</v>
      </c>
      <c r="O40" s="155"/>
      <c r="P40" s="155"/>
    </row>
    <row r="41" spans="1:16">
      <c r="A41" s="155"/>
      <c r="B41" s="155" t="s">
        <v>55</v>
      </c>
      <c r="C41" s="155"/>
      <c r="D41" s="155" t="s">
        <v>56</v>
      </c>
      <c r="E41" s="155" t="s">
        <v>55</v>
      </c>
      <c r="F41" s="155"/>
      <c r="G41" s="155" t="s">
        <v>56</v>
      </c>
      <c r="H41" s="155" t="s">
        <v>55</v>
      </c>
      <c r="I41" s="155"/>
      <c r="J41" s="155" t="s">
        <v>56</v>
      </c>
      <c r="K41" s="155" t="s">
        <v>55</v>
      </c>
      <c r="L41" s="155"/>
      <c r="M41" s="155" t="s">
        <v>56</v>
      </c>
      <c r="N41" s="155" t="s">
        <v>55</v>
      </c>
      <c r="O41" s="155"/>
      <c r="P41" s="155" t="s">
        <v>56</v>
      </c>
    </row>
    <row r="42" spans="1:16">
      <c r="A42" s="155" t="s">
        <v>57</v>
      </c>
      <c r="B42" s="155"/>
      <c r="C42" s="155"/>
      <c r="D42" s="155">
        <f>'実質公債費比率（分子）の構造'!K$52</f>
        <v>482</v>
      </c>
      <c r="E42" s="155"/>
      <c r="F42" s="155"/>
      <c r="G42" s="155">
        <f>'実質公債費比率（分子）の構造'!L$52</f>
        <v>501</v>
      </c>
      <c r="H42" s="155"/>
      <c r="I42" s="155"/>
      <c r="J42" s="155">
        <f>'実質公債費比率（分子）の構造'!M$52</f>
        <v>509</v>
      </c>
      <c r="K42" s="155"/>
      <c r="L42" s="155"/>
      <c r="M42" s="155">
        <f>'実質公債費比率（分子）の構造'!N$52</f>
        <v>529</v>
      </c>
      <c r="N42" s="155"/>
      <c r="O42" s="155"/>
      <c r="P42" s="155">
        <f>'実質公債費比率（分子）の構造'!O$52</f>
        <v>482</v>
      </c>
    </row>
    <row r="43" spans="1:16">
      <c r="A43" s="155" t="s">
        <v>58</v>
      </c>
      <c r="B43" s="155">
        <f>'実質公債費比率（分子）の構造'!K$51</f>
        <v>0</v>
      </c>
      <c r="C43" s="155"/>
      <c r="D43" s="155"/>
      <c r="E43" s="155">
        <f>'実質公債費比率（分子）の構造'!L$51</f>
        <v>0</v>
      </c>
      <c r="F43" s="155"/>
      <c r="G43" s="155"/>
      <c r="H43" s="155">
        <f>'実質公債費比率（分子）の構造'!M$51</f>
        <v>0</v>
      </c>
      <c r="I43" s="155"/>
      <c r="J43" s="155"/>
      <c r="K43" s="155">
        <f>'実質公債費比率（分子）の構造'!N$51</f>
        <v>0</v>
      </c>
      <c r="L43" s="155"/>
      <c r="M43" s="155"/>
      <c r="N43" s="155" t="str">
        <f>'実質公債費比率（分子）の構造'!O$51</f>
        <v>-</v>
      </c>
      <c r="O43" s="155"/>
      <c r="P43" s="155"/>
    </row>
    <row r="44" spans="1:16">
      <c r="A44" s="155" t="s">
        <v>59</v>
      </c>
      <c r="B44" s="155">
        <f>'実質公債費比率（分子）の構造'!K$50</f>
        <v>13</v>
      </c>
      <c r="C44" s="155"/>
      <c r="D44" s="155"/>
      <c r="E44" s="155" t="str">
        <f>'実質公債費比率（分子）の構造'!L$50</f>
        <v>-</v>
      </c>
      <c r="F44" s="155"/>
      <c r="G44" s="155"/>
      <c r="H44" s="155" t="str">
        <f>'実質公債費比率（分子）の構造'!M$50</f>
        <v>-</v>
      </c>
      <c r="I44" s="155"/>
      <c r="J44" s="155"/>
      <c r="K44" s="155" t="str">
        <f>'実質公債費比率（分子）の構造'!N$50</f>
        <v>-</v>
      </c>
      <c r="L44" s="155"/>
      <c r="M44" s="155"/>
      <c r="N44" s="155">
        <f>'実質公債費比率（分子）の構造'!O$50</f>
        <v>2</v>
      </c>
      <c r="O44" s="155"/>
      <c r="P44" s="155"/>
    </row>
    <row r="45" spans="1:16">
      <c r="A45" s="155" t="s">
        <v>60</v>
      </c>
      <c r="B45" s="155">
        <f>'実質公債費比率（分子）の構造'!K$49</f>
        <v>8</v>
      </c>
      <c r="C45" s="155"/>
      <c r="D45" s="155"/>
      <c r="E45" s="155">
        <f>'実質公債費比率（分子）の構造'!L$49</f>
        <v>9</v>
      </c>
      <c r="F45" s="155"/>
      <c r="G45" s="155"/>
      <c r="H45" s="155">
        <f>'実質公債費比率（分子）の構造'!M$49</f>
        <v>12</v>
      </c>
      <c r="I45" s="155"/>
      <c r="J45" s="155"/>
      <c r="K45" s="155">
        <f>'実質公債費比率（分子）の構造'!N$49</f>
        <v>11</v>
      </c>
      <c r="L45" s="155"/>
      <c r="M45" s="155"/>
      <c r="N45" s="155">
        <f>'実質公債費比率（分子）の構造'!O$49</f>
        <v>12</v>
      </c>
      <c r="O45" s="155"/>
      <c r="P45" s="155"/>
    </row>
    <row r="46" spans="1:16">
      <c r="A46" s="155" t="s">
        <v>61</v>
      </c>
      <c r="B46" s="155">
        <f>'実質公債費比率（分子）の構造'!K$48</f>
        <v>225</v>
      </c>
      <c r="C46" s="155"/>
      <c r="D46" s="155"/>
      <c r="E46" s="155">
        <f>'実質公債費比率（分子）の構造'!L$48</f>
        <v>241</v>
      </c>
      <c r="F46" s="155"/>
      <c r="G46" s="155"/>
      <c r="H46" s="155">
        <f>'実質公債費比率（分子）の構造'!M$48</f>
        <v>235</v>
      </c>
      <c r="I46" s="155"/>
      <c r="J46" s="155"/>
      <c r="K46" s="155">
        <f>'実質公債費比率（分子）の構造'!N$48</f>
        <v>252</v>
      </c>
      <c r="L46" s="155"/>
      <c r="M46" s="155"/>
      <c r="N46" s="155">
        <f>'実質公債費比率（分子）の構造'!O$48</f>
        <v>241</v>
      </c>
      <c r="O46" s="155"/>
      <c r="P46" s="155"/>
    </row>
    <row r="47" spans="1:16">
      <c r="A47" s="155" t="s">
        <v>62</v>
      </c>
      <c r="B47" s="155" t="str">
        <f>'実質公債費比率（分子）の構造'!K$47</f>
        <v>-</v>
      </c>
      <c r="C47" s="155"/>
      <c r="D47" s="155"/>
      <c r="E47" s="155" t="str">
        <f>'実質公債費比率（分子）の構造'!L$47</f>
        <v>-</v>
      </c>
      <c r="F47" s="155"/>
      <c r="G47" s="155"/>
      <c r="H47" s="155" t="str">
        <f>'実質公債費比率（分子）の構造'!M$47</f>
        <v>-</v>
      </c>
      <c r="I47" s="155"/>
      <c r="J47" s="155"/>
      <c r="K47" s="155" t="str">
        <f>'実質公債費比率（分子）の構造'!N$47</f>
        <v>-</v>
      </c>
      <c r="L47" s="155"/>
      <c r="M47" s="155"/>
      <c r="N47" s="155" t="str">
        <f>'実質公債費比率（分子）の構造'!O$47</f>
        <v>-</v>
      </c>
      <c r="O47" s="155"/>
      <c r="P47" s="155"/>
    </row>
    <row r="48" spans="1:16">
      <c r="A48" s="155" t="s">
        <v>63</v>
      </c>
      <c r="B48" s="155" t="str">
        <f>'実質公債費比率（分子）の構造'!K$46</f>
        <v>-</v>
      </c>
      <c r="C48" s="155"/>
      <c r="D48" s="155"/>
      <c r="E48" s="155" t="str">
        <f>'実質公債費比率（分子）の構造'!L$46</f>
        <v>-</v>
      </c>
      <c r="F48" s="155"/>
      <c r="G48" s="155"/>
      <c r="H48" s="155" t="str">
        <f>'実質公債費比率（分子）の構造'!M$46</f>
        <v>-</v>
      </c>
      <c r="I48" s="155"/>
      <c r="J48" s="155"/>
      <c r="K48" s="155" t="str">
        <f>'実質公債費比率（分子）の構造'!N$46</f>
        <v>-</v>
      </c>
      <c r="L48" s="155"/>
      <c r="M48" s="155"/>
      <c r="N48" s="155" t="str">
        <f>'実質公債費比率（分子）の構造'!O$46</f>
        <v>-</v>
      </c>
      <c r="O48" s="155"/>
      <c r="P48" s="155"/>
    </row>
    <row r="49" spans="1:16">
      <c r="A49" s="155" t="s">
        <v>64</v>
      </c>
      <c r="B49" s="155">
        <f>'実質公債費比率（分子）の構造'!K$45</f>
        <v>499</v>
      </c>
      <c r="C49" s="155"/>
      <c r="D49" s="155"/>
      <c r="E49" s="155">
        <f>'実質公債費比率（分子）の構造'!L$45</f>
        <v>499</v>
      </c>
      <c r="F49" s="155"/>
      <c r="G49" s="155"/>
      <c r="H49" s="155">
        <f>'実質公債費比率（分子）の構造'!M$45</f>
        <v>515</v>
      </c>
      <c r="I49" s="155"/>
      <c r="J49" s="155"/>
      <c r="K49" s="155">
        <f>'実質公債費比率（分子）の構造'!N$45</f>
        <v>536</v>
      </c>
      <c r="L49" s="155"/>
      <c r="M49" s="155"/>
      <c r="N49" s="155">
        <f>'実質公債費比率（分子）の構造'!O$45</f>
        <v>480</v>
      </c>
      <c r="O49" s="155"/>
      <c r="P49" s="155"/>
    </row>
    <row r="50" spans="1:16">
      <c r="A50" s="155" t="s">
        <v>65</v>
      </c>
      <c r="B50" s="155" t="e">
        <f>NA()</f>
        <v>#N/A</v>
      </c>
      <c r="C50" s="155">
        <f>IF(ISNUMBER('実質公債費比率（分子）の構造'!K$53),'実質公債費比率（分子）の構造'!K$53,NA())</f>
        <v>263</v>
      </c>
      <c r="D50" s="155" t="e">
        <f>NA()</f>
        <v>#N/A</v>
      </c>
      <c r="E50" s="155" t="e">
        <f>NA()</f>
        <v>#N/A</v>
      </c>
      <c r="F50" s="155">
        <f>IF(ISNUMBER('実質公債費比率（分子）の構造'!L$53),'実質公債費比率（分子）の構造'!L$53,NA())</f>
        <v>248</v>
      </c>
      <c r="G50" s="155" t="e">
        <f>NA()</f>
        <v>#N/A</v>
      </c>
      <c r="H50" s="155" t="e">
        <f>NA()</f>
        <v>#N/A</v>
      </c>
      <c r="I50" s="155">
        <f>IF(ISNUMBER('実質公債費比率（分子）の構造'!M$53),'実質公債費比率（分子）の構造'!M$53,NA())</f>
        <v>253</v>
      </c>
      <c r="J50" s="155" t="e">
        <f>NA()</f>
        <v>#N/A</v>
      </c>
      <c r="K50" s="155" t="e">
        <f>NA()</f>
        <v>#N/A</v>
      </c>
      <c r="L50" s="155">
        <f>IF(ISNUMBER('実質公債費比率（分子）の構造'!N$53),'実質公債費比率（分子）の構造'!N$53,NA())</f>
        <v>270</v>
      </c>
      <c r="M50" s="155" t="e">
        <f>NA()</f>
        <v>#N/A</v>
      </c>
      <c r="N50" s="155" t="e">
        <f>NA()</f>
        <v>#N/A</v>
      </c>
      <c r="O50" s="155">
        <f>IF(ISNUMBER('実質公債費比率（分子）の構造'!O$53),'実質公債費比率（分子）の構造'!O$53,NA())</f>
        <v>253</v>
      </c>
      <c r="P50" s="155" t="e">
        <f>NA()</f>
        <v>#N/A</v>
      </c>
    </row>
    <row r="53" spans="1:16">
      <c r="A53" s="127" t="s">
        <v>66</v>
      </c>
    </row>
    <row r="54" spans="1:16">
      <c r="A54" s="154"/>
      <c r="B54" s="154" t="str">
        <f>'将来負担比率（分子）の構造'!I$40</f>
        <v>H25</v>
      </c>
      <c r="C54" s="154"/>
      <c r="D54" s="154"/>
      <c r="E54" s="154" t="str">
        <f>'将来負担比率（分子）の構造'!J$40</f>
        <v>H26</v>
      </c>
      <c r="F54" s="154"/>
      <c r="G54" s="154"/>
      <c r="H54" s="154" t="str">
        <f>'将来負担比率（分子）の構造'!K$40</f>
        <v>H27</v>
      </c>
      <c r="I54" s="154"/>
      <c r="J54" s="154"/>
      <c r="K54" s="154" t="str">
        <f>'将来負担比率（分子）の構造'!L$40</f>
        <v>H28</v>
      </c>
      <c r="L54" s="154"/>
      <c r="M54" s="154"/>
      <c r="N54" s="154" t="str">
        <f>'将来負担比率（分子）の構造'!M$40</f>
        <v>H29</v>
      </c>
      <c r="O54" s="154"/>
      <c r="P54" s="154"/>
    </row>
    <row r="55" spans="1:16">
      <c r="A55" s="154"/>
      <c r="B55" s="154" t="s">
        <v>67</v>
      </c>
      <c r="C55" s="154"/>
      <c r="D55" s="154" t="s">
        <v>68</v>
      </c>
      <c r="E55" s="154" t="s">
        <v>67</v>
      </c>
      <c r="F55" s="154"/>
      <c r="G55" s="154" t="s">
        <v>68</v>
      </c>
      <c r="H55" s="154" t="s">
        <v>67</v>
      </c>
      <c r="I55" s="154"/>
      <c r="J55" s="154" t="s">
        <v>68</v>
      </c>
      <c r="K55" s="154" t="s">
        <v>67</v>
      </c>
      <c r="L55" s="154"/>
      <c r="M55" s="154" t="s">
        <v>68</v>
      </c>
      <c r="N55" s="154" t="s">
        <v>67</v>
      </c>
      <c r="O55" s="154"/>
      <c r="P55" s="154" t="s">
        <v>68</v>
      </c>
    </row>
    <row r="56" spans="1:16">
      <c r="A56" s="154" t="s">
        <v>37</v>
      </c>
      <c r="B56" s="154"/>
      <c r="C56" s="154"/>
      <c r="D56" s="154">
        <f>'将来負担比率（分子）の構造'!I$52</f>
        <v>5328</v>
      </c>
      <c r="E56" s="154"/>
      <c r="F56" s="154"/>
      <c r="G56" s="154">
        <f>'将来負担比率（分子）の構造'!J$52</f>
        <v>5209</v>
      </c>
      <c r="H56" s="154"/>
      <c r="I56" s="154"/>
      <c r="J56" s="154">
        <f>'将来負担比率（分子）の構造'!K$52</f>
        <v>5122</v>
      </c>
      <c r="K56" s="154"/>
      <c r="L56" s="154"/>
      <c r="M56" s="154">
        <f>'将来負担比率（分子）の構造'!L$52</f>
        <v>5018</v>
      </c>
      <c r="N56" s="154"/>
      <c r="O56" s="154"/>
      <c r="P56" s="154">
        <f>'将来負担比率（分子）の構造'!M$52</f>
        <v>5000</v>
      </c>
    </row>
    <row r="57" spans="1:16">
      <c r="A57" s="154" t="s">
        <v>36</v>
      </c>
      <c r="B57" s="154"/>
      <c r="C57" s="154"/>
      <c r="D57" s="154">
        <f>'将来負担比率（分子）の構造'!I$51</f>
        <v>55</v>
      </c>
      <c r="E57" s="154"/>
      <c r="F57" s="154"/>
      <c r="G57" s="154">
        <f>'将来負担比率（分子）の構造'!J$51</f>
        <v>68</v>
      </c>
      <c r="H57" s="154"/>
      <c r="I57" s="154"/>
      <c r="J57" s="154">
        <f>'将来負担比率（分子）の構造'!K$51</f>
        <v>66</v>
      </c>
      <c r="K57" s="154"/>
      <c r="L57" s="154"/>
      <c r="M57" s="154">
        <f>'将来負担比率（分子）の構造'!L$51</f>
        <v>60</v>
      </c>
      <c r="N57" s="154"/>
      <c r="O57" s="154"/>
      <c r="P57" s="154">
        <f>'将来負担比率（分子）の構造'!M$51</f>
        <v>53</v>
      </c>
    </row>
    <row r="58" spans="1:16">
      <c r="A58" s="154" t="s">
        <v>35</v>
      </c>
      <c r="B58" s="154"/>
      <c r="C58" s="154"/>
      <c r="D58" s="154">
        <f>'将来負担比率（分子）の構造'!I$50</f>
        <v>1487</v>
      </c>
      <c r="E58" s="154"/>
      <c r="F58" s="154"/>
      <c r="G58" s="154">
        <f>'将来負担比率（分子）の構造'!J$50</f>
        <v>1519</v>
      </c>
      <c r="H58" s="154"/>
      <c r="I58" s="154"/>
      <c r="J58" s="154">
        <f>'将来負担比率（分子）の構造'!K$50</f>
        <v>1694</v>
      </c>
      <c r="K58" s="154"/>
      <c r="L58" s="154"/>
      <c r="M58" s="154">
        <f>'将来負担比率（分子）の構造'!L$50</f>
        <v>1897</v>
      </c>
      <c r="N58" s="154"/>
      <c r="O58" s="154"/>
      <c r="P58" s="154">
        <f>'将来負担比率（分子）の構造'!M$50</f>
        <v>2394</v>
      </c>
    </row>
    <row r="59" spans="1:16">
      <c r="A59" s="154" t="s">
        <v>33</v>
      </c>
      <c r="B59" s="154" t="str">
        <f>'将来負担比率（分子）の構造'!I$49</f>
        <v>-</v>
      </c>
      <c r="C59" s="154"/>
      <c r="D59" s="154"/>
      <c r="E59" s="154" t="str">
        <f>'将来負担比率（分子）の構造'!J$49</f>
        <v>-</v>
      </c>
      <c r="F59" s="154"/>
      <c r="G59" s="154"/>
      <c r="H59" s="154" t="str">
        <f>'将来負担比率（分子）の構造'!K$49</f>
        <v>-</v>
      </c>
      <c r="I59" s="154"/>
      <c r="J59" s="154"/>
      <c r="K59" s="154" t="str">
        <f>'将来負担比率（分子）の構造'!L$49</f>
        <v>-</v>
      </c>
      <c r="L59" s="154"/>
      <c r="M59" s="154"/>
      <c r="N59" s="154" t="str">
        <f>'将来負担比率（分子）の構造'!M$49</f>
        <v>-</v>
      </c>
      <c r="O59" s="154"/>
      <c r="P59" s="154"/>
    </row>
    <row r="60" spans="1:16">
      <c r="A60" s="154" t="s">
        <v>32</v>
      </c>
      <c r="B60" s="154" t="str">
        <f>'将来負担比率（分子）の構造'!I$48</f>
        <v>-</v>
      </c>
      <c r="C60" s="154"/>
      <c r="D60" s="154"/>
      <c r="E60" s="154" t="str">
        <f>'将来負担比率（分子）の構造'!J$48</f>
        <v>-</v>
      </c>
      <c r="F60" s="154"/>
      <c r="G60" s="154"/>
      <c r="H60" s="154" t="str">
        <f>'将来負担比率（分子）の構造'!K$48</f>
        <v>-</v>
      </c>
      <c r="I60" s="154"/>
      <c r="J60" s="154"/>
      <c r="K60" s="154" t="str">
        <f>'将来負担比率（分子）の構造'!L$48</f>
        <v>-</v>
      </c>
      <c r="L60" s="154"/>
      <c r="M60" s="154"/>
      <c r="N60" s="154" t="str">
        <f>'将来負担比率（分子）の構造'!M$48</f>
        <v>-</v>
      </c>
      <c r="O60" s="154"/>
      <c r="P60" s="154"/>
    </row>
    <row r="61" spans="1:16">
      <c r="A61" s="154" t="s">
        <v>30</v>
      </c>
      <c r="B61" s="154" t="str">
        <f>'将来負担比率（分子）の構造'!I$46</f>
        <v>-</v>
      </c>
      <c r="C61" s="154"/>
      <c r="D61" s="154"/>
      <c r="E61" s="154" t="str">
        <f>'将来負担比率（分子）の構造'!J$46</f>
        <v>-</v>
      </c>
      <c r="F61" s="154"/>
      <c r="G61" s="154"/>
      <c r="H61" s="154" t="str">
        <f>'将来負担比率（分子）の構造'!K$46</f>
        <v>-</v>
      </c>
      <c r="I61" s="154"/>
      <c r="J61" s="154"/>
      <c r="K61" s="154" t="str">
        <f>'将来負担比率（分子）の構造'!L$46</f>
        <v>-</v>
      </c>
      <c r="L61" s="154"/>
      <c r="M61" s="154"/>
      <c r="N61" s="154" t="str">
        <f>'将来負担比率（分子）の構造'!M$46</f>
        <v>-</v>
      </c>
      <c r="O61" s="154"/>
      <c r="P61" s="154"/>
    </row>
    <row r="62" spans="1:16">
      <c r="A62" s="154" t="s">
        <v>29</v>
      </c>
      <c r="B62" s="154">
        <f>'将来負担比率（分子）の構造'!I$45</f>
        <v>570</v>
      </c>
      <c r="C62" s="154"/>
      <c r="D62" s="154"/>
      <c r="E62" s="154">
        <f>'将来負担比率（分子）の構造'!J$45</f>
        <v>553</v>
      </c>
      <c r="F62" s="154"/>
      <c r="G62" s="154"/>
      <c r="H62" s="154">
        <f>'将来負担比率（分子）の構造'!K$45</f>
        <v>562</v>
      </c>
      <c r="I62" s="154"/>
      <c r="J62" s="154"/>
      <c r="K62" s="154">
        <f>'将来負担比率（分子）の構造'!L$45</f>
        <v>546</v>
      </c>
      <c r="L62" s="154"/>
      <c r="M62" s="154"/>
      <c r="N62" s="154">
        <f>'将来負担比率（分子）の構造'!M$45</f>
        <v>535</v>
      </c>
      <c r="O62" s="154"/>
      <c r="P62" s="154"/>
    </row>
    <row r="63" spans="1:16">
      <c r="A63" s="154" t="s">
        <v>28</v>
      </c>
      <c r="B63" s="154">
        <f>'将来負担比率（分子）の構造'!I$44</f>
        <v>29</v>
      </c>
      <c r="C63" s="154"/>
      <c r="D63" s="154"/>
      <c r="E63" s="154">
        <f>'将来負担比率（分子）の構造'!J$44</f>
        <v>26</v>
      </c>
      <c r="F63" s="154"/>
      <c r="G63" s="154"/>
      <c r="H63" s="154">
        <f>'将来負担比率（分子）の構造'!K$44</f>
        <v>20</v>
      </c>
      <c r="I63" s="154"/>
      <c r="J63" s="154"/>
      <c r="K63" s="154">
        <f>'将来負担比率（分子）の構造'!L$44</f>
        <v>14</v>
      </c>
      <c r="L63" s="154"/>
      <c r="M63" s="154"/>
      <c r="N63" s="154">
        <f>'将来負担比率（分子）の構造'!M$44</f>
        <v>7</v>
      </c>
      <c r="O63" s="154"/>
      <c r="P63" s="154"/>
    </row>
    <row r="64" spans="1:16">
      <c r="A64" s="154" t="s">
        <v>27</v>
      </c>
      <c r="B64" s="154">
        <f>'将来負担比率（分子）の構造'!I$43</f>
        <v>3830</v>
      </c>
      <c r="C64" s="154"/>
      <c r="D64" s="154"/>
      <c r="E64" s="154">
        <f>'将来負担比率（分子）の構造'!J$43</f>
        <v>3707</v>
      </c>
      <c r="F64" s="154"/>
      <c r="G64" s="154"/>
      <c r="H64" s="154">
        <f>'将来負担比率（分子）の構造'!K$43</f>
        <v>3507</v>
      </c>
      <c r="I64" s="154"/>
      <c r="J64" s="154"/>
      <c r="K64" s="154">
        <f>'将来負担比率（分子）の構造'!L$43</f>
        <v>3410</v>
      </c>
      <c r="L64" s="154"/>
      <c r="M64" s="154"/>
      <c r="N64" s="154">
        <f>'将来負担比率（分子）の構造'!M$43</f>
        <v>3381</v>
      </c>
      <c r="O64" s="154"/>
      <c r="P64" s="154"/>
    </row>
    <row r="65" spans="1:16">
      <c r="A65" s="154" t="s">
        <v>26</v>
      </c>
      <c r="B65" s="154" t="str">
        <f>'将来負担比率（分子）の構造'!I$42</f>
        <v>-</v>
      </c>
      <c r="C65" s="154"/>
      <c r="D65" s="154"/>
      <c r="E65" s="154" t="str">
        <f>'将来負担比率（分子）の構造'!J$42</f>
        <v>-</v>
      </c>
      <c r="F65" s="154"/>
      <c r="G65" s="154"/>
      <c r="H65" s="154" t="str">
        <f>'将来負担比率（分子）の構造'!K$42</f>
        <v>-</v>
      </c>
      <c r="I65" s="154"/>
      <c r="J65" s="154"/>
      <c r="K65" s="154">
        <f>'将来負担比率（分子）の構造'!L$42</f>
        <v>48</v>
      </c>
      <c r="L65" s="154"/>
      <c r="M65" s="154"/>
      <c r="N65" s="154">
        <f>'将来負担比率（分子）の構造'!M$42</f>
        <v>46</v>
      </c>
      <c r="O65" s="154"/>
      <c r="P65" s="154"/>
    </row>
    <row r="66" spans="1:16">
      <c r="A66" s="154" t="s">
        <v>25</v>
      </c>
      <c r="B66" s="154">
        <f>'将来負担比率（分子）の構造'!I$41</f>
        <v>4007</v>
      </c>
      <c r="C66" s="154"/>
      <c r="D66" s="154"/>
      <c r="E66" s="154">
        <f>'将来負担比率（分子）の構造'!J$41</f>
        <v>3922</v>
      </c>
      <c r="F66" s="154"/>
      <c r="G66" s="154"/>
      <c r="H66" s="154">
        <f>'将来負担比率（分子）の構造'!K$41</f>
        <v>3864</v>
      </c>
      <c r="I66" s="154"/>
      <c r="J66" s="154"/>
      <c r="K66" s="154">
        <f>'将来負担比率（分子）の構造'!L$41</f>
        <v>3765</v>
      </c>
      <c r="L66" s="154"/>
      <c r="M66" s="154"/>
      <c r="N66" s="154">
        <f>'将来負担比率（分子）の構造'!M$41</f>
        <v>3802</v>
      </c>
      <c r="O66" s="154"/>
      <c r="P66" s="154"/>
    </row>
    <row r="67" spans="1:16">
      <c r="A67" s="154" t="s">
        <v>69</v>
      </c>
      <c r="B67" s="154" t="e">
        <f>NA()</f>
        <v>#N/A</v>
      </c>
      <c r="C67" s="154">
        <f>IF(ISNUMBER('将来負担比率（分子）の構造'!I$53), IF('将来負担比率（分子）の構造'!I$53 &lt; 0, 0, '将来負担比率（分子）の構造'!I$53), NA())</f>
        <v>1567</v>
      </c>
      <c r="D67" s="154" t="e">
        <f>NA()</f>
        <v>#N/A</v>
      </c>
      <c r="E67" s="154" t="e">
        <f>NA()</f>
        <v>#N/A</v>
      </c>
      <c r="F67" s="154">
        <f>IF(ISNUMBER('将来負担比率（分子）の構造'!J$53), IF('将来負担比率（分子）の構造'!J$53 &lt; 0, 0, '将来負担比率（分子）の構造'!J$53), NA())</f>
        <v>1411</v>
      </c>
      <c r="G67" s="154" t="e">
        <f>NA()</f>
        <v>#N/A</v>
      </c>
      <c r="H67" s="154" t="e">
        <f>NA()</f>
        <v>#N/A</v>
      </c>
      <c r="I67" s="154">
        <f>IF(ISNUMBER('将来負担比率（分子）の構造'!K$53), IF('将来負担比率（分子）の構造'!K$53 &lt; 0, 0, '将来負担比率（分子）の構造'!K$53), NA())</f>
        <v>1071</v>
      </c>
      <c r="J67" s="154" t="e">
        <f>NA()</f>
        <v>#N/A</v>
      </c>
      <c r="K67" s="154" t="e">
        <f>NA()</f>
        <v>#N/A</v>
      </c>
      <c r="L67" s="154">
        <f>IF(ISNUMBER('将来負担比率（分子）の構造'!L$53), IF('将来負担比率（分子）の構造'!L$53 &lt; 0, 0, '将来負担比率（分子）の構造'!L$53), NA())</f>
        <v>808</v>
      </c>
      <c r="M67" s="154" t="e">
        <f>NA()</f>
        <v>#N/A</v>
      </c>
      <c r="N67" s="154" t="e">
        <f>NA()</f>
        <v>#N/A</v>
      </c>
      <c r="O67" s="154">
        <f>IF(ISNUMBER('将来負担比率（分子）の構造'!M$53), IF('将来負担比率（分子）の構造'!M$53 &lt; 0, 0, '将来負担比率（分子）の構造'!M$53), NA())</f>
        <v>323</v>
      </c>
      <c r="P67" s="154" t="e">
        <f>NA()</f>
        <v>#N/A</v>
      </c>
    </row>
    <row r="70" spans="1:16">
      <c r="A70" s="156" t="s">
        <v>70</v>
      </c>
      <c r="B70" s="156"/>
      <c r="C70" s="156"/>
      <c r="D70" s="156"/>
      <c r="E70" s="156"/>
      <c r="F70" s="156"/>
    </row>
    <row r="71" spans="1:16">
      <c r="A71" s="157"/>
      <c r="B71" s="157" t="str">
        <f>基金残高に係る経年分析!F54</f>
        <v>H27</v>
      </c>
      <c r="C71" s="157" t="str">
        <f>基金残高に係る経年分析!G54</f>
        <v>H28</v>
      </c>
      <c r="D71" s="157" t="str">
        <f>基金残高に係る経年分析!H54</f>
        <v>H29</v>
      </c>
    </row>
    <row r="72" spans="1:16">
      <c r="A72" s="157" t="s">
        <v>71</v>
      </c>
      <c r="B72" s="158">
        <f>基金残高に係る経年分析!F55</f>
        <v>838</v>
      </c>
      <c r="C72" s="158">
        <f>基金残高に係る経年分析!G55</f>
        <v>839</v>
      </c>
      <c r="D72" s="158">
        <f>基金残高に係る経年分析!H55</f>
        <v>792</v>
      </c>
    </row>
    <row r="73" spans="1:16">
      <c r="A73" s="157" t="s">
        <v>72</v>
      </c>
      <c r="B73" s="158">
        <f>基金残高に係る経年分析!F56</f>
        <v>46</v>
      </c>
      <c r="C73" s="158">
        <f>基金残高に係る経年分析!G56</f>
        <v>46</v>
      </c>
      <c r="D73" s="158">
        <f>基金残高に係る経年分析!H56</f>
        <v>46</v>
      </c>
    </row>
    <row r="74" spans="1:16">
      <c r="A74" s="157" t="s">
        <v>73</v>
      </c>
      <c r="B74" s="158">
        <f>基金残高に係る経年分析!F57</f>
        <v>563</v>
      </c>
      <c r="C74" s="158">
        <f>基金残高に係る経年分析!G57</f>
        <v>757</v>
      </c>
      <c r="D74" s="158">
        <f>基金残高に係る経年分析!H57</f>
        <v>1182</v>
      </c>
    </row>
  </sheetData>
  <sheetProtection algorithmName="SHA-512" hashValue="zToccLb7SDKHslrEBnpcc17N097JzN0HTGnbqnMKVMTAUxdk8fWVYmlHsiyucU2gH32AeZE03fpiiUrhTb8KzQ==" saltValue="4W3c4p+6p6sQg0D8Gug8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2019-10-31T23:50:37Z</cp:lastPrinted>
  <dcterms:created xsi:type="dcterms:W3CDTF">2019-02-14T01:36:09Z</dcterms:created>
  <dcterms:modified xsi:type="dcterms:W3CDTF">2019-10-31T23:54:09Z</dcterms:modified>
</cp:coreProperties>
</file>